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/>
  <mc:AlternateContent xmlns:mc="http://schemas.openxmlformats.org/markup-compatibility/2006">
    <mc:Choice Requires="x15">
      <x15ac:absPath xmlns:x15ac="http://schemas.microsoft.com/office/spreadsheetml/2010/11/ac" url="d:\Users\Samuel Torres\Documents\Archivos u , Faltan de la plataforma\10mo semestre\Practicas\Pruebas\"/>
    </mc:Choice>
  </mc:AlternateContent>
  <xr:revisionPtr revIDLastSave="0" documentId="13_ncr:1_{605C84EE-B650-451E-981C-63FCD55346BB}" xr6:coauthVersionLast="47" xr6:coauthVersionMax="47" xr10:uidLastSave="{00000000-0000-0000-0000-000000000000}"/>
  <bookViews>
    <workbookView xWindow="-120" yWindow="-120" windowWidth="21840" windowHeight="13020" activeTab="4" xr2:uid="{00000000-000D-0000-FFFF-FFFF00000000}"/>
  </bookViews>
  <sheets>
    <sheet name="Prueba" sheetId="2" r:id="rId1"/>
    <sheet name="Datos" sheetId="1" r:id="rId2"/>
    <sheet name="Tablas" sheetId="3" r:id="rId3"/>
    <sheet name="Resultados" sheetId="5" r:id="rId4"/>
    <sheet name="Estimación 2020" sheetId="7" r:id="rId5"/>
  </sheets>
  <definedNames>
    <definedName name="_xlnm._FilterDatabase" localSheetId="1" hidden="1">Datos!$A$2:$Z$2</definedName>
    <definedName name="_xlnm.Extract" localSheetId="3">Resultados!#REF!</definedName>
    <definedName name="SegmentaciónDeDatos_DEPARTAMENTO">#N/A</definedName>
  </definedNames>
  <calcPr calcId="191028"/>
  <pivotCaches>
    <pivotCache cacheId="0" r:id="rId6"/>
    <pivotCache cacheId="1" r:id="rId7"/>
    <pivotCache cacheId="2" r:id="rId8"/>
  </pivotCaches>
  <extLst>
    <ext xmlns:x14="http://schemas.microsoft.com/office/spreadsheetml/2009/9/main" uri="{BBE1A952-AA13-448e-AADC-164F8A28A991}">
      <x14:slicerCaches>
        <x14:slicerCache r:id="rId9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0" i="7" l="1" a="1"/>
  <c r="D10" i="7" s="1"/>
  <c r="G7" i="7" a="1"/>
  <c r="G7" i="7" s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161" i="1"/>
  <c r="Z162" i="1"/>
  <c r="Z163" i="1"/>
  <c r="Z164" i="1"/>
  <c r="Z165" i="1"/>
  <c r="Z166" i="1"/>
  <c r="Z167" i="1"/>
  <c r="Z168" i="1"/>
  <c r="Z169" i="1"/>
  <c r="Z170" i="1"/>
  <c r="Z171" i="1"/>
  <c r="Z172" i="1"/>
  <c r="Z173" i="1"/>
  <c r="Z174" i="1"/>
  <c r="Z175" i="1"/>
  <c r="Z176" i="1"/>
  <c r="Z177" i="1"/>
  <c r="Z178" i="1"/>
  <c r="Z179" i="1"/>
  <c r="Z180" i="1"/>
  <c r="Z181" i="1"/>
  <c r="Z182" i="1"/>
  <c r="Z183" i="1"/>
  <c r="Z184" i="1"/>
  <c r="Z185" i="1"/>
  <c r="Z186" i="1"/>
  <c r="Z187" i="1"/>
  <c r="Z188" i="1"/>
  <c r="Z189" i="1"/>
  <c r="Z190" i="1"/>
  <c r="Z191" i="1"/>
  <c r="Z192" i="1"/>
  <c r="Z193" i="1"/>
  <c r="Z194" i="1"/>
  <c r="Z195" i="1"/>
  <c r="Z196" i="1"/>
  <c r="Z197" i="1"/>
  <c r="Z198" i="1"/>
  <c r="Z199" i="1"/>
  <c r="Z200" i="1"/>
  <c r="Z201" i="1"/>
  <c r="Z202" i="1"/>
  <c r="Z203" i="1"/>
  <c r="Z204" i="1"/>
  <c r="Z205" i="1"/>
  <c r="Z206" i="1"/>
  <c r="Z207" i="1"/>
  <c r="Z208" i="1"/>
  <c r="Z209" i="1"/>
  <c r="Z210" i="1"/>
  <c r="Z211" i="1"/>
  <c r="Z212" i="1"/>
  <c r="Z213" i="1"/>
  <c r="Z214" i="1"/>
  <c r="Z215" i="1"/>
  <c r="Z216" i="1"/>
  <c r="Z217" i="1"/>
  <c r="Z218" i="1"/>
  <c r="Z219" i="1"/>
  <c r="Z220" i="1"/>
  <c r="Z221" i="1"/>
  <c r="Z222" i="1"/>
  <c r="Z223" i="1"/>
  <c r="Z224" i="1"/>
  <c r="Z225" i="1"/>
  <c r="Z226" i="1"/>
  <c r="Z227" i="1"/>
  <c r="Z228" i="1"/>
  <c r="Z229" i="1"/>
  <c r="Z230" i="1"/>
  <c r="Z231" i="1"/>
  <c r="Z232" i="1"/>
  <c r="Z233" i="1"/>
  <c r="Z234" i="1"/>
  <c r="Z235" i="1"/>
  <c r="Z236" i="1"/>
  <c r="Z237" i="1"/>
  <c r="Z238" i="1"/>
  <c r="Z239" i="1"/>
  <c r="Z240" i="1"/>
  <c r="Z241" i="1"/>
  <c r="Z242" i="1"/>
  <c r="Z243" i="1"/>
  <c r="Z244" i="1"/>
  <c r="Z245" i="1"/>
  <c r="Z246" i="1"/>
  <c r="Z247" i="1"/>
  <c r="Z248" i="1"/>
  <c r="Z249" i="1"/>
  <c r="Z250" i="1"/>
  <c r="Z251" i="1"/>
  <c r="Z252" i="1"/>
  <c r="Z253" i="1"/>
  <c r="Z254" i="1"/>
  <c r="Z255" i="1"/>
  <c r="Z256" i="1"/>
  <c r="Z257" i="1"/>
  <c r="Z258" i="1"/>
  <c r="Z259" i="1"/>
  <c r="Z260" i="1"/>
  <c r="Z261" i="1"/>
  <c r="Z262" i="1"/>
  <c r="Z263" i="1"/>
  <c r="Z264" i="1"/>
  <c r="Z265" i="1"/>
  <c r="Z266" i="1"/>
  <c r="Z267" i="1"/>
  <c r="Z268" i="1"/>
  <c r="Z269" i="1"/>
  <c r="Z270" i="1"/>
  <c r="Z271" i="1"/>
  <c r="Z272" i="1"/>
  <c r="Z273" i="1"/>
  <c r="Z274" i="1"/>
  <c r="Z275" i="1"/>
  <c r="Z276" i="1"/>
  <c r="Z277" i="1"/>
  <c r="Z278" i="1"/>
  <c r="Z279" i="1"/>
  <c r="Z280" i="1"/>
  <c r="Z281" i="1"/>
  <c r="Z282" i="1"/>
  <c r="Z283" i="1"/>
  <c r="Z284" i="1"/>
  <c r="Z285" i="1"/>
  <c r="Z286" i="1"/>
  <c r="Z287" i="1"/>
  <c r="Z288" i="1"/>
  <c r="Z289" i="1"/>
  <c r="Z290" i="1"/>
  <c r="Z291" i="1"/>
  <c r="Z292" i="1"/>
  <c r="Z293" i="1"/>
  <c r="Z294" i="1"/>
  <c r="Z295" i="1"/>
  <c r="Z296" i="1"/>
  <c r="Z297" i="1"/>
  <c r="Z298" i="1"/>
  <c r="Z299" i="1"/>
  <c r="Z300" i="1"/>
  <c r="Z301" i="1"/>
  <c r="Z302" i="1"/>
  <c r="Z303" i="1"/>
  <c r="Z304" i="1"/>
  <c r="Z305" i="1"/>
  <c r="Z306" i="1"/>
  <c r="Z307" i="1"/>
  <c r="Z308" i="1"/>
  <c r="Z309" i="1"/>
  <c r="Z310" i="1"/>
  <c r="Z311" i="1"/>
  <c r="Z312" i="1"/>
  <c r="Z313" i="1"/>
  <c r="Z314" i="1"/>
  <c r="Z315" i="1"/>
  <c r="Z316" i="1"/>
  <c r="Z317" i="1"/>
  <c r="Z318" i="1"/>
  <c r="Z319" i="1"/>
  <c r="Z320" i="1"/>
  <c r="Z321" i="1"/>
  <c r="Z322" i="1"/>
  <c r="Z323" i="1"/>
  <c r="Z324" i="1"/>
  <c r="Z325" i="1"/>
  <c r="Z326" i="1"/>
  <c r="Z327" i="1"/>
  <c r="Z328" i="1"/>
  <c r="Z329" i="1"/>
  <c r="Z330" i="1"/>
  <c r="Z331" i="1"/>
  <c r="Z332" i="1"/>
  <c r="Z333" i="1"/>
  <c r="Z334" i="1"/>
  <c r="Z335" i="1"/>
  <c r="Z336" i="1"/>
  <c r="Z337" i="1"/>
  <c r="Z338" i="1"/>
  <c r="Z339" i="1"/>
  <c r="Z340" i="1"/>
  <c r="Z341" i="1"/>
  <c r="Z342" i="1"/>
  <c r="Z343" i="1"/>
  <c r="Z344" i="1"/>
  <c r="Z345" i="1"/>
  <c r="Z346" i="1"/>
  <c r="Z347" i="1"/>
  <c r="Z348" i="1"/>
  <c r="Z349" i="1"/>
  <c r="Z350" i="1"/>
  <c r="Z351" i="1"/>
  <c r="Z352" i="1"/>
  <c r="Z353" i="1"/>
  <c r="Z354" i="1"/>
  <c r="Z355" i="1"/>
  <c r="Z356" i="1"/>
  <c r="Z357" i="1"/>
  <c r="Z358" i="1"/>
  <c r="Z359" i="1"/>
  <c r="Z360" i="1"/>
  <c r="Z361" i="1"/>
  <c r="Z362" i="1"/>
  <c r="Z363" i="1"/>
  <c r="Z364" i="1"/>
  <c r="Z365" i="1"/>
  <c r="Z366" i="1"/>
  <c r="Z367" i="1"/>
  <c r="Z368" i="1"/>
  <c r="Z369" i="1"/>
  <c r="Z370" i="1"/>
  <c r="Z371" i="1"/>
  <c r="Z372" i="1"/>
  <c r="Z373" i="1"/>
  <c r="Z374" i="1"/>
  <c r="Z375" i="1"/>
  <c r="Z376" i="1"/>
  <c r="Z377" i="1"/>
  <c r="Z378" i="1"/>
  <c r="Z379" i="1"/>
  <c r="Z380" i="1"/>
  <c r="Z381" i="1"/>
  <c r="Z382" i="1"/>
  <c r="Z383" i="1"/>
  <c r="Z384" i="1"/>
  <c r="Z385" i="1"/>
  <c r="Z386" i="1"/>
  <c r="Z387" i="1"/>
  <c r="Z388" i="1"/>
  <c r="Z389" i="1"/>
  <c r="Z390" i="1"/>
  <c r="Z391" i="1"/>
  <c r="Z392" i="1"/>
  <c r="Z393" i="1"/>
  <c r="Z394" i="1"/>
  <c r="Z395" i="1"/>
  <c r="Z396" i="1"/>
  <c r="Z397" i="1"/>
  <c r="Z398" i="1"/>
  <c r="Z399" i="1"/>
  <c r="Z400" i="1"/>
  <c r="Z401" i="1"/>
  <c r="Z402" i="1"/>
  <c r="Z403" i="1"/>
  <c r="Z404" i="1"/>
  <c r="Z405" i="1"/>
  <c r="Z406" i="1"/>
  <c r="Z407" i="1"/>
  <c r="Z408" i="1"/>
  <c r="Z409" i="1"/>
  <c r="Z410" i="1"/>
  <c r="Z411" i="1"/>
  <c r="Z412" i="1"/>
  <c r="Z413" i="1"/>
  <c r="Z414" i="1"/>
  <c r="Z415" i="1"/>
  <c r="Z416" i="1"/>
  <c r="Z417" i="1"/>
  <c r="Z418" i="1"/>
  <c r="Z419" i="1"/>
  <c r="Z420" i="1"/>
  <c r="Z421" i="1"/>
  <c r="Z422" i="1"/>
  <c r="Z423" i="1"/>
  <c r="Z424" i="1"/>
  <c r="Z425" i="1"/>
  <c r="Z426" i="1"/>
  <c r="Z427" i="1"/>
  <c r="Z428" i="1"/>
  <c r="Z429" i="1"/>
  <c r="Z430" i="1"/>
  <c r="Z431" i="1"/>
  <c r="Z432" i="1"/>
  <c r="Z433" i="1"/>
  <c r="Z434" i="1"/>
  <c r="Z435" i="1"/>
  <c r="Z436" i="1"/>
  <c r="Z437" i="1"/>
  <c r="Z438" i="1"/>
  <c r="Z439" i="1"/>
  <c r="Z440" i="1"/>
  <c r="Z441" i="1"/>
  <c r="Z442" i="1"/>
  <c r="Z443" i="1"/>
  <c r="Z444" i="1"/>
  <c r="Z445" i="1"/>
  <c r="Z446" i="1"/>
  <c r="Z447" i="1"/>
  <c r="Z448" i="1"/>
  <c r="Z449" i="1"/>
  <c r="Z450" i="1"/>
  <c r="Z451" i="1"/>
  <c r="Z452" i="1"/>
  <c r="Z453" i="1"/>
  <c r="Z454" i="1"/>
  <c r="Z455" i="1"/>
  <c r="Z456" i="1"/>
  <c r="Z457" i="1"/>
  <c r="Z458" i="1"/>
  <c r="Z459" i="1"/>
  <c r="Z460" i="1"/>
  <c r="Z461" i="1"/>
  <c r="Z462" i="1"/>
  <c r="Z463" i="1"/>
  <c r="Z464" i="1"/>
  <c r="Z465" i="1"/>
  <c r="Z466" i="1"/>
  <c r="Z467" i="1"/>
  <c r="Z468" i="1"/>
  <c r="Z469" i="1"/>
  <c r="Z470" i="1"/>
  <c r="Z471" i="1"/>
  <c r="Z472" i="1"/>
  <c r="Z473" i="1"/>
  <c r="Z474" i="1"/>
  <c r="Z475" i="1"/>
  <c r="Z476" i="1"/>
  <c r="Z477" i="1"/>
  <c r="Z478" i="1"/>
  <c r="Z479" i="1"/>
  <c r="Z480" i="1"/>
  <c r="Z481" i="1"/>
  <c r="Z482" i="1"/>
  <c r="Z483" i="1"/>
  <c r="Z484" i="1"/>
  <c r="Z485" i="1"/>
  <c r="Z486" i="1"/>
  <c r="Z487" i="1"/>
  <c r="Z488" i="1"/>
  <c r="Z489" i="1"/>
  <c r="Z490" i="1"/>
  <c r="Z491" i="1"/>
  <c r="Z492" i="1"/>
  <c r="Z493" i="1"/>
  <c r="Z494" i="1"/>
  <c r="Z495" i="1"/>
  <c r="Z496" i="1"/>
  <c r="Z497" i="1"/>
  <c r="Z498" i="1"/>
  <c r="Z499" i="1"/>
  <c r="Z500" i="1"/>
  <c r="Z501" i="1"/>
  <c r="Z502" i="1"/>
  <c r="Z503" i="1"/>
  <c r="Z504" i="1"/>
  <c r="Z505" i="1"/>
  <c r="Z506" i="1"/>
  <c r="Z507" i="1"/>
  <c r="Z508" i="1"/>
  <c r="Z509" i="1"/>
  <c r="Z510" i="1"/>
  <c r="Z511" i="1"/>
  <c r="Z512" i="1"/>
  <c r="Z513" i="1"/>
  <c r="Z514" i="1"/>
  <c r="Z515" i="1"/>
  <c r="Z516" i="1"/>
  <c r="Z517" i="1"/>
  <c r="Z518" i="1"/>
  <c r="Z519" i="1"/>
  <c r="Z520" i="1"/>
  <c r="Z521" i="1"/>
  <c r="Z522" i="1"/>
  <c r="Z523" i="1"/>
  <c r="Z524" i="1"/>
  <c r="Z525" i="1"/>
  <c r="Z526" i="1"/>
  <c r="Z527" i="1"/>
  <c r="Z528" i="1"/>
  <c r="Z529" i="1"/>
  <c r="Z530" i="1"/>
  <c r="Z531" i="1"/>
  <c r="Z532" i="1"/>
  <c r="Z533" i="1"/>
  <c r="Z534" i="1"/>
  <c r="Z535" i="1"/>
  <c r="Z536" i="1"/>
  <c r="Z537" i="1"/>
  <c r="Z538" i="1"/>
  <c r="Z539" i="1"/>
  <c r="Z540" i="1"/>
  <c r="Z541" i="1"/>
  <c r="Z542" i="1"/>
  <c r="Z543" i="1"/>
  <c r="Z544" i="1"/>
  <c r="Z545" i="1"/>
  <c r="Z546" i="1"/>
  <c r="Z547" i="1"/>
  <c r="Z548" i="1"/>
  <c r="Z549" i="1"/>
  <c r="Z550" i="1"/>
  <c r="Z551" i="1"/>
  <c r="Z552" i="1"/>
  <c r="Z553" i="1"/>
  <c r="Z554" i="1"/>
  <c r="Z555" i="1"/>
  <c r="Z556" i="1"/>
  <c r="Z557" i="1"/>
  <c r="Z558" i="1"/>
  <c r="Z559" i="1"/>
  <c r="Z560" i="1"/>
  <c r="Z561" i="1"/>
  <c r="Z562" i="1"/>
  <c r="Z563" i="1"/>
  <c r="Z564" i="1"/>
  <c r="Z565" i="1"/>
  <c r="Z566" i="1"/>
  <c r="Z567" i="1"/>
  <c r="Z568" i="1"/>
  <c r="Z569" i="1"/>
  <c r="Z570" i="1"/>
  <c r="Z571" i="1"/>
  <c r="Z572" i="1"/>
  <c r="Z573" i="1"/>
  <c r="Z574" i="1"/>
  <c r="Z575" i="1"/>
  <c r="Z576" i="1"/>
  <c r="Z577" i="1"/>
  <c r="Z578" i="1"/>
  <c r="Z579" i="1"/>
  <c r="Z580" i="1"/>
  <c r="Z581" i="1"/>
  <c r="Z582" i="1"/>
  <c r="Z583" i="1"/>
  <c r="Z584" i="1"/>
  <c r="Z585" i="1"/>
  <c r="Z586" i="1"/>
  <c r="Z587" i="1"/>
  <c r="Z588" i="1"/>
  <c r="Z589" i="1"/>
  <c r="Z590" i="1"/>
  <c r="Z591" i="1"/>
  <c r="Z592" i="1"/>
  <c r="Z593" i="1"/>
  <c r="Z594" i="1"/>
  <c r="Z595" i="1"/>
  <c r="Z596" i="1"/>
  <c r="Z597" i="1"/>
  <c r="Z598" i="1"/>
  <c r="Z599" i="1"/>
  <c r="Z600" i="1"/>
  <c r="Z601" i="1"/>
  <c r="Z602" i="1"/>
  <c r="Z603" i="1"/>
  <c r="Z604" i="1"/>
  <c r="Z605" i="1"/>
  <c r="Z606" i="1"/>
  <c r="Z607" i="1"/>
  <c r="Z608" i="1"/>
  <c r="Z609" i="1"/>
  <c r="Z610" i="1"/>
  <c r="Z611" i="1"/>
  <c r="Z612" i="1"/>
  <c r="Z613" i="1"/>
  <c r="Z614" i="1"/>
  <c r="Z615" i="1"/>
  <c r="Z616" i="1"/>
  <c r="Z617" i="1"/>
  <c r="Z618" i="1"/>
  <c r="Z619" i="1"/>
  <c r="Z620" i="1"/>
  <c r="Z621" i="1"/>
  <c r="Z622" i="1"/>
  <c r="Z623" i="1"/>
  <c r="Z624" i="1"/>
  <c r="Z625" i="1"/>
  <c r="Z626" i="1"/>
  <c r="Z627" i="1"/>
  <c r="Z628" i="1"/>
  <c r="Z629" i="1"/>
  <c r="Z630" i="1"/>
  <c r="Z631" i="1"/>
  <c r="Z632" i="1"/>
  <c r="Z633" i="1"/>
  <c r="Z634" i="1"/>
  <c r="Z635" i="1"/>
  <c r="Z636" i="1"/>
  <c r="Z637" i="1"/>
  <c r="Z638" i="1"/>
  <c r="Z639" i="1"/>
  <c r="Z640" i="1"/>
  <c r="Z641" i="1"/>
  <c r="Z642" i="1"/>
  <c r="Z643" i="1"/>
  <c r="Z644" i="1"/>
  <c r="Z645" i="1"/>
  <c r="Z646" i="1"/>
  <c r="Z647" i="1"/>
  <c r="Z648" i="1"/>
  <c r="Z649" i="1"/>
  <c r="Z650" i="1"/>
  <c r="Z651" i="1"/>
  <c r="Z652" i="1"/>
  <c r="Z653" i="1"/>
  <c r="Z654" i="1"/>
  <c r="Z655" i="1"/>
  <c r="Z656" i="1"/>
  <c r="Z657" i="1"/>
  <c r="Z658" i="1"/>
  <c r="Z659" i="1"/>
  <c r="Z660" i="1"/>
  <c r="Z661" i="1"/>
  <c r="Z662" i="1"/>
  <c r="Z663" i="1"/>
  <c r="Z664" i="1"/>
  <c r="Z665" i="1"/>
  <c r="Z666" i="1"/>
  <c r="Z667" i="1"/>
  <c r="Z668" i="1"/>
  <c r="Z669" i="1"/>
  <c r="Z670" i="1"/>
  <c r="Z671" i="1"/>
  <c r="Z672" i="1"/>
  <c r="Z673" i="1"/>
  <c r="Z674" i="1"/>
  <c r="Z675" i="1"/>
  <c r="Z676" i="1"/>
  <c r="Z677" i="1"/>
  <c r="Z678" i="1"/>
  <c r="Z679" i="1"/>
  <c r="Z680" i="1"/>
  <c r="Z681" i="1"/>
  <c r="Z682" i="1"/>
  <c r="Z683" i="1"/>
  <c r="Z684" i="1"/>
  <c r="Z685" i="1"/>
  <c r="Z686" i="1"/>
  <c r="Z687" i="1"/>
  <c r="Z688" i="1"/>
  <c r="Z689" i="1"/>
  <c r="Z690" i="1"/>
  <c r="Z691" i="1"/>
  <c r="Z692" i="1"/>
  <c r="Z693" i="1"/>
  <c r="Z694" i="1"/>
  <c r="Z695" i="1"/>
  <c r="Z696" i="1"/>
  <c r="Z697" i="1"/>
  <c r="Z698" i="1"/>
  <c r="Z699" i="1"/>
  <c r="Z700" i="1"/>
  <c r="Z701" i="1"/>
  <c r="Z702" i="1"/>
  <c r="Z703" i="1"/>
  <c r="Z704" i="1"/>
  <c r="Z705" i="1"/>
  <c r="Z706" i="1"/>
  <c r="Z707" i="1"/>
  <c r="Z708" i="1"/>
  <c r="Z709" i="1"/>
  <c r="Z710" i="1"/>
  <c r="Z711" i="1"/>
  <c r="Z712" i="1"/>
  <c r="Z713" i="1"/>
  <c r="Z714" i="1"/>
  <c r="Z715" i="1"/>
  <c r="Z716" i="1"/>
  <c r="Z717" i="1"/>
  <c r="Z718" i="1"/>
  <c r="Z719" i="1"/>
  <c r="Z720" i="1"/>
  <c r="Z721" i="1"/>
  <c r="Z722" i="1"/>
  <c r="Z723" i="1"/>
  <c r="Z724" i="1"/>
  <c r="Z725" i="1"/>
  <c r="Z726" i="1"/>
  <c r="Z727" i="1"/>
  <c r="Z728" i="1"/>
  <c r="Z729" i="1"/>
  <c r="Z730" i="1"/>
  <c r="Z731" i="1"/>
  <c r="Z732" i="1"/>
  <c r="Z733" i="1"/>
  <c r="Z734" i="1"/>
  <c r="Z735" i="1"/>
  <c r="Z736" i="1"/>
  <c r="Z737" i="1"/>
  <c r="Z738" i="1"/>
  <c r="Z739" i="1"/>
  <c r="Z740" i="1"/>
  <c r="Z741" i="1"/>
  <c r="Z742" i="1"/>
  <c r="Z743" i="1"/>
  <c r="Z744" i="1"/>
  <c r="Z745" i="1"/>
  <c r="Z746" i="1"/>
  <c r="Z747" i="1"/>
  <c r="Z748" i="1"/>
  <c r="Z749" i="1"/>
  <c r="Z750" i="1"/>
  <c r="Z751" i="1"/>
  <c r="Z752" i="1"/>
  <c r="Z753" i="1"/>
  <c r="Z754" i="1"/>
  <c r="Z755" i="1"/>
  <c r="Z756" i="1"/>
  <c r="Z757" i="1"/>
  <c r="Z758" i="1"/>
  <c r="Z759" i="1"/>
  <c r="Z760" i="1"/>
  <c r="Z761" i="1"/>
  <c r="Z762" i="1"/>
  <c r="Z763" i="1"/>
  <c r="Z764" i="1"/>
  <c r="Z765" i="1"/>
  <c r="Z766" i="1"/>
  <c r="Z767" i="1"/>
  <c r="Z768" i="1"/>
  <c r="Z769" i="1"/>
  <c r="Z770" i="1"/>
  <c r="Z771" i="1"/>
  <c r="Z772" i="1"/>
  <c r="Z773" i="1"/>
  <c r="Z774" i="1"/>
  <c r="Z775" i="1"/>
  <c r="Z776" i="1"/>
  <c r="Z777" i="1"/>
  <c r="Z778" i="1"/>
  <c r="Z779" i="1"/>
  <c r="Z780" i="1"/>
  <c r="Z781" i="1"/>
  <c r="Z782" i="1"/>
  <c r="Z783" i="1"/>
  <c r="Z784" i="1"/>
  <c r="Z785" i="1"/>
  <c r="Z786" i="1"/>
  <c r="Z787" i="1"/>
  <c r="Z788" i="1"/>
  <c r="Z789" i="1"/>
  <c r="Z790" i="1"/>
  <c r="Z791" i="1"/>
  <c r="Z792" i="1"/>
  <c r="Z793" i="1"/>
  <c r="Z794" i="1"/>
  <c r="Z795" i="1"/>
  <c r="Z796" i="1"/>
  <c r="Z797" i="1"/>
  <c r="Z798" i="1"/>
  <c r="Z799" i="1"/>
  <c r="Z800" i="1"/>
  <c r="Z801" i="1"/>
  <c r="Z802" i="1"/>
  <c r="Z803" i="1"/>
  <c r="Z804" i="1"/>
  <c r="Z805" i="1"/>
  <c r="Z806" i="1"/>
  <c r="Z807" i="1"/>
  <c r="Z808" i="1"/>
  <c r="Z809" i="1"/>
  <c r="Z810" i="1"/>
  <c r="Z811" i="1"/>
  <c r="Z812" i="1"/>
  <c r="Z813" i="1"/>
  <c r="Z814" i="1"/>
  <c r="Z815" i="1"/>
  <c r="Z816" i="1"/>
  <c r="Z817" i="1"/>
  <c r="Z818" i="1"/>
  <c r="Z819" i="1"/>
  <c r="Z820" i="1"/>
  <c r="Z821" i="1"/>
  <c r="Z822" i="1"/>
  <c r="Z823" i="1"/>
  <c r="Z824" i="1"/>
  <c r="Z825" i="1"/>
  <c r="Z826" i="1"/>
  <c r="Z827" i="1"/>
  <c r="Z828" i="1"/>
  <c r="Z829" i="1"/>
  <c r="Z830" i="1"/>
  <c r="Z831" i="1"/>
  <c r="Z832" i="1"/>
  <c r="Z833" i="1"/>
  <c r="Z834" i="1"/>
  <c r="Z835" i="1"/>
  <c r="Z836" i="1"/>
  <c r="Z837" i="1"/>
  <c r="Z838" i="1"/>
  <c r="Z839" i="1"/>
  <c r="Z840" i="1"/>
  <c r="Z841" i="1"/>
  <c r="Z842" i="1"/>
  <c r="Z843" i="1"/>
  <c r="Z844" i="1"/>
  <c r="Z845" i="1"/>
  <c r="Z846" i="1"/>
  <c r="Z847" i="1"/>
  <c r="Z848" i="1"/>
  <c r="Z849" i="1"/>
  <c r="Z850" i="1"/>
  <c r="Z851" i="1"/>
  <c r="Z852" i="1"/>
  <c r="Z853" i="1"/>
  <c r="Z854" i="1"/>
  <c r="Z855" i="1"/>
  <c r="Z856" i="1"/>
  <c r="Z857" i="1"/>
  <c r="Z858" i="1"/>
  <c r="Z859" i="1"/>
  <c r="Z860" i="1"/>
  <c r="Z861" i="1"/>
  <c r="Z862" i="1"/>
  <c r="Z863" i="1"/>
  <c r="Z864" i="1"/>
  <c r="Z865" i="1"/>
  <c r="Z866" i="1"/>
  <c r="Z867" i="1"/>
  <c r="Z868" i="1"/>
  <c r="Z869" i="1"/>
  <c r="Z870" i="1"/>
  <c r="Z871" i="1"/>
  <c r="Z872" i="1"/>
  <c r="Z873" i="1"/>
  <c r="Z874" i="1"/>
  <c r="Z875" i="1"/>
  <c r="Z876" i="1"/>
  <c r="Z877" i="1"/>
  <c r="Z878" i="1"/>
  <c r="Z879" i="1"/>
  <c r="Z880" i="1"/>
  <c r="Z881" i="1"/>
  <c r="Z882" i="1"/>
  <c r="Z883" i="1"/>
  <c r="Z884" i="1"/>
  <c r="Z885" i="1"/>
  <c r="Z886" i="1"/>
  <c r="Z887" i="1"/>
  <c r="Z888" i="1"/>
  <c r="Z889" i="1"/>
  <c r="Z890" i="1"/>
  <c r="Z891" i="1"/>
  <c r="Z892" i="1"/>
  <c r="Z893" i="1"/>
  <c r="Z894" i="1"/>
  <c r="Z895" i="1"/>
  <c r="Z896" i="1"/>
  <c r="Z897" i="1"/>
  <c r="Z898" i="1"/>
  <c r="Z899" i="1"/>
  <c r="Z900" i="1"/>
  <c r="Z901" i="1"/>
  <c r="Z902" i="1"/>
  <c r="Z903" i="1"/>
  <c r="Z904" i="1"/>
  <c r="Z905" i="1"/>
  <c r="Z906" i="1"/>
  <c r="Z907" i="1"/>
  <c r="Z908" i="1"/>
  <c r="Z909" i="1"/>
  <c r="Z910" i="1"/>
  <c r="Z911" i="1"/>
  <c r="Z912" i="1"/>
  <c r="Z913" i="1"/>
  <c r="Z914" i="1"/>
  <c r="Z915" i="1"/>
  <c r="Z916" i="1"/>
  <c r="Z917" i="1"/>
  <c r="Z918" i="1"/>
  <c r="Z919" i="1"/>
  <c r="Z920" i="1"/>
  <c r="Z921" i="1"/>
  <c r="Z922" i="1"/>
  <c r="Z923" i="1"/>
  <c r="Z924" i="1"/>
  <c r="Z925" i="1"/>
  <c r="Z926" i="1"/>
  <c r="Z927" i="1"/>
  <c r="Z928" i="1"/>
  <c r="Z929" i="1"/>
  <c r="Z930" i="1"/>
  <c r="Z931" i="1"/>
  <c r="Z932" i="1"/>
  <c r="Z933" i="1"/>
  <c r="Z934" i="1"/>
  <c r="Z935" i="1"/>
  <c r="Z936" i="1"/>
  <c r="Z937" i="1"/>
  <c r="Z938" i="1"/>
  <c r="Z939" i="1"/>
  <c r="Z940" i="1"/>
  <c r="Z941" i="1"/>
  <c r="Z942" i="1"/>
  <c r="Z943" i="1"/>
  <c r="Z944" i="1"/>
  <c r="Z945" i="1"/>
  <c r="Z946" i="1"/>
  <c r="Z947" i="1"/>
  <c r="Z948" i="1"/>
  <c r="Z949" i="1"/>
  <c r="Z950" i="1"/>
  <c r="Z951" i="1"/>
  <c r="Z952" i="1"/>
  <c r="Z953" i="1"/>
  <c r="Z954" i="1"/>
  <c r="Z955" i="1"/>
  <c r="Z956" i="1"/>
  <c r="Z957" i="1"/>
  <c r="Z958" i="1"/>
  <c r="Z959" i="1"/>
  <c r="Z960" i="1"/>
  <c r="Z961" i="1"/>
  <c r="Z962" i="1"/>
  <c r="Z963" i="1"/>
  <c r="Z964" i="1"/>
  <c r="Z965" i="1"/>
  <c r="Z966" i="1"/>
  <c r="Z967" i="1"/>
  <c r="Z968" i="1"/>
  <c r="Z969" i="1"/>
  <c r="Z970" i="1"/>
  <c r="Z971" i="1"/>
  <c r="Z972" i="1"/>
  <c r="Z973" i="1"/>
  <c r="Z974" i="1"/>
  <c r="Z975" i="1"/>
  <c r="Z976" i="1"/>
  <c r="Z977" i="1"/>
  <c r="Z978" i="1"/>
  <c r="Z979" i="1"/>
  <c r="Z980" i="1"/>
  <c r="Z981" i="1"/>
  <c r="Z982" i="1"/>
  <c r="Z983" i="1"/>
  <c r="Z984" i="1"/>
  <c r="Z985" i="1"/>
  <c r="Z986" i="1"/>
  <c r="Z987" i="1"/>
  <c r="Z988" i="1"/>
  <c r="Z989" i="1"/>
  <c r="Z990" i="1"/>
  <c r="Z991" i="1"/>
  <c r="Z992" i="1"/>
  <c r="Z993" i="1"/>
  <c r="Z994" i="1"/>
  <c r="Z995" i="1"/>
  <c r="Z996" i="1"/>
  <c r="Z997" i="1"/>
  <c r="Z998" i="1"/>
  <c r="Z999" i="1"/>
  <c r="Z1000" i="1"/>
  <c r="Z1001" i="1"/>
  <c r="Z1002" i="1"/>
  <c r="Z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Y200" i="1"/>
  <c r="Y201" i="1"/>
  <c r="Y202" i="1"/>
  <c r="Y203" i="1"/>
  <c r="Y204" i="1"/>
  <c r="Y205" i="1"/>
  <c r="Y206" i="1"/>
  <c r="Y207" i="1"/>
  <c r="Y208" i="1"/>
  <c r="Y209" i="1"/>
  <c r="Y210" i="1"/>
  <c r="Y211" i="1"/>
  <c r="Y212" i="1"/>
  <c r="Y213" i="1"/>
  <c r="Y214" i="1"/>
  <c r="Y215" i="1"/>
  <c r="Y216" i="1"/>
  <c r="Y217" i="1"/>
  <c r="Y218" i="1"/>
  <c r="Y219" i="1"/>
  <c r="Y220" i="1"/>
  <c r="Y221" i="1"/>
  <c r="Y222" i="1"/>
  <c r="Y223" i="1"/>
  <c r="Y224" i="1"/>
  <c r="Y225" i="1"/>
  <c r="Y226" i="1"/>
  <c r="Y227" i="1"/>
  <c r="Y228" i="1"/>
  <c r="Y229" i="1"/>
  <c r="Y230" i="1"/>
  <c r="Y231" i="1"/>
  <c r="Y232" i="1"/>
  <c r="Y233" i="1"/>
  <c r="Y234" i="1"/>
  <c r="Y235" i="1"/>
  <c r="Y236" i="1"/>
  <c r="Y237" i="1"/>
  <c r="Y238" i="1"/>
  <c r="Y239" i="1"/>
  <c r="Y240" i="1"/>
  <c r="Y241" i="1"/>
  <c r="Y242" i="1"/>
  <c r="Y243" i="1"/>
  <c r="Y244" i="1"/>
  <c r="Y245" i="1"/>
  <c r="Y246" i="1"/>
  <c r="Y247" i="1"/>
  <c r="Y248" i="1"/>
  <c r="Y249" i="1"/>
  <c r="Y250" i="1"/>
  <c r="Y251" i="1"/>
  <c r="Y252" i="1"/>
  <c r="Y253" i="1"/>
  <c r="Y254" i="1"/>
  <c r="Y255" i="1"/>
  <c r="Y256" i="1"/>
  <c r="Y257" i="1"/>
  <c r="Y258" i="1"/>
  <c r="Y259" i="1"/>
  <c r="Y260" i="1"/>
  <c r="Y261" i="1"/>
  <c r="Y262" i="1"/>
  <c r="Y263" i="1"/>
  <c r="Y264" i="1"/>
  <c r="Y265" i="1"/>
  <c r="Y266" i="1"/>
  <c r="Y267" i="1"/>
  <c r="Y268" i="1"/>
  <c r="Y269" i="1"/>
  <c r="Y270" i="1"/>
  <c r="Y271" i="1"/>
  <c r="Y272" i="1"/>
  <c r="Y273" i="1"/>
  <c r="Y274" i="1"/>
  <c r="Y275" i="1"/>
  <c r="Y276" i="1"/>
  <c r="Y277" i="1"/>
  <c r="Y278" i="1"/>
  <c r="Y279" i="1"/>
  <c r="Y280" i="1"/>
  <c r="Y281" i="1"/>
  <c r="Y282" i="1"/>
  <c r="Y283" i="1"/>
  <c r="Y284" i="1"/>
  <c r="Y285" i="1"/>
  <c r="Y286" i="1"/>
  <c r="Y287" i="1"/>
  <c r="Y288" i="1"/>
  <c r="Y289" i="1"/>
  <c r="Y290" i="1"/>
  <c r="Y291" i="1"/>
  <c r="Y292" i="1"/>
  <c r="Y293" i="1"/>
  <c r="Y294" i="1"/>
  <c r="Y295" i="1"/>
  <c r="Y296" i="1"/>
  <c r="Y297" i="1"/>
  <c r="Y298" i="1"/>
  <c r="Y299" i="1"/>
  <c r="Y300" i="1"/>
  <c r="Y301" i="1"/>
  <c r="Y302" i="1"/>
  <c r="Y303" i="1"/>
  <c r="Y304" i="1"/>
  <c r="Y305" i="1"/>
  <c r="Y306" i="1"/>
  <c r="Y307" i="1"/>
  <c r="Y308" i="1"/>
  <c r="Y309" i="1"/>
  <c r="Y310" i="1"/>
  <c r="Y311" i="1"/>
  <c r="Y312" i="1"/>
  <c r="Y313" i="1"/>
  <c r="Y314" i="1"/>
  <c r="Y315" i="1"/>
  <c r="Y316" i="1"/>
  <c r="Y317" i="1"/>
  <c r="Y318" i="1"/>
  <c r="Y319" i="1"/>
  <c r="Y320" i="1"/>
  <c r="Y321" i="1"/>
  <c r="Y322" i="1"/>
  <c r="Y323" i="1"/>
  <c r="Y324" i="1"/>
  <c r="Y325" i="1"/>
  <c r="Y326" i="1"/>
  <c r="Y327" i="1"/>
  <c r="Y328" i="1"/>
  <c r="Y329" i="1"/>
  <c r="Y330" i="1"/>
  <c r="Y331" i="1"/>
  <c r="Y332" i="1"/>
  <c r="Y333" i="1"/>
  <c r="Y334" i="1"/>
  <c r="Y335" i="1"/>
  <c r="Y336" i="1"/>
  <c r="Y337" i="1"/>
  <c r="Y338" i="1"/>
  <c r="Y339" i="1"/>
  <c r="Y340" i="1"/>
  <c r="Y341" i="1"/>
  <c r="Y342" i="1"/>
  <c r="Y343" i="1"/>
  <c r="Y344" i="1"/>
  <c r="Y345" i="1"/>
  <c r="Y346" i="1"/>
  <c r="Y347" i="1"/>
  <c r="Y348" i="1"/>
  <c r="Y349" i="1"/>
  <c r="Y350" i="1"/>
  <c r="Y351" i="1"/>
  <c r="Y352" i="1"/>
  <c r="Y353" i="1"/>
  <c r="Y354" i="1"/>
  <c r="Y355" i="1"/>
  <c r="Y356" i="1"/>
  <c r="Y357" i="1"/>
  <c r="Y358" i="1"/>
  <c r="Y359" i="1"/>
  <c r="Y360" i="1"/>
  <c r="Y361" i="1"/>
  <c r="Y362" i="1"/>
  <c r="Y363" i="1"/>
  <c r="Y364" i="1"/>
  <c r="Y365" i="1"/>
  <c r="Y366" i="1"/>
  <c r="Y367" i="1"/>
  <c r="Y368" i="1"/>
  <c r="Y369" i="1"/>
  <c r="Y370" i="1"/>
  <c r="Y371" i="1"/>
  <c r="Y372" i="1"/>
  <c r="Y373" i="1"/>
  <c r="Y374" i="1"/>
  <c r="Y375" i="1"/>
  <c r="Y376" i="1"/>
  <c r="Y377" i="1"/>
  <c r="Y378" i="1"/>
  <c r="Y379" i="1"/>
  <c r="Y380" i="1"/>
  <c r="Y381" i="1"/>
  <c r="Y382" i="1"/>
  <c r="Y383" i="1"/>
  <c r="Y384" i="1"/>
  <c r="Y385" i="1"/>
  <c r="Y386" i="1"/>
  <c r="Y387" i="1"/>
  <c r="Y388" i="1"/>
  <c r="Y389" i="1"/>
  <c r="Y390" i="1"/>
  <c r="Y391" i="1"/>
  <c r="Y392" i="1"/>
  <c r="Y393" i="1"/>
  <c r="Y394" i="1"/>
  <c r="Y395" i="1"/>
  <c r="Y396" i="1"/>
  <c r="Y397" i="1"/>
  <c r="Y398" i="1"/>
  <c r="Y399" i="1"/>
  <c r="Y400" i="1"/>
  <c r="Y401" i="1"/>
  <c r="Y402" i="1"/>
  <c r="Y403" i="1"/>
  <c r="Y404" i="1"/>
  <c r="Y405" i="1"/>
  <c r="Y406" i="1"/>
  <c r="Y407" i="1"/>
  <c r="Y408" i="1"/>
  <c r="Y409" i="1"/>
  <c r="Y410" i="1"/>
  <c r="Y411" i="1"/>
  <c r="Y412" i="1"/>
  <c r="Y413" i="1"/>
  <c r="Y414" i="1"/>
  <c r="Y415" i="1"/>
  <c r="Y416" i="1"/>
  <c r="Y417" i="1"/>
  <c r="Y418" i="1"/>
  <c r="Y419" i="1"/>
  <c r="Y420" i="1"/>
  <c r="Y421" i="1"/>
  <c r="Y422" i="1"/>
  <c r="Y423" i="1"/>
  <c r="Y424" i="1"/>
  <c r="Y425" i="1"/>
  <c r="Y426" i="1"/>
  <c r="Y427" i="1"/>
  <c r="Y428" i="1"/>
  <c r="Y429" i="1"/>
  <c r="Y430" i="1"/>
  <c r="Y431" i="1"/>
  <c r="Y432" i="1"/>
  <c r="Y433" i="1"/>
  <c r="Y434" i="1"/>
  <c r="Y435" i="1"/>
  <c r="Y436" i="1"/>
  <c r="Y437" i="1"/>
  <c r="Y438" i="1"/>
  <c r="Y439" i="1"/>
  <c r="Y440" i="1"/>
  <c r="Y441" i="1"/>
  <c r="Y442" i="1"/>
  <c r="Y443" i="1"/>
  <c r="Y444" i="1"/>
  <c r="Y445" i="1"/>
  <c r="Y446" i="1"/>
  <c r="Y447" i="1"/>
  <c r="Y448" i="1"/>
  <c r="Y449" i="1"/>
  <c r="Y450" i="1"/>
  <c r="Y451" i="1"/>
  <c r="Y452" i="1"/>
  <c r="Y453" i="1"/>
  <c r="Y454" i="1"/>
  <c r="Y455" i="1"/>
  <c r="Y456" i="1"/>
  <c r="Y457" i="1"/>
  <c r="Y458" i="1"/>
  <c r="Y459" i="1"/>
  <c r="Y460" i="1"/>
  <c r="Y461" i="1"/>
  <c r="Y462" i="1"/>
  <c r="Y463" i="1"/>
  <c r="Y464" i="1"/>
  <c r="Y465" i="1"/>
  <c r="Y466" i="1"/>
  <c r="Y467" i="1"/>
  <c r="Y468" i="1"/>
  <c r="Y469" i="1"/>
  <c r="Y470" i="1"/>
  <c r="Y471" i="1"/>
  <c r="Y472" i="1"/>
  <c r="Y473" i="1"/>
  <c r="Y474" i="1"/>
  <c r="Y475" i="1"/>
  <c r="Y476" i="1"/>
  <c r="Y477" i="1"/>
  <c r="Y478" i="1"/>
  <c r="Y479" i="1"/>
  <c r="Y480" i="1"/>
  <c r="Y481" i="1"/>
  <c r="Y482" i="1"/>
  <c r="Y483" i="1"/>
  <c r="Y484" i="1"/>
  <c r="Y485" i="1"/>
  <c r="Y486" i="1"/>
  <c r="Y487" i="1"/>
  <c r="Y488" i="1"/>
  <c r="Y489" i="1"/>
  <c r="Y490" i="1"/>
  <c r="Y491" i="1"/>
  <c r="Y492" i="1"/>
  <c r="Y493" i="1"/>
  <c r="Y494" i="1"/>
  <c r="Y495" i="1"/>
  <c r="Y496" i="1"/>
  <c r="Y497" i="1"/>
  <c r="Y498" i="1"/>
  <c r="Y499" i="1"/>
  <c r="Y500" i="1"/>
  <c r="Y501" i="1"/>
  <c r="Y502" i="1"/>
  <c r="Y503" i="1"/>
  <c r="Y504" i="1"/>
  <c r="Y505" i="1"/>
  <c r="Y506" i="1"/>
  <c r="Y507" i="1"/>
  <c r="Y508" i="1"/>
  <c r="Y509" i="1"/>
  <c r="Y510" i="1"/>
  <c r="Y511" i="1"/>
  <c r="Y512" i="1"/>
  <c r="Y513" i="1"/>
  <c r="Y514" i="1"/>
  <c r="Y515" i="1"/>
  <c r="Y516" i="1"/>
  <c r="Y517" i="1"/>
  <c r="Y518" i="1"/>
  <c r="Y519" i="1"/>
  <c r="Y520" i="1"/>
  <c r="Y521" i="1"/>
  <c r="Y522" i="1"/>
  <c r="Y523" i="1"/>
  <c r="Y524" i="1"/>
  <c r="Y525" i="1"/>
  <c r="Y526" i="1"/>
  <c r="Y527" i="1"/>
  <c r="Y528" i="1"/>
  <c r="Y529" i="1"/>
  <c r="Y530" i="1"/>
  <c r="Y531" i="1"/>
  <c r="Y532" i="1"/>
  <c r="Y533" i="1"/>
  <c r="Y534" i="1"/>
  <c r="Y535" i="1"/>
  <c r="Y536" i="1"/>
  <c r="Y537" i="1"/>
  <c r="Y538" i="1"/>
  <c r="Y539" i="1"/>
  <c r="Y540" i="1"/>
  <c r="Y541" i="1"/>
  <c r="Y542" i="1"/>
  <c r="Y543" i="1"/>
  <c r="Y544" i="1"/>
  <c r="Y545" i="1"/>
  <c r="Y546" i="1"/>
  <c r="Y547" i="1"/>
  <c r="Y548" i="1"/>
  <c r="Y549" i="1"/>
  <c r="Y550" i="1"/>
  <c r="Y551" i="1"/>
  <c r="Y552" i="1"/>
  <c r="Y553" i="1"/>
  <c r="Y554" i="1"/>
  <c r="Y555" i="1"/>
  <c r="Y556" i="1"/>
  <c r="Y557" i="1"/>
  <c r="Y558" i="1"/>
  <c r="Y559" i="1"/>
  <c r="Y560" i="1"/>
  <c r="Y561" i="1"/>
  <c r="Y562" i="1"/>
  <c r="Y563" i="1"/>
  <c r="Y564" i="1"/>
  <c r="Y565" i="1"/>
  <c r="Y566" i="1"/>
  <c r="Y567" i="1"/>
  <c r="Y568" i="1"/>
  <c r="Y569" i="1"/>
  <c r="Y570" i="1"/>
  <c r="Y571" i="1"/>
  <c r="Y572" i="1"/>
  <c r="Y573" i="1"/>
  <c r="Y574" i="1"/>
  <c r="Y575" i="1"/>
  <c r="Y576" i="1"/>
  <c r="Y577" i="1"/>
  <c r="Y578" i="1"/>
  <c r="Y579" i="1"/>
  <c r="Y580" i="1"/>
  <c r="Y581" i="1"/>
  <c r="Y582" i="1"/>
  <c r="Y583" i="1"/>
  <c r="Y584" i="1"/>
  <c r="Y585" i="1"/>
  <c r="Y586" i="1"/>
  <c r="Y587" i="1"/>
  <c r="Y588" i="1"/>
  <c r="Y589" i="1"/>
  <c r="Y590" i="1"/>
  <c r="Y591" i="1"/>
  <c r="Y592" i="1"/>
  <c r="Y593" i="1"/>
  <c r="Y594" i="1"/>
  <c r="Y595" i="1"/>
  <c r="Y596" i="1"/>
  <c r="Y597" i="1"/>
  <c r="Y598" i="1"/>
  <c r="Y599" i="1"/>
  <c r="Y600" i="1"/>
  <c r="Y601" i="1"/>
  <c r="Y602" i="1"/>
  <c r="Y603" i="1"/>
  <c r="Y604" i="1"/>
  <c r="Y605" i="1"/>
  <c r="Y606" i="1"/>
  <c r="Y607" i="1"/>
  <c r="Y608" i="1"/>
  <c r="Y609" i="1"/>
  <c r="Y610" i="1"/>
  <c r="Y611" i="1"/>
  <c r="Y612" i="1"/>
  <c r="Y613" i="1"/>
  <c r="Y614" i="1"/>
  <c r="Y615" i="1"/>
  <c r="Y616" i="1"/>
  <c r="Y617" i="1"/>
  <c r="Y618" i="1"/>
  <c r="Y619" i="1"/>
  <c r="Y620" i="1"/>
  <c r="Y621" i="1"/>
  <c r="Y622" i="1"/>
  <c r="Y623" i="1"/>
  <c r="Y624" i="1"/>
  <c r="Y625" i="1"/>
  <c r="Y626" i="1"/>
  <c r="Y627" i="1"/>
  <c r="Y628" i="1"/>
  <c r="Y629" i="1"/>
  <c r="Y630" i="1"/>
  <c r="Y631" i="1"/>
  <c r="Y632" i="1"/>
  <c r="Y633" i="1"/>
  <c r="Y634" i="1"/>
  <c r="Y635" i="1"/>
  <c r="Y636" i="1"/>
  <c r="Y637" i="1"/>
  <c r="Y638" i="1"/>
  <c r="Y639" i="1"/>
  <c r="Y640" i="1"/>
  <c r="Y641" i="1"/>
  <c r="Y642" i="1"/>
  <c r="Y643" i="1"/>
  <c r="Y644" i="1"/>
  <c r="Y645" i="1"/>
  <c r="Y646" i="1"/>
  <c r="Y647" i="1"/>
  <c r="Y648" i="1"/>
  <c r="Y649" i="1"/>
  <c r="Y650" i="1"/>
  <c r="Y651" i="1"/>
  <c r="Y652" i="1"/>
  <c r="Y653" i="1"/>
  <c r="Y654" i="1"/>
  <c r="Y655" i="1"/>
  <c r="Y656" i="1"/>
  <c r="Y657" i="1"/>
  <c r="Y658" i="1"/>
  <c r="Y659" i="1"/>
  <c r="Y660" i="1"/>
  <c r="Y661" i="1"/>
  <c r="Y662" i="1"/>
  <c r="Y663" i="1"/>
  <c r="Y664" i="1"/>
  <c r="Y665" i="1"/>
  <c r="Y666" i="1"/>
  <c r="Y667" i="1"/>
  <c r="Y668" i="1"/>
  <c r="Y669" i="1"/>
  <c r="Y670" i="1"/>
  <c r="Y671" i="1"/>
  <c r="Y672" i="1"/>
  <c r="Y673" i="1"/>
  <c r="Y674" i="1"/>
  <c r="Y675" i="1"/>
  <c r="Y676" i="1"/>
  <c r="Y677" i="1"/>
  <c r="Y678" i="1"/>
  <c r="Y679" i="1"/>
  <c r="Y680" i="1"/>
  <c r="Y681" i="1"/>
  <c r="Y682" i="1"/>
  <c r="Y683" i="1"/>
  <c r="Y684" i="1"/>
  <c r="Y685" i="1"/>
  <c r="Y686" i="1"/>
  <c r="Y687" i="1"/>
  <c r="Y688" i="1"/>
  <c r="Y689" i="1"/>
  <c r="Y690" i="1"/>
  <c r="Y691" i="1"/>
  <c r="Y692" i="1"/>
  <c r="Y693" i="1"/>
  <c r="Y694" i="1"/>
  <c r="Y695" i="1"/>
  <c r="Y696" i="1"/>
  <c r="Y697" i="1"/>
  <c r="Y698" i="1"/>
  <c r="Y699" i="1"/>
  <c r="Y700" i="1"/>
  <c r="Y701" i="1"/>
  <c r="Y702" i="1"/>
  <c r="Y703" i="1"/>
  <c r="Y704" i="1"/>
  <c r="Y705" i="1"/>
  <c r="Y706" i="1"/>
  <c r="Y707" i="1"/>
  <c r="Y708" i="1"/>
  <c r="Y709" i="1"/>
  <c r="Y710" i="1"/>
  <c r="Y711" i="1"/>
  <c r="Y712" i="1"/>
  <c r="Y713" i="1"/>
  <c r="Y714" i="1"/>
  <c r="Y715" i="1"/>
  <c r="Y716" i="1"/>
  <c r="Y717" i="1"/>
  <c r="Y718" i="1"/>
  <c r="Y719" i="1"/>
  <c r="Y720" i="1"/>
  <c r="Y721" i="1"/>
  <c r="Y722" i="1"/>
  <c r="Y723" i="1"/>
  <c r="Y724" i="1"/>
  <c r="Y725" i="1"/>
  <c r="Y726" i="1"/>
  <c r="Y727" i="1"/>
  <c r="Y728" i="1"/>
  <c r="Y729" i="1"/>
  <c r="Y730" i="1"/>
  <c r="Y731" i="1"/>
  <c r="Y732" i="1"/>
  <c r="Y733" i="1"/>
  <c r="Y734" i="1"/>
  <c r="Y735" i="1"/>
  <c r="Y736" i="1"/>
  <c r="Y737" i="1"/>
  <c r="Y738" i="1"/>
  <c r="Y739" i="1"/>
  <c r="Y740" i="1"/>
  <c r="Y741" i="1"/>
  <c r="Y742" i="1"/>
  <c r="Y743" i="1"/>
  <c r="Y744" i="1"/>
  <c r="Y745" i="1"/>
  <c r="Y746" i="1"/>
  <c r="Y747" i="1"/>
  <c r="Y748" i="1"/>
  <c r="Y749" i="1"/>
  <c r="Y750" i="1"/>
  <c r="Y751" i="1"/>
  <c r="Y752" i="1"/>
  <c r="Y753" i="1"/>
  <c r="Y754" i="1"/>
  <c r="Y755" i="1"/>
  <c r="Y756" i="1"/>
  <c r="Y757" i="1"/>
  <c r="Y758" i="1"/>
  <c r="Y759" i="1"/>
  <c r="Y760" i="1"/>
  <c r="Y761" i="1"/>
  <c r="Y762" i="1"/>
  <c r="Y763" i="1"/>
  <c r="Y764" i="1"/>
  <c r="Y765" i="1"/>
  <c r="Y766" i="1"/>
  <c r="Y767" i="1"/>
  <c r="Y768" i="1"/>
  <c r="Y769" i="1"/>
  <c r="Y770" i="1"/>
  <c r="Y771" i="1"/>
  <c r="Y772" i="1"/>
  <c r="Y773" i="1"/>
  <c r="Y774" i="1"/>
  <c r="Y775" i="1"/>
  <c r="Y776" i="1"/>
  <c r="Y777" i="1"/>
  <c r="Y778" i="1"/>
  <c r="Y779" i="1"/>
  <c r="Y780" i="1"/>
  <c r="Y781" i="1"/>
  <c r="Y782" i="1"/>
  <c r="Y783" i="1"/>
  <c r="Y784" i="1"/>
  <c r="Y785" i="1"/>
  <c r="Y786" i="1"/>
  <c r="Y787" i="1"/>
  <c r="Y788" i="1"/>
  <c r="Y789" i="1"/>
  <c r="Y790" i="1"/>
  <c r="Y791" i="1"/>
  <c r="Y792" i="1"/>
  <c r="Y793" i="1"/>
  <c r="Y794" i="1"/>
  <c r="Y795" i="1"/>
  <c r="Y796" i="1"/>
  <c r="Y797" i="1"/>
  <c r="Y798" i="1"/>
  <c r="Y799" i="1"/>
  <c r="Y800" i="1"/>
  <c r="Y801" i="1"/>
  <c r="Y802" i="1"/>
  <c r="Y803" i="1"/>
  <c r="Y804" i="1"/>
  <c r="Y805" i="1"/>
  <c r="Y806" i="1"/>
  <c r="Y807" i="1"/>
  <c r="Y808" i="1"/>
  <c r="Y809" i="1"/>
  <c r="Y810" i="1"/>
  <c r="Y811" i="1"/>
  <c r="Y812" i="1"/>
  <c r="Y813" i="1"/>
  <c r="Y814" i="1"/>
  <c r="Y815" i="1"/>
  <c r="Y816" i="1"/>
  <c r="Y817" i="1"/>
  <c r="Y818" i="1"/>
  <c r="Y819" i="1"/>
  <c r="Y820" i="1"/>
  <c r="Y821" i="1"/>
  <c r="Y822" i="1"/>
  <c r="Y823" i="1"/>
  <c r="Y824" i="1"/>
  <c r="Y825" i="1"/>
  <c r="Y826" i="1"/>
  <c r="Y827" i="1"/>
  <c r="Y828" i="1"/>
  <c r="Y829" i="1"/>
  <c r="Y830" i="1"/>
  <c r="Y831" i="1"/>
  <c r="Y832" i="1"/>
  <c r="Y833" i="1"/>
  <c r="Y834" i="1"/>
  <c r="Y835" i="1"/>
  <c r="Y836" i="1"/>
  <c r="Y837" i="1"/>
  <c r="Y838" i="1"/>
  <c r="Y839" i="1"/>
  <c r="Y840" i="1"/>
  <c r="Y841" i="1"/>
  <c r="Y842" i="1"/>
  <c r="Y843" i="1"/>
  <c r="Y844" i="1"/>
  <c r="Y845" i="1"/>
  <c r="Y846" i="1"/>
  <c r="Y847" i="1"/>
  <c r="Y848" i="1"/>
  <c r="Y849" i="1"/>
  <c r="Y850" i="1"/>
  <c r="Y851" i="1"/>
  <c r="Y852" i="1"/>
  <c r="Y853" i="1"/>
  <c r="Y854" i="1"/>
  <c r="Y855" i="1"/>
  <c r="Y856" i="1"/>
  <c r="Y857" i="1"/>
  <c r="Y858" i="1"/>
  <c r="Y859" i="1"/>
  <c r="Y860" i="1"/>
  <c r="Y861" i="1"/>
  <c r="Y862" i="1"/>
  <c r="Y863" i="1"/>
  <c r="Y864" i="1"/>
  <c r="Y865" i="1"/>
  <c r="Y866" i="1"/>
  <c r="Y867" i="1"/>
  <c r="Y868" i="1"/>
  <c r="Y869" i="1"/>
  <c r="Y870" i="1"/>
  <c r="Y871" i="1"/>
  <c r="Y872" i="1"/>
  <c r="Y873" i="1"/>
  <c r="Y874" i="1"/>
  <c r="Y875" i="1"/>
  <c r="Y876" i="1"/>
  <c r="Y877" i="1"/>
  <c r="Y878" i="1"/>
  <c r="Y879" i="1"/>
  <c r="Y880" i="1"/>
  <c r="Y881" i="1"/>
  <c r="Y882" i="1"/>
  <c r="Y883" i="1"/>
  <c r="Y884" i="1"/>
  <c r="Y885" i="1"/>
  <c r="Y886" i="1"/>
  <c r="Y887" i="1"/>
  <c r="Y888" i="1"/>
  <c r="Y889" i="1"/>
  <c r="Y890" i="1"/>
  <c r="Y891" i="1"/>
  <c r="Y892" i="1"/>
  <c r="Y893" i="1"/>
  <c r="Y894" i="1"/>
  <c r="Y895" i="1"/>
  <c r="Y896" i="1"/>
  <c r="Y897" i="1"/>
  <c r="Y898" i="1"/>
  <c r="Y899" i="1"/>
  <c r="Y900" i="1"/>
  <c r="Y901" i="1"/>
  <c r="Y902" i="1"/>
  <c r="Y903" i="1"/>
  <c r="Y904" i="1"/>
  <c r="Y905" i="1"/>
  <c r="Y906" i="1"/>
  <c r="Y907" i="1"/>
  <c r="Y908" i="1"/>
  <c r="Y909" i="1"/>
  <c r="Y910" i="1"/>
  <c r="Y911" i="1"/>
  <c r="Y912" i="1"/>
  <c r="Y913" i="1"/>
  <c r="Y914" i="1"/>
  <c r="Y915" i="1"/>
  <c r="Y916" i="1"/>
  <c r="Y917" i="1"/>
  <c r="Y918" i="1"/>
  <c r="Y919" i="1"/>
  <c r="Y920" i="1"/>
  <c r="Y921" i="1"/>
  <c r="Y922" i="1"/>
  <c r="Y923" i="1"/>
  <c r="Y924" i="1"/>
  <c r="Y925" i="1"/>
  <c r="Y926" i="1"/>
  <c r="Y927" i="1"/>
  <c r="Y928" i="1"/>
  <c r="Y929" i="1"/>
  <c r="Y930" i="1"/>
  <c r="Y931" i="1"/>
  <c r="Y932" i="1"/>
  <c r="Y933" i="1"/>
  <c r="Y934" i="1"/>
  <c r="Y935" i="1"/>
  <c r="Y936" i="1"/>
  <c r="Y937" i="1"/>
  <c r="Y938" i="1"/>
  <c r="Y939" i="1"/>
  <c r="Y940" i="1"/>
  <c r="Y941" i="1"/>
  <c r="Y942" i="1"/>
  <c r="Y943" i="1"/>
  <c r="Y944" i="1"/>
  <c r="Y945" i="1"/>
  <c r="Y946" i="1"/>
  <c r="Y947" i="1"/>
  <c r="Y948" i="1"/>
  <c r="Y949" i="1"/>
  <c r="Y950" i="1"/>
  <c r="Y951" i="1"/>
  <c r="Y952" i="1"/>
  <c r="Y953" i="1"/>
  <c r="Y954" i="1"/>
  <c r="Y955" i="1"/>
  <c r="Y956" i="1"/>
  <c r="Y957" i="1"/>
  <c r="Y958" i="1"/>
  <c r="Y959" i="1"/>
  <c r="Y960" i="1"/>
  <c r="Y961" i="1"/>
  <c r="Y962" i="1"/>
  <c r="Y963" i="1"/>
  <c r="Y964" i="1"/>
  <c r="Y965" i="1"/>
  <c r="Y966" i="1"/>
  <c r="Y967" i="1"/>
  <c r="Y968" i="1"/>
  <c r="Y969" i="1"/>
  <c r="Y970" i="1"/>
  <c r="Y971" i="1"/>
  <c r="Y972" i="1"/>
  <c r="Y973" i="1"/>
  <c r="Y974" i="1"/>
  <c r="Y975" i="1"/>
  <c r="Y976" i="1"/>
  <c r="Y977" i="1"/>
  <c r="Y978" i="1"/>
  <c r="Y979" i="1"/>
  <c r="Y980" i="1"/>
  <c r="Y981" i="1"/>
  <c r="Y982" i="1"/>
  <c r="Y983" i="1"/>
  <c r="Y984" i="1"/>
  <c r="Y985" i="1"/>
  <c r="Y986" i="1"/>
  <c r="Y987" i="1"/>
  <c r="Y988" i="1"/>
  <c r="Y989" i="1"/>
  <c r="Y990" i="1"/>
  <c r="Y991" i="1"/>
  <c r="Y992" i="1"/>
  <c r="Y993" i="1"/>
  <c r="Y994" i="1"/>
  <c r="Y995" i="1"/>
  <c r="Y996" i="1"/>
  <c r="Y997" i="1"/>
  <c r="Y998" i="1"/>
  <c r="Y999" i="1"/>
  <c r="Y1000" i="1"/>
  <c r="Y1001" i="1"/>
  <c r="Y1002" i="1"/>
  <c r="Y3" i="1"/>
  <c r="X1002" i="1"/>
  <c r="X1001" i="1"/>
  <c r="X1000" i="1"/>
  <c r="X999" i="1"/>
  <c r="X998" i="1"/>
  <c r="X997" i="1"/>
  <c r="X996" i="1"/>
  <c r="X995" i="1"/>
  <c r="X994" i="1"/>
  <c r="X993" i="1"/>
  <c r="X992" i="1"/>
  <c r="X991" i="1"/>
  <c r="X990" i="1"/>
  <c r="X989" i="1"/>
  <c r="X988" i="1"/>
  <c r="X987" i="1"/>
  <c r="X986" i="1"/>
  <c r="X985" i="1"/>
  <c r="X984" i="1"/>
  <c r="X983" i="1"/>
  <c r="X982" i="1"/>
  <c r="X981" i="1"/>
  <c r="X980" i="1"/>
  <c r="X979" i="1"/>
  <c r="X978" i="1"/>
  <c r="X977" i="1"/>
  <c r="X976" i="1"/>
  <c r="X975" i="1"/>
  <c r="X974" i="1"/>
  <c r="X973" i="1"/>
  <c r="X972" i="1"/>
  <c r="X971" i="1"/>
  <c r="X970" i="1"/>
  <c r="X969" i="1"/>
  <c r="X968" i="1"/>
  <c r="X967" i="1"/>
  <c r="X966" i="1"/>
  <c r="X965" i="1"/>
  <c r="X964" i="1"/>
  <c r="X963" i="1"/>
  <c r="X962" i="1"/>
  <c r="X961" i="1"/>
  <c r="X960" i="1"/>
  <c r="X959" i="1"/>
  <c r="X958" i="1"/>
  <c r="X957" i="1"/>
  <c r="X956" i="1"/>
  <c r="X955" i="1"/>
  <c r="X954" i="1"/>
  <c r="X953" i="1"/>
  <c r="X952" i="1"/>
  <c r="X951" i="1"/>
  <c r="X950" i="1"/>
  <c r="X949" i="1"/>
  <c r="X948" i="1"/>
  <c r="X947" i="1"/>
  <c r="X946" i="1"/>
  <c r="X945" i="1"/>
  <c r="X944" i="1"/>
  <c r="X943" i="1"/>
  <c r="X942" i="1"/>
  <c r="X941" i="1"/>
  <c r="X940" i="1"/>
  <c r="X939" i="1"/>
  <c r="X938" i="1"/>
  <c r="X937" i="1"/>
  <c r="X936" i="1"/>
  <c r="X935" i="1"/>
  <c r="X934" i="1"/>
  <c r="X933" i="1"/>
  <c r="X932" i="1"/>
  <c r="X931" i="1"/>
  <c r="X930" i="1"/>
  <c r="X929" i="1"/>
  <c r="X928" i="1"/>
  <c r="X927" i="1"/>
  <c r="X926" i="1"/>
  <c r="X925" i="1"/>
  <c r="X924" i="1"/>
  <c r="X923" i="1"/>
  <c r="X922" i="1"/>
  <c r="X921" i="1"/>
  <c r="X920" i="1"/>
  <c r="X919" i="1"/>
  <c r="X918" i="1"/>
  <c r="X917" i="1"/>
  <c r="X916" i="1"/>
  <c r="X915" i="1"/>
  <c r="X914" i="1"/>
  <c r="X913" i="1"/>
  <c r="X912" i="1"/>
  <c r="X911" i="1"/>
  <c r="X910" i="1"/>
  <c r="X909" i="1"/>
  <c r="X908" i="1"/>
  <c r="X907" i="1"/>
  <c r="X906" i="1"/>
  <c r="X905" i="1"/>
  <c r="X904" i="1"/>
  <c r="X903" i="1"/>
  <c r="X902" i="1"/>
  <c r="X901" i="1"/>
  <c r="X900" i="1"/>
  <c r="X899" i="1"/>
  <c r="X898" i="1"/>
  <c r="X897" i="1"/>
  <c r="X896" i="1"/>
  <c r="X895" i="1"/>
  <c r="X894" i="1"/>
  <c r="X893" i="1"/>
  <c r="X892" i="1"/>
  <c r="X891" i="1"/>
  <c r="X890" i="1"/>
  <c r="X889" i="1"/>
  <c r="X888" i="1"/>
  <c r="X887" i="1"/>
  <c r="X886" i="1"/>
  <c r="X885" i="1"/>
  <c r="X884" i="1"/>
  <c r="X883" i="1"/>
  <c r="X882" i="1"/>
  <c r="X881" i="1"/>
  <c r="X880" i="1"/>
  <c r="X879" i="1"/>
  <c r="X878" i="1"/>
  <c r="X877" i="1"/>
  <c r="X876" i="1"/>
  <c r="X875" i="1"/>
  <c r="X874" i="1"/>
  <c r="X873" i="1"/>
  <c r="X872" i="1"/>
  <c r="X871" i="1"/>
  <c r="X870" i="1"/>
  <c r="X869" i="1"/>
  <c r="X868" i="1"/>
  <c r="X867" i="1"/>
  <c r="X866" i="1"/>
  <c r="X865" i="1"/>
  <c r="X864" i="1"/>
  <c r="X863" i="1"/>
  <c r="X862" i="1"/>
  <c r="X861" i="1"/>
  <c r="X860" i="1"/>
  <c r="X859" i="1"/>
  <c r="X858" i="1"/>
  <c r="X857" i="1"/>
  <c r="X856" i="1"/>
  <c r="X855" i="1"/>
  <c r="X854" i="1"/>
  <c r="X853" i="1"/>
  <c r="X852" i="1"/>
  <c r="X851" i="1"/>
  <c r="X850" i="1"/>
  <c r="X849" i="1"/>
  <c r="X848" i="1"/>
  <c r="X847" i="1"/>
  <c r="X846" i="1"/>
  <c r="X845" i="1"/>
  <c r="X844" i="1"/>
  <c r="X843" i="1"/>
  <c r="X842" i="1"/>
  <c r="X841" i="1"/>
  <c r="X840" i="1"/>
  <c r="X839" i="1"/>
  <c r="X838" i="1"/>
  <c r="X837" i="1"/>
  <c r="X836" i="1"/>
  <c r="X835" i="1"/>
  <c r="X834" i="1"/>
  <c r="X833" i="1"/>
  <c r="X832" i="1"/>
  <c r="X831" i="1"/>
  <c r="X830" i="1"/>
  <c r="X829" i="1"/>
  <c r="X828" i="1"/>
  <c r="X827" i="1"/>
  <c r="X826" i="1"/>
  <c r="X825" i="1"/>
  <c r="X824" i="1"/>
  <c r="X823" i="1"/>
  <c r="X822" i="1"/>
  <c r="X821" i="1"/>
  <c r="X820" i="1"/>
  <c r="X819" i="1"/>
  <c r="X818" i="1"/>
  <c r="X817" i="1"/>
  <c r="X816" i="1"/>
  <c r="X815" i="1"/>
  <c r="X814" i="1"/>
  <c r="X813" i="1"/>
  <c r="X812" i="1"/>
  <c r="X811" i="1"/>
  <c r="X810" i="1"/>
  <c r="X809" i="1"/>
  <c r="X808" i="1"/>
  <c r="X807" i="1"/>
  <c r="X806" i="1"/>
  <c r="X805" i="1"/>
  <c r="X804" i="1"/>
  <c r="X803" i="1"/>
  <c r="X802" i="1"/>
  <c r="X801" i="1"/>
  <c r="X800" i="1"/>
  <c r="X799" i="1"/>
  <c r="X798" i="1"/>
  <c r="X797" i="1"/>
  <c r="X796" i="1"/>
  <c r="X795" i="1"/>
  <c r="X794" i="1"/>
  <c r="X793" i="1"/>
  <c r="X792" i="1"/>
  <c r="X791" i="1"/>
  <c r="X790" i="1"/>
  <c r="X789" i="1"/>
  <c r="X788" i="1"/>
  <c r="X787" i="1"/>
  <c r="X786" i="1"/>
  <c r="X785" i="1"/>
  <c r="X784" i="1"/>
  <c r="X783" i="1"/>
  <c r="X782" i="1"/>
  <c r="X781" i="1"/>
  <c r="X780" i="1"/>
  <c r="X779" i="1"/>
  <c r="X778" i="1"/>
  <c r="X777" i="1"/>
  <c r="X776" i="1"/>
  <c r="X775" i="1"/>
  <c r="X774" i="1"/>
  <c r="X773" i="1"/>
  <c r="X772" i="1"/>
  <c r="X771" i="1"/>
  <c r="X770" i="1"/>
  <c r="X769" i="1"/>
  <c r="X768" i="1"/>
  <c r="X767" i="1"/>
  <c r="X766" i="1"/>
  <c r="X765" i="1"/>
  <c r="X764" i="1"/>
  <c r="X763" i="1"/>
  <c r="X762" i="1"/>
  <c r="X761" i="1"/>
  <c r="X760" i="1"/>
  <c r="X759" i="1"/>
  <c r="X758" i="1"/>
  <c r="X757" i="1"/>
  <c r="X756" i="1"/>
  <c r="X755" i="1"/>
  <c r="X754" i="1"/>
  <c r="X753" i="1"/>
  <c r="X752" i="1"/>
  <c r="X751" i="1"/>
  <c r="X750" i="1"/>
  <c r="X749" i="1"/>
  <c r="X748" i="1"/>
  <c r="X747" i="1"/>
  <c r="X746" i="1"/>
  <c r="X745" i="1"/>
  <c r="X744" i="1"/>
  <c r="X743" i="1"/>
  <c r="X742" i="1"/>
  <c r="X741" i="1"/>
  <c r="X740" i="1"/>
  <c r="X739" i="1"/>
  <c r="X738" i="1"/>
  <c r="X737" i="1"/>
  <c r="X736" i="1"/>
  <c r="X735" i="1"/>
  <c r="X734" i="1"/>
  <c r="X733" i="1"/>
  <c r="X732" i="1"/>
  <c r="X731" i="1"/>
  <c r="X730" i="1"/>
  <c r="X729" i="1"/>
  <c r="X728" i="1"/>
  <c r="X727" i="1"/>
  <c r="X726" i="1"/>
  <c r="X725" i="1"/>
  <c r="X724" i="1"/>
  <c r="X723" i="1"/>
  <c r="X722" i="1"/>
  <c r="X721" i="1"/>
  <c r="X720" i="1"/>
  <c r="X719" i="1"/>
  <c r="X718" i="1"/>
  <c r="X717" i="1"/>
  <c r="X716" i="1"/>
  <c r="X715" i="1"/>
  <c r="X714" i="1"/>
  <c r="X713" i="1"/>
  <c r="X712" i="1"/>
  <c r="X711" i="1"/>
  <c r="X710" i="1"/>
  <c r="X709" i="1"/>
  <c r="X708" i="1"/>
  <c r="X707" i="1"/>
  <c r="X706" i="1"/>
  <c r="X705" i="1"/>
  <c r="X704" i="1"/>
  <c r="X703" i="1"/>
  <c r="X702" i="1"/>
  <c r="X701" i="1"/>
  <c r="X700" i="1"/>
  <c r="X699" i="1"/>
  <c r="X698" i="1"/>
  <c r="X697" i="1"/>
  <c r="X696" i="1"/>
  <c r="X695" i="1"/>
  <c r="X694" i="1"/>
  <c r="X693" i="1"/>
  <c r="X692" i="1"/>
  <c r="X691" i="1"/>
  <c r="X690" i="1"/>
  <c r="X689" i="1"/>
  <c r="X688" i="1"/>
  <c r="X687" i="1"/>
  <c r="X686" i="1"/>
  <c r="X685" i="1"/>
  <c r="X684" i="1"/>
  <c r="X683" i="1"/>
  <c r="X682" i="1"/>
  <c r="X681" i="1"/>
  <c r="X680" i="1"/>
  <c r="X679" i="1"/>
  <c r="X678" i="1"/>
  <c r="X677" i="1"/>
  <c r="X676" i="1"/>
  <c r="X675" i="1"/>
  <c r="X674" i="1"/>
  <c r="X673" i="1"/>
  <c r="X672" i="1"/>
  <c r="X671" i="1"/>
  <c r="X670" i="1"/>
  <c r="X669" i="1"/>
  <c r="X668" i="1"/>
  <c r="X667" i="1"/>
  <c r="X666" i="1"/>
  <c r="X665" i="1"/>
  <c r="X664" i="1"/>
  <c r="X663" i="1"/>
  <c r="X662" i="1"/>
  <c r="X661" i="1"/>
  <c r="X660" i="1"/>
  <c r="X659" i="1"/>
  <c r="X658" i="1"/>
  <c r="X657" i="1"/>
  <c r="X656" i="1"/>
  <c r="X655" i="1"/>
  <c r="X654" i="1"/>
  <c r="X653" i="1"/>
  <c r="X652" i="1"/>
  <c r="X651" i="1"/>
  <c r="X650" i="1"/>
  <c r="X649" i="1"/>
  <c r="X648" i="1"/>
  <c r="X647" i="1"/>
  <c r="X646" i="1"/>
  <c r="X645" i="1"/>
  <c r="X644" i="1"/>
  <c r="X643" i="1"/>
  <c r="X642" i="1"/>
  <c r="X641" i="1"/>
  <c r="X640" i="1"/>
  <c r="X639" i="1"/>
  <c r="X638" i="1"/>
  <c r="X637" i="1"/>
  <c r="X636" i="1"/>
  <c r="X635" i="1"/>
  <c r="X634" i="1"/>
  <c r="X633" i="1"/>
  <c r="X632" i="1"/>
  <c r="X631" i="1"/>
  <c r="X630" i="1"/>
  <c r="X629" i="1"/>
  <c r="X628" i="1"/>
  <c r="X627" i="1"/>
  <c r="X626" i="1"/>
  <c r="X625" i="1"/>
  <c r="X624" i="1"/>
  <c r="X623" i="1"/>
  <c r="X622" i="1"/>
  <c r="X621" i="1"/>
  <c r="X620" i="1"/>
  <c r="X619" i="1"/>
  <c r="X618" i="1"/>
  <c r="X617" i="1"/>
  <c r="X616" i="1"/>
  <c r="X615" i="1"/>
  <c r="X614" i="1"/>
  <c r="X613" i="1"/>
  <c r="X612" i="1"/>
  <c r="X611" i="1"/>
  <c r="X610" i="1"/>
  <c r="X609" i="1"/>
  <c r="X608" i="1"/>
  <c r="X607" i="1"/>
  <c r="X606" i="1"/>
  <c r="X605" i="1"/>
  <c r="X604" i="1"/>
  <c r="X603" i="1"/>
  <c r="X602" i="1"/>
  <c r="X601" i="1"/>
  <c r="X600" i="1"/>
  <c r="X599" i="1"/>
  <c r="X598" i="1"/>
  <c r="X597" i="1"/>
  <c r="X596" i="1"/>
  <c r="X595" i="1"/>
  <c r="X594" i="1"/>
  <c r="X593" i="1"/>
  <c r="X592" i="1"/>
  <c r="X591" i="1"/>
  <c r="X590" i="1"/>
  <c r="X589" i="1"/>
  <c r="X588" i="1"/>
  <c r="X587" i="1"/>
  <c r="X586" i="1"/>
  <c r="X585" i="1"/>
  <c r="X584" i="1"/>
  <c r="X583" i="1"/>
  <c r="X582" i="1"/>
  <c r="X581" i="1"/>
  <c r="X580" i="1"/>
  <c r="X579" i="1"/>
  <c r="X578" i="1"/>
  <c r="X577" i="1"/>
  <c r="X576" i="1"/>
  <c r="X575" i="1"/>
  <c r="X574" i="1"/>
  <c r="X573" i="1"/>
  <c r="X572" i="1"/>
  <c r="X571" i="1"/>
  <c r="X570" i="1"/>
  <c r="X569" i="1"/>
  <c r="X568" i="1"/>
  <c r="X567" i="1"/>
  <c r="X566" i="1"/>
  <c r="X565" i="1"/>
  <c r="X564" i="1"/>
  <c r="X563" i="1"/>
  <c r="X562" i="1"/>
  <c r="X561" i="1"/>
  <c r="X560" i="1"/>
  <c r="X559" i="1"/>
  <c r="X558" i="1"/>
  <c r="X557" i="1"/>
  <c r="X556" i="1"/>
  <c r="X555" i="1"/>
  <c r="X554" i="1"/>
  <c r="X553" i="1"/>
  <c r="X552" i="1"/>
  <c r="X551" i="1"/>
  <c r="X550" i="1"/>
  <c r="X549" i="1"/>
  <c r="X548" i="1"/>
  <c r="X547" i="1"/>
  <c r="X546" i="1"/>
  <c r="X545" i="1"/>
  <c r="X544" i="1"/>
  <c r="X543" i="1"/>
  <c r="X542" i="1"/>
  <c r="X541" i="1"/>
  <c r="X540" i="1"/>
  <c r="X539" i="1"/>
  <c r="X538" i="1"/>
  <c r="X537" i="1"/>
  <c r="X536" i="1"/>
  <c r="X535" i="1"/>
  <c r="X534" i="1"/>
  <c r="X533" i="1"/>
  <c r="X532" i="1"/>
  <c r="X531" i="1"/>
  <c r="X530" i="1"/>
  <c r="X529" i="1"/>
  <c r="X528" i="1"/>
  <c r="X527" i="1"/>
  <c r="X526" i="1"/>
  <c r="X525" i="1"/>
  <c r="X524" i="1"/>
  <c r="X523" i="1"/>
  <c r="X522" i="1"/>
  <c r="X521" i="1"/>
  <c r="X520" i="1"/>
  <c r="X519" i="1"/>
  <c r="X518" i="1"/>
  <c r="X517" i="1"/>
  <c r="X516" i="1"/>
  <c r="X515" i="1"/>
  <c r="X514" i="1"/>
  <c r="X513" i="1"/>
  <c r="X512" i="1"/>
  <c r="X511" i="1"/>
  <c r="X510" i="1"/>
  <c r="X509" i="1"/>
  <c r="X508" i="1"/>
  <c r="X507" i="1"/>
  <c r="X506" i="1"/>
  <c r="X505" i="1"/>
  <c r="X504" i="1"/>
  <c r="X503" i="1"/>
  <c r="X502" i="1"/>
  <c r="X501" i="1"/>
  <c r="X500" i="1"/>
  <c r="X499" i="1"/>
  <c r="X498" i="1"/>
  <c r="X497" i="1"/>
  <c r="X496" i="1"/>
  <c r="X495" i="1"/>
  <c r="X494" i="1"/>
  <c r="X493" i="1"/>
  <c r="X492" i="1"/>
  <c r="X491" i="1"/>
  <c r="X490" i="1"/>
  <c r="X489" i="1"/>
  <c r="X488" i="1"/>
  <c r="X487" i="1"/>
  <c r="X486" i="1"/>
  <c r="X485" i="1"/>
  <c r="X484" i="1"/>
  <c r="X483" i="1"/>
  <c r="X482" i="1"/>
  <c r="X481" i="1"/>
  <c r="X480" i="1"/>
  <c r="X479" i="1"/>
  <c r="X478" i="1"/>
  <c r="X477" i="1"/>
  <c r="X476" i="1"/>
  <c r="X475" i="1"/>
  <c r="X474" i="1"/>
  <c r="X473" i="1"/>
  <c r="X472" i="1"/>
  <c r="X471" i="1"/>
  <c r="X470" i="1"/>
  <c r="X469" i="1"/>
  <c r="X468" i="1"/>
  <c r="X467" i="1"/>
  <c r="X466" i="1"/>
  <c r="X465" i="1"/>
  <c r="X464" i="1"/>
  <c r="X463" i="1"/>
  <c r="X462" i="1"/>
  <c r="X461" i="1"/>
  <c r="X460" i="1"/>
  <c r="X459" i="1"/>
  <c r="X458" i="1"/>
  <c r="X457" i="1"/>
  <c r="X456" i="1"/>
  <c r="X455" i="1"/>
  <c r="X454" i="1"/>
  <c r="X453" i="1"/>
  <c r="X452" i="1"/>
  <c r="X451" i="1"/>
  <c r="X450" i="1"/>
  <c r="X449" i="1"/>
  <c r="X448" i="1"/>
  <c r="X447" i="1"/>
  <c r="X446" i="1"/>
  <c r="X445" i="1"/>
  <c r="X444" i="1"/>
  <c r="X443" i="1"/>
  <c r="X442" i="1"/>
  <c r="X441" i="1"/>
  <c r="X440" i="1"/>
  <c r="X439" i="1"/>
  <c r="X438" i="1"/>
  <c r="X437" i="1"/>
  <c r="X436" i="1"/>
  <c r="X435" i="1"/>
  <c r="X434" i="1"/>
  <c r="X433" i="1"/>
  <c r="X432" i="1"/>
  <c r="X431" i="1"/>
  <c r="X430" i="1"/>
  <c r="X429" i="1"/>
  <c r="X428" i="1"/>
  <c r="X427" i="1"/>
  <c r="X426" i="1"/>
  <c r="X425" i="1"/>
  <c r="X424" i="1"/>
  <c r="X423" i="1"/>
  <c r="X422" i="1"/>
  <c r="X421" i="1"/>
  <c r="X420" i="1"/>
  <c r="X419" i="1"/>
  <c r="X418" i="1"/>
  <c r="X417" i="1"/>
  <c r="X416" i="1"/>
  <c r="X415" i="1"/>
  <c r="X414" i="1"/>
  <c r="X413" i="1"/>
  <c r="X412" i="1"/>
  <c r="X411" i="1"/>
  <c r="X410" i="1"/>
  <c r="X409" i="1"/>
  <c r="X408" i="1"/>
  <c r="X407" i="1"/>
  <c r="X406" i="1"/>
  <c r="X405" i="1"/>
  <c r="X404" i="1"/>
  <c r="X403" i="1"/>
  <c r="X402" i="1"/>
  <c r="X401" i="1"/>
  <c r="X400" i="1"/>
  <c r="X399" i="1"/>
  <c r="X398" i="1"/>
  <c r="X397" i="1"/>
  <c r="X396" i="1"/>
  <c r="X395" i="1"/>
  <c r="X394" i="1"/>
  <c r="X393" i="1"/>
  <c r="X392" i="1"/>
  <c r="X391" i="1"/>
  <c r="X390" i="1"/>
  <c r="X389" i="1"/>
  <c r="X388" i="1"/>
  <c r="X387" i="1"/>
  <c r="X386" i="1"/>
  <c r="X385" i="1"/>
  <c r="X384" i="1"/>
  <c r="X383" i="1"/>
  <c r="X382" i="1"/>
  <c r="X381" i="1"/>
  <c r="X380" i="1"/>
  <c r="X379" i="1"/>
  <c r="X378" i="1"/>
  <c r="X377" i="1"/>
  <c r="X376" i="1"/>
  <c r="X375" i="1"/>
  <c r="X374" i="1"/>
  <c r="X373" i="1"/>
  <c r="X372" i="1"/>
  <c r="X371" i="1"/>
  <c r="X370" i="1"/>
  <c r="X369" i="1"/>
  <c r="X368" i="1"/>
  <c r="X367" i="1"/>
  <c r="X366" i="1"/>
  <c r="X365" i="1"/>
  <c r="X364" i="1"/>
  <c r="X363" i="1"/>
  <c r="X362" i="1"/>
  <c r="X361" i="1"/>
  <c r="X360" i="1"/>
  <c r="X359" i="1"/>
  <c r="X358" i="1"/>
  <c r="X357" i="1"/>
  <c r="X356" i="1"/>
  <c r="X355" i="1"/>
  <c r="X354" i="1"/>
  <c r="X353" i="1"/>
  <c r="X352" i="1"/>
  <c r="X351" i="1"/>
  <c r="X350" i="1"/>
  <c r="X349" i="1"/>
  <c r="X348" i="1"/>
  <c r="X347" i="1"/>
  <c r="X346" i="1"/>
  <c r="X345" i="1"/>
  <c r="X344" i="1"/>
  <c r="X343" i="1"/>
  <c r="X342" i="1"/>
  <c r="X341" i="1"/>
  <c r="X340" i="1"/>
  <c r="X339" i="1"/>
  <c r="X338" i="1"/>
  <c r="X337" i="1"/>
  <c r="X336" i="1"/>
  <c r="X335" i="1"/>
  <c r="X334" i="1"/>
  <c r="X333" i="1"/>
  <c r="X332" i="1"/>
  <c r="X331" i="1"/>
  <c r="X330" i="1"/>
  <c r="X329" i="1"/>
  <c r="X328" i="1"/>
  <c r="X327" i="1"/>
  <c r="X326" i="1"/>
  <c r="X325" i="1"/>
  <c r="X324" i="1"/>
  <c r="X323" i="1"/>
  <c r="X322" i="1"/>
  <c r="X321" i="1"/>
  <c r="X320" i="1"/>
  <c r="X319" i="1"/>
  <c r="X318" i="1"/>
  <c r="X317" i="1"/>
  <c r="X316" i="1"/>
  <c r="X315" i="1"/>
  <c r="X314" i="1"/>
  <c r="X313" i="1"/>
  <c r="X312" i="1"/>
  <c r="X311" i="1"/>
  <c r="X310" i="1"/>
  <c r="X309" i="1"/>
  <c r="X308" i="1"/>
  <c r="X307" i="1"/>
  <c r="X306" i="1"/>
  <c r="X305" i="1"/>
  <c r="X304" i="1"/>
  <c r="X303" i="1"/>
  <c r="X302" i="1"/>
  <c r="X301" i="1"/>
  <c r="X300" i="1"/>
  <c r="X299" i="1"/>
  <c r="X298" i="1"/>
  <c r="X297" i="1"/>
  <c r="X296" i="1"/>
  <c r="X295" i="1"/>
  <c r="X294" i="1"/>
  <c r="X293" i="1"/>
  <c r="X292" i="1"/>
  <c r="X291" i="1"/>
  <c r="X290" i="1"/>
  <c r="X289" i="1"/>
  <c r="X288" i="1"/>
  <c r="X287" i="1"/>
  <c r="X286" i="1"/>
  <c r="X285" i="1"/>
  <c r="X284" i="1"/>
  <c r="X283" i="1"/>
  <c r="X282" i="1"/>
  <c r="X281" i="1"/>
  <c r="X280" i="1"/>
  <c r="X279" i="1"/>
  <c r="X278" i="1"/>
  <c r="X277" i="1"/>
  <c r="X276" i="1"/>
  <c r="X275" i="1"/>
  <c r="X274" i="1"/>
  <c r="X273" i="1"/>
  <c r="X272" i="1"/>
  <c r="X271" i="1"/>
  <c r="X270" i="1"/>
  <c r="X269" i="1"/>
  <c r="X268" i="1"/>
  <c r="X267" i="1"/>
  <c r="X266" i="1"/>
  <c r="X265" i="1"/>
  <c r="X264" i="1"/>
  <c r="X263" i="1"/>
  <c r="X262" i="1"/>
  <c r="X261" i="1"/>
  <c r="X260" i="1"/>
  <c r="X259" i="1"/>
  <c r="X258" i="1"/>
  <c r="X257" i="1"/>
  <c r="X256" i="1"/>
  <c r="X255" i="1"/>
  <c r="X254" i="1"/>
  <c r="X253" i="1"/>
  <c r="X252" i="1"/>
  <c r="X251" i="1"/>
  <c r="X250" i="1"/>
  <c r="X249" i="1"/>
  <c r="X248" i="1"/>
  <c r="X247" i="1"/>
  <c r="X246" i="1"/>
  <c r="X245" i="1"/>
  <c r="X244" i="1"/>
  <c r="X243" i="1"/>
  <c r="X242" i="1"/>
  <c r="X241" i="1"/>
  <c r="X240" i="1"/>
  <c r="X239" i="1"/>
  <c r="X238" i="1"/>
  <c r="X237" i="1"/>
  <c r="X236" i="1"/>
  <c r="X235" i="1"/>
  <c r="X234" i="1"/>
  <c r="X233" i="1"/>
  <c r="X232" i="1"/>
  <c r="X231" i="1"/>
  <c r="X230" i="1"/>
  <c r="X229" i="1"/>
  <c r="X228" i="1"/>
  <c r="X227" i="1"/>
  <c r="X226" i="1"/>
  <c r="X225" i="1"/>
  <c r="X224" i="1"/>
  <c r="X223" i="1"/>
  <c r="X222" i="1"/>
  <c r="X221" i="1"/>
  <c r="X220" i="1"/>
  <c r="X219" i="1"/>
  <c r="X218" i="1"/>
  <c r="X217" i="1"/>
  <c r="X216" i="1"/>
  <c r="X215" i="1"/>
  <c r="X214" i="1"/>
  <c r="X213" i="1"/>
  <c r="X212" i="1"/>
  <c r="X211" i="1"/>
  <c r="X210" i="1"/>
  <c r="X209" i="1"/>
  <c r="X208" i="1"/>
  <c r="X207" i="1"/>
  <c r="X206" i="1"/>
  <c r="X205" i="1"/>
  <c r="X204" i="1"/>
  <c r="X203" i="1"/>
  <c r="X202" i="1"/>
  <c r="X201" i="1"/>
  <c r="X200" i="1"/>
  <c r="X199" i="1"/>
  <c r="X198" i="1"/>
  <c r="X197" i="1"/>
  <c r="X196" i="1"/>
  <c r="X195" i="1"/>
  <c r="X194" i="1"/>
  <c r="X193" i="1"/>
  <c r="X192" i="1"/>
  <c r="X191" i="1"/>
  <c r="X190" i="1"/>
  <c r="X189" i="1"/>
  <c r="X188" i="1"/>
  <c r="X187" i="1"/>
  <c r="X186" i="1"/>
  <c r="X185" i="1"/>
  <c r="X184" i="1"/>
  <c r="X183" i="1"/>
  <c r="X182" i="1"/>
  <c r="X181" i="1"/>
  <c r="X180" i="1"/>
  <c r="X179" i="1"/>
  <c r="X178" i="1"/>
  <c r="X177" i="1"/>
  <c r="X176" i="1"/>
  <c r="X175" i="1"/>
  <c r="X174" i="1"/>
  <c r="X173" i="1"/>
  <c r="X172" i="1"/>
  <c r="X171" i="1"/>
  <c r="X170" i="1"/>
  <c r="X169" i="1"/>
  <c r="X168" i="1"/>
  <c r="X167" i="1"/>
  <c r="X166" i="1"/>
  <c r="X165" i="1"/>
  <c r="X164" i="1"/>
  <c r="X163" i="1"/>
  <c r="X162" i="1"/>
  <c r="X161" i="1"/>
  <c r="X160" i="1"/>
  <c r="X159" i="1"/>
  <c r="X158" i="1"/>
  <c r="X157" i="1"/>
  <c r="X156" i="1"/>
  <c r="X155" i="1"/>
  <c r="X154" i="1"/>
  <c r="X153" i="1"/>
  <c r="X152" i="1"/>
  <c r="X151" i="1"/>
  <c r="X150" i="1"/>
  <c r="X149" i="1"/>
  <c r="X148" i="1"/>
  <c r="X147" i="1"/>
  <c r="X146" i="1"/>
  <c r="X145" i="1"/>
  <c r="X144" i="1"/>
  <c r="X143" i="1"/>
  <c r="X142" i="1"/>
  <c r="X141" i="1"/>
  <c r="X140" i="1"/>
  <c r="X139" i="1"/>
  <c r="X138" i="1"/>
  <c r="X137" i="1"/>
  <c r="X136" i="1"/>
  <c r="X135" i="1"/>
  <c r="X134" i="1"/>
  <c r="X133" i="1"/>
  <c r="X132" i="1"/>
  <c r="X131" i="1"/>
  <c r="X130" i="1"/>
  <c r="X129" i="1"/>
  <c r="X128" i="1"/>
  <c r="X127" i="1"/>
  <c r="X126" i="1"/>
  <c r="X125" i="1"/>
  <c r="X124" i="1"/>
  <c r="X123" i="1"/>
  <c r="X122" i="1"/>
  <c r="X121" i="1"/>
  <c r="X120" i="1"/>
  <c r="X119" i="1"/>
  <c r="X118" i="1"/>
  <c r="X117" i="1"/>
  <c r="X116" i="1"/>
  <c r="X115" i="1"/>
  <c r="X114" i="1"/>
  <c r="X113" i="1"/>
  <c r="X112" i="1"/>
  <c r="X111" i="1"/>
  <c r="X110" i="1"/>
  <c r="X109" i="1"/>
  <c r="X108" i="1"/>
  <c r="X107" i="1"/>
  <c r="X106" i="1"/>
  <c r="X105" i="1"/>
  <c r="X104" i="1"/>
  <c r="X103" i="1"/>
  <c r="X102" i="1"/>
  <c r="X101" i="1"/>
  <c r="X100" i="1"/>
  <c r="X99" i="1"/>
  <c r="X98" i="1"/>
  <c r="X97" i="1"/>
  <c r="X96" i="1"/>
  <c r="X95" i="1"/>
  <c r="X94" i="1"/>
  <c r="X93" i="1"/>
  <c r="X92" i="1"/>
  <c r="X91" i="1"/>
  <c r="X90" i="1"/>
  <c r="X89" i="1"/>
  <c r="X88" i="1"/>
  <c r="X87" i="1"/>
  <c r="X86" i="1"/>
  <c r="X85" i="1"/>
  <c r="X84" i="1"/>
  <c r="X83" i="1"/>
  <c r="X82" i="1"/>
  <c r="X81" i="1"/>
  <c r="X80" i="1"/>
  <c r="X79" i="1"/>
  <c r="X78" i="1"/>
  <c r="X77" i="1"/>
  <c r="X76" i="1"/>
  <c r="X75" i="1"/>
  <c r="X74" i="1"/>
  <c r="X73" i="1"/>
  <c r="X72" i="1"/>
  <c r="X71" i="1"/>
  <c r="X70" i="1"/>
  <c r="X69" i="1"/>
  <c r="X68" i="1"/>
  <c r="X67" i="1"/>
  <c r="X66" i="1"/>
  <c r="X65" i="1"/>
  <c r="X64" i="1"/>
  <c r="X63" i="1"/>
  <c r="X62" i="1"/>
  <c r="X61" i="1"/>
  <c r="X60" i="1"/>
  <c r="X59" i="1"/>
  <c r="X58" i="1"/>
  <c r="X57" i="1"/>
  <c r="X56" i="1"/>
  <c r="X55" i="1"/>
  <c r="X54" i="1"/>
  <c r="X53" i="1"/>
  <c r="X52" i="1"/>
  <c r="X51" i="1"/>
  <c r="X50" i="1"/>
  <c r="X49" i="1"/>
  <c r="X48" i="1"/>
  <c r="X47" i="1"/>
  <c r="X46" i="1"/>
  <c r="X45" i="1"/>
  <c r="X44" i="1"/>
  <c r="X43" i="1"/>
  <c r="X42" i="1"/>
  <c r="X41" i="1"/>
  <c r="X40" i="1"/>
  <c r="X39" i="1"/>
  <c r="X38" i="1"/>
  <c r="X37" i="1"/>
  <c r="X36" i="1"/>
  <c r="X35" i="1"/>
  <c r="X34" i="1"/>
  <c r="X33" i="1"/>
  <c r="X32" i="1"/>
  <c r="X31" i="1"/>
  <c r="X30" i="1"/>
  <c r="X29" i="1"/>
  <c r="X28" i="1"/>
  <c r="X27" i="1"/>
  <c r="X26" i="1"/>
  <c r="X25" i="1"/>
  <c r="X24" i="1"/>
  <c r="X23" i="1"/>
  <c r="X22" i="1"/>
  <c r="X21" i="1"/>
  <c r="X20" i="1"/>
  <c r="X19" i="1"/>
  <c r="X18" i="1"/>
  <c r="X17" i="1"/>
  <c r="X16" i="1"/>
  <c r="X15" i="1"/>
  <c r="X14" i="1"/>
  <c r="X13" i="1"/>
  <c r="X12" i="1"/>
  <c r="X11" i="1"/>
  <c r="X10" i="1"/>
  <c r="X9" i="1"/>
  <c r="X8" i="1"/>
  <c r="X7" i="1"/>
  <c r="X6" i="1"/>
  <c r="X5" i="1"/>
  <c r="X4" i="1"/>
  <c r="X3" i="1"/>
  <c r="Q3" i="1"/>
  <c r="R3" i="1"/>
  <c r="Q4" i="1"/>
  <c r="R4" i="1"/>
  <c r="S4" i="1"/>
  <c r="T4" i="1"/>
  <c r="U4" i="1"/>
  <c r="V4" i="1"/>
  <c r="Q5" i="1"/>
  <c r="R5" i="1"/>
  <c r="S5" i="1"/>
  <c r="T5" i="1"/>
  <c r="U5" i="1"/>
  <c r="V5" i="1"/>
  <c r="Q6" i="1"/>
  <c r="R6" i="1"/>
  <c r="S6" i="1"/>
  <c r="T6" i="1"/>
  <c r="U6" i="1"/>
  <c r="V6" i="1"/>
  <c r="Q7" i="1"/>
  <c r="R7" i="1"/>
  <c r="S7" i="1"/>
  <c r="T7" i="1"/>
  <c r="U7" i="1"/>
  <c r="V7" i="1"/>
  <c r="Q8" i="1"/>
  <c r="R8" i="1"/>
  <c r="S8" i="1"/>
  <c r="T8" i="1"/>
  <c r="U8" i="1"/>
  <c r="V8" i="1"/>
  <c r="Q9" i="1"/>
  <c r="R9" i="1"/>
  <c r="S9" i="1"/>
  <c r="T9" i="1"/>
  <c r="U9" i="1"/>
  <c r="V9" i="1"/>
  <c r="Q10" i="1"/>
  <c r="R10" i="1"/>
  <c r="S10" i="1"/>
  <c r="T10" i="1"/>
  <c r="U10" i="1"/>
  <c r="V10" i="1"/>
  <c r="Q11" i="1"/>
  <c r="R11" i="1"/>
  <c r="S11" i="1"/>
  <c r="T11" i="1"/>
  <c r="U11" i="1"/>
  <c r="V11" i="1"/>
  <c r="Q12" i="1"/>
  <c r="R12" i="1"/>
  <c r="S12" i="1"/>
  <c r="T12" i="1"/>
  <c r="U12" i="1"/>
  <c r="V12" i="1"/>
  <c r="Q13" i="1"/>
  <c r="R13" i="1"/>
  <c r="S13" i="1"/>
  <c r="T13" i="1"/>
  <c r="U13" i="1"/>
  <c r="V13" i="1"/>
  <c r="Q14" i="1"/>
  <c r="R14" i="1"/>
  <c r="S14" i="1"/>
  <c r="T14" i="1"/>
  <c r="U14" i="1"/>
  <c r="V14" i="1"/>
  <c r="Q15" i="1"/>
  <c r="R15" i="1"/>
  <c r="S15" i="1"/>
  <c r="T15" i="1"/>
  <c r="U15" i="1"/>
  <c r="V15" i="1"/>
  <c r="Q16" i="1"/>
  <c r="R16" i="1"/>
  <c r="S16" i="1"/>
  <c r="T16" i="1"/>
  <c r="U16" i="1"/>
  <c r="V16" i="1"/>
  <c r="Q17" i="1"/>
  <c r="R17" i="1"/>
  <c r="S17" i="1"/>
  <c r="T17" i="1"/>
  <c r="U17" i="1"/>
  <c r="V17" i="1"/>
  <c r="Q18" i="1"/>
  <c r="R18" i="1"/>
  <c r="S18" i="1"/>
  <c r="T18" i="1"/>
  <c r="U18" i="1"/>
  <c r="V18" i="1"/>
  <c r="Q19" i="1"/>
  <c r="R19" i="1"/>
  <c r="S19" i="1"/>
  <c r="T19" i="1"/>
  <c r="U19" i="1"/>
  <c r="V19" i="1"/>
  <c r="Q20" i="1"/>
  <c r="R20" i="1"/>
  <c r="S20" i="1"/>
  <c r="T20" i="1"/>
  <c r="U20" i="1"/>
  <c r="V20" i="1"/>
  <c r="Q21" i="1"/>
  <c r="R21" i="1"/>
  <c r="S21" i="1"/>
  <c r="T21" i="1"/>
  <c r="U21" i="1"/>
  <c r="V21" i="1"/>
  <c r="Q22" i="1"/>
  <c r="R22" i="1"/>
  <c r="S22" i="1"/>
  <c r="T22" i="1"/>
  <c r="U22" i="1"/>
  <c r="V22" i="1"/>
  <c r="Q23" i="1"/>
  <c r="R23" i="1"/>
  <c r="S23" i="1"/>
  <c r="T23" i="1"/>
  <c r="U23" i="1"/>
  <c r="V23" i="1"/>
  <c r="Q24" i="1"/>
  <c r="R24" i="1"/>
  <c r="S24" i="1"/>
  <c r="T24" i="1"/>
  <c r="U24" i="1"/>
  <c r="V24" i="1"/>
  <c r="Q25" i="1"/>
  <c r="R25" i="1"/>
  <c r="S25" i="1"/>
  <c r="T25" i="1"/>
  <c r="U25" i="1"/>
  <c r="V25" i="1"/>
  <c r="Q26" i="1"/>
  <c r="R26" i="1"/>
  <c r="S26" i="1"/>
  <c r="T26" i="1"/>
  <c r="U26" i="1"/>
  <c r="V26" i="1"/>
  <c r="Q27" i="1"/>
  <c r="R27" i="1"/>
  <c r="S27" i="1"/>
  <c r="T27" i="1"/>
  <c r="U27" i="1"/>
  <c r="V27" i="1"/>
  <c r="Q28" i="1"/>
  <c r="R28" i="1"/>
  <c r="S28" i="1"/>
  <c r="T28" i="1"/>
  <c r="U28" i="1"/>
  <c r="V28" i="1"/>
  <c r="Q29" i="1"/>
  <c r="R29" i="1"/>
  <c r="S29" i="1"/>
  <c r="T29" i="1"/>
  <c r="U29" i="1"/>
  <c r="V29" i="1"/>
  <c r="Q30" i="1"/>
  <c r="R30" i="1"/>
  <c r="S30" i="1"/>
  <c r="T30" i="1"/>
  <c r="U30" i="1"/>
  <c r="V30" i="1"/>
  <c r="Q31" i="1"/>
  <c r="R31" i="1"/>
  <c r="S31" i="1"/>
  <c r="T31" i="1"/>
  <c r="U31" i="1"/>
  <c r="V31" i="1"/>
  <c r="Q32" i="1"/>
  <c r="R32" i="1"/>
  <c r="S32" i="1"/>
  <c r="T32" i="1"/>
  <c r="U32" i="1"/>
  <c r="V32" i="1"/>
  <c r="Q33" i="1"/>
  <c r="R33" i="1"/>
  <c r="S33" i="1"/>
  <c r="T33" i="1"/>
  <c r="U33" i="1"/>
  <c r="V33" i="1"/>
  <c r="Q34" i="1"/>
  <c r="R34" i="1"/>
  <c r="S34" i="1"/>
  <c r="T34" i="1"/>
  <c r="U34" i="1"/>
  <c r="V34" i="1"/>
  <c r="Q35" i="1"/>
  <c r="R35" i="1"/>
  <c r="S35" i="1"/>
  <c r="T35" i="1"/>
  <c r="U35" i="1"/>
  <c r="V35" i="1"/>
  <c r="Q36" i="1"/>
  <c r="R36" i="1"/>
  <c r="S36" i="1"/>
  <c r="T36" i="1"/>
  <c r="U36" i="1"/>
  <c r="V36" i="1"/>
  <c r="Q37" i="1"/>
  <c r="R37" i="1"/>
  <c r="S37" i="1"/>
  <c r="T37" i="1"/>
  <c r="U37" i="1"/>
  <c r="V37" i="1"/>
  <c r="Q38" i="1"/>
  <c r="R38" i="1"/>
  <c r="S38" i="1"/>
  <c r="T38" i="1"/>
  <c r="U38" i="1"/>
  <c r="V38" i="1"/>
  <c r="Q39" i="1"/>
  <c r="R39" i="1"/>
  <c r="S39" i="1"/>
  <c r="T39" i="1"/>
  <c r="U39" i="1"/>
  <c r="V39" i="1"/>
  <c r="Q40" i="1"/>
  <c r="R40" i="1"/>
  <c r="S40" i="1"/>
  <c r="T40" i="1"/>
  <c r="U40" i="1"/>
  <c r="V40" i="1"/>
  <c r="Q41" i="1"/>
  <c r="R41" i="1"/>
  <c r="S41" i="1"/>
  <c r="T41" i="1"/>
  <c r="U41" i="1"/>
  <c r="V41" i="1"/>
  <c r="Q42" i="1"/>
  <c r="R42" i="1"/>
  <c r="S42" i="1"/>
  <c r="T42" i="1"/>
  <c r="U42" i="1"/>
  <c r="V42" i="1"/>
  <c r="Q43" i="1"/>
  <c r="R43" i="1"/>
  <c r="S43" i="1"/>
  <c r="T43" i="1"/>
  <c r="U43" i="1"/>
  <c r="V43" i="1"/>
  <c r="Q44" i="1"/>
  <c r="R44" i="1"/>
  <c r="S44" i="1"/>
  <c r="T44" i="1"/>
  <c r="U44" i="1"/>
  <c r="V44" i="1"/>
  <c r="Q45" i="1"/>
  <c r="R45" i="1"/>
  <c r="S45" i="1"/>
  <c r="T45" i="1"/>
  <c r="U45" i="1"/>
  <c r="V45" i="1"/>
  <c r="Q46" i="1"/>
  <c r="R46" i="1"/>
  <c r="S46" i="1"/>
  <c r="T46" i="1"/>
  <c r="U46" i="1"/>
  <c r="V46" i="1"/>
  <c r="Q47" i="1"/>
  <c r="R47" i="1"/>
  <c r="S47" i="1"/>
  <c r="T47" i="1"/>
  <c r="U47" i="1"/>
  <c r="V47" i="1"/>
  <c r="Q48" i="1"/>
  <c r="R48" i="1"/>
  <c r="S48" i="1"/>
  <c r="T48" i="1"/>
  <c r="U48" i="1"/>
  <c r="V48" i="1"/>
  <c r="Q49" i="1"/>
  <c r="R49" i="1"/>
  <c r="S49" i="1"/>
  <c r="T49" i="1"/>
  <c r="U49" i="1"/>
  <c r="V49" i="1"/>
  <c r="Q50" i="1"/>
  <c r="R50" i="1"/>
  <c r="S50" i="1"/>
  <c r="T50" i="1"/>
  <c r="U50" i="1"/>
  <c r="V50" i="1"/>
  <c r="Q51" i="1"/>
  <c r="R51" i="1"/>
  <c r="S51" i="1"/>
  <c r="T51" i="1"/>
  <c r="U51" i="1"/>
  <c r="V51" i="1"/>
  <c r="Q52" i="1"/>
  <c r="R52" i="1"/>
  <c r="S52" i="1"/>
  <c r="T52" i="1"/>
  <c r="U52" i="1"/>
  <c r="V52" i="1"/>
  <c r="Q53" i="1"/>
  <c r="R53" i="1"/>
  <c r="S53" i="1"/>
  <c r="T53" i="1"/>
  <c r="U53" i="1"/>
  <c r="V53" i="1"/>
  <c r="Q54" i="1"/>
  <c r="R54" i="1"/>
  <c r="S54" i="1"/>
  <c r="T54" i="1"/>
  <c r="U54" i="1"/>
  <c r="V54" i="1"/>
  <c r="Q55" i="1"/>
  <c r="R55" i="1"/>
  <c r="S55" i="1"/>
  <c r="T55" i="1"/>
  <c r="U55" i="1"/>
  <c r="V55" i="1"/>
  <c r="Q56" i="1"/>
  <c r="R56" i="1"/>
  <c r="S56" i="1"/>
  <c r="T56" i="1"/>
  <c r="U56" i="1"/>
  <c r="V56" i="1"/>
  <c r="Q57" i="1"/>
  <c r="R57" i="1"/>
  <c r="S57" i="1"/>
  <c r="T57" i="1"/>
  <c r="U57" i="1"/>
  <c r="V57" i="1"/>
  <c r="Q58" i="1"/>
  <c r="R58" i="1"/>
  <c r="S58" i="1"/>
  <c r="T58" i="1"/>
  <c r="U58" i="1"/>
  <c r="V58" i="1"/>
  <c r="Q59" i="1"/>
  <c r="R59" i="1"/>
  <c r="S59" i="1"/>
  <c r="T59" i="1"/>
  <c r="U59" i="1"/>
  <c r="V59" i="1"/>
  <c r="Q60" i="1"/>
  <c r="R60" i="1"/>
  <c r="S60" i="1"/>
  <c r="T60" i="1"/>
  <c r="U60" i="1"/>
  <c r="V60" i="1"/>
  <c r="Q61" i="1"/>
  <c r="R61" i="1"/>
  <c r="S61" i="1"/>
  <c r="T61" i="1"/>
  <c r="U61" i="1"/>
  <c r="V61" i="1"/>
  <c r="Q62" i="1"/>
  <c r="R62" i="1"/>
  <c r="S62" i="1"/>
  <c r="T62" i="1"/>
  <c r="U62" i="1"/>
  <c r="V62" i="1"/>
  <c r="Q63" i="1"/>
  <c r="R63" i="1"/>
  <c r="S63" i="1"/>
  <c r="T63" i="1"/>
  <c r="U63" i="1"/>
  <c r="V63" i="1"/>
  <c r="Q64" i="1"/>
  <c r="R64" i="1"/>
  <c r="S64" i="1"/>
  <c r="T64" i="1"/>
  <c r="U64" i="1"/>
  <c r="V64" i="1"/>
  <c r="Q65" i="1"/>
  <c r="R65" i="1"/>
  <c r="S65" i="1"/>
  <c r="T65" i="1"/>
  <c r="U65" i="1"/>
  <c r="V65" i="1"/>
  <c r="Q66" i="1"/>
  <c r="R66" i="1"/>
  <c r="S66" i="1"/>
  <c r="T66" i="1"/>
  <c r="U66" i="1"/>
  <c r="V66" i="1"/>
  <c r="Q67" i="1"/>
  <c r="R67" i="1"/>
  <c r="S67" i="1"/>
  <c r="T67" i="1"/>
  <c r="U67" i="1"/>
  <c r="V67" i="1"/>
  <c r="Q68" i="1"/>
  <c r="R68" i="1"/>
  <c r="S68" i="1"/>
  <c r="T68" i="1"/>
  <c r="U68" i="1"/>
  <c r="V68" i="1"/>
  <c r="Q69" i="1"/>
  <c r="R69" i="1"/>
  <c r="S69" i="1"/>
  <c r="T69" i="1"/>
  <c r="U69" i="1"/>
  <c r="V69" i="1"/>
  <c r="Q70" i="1"/>
  <c r="R70" i="1"/>
  <c r="S70" i="1"/>
  <c r="T70" i="1"/>
  <c r="U70" i="1"/>
  <c r="V70" i="1"/>
  <c r="Q71" i="1"/>
  <c r="R71" i="1"/>
  <c r="S71" i="1"/>
  <c r="T71" i="1"/>
  <c r="U71" i="1"/>
  <c r="V71" i="1"/>
  <c r="Q72" i="1"/>
  <c r="R72" i="1"/>
  <c r="S72" i="1"/>
  <c r="T72" i="1"/>
  <c r="U72" i="1"/>
  <c r="V72" i="1"/>
  <c r="Q73" i="1"/>
  <c r="R73" i="1"/>
  <c r="S73" i="1"/>
  <c r="T73" i="1"/>
  <c r="U73" i="1"/>
  <c r="V73" i="1"/>
  <c r="Q74" i="1"/>
  <c r="R74" i="1"/>
  <c r="S74" i="1"/>
  <c r="T74" i="1"/>
  <c r="U74" i="1"/>
  <c r="V74" i="1"/>
  <c r="Q75" i="1"/>
  <c r="R75" i="1"/>
  <c r="S75" i="1"/>
  <c r="T75" i="1"/>
  <c r="U75" i="1"/>
  <c r="V75" i="1"/>
  <c r="Q76" i="1"/>
  <c r="R76" i="1"/>
  <c r="S76" i="1"/>
  <c r="T76" i="1"/>
  <c r="U76" i="1"/>
  <c r="V76" i="1"/>
  <c r="Q77" i="1"/>
  <c r="R77" i="1"/>
  <c r="S77" i="1"/>
  <c r="T77" i="1"/>
  <c r="U77" i="1"/>
  <c r="V77" i="1"/>
  <c r="Q78" i="1"/>
  <c r="R78" i="1"/>
  <c r="S78" i="1"/>
  <c r="T78" i="1"/>
  <c r="U78" i="1"/>
  <c r="V78" i="1"/>
  <c r="Q79" i="1"/>
  <c r="R79" i="1"/>
  <c r="S79" i="1"/>
  <c r="T79" i="1"/>
  <c r="U79" i="1"/>
  <c r="V79" i="1"/>
  <c r="Q80" i="1"/>
  <c r="R80" i="1"/>
  <c r="S80" i="1"/>
  <c r="T80" i="1"/>
  <c r="U80" i="1"/>
  <c r="V80" i="1"/>
  <c r="Q81" i="1"/>
  <c r="R81" i="1"/>
  <c r="S81" i="1"/>
  <c r="T81" i="1"/>
  <c r="U81" i="1"/>
  <c r="V81" i="1"/>
  <c r="Q82" i="1"/>
  <c r="R82" i="1"/>
  <c r="S82" i="1"/>
  <c r="T82" i="1"/>
  <c r="U82" i="1"/>
  <c r="V82" i="1"/>
  <c r="Q83" i="1"/>
  <c r="R83" i="1"/>
  <c r="S83" i="1"/>
  <c r="T83" i="1"/>
  <c r="U83" i="1"/>
  <c r="V83" i="1"/>
  <c r="Q84" i="1"/>
  <c r="R84" i="1"/>
  <c r="S84" i="1"/>
  <c r="T84" i="1"/>
  <c r="U84" i="1"/>
  <c r="V84" i="1"/>
  <c r="Q85" i="1"/>
  <c r="R85" i="1"/>
  <c r="S85" i="1"/>
  <c r="T85" i="1"/>
  <c r="U85" i="1"/>
  <c r="V85" i="1"/>
  <c r="Q86" i="1"/>
  <c r="R86" i="1"/>
  <c r="S86" i="1"/>
  <c r="T86" i="1"/>
  <c r="U86" i="1"/>
  <c r="V86" i="1"/>
  <c r="Q87" i="1"/>
  <c r="R87" i="1"/>
  <c r="S87" i="1"/>
  <c r="T87" i="1"/>
  <c r="U87" i="1"/>
  <c r="V87" i="1"/>
  <c r="Q88" i="1"/>
  <c r="R88" i="1"/>
  <c r="S88" i="1"/>
  <c r="T88" i="1"/>
  <c r="U88" i="1"/>
  <c r="V88" i="1"/>
  <c r="Q89" i="1"/>
  <c r="R89" i="1"/>
  <c r="S89" i="1"/>
  <c r="T89" i="1"/>
  <c r="U89" i="1"/>
  <c r="V89" i="1"/>
  <c r="Q90" i="1"/>
  <c r="R90" i="1"/>
  <c r="S90" i="1"/>
  <c r="T90" i="1"/>
  <c r="U90" i="1"/>
  <c r="V90" i="1"/>
  <c r="Q91" i="1"/>
  <c r="R91" i="1"/>
  <c r="S91" i="1"/>
  <c r="T91" i="1"/>
  <c r="U91" i="1"/>
  <c r="V91" i="1"/>
  <c r="Q92" i="1"/>
  <c r="R92" i="1"/>
  <c r="S92" i="1"/>
  <c r="T92" i="1"/>
  <c r="U92" i="1"/>
  <c r="V92" i="1"/>
  <c r="Q93" i="1"/>
  <c r="R93" i="1"/>
  <c r="S93" i="1"/>
  <c r="T93" i="1"/>
  <c r="U93" i="1"/>
  <c r="V93" i="1"/>
  <c r="Q94" i="1"/>
  <c r="R94" i="1"/>
  <c r="S94" i="1"/>
  <c r="T94" i="1"/>
  <c r="U94" i="1"/>
  <c r="V94" i="1"/>
  <c r="Q95" i="1"/>
  <c r="R95" i="1"/>
  <c r="S95" i="1"/>
  <c r="T95" i="1"/>
  <c r="U95" i="1"/>
  <c r="V95" i="1"/>
  <c r="Q96" i="1"/>
  <c r="R96" i="1"/>
  <c r="S96" i="1"/>
  <c r="T96" i="1"/>
  <c r="U96" i="1"/>
  <c r="V96" i="1"/>
  <c r="Q97" i="1"/>
  <c r="R97" i="1"/>
  <c r="S97" i="1"/>
  <c r="T97" i="1"/>
  <c r="U97" i="1"/>
  <c r="V97" i="1"/>
  <c r="Q98" i="1"/>
  <c r="R98" i="1"/>
  <c r="S98" i="1"/>
  <c r="T98" i="1"/>
  <c r="U98" i="1"/>
  <c r="V98" i="1"/>
  <c r="Q99" i="1"/>
  <c r="R99" i="1"/>
  <c r="S99" i="1"/>
  <c r="T99" i="1"/>
  <c r="U99" i="1"/>
  <c r="V99" i="1"/>
  <c r="Q100" i="1"/>
  <c r="R100" i="1"/>
  <c r="S100" i="1"/>
  <c r="T100" i="1"/>
  <c r="U100" i="1"/>
  <c r="V100" i="1"/>
  <c r="Q101" i="1"/>
  <c r="R101" i="1"/>
  <c r="S101" i="1"/>
  <c r="T101" i="1"/>
  <c r="U101" i="1"/>
  <c r="V101" i="1"/>
  <c r="Q102" i="1"/>
  <c r="R102" i="1"/>
  <c r="S102" i="1"/>
  <c r="T102" i="1"/>
  <c r="U102" i="1"/>
  <c r="V102" i="1"/>
  <c r="Q103" i="1"/>
  <c r="R103" i="1"/>
  <c r="S103" i="1"/>
  <c r="T103" i="1"/>
  <c r="U103" i="1"/>
  <c r="V103" i="1"/>
  <c r="Q104" i="1"/>
  <c r="R104" i="1"/>
  <c r="S104" i="1"/>
  <c r="T104" i="1"/>
  <c r="U104" i="1"/>
  <c r="V104" i="1"/>
  <c r="Q105" i="1"/>
  <c r="R105" i="1"/>
  <c r="S105" i="1"/>
  <c r="T105" i="1"/>
  <c r="U105" i="1"/>
  <c r="V105" i="1"/>
  <c r="Q106" i="1"/>
  <c r="R106" i="1"/>
  <c r="S106" i="1"/>
  <c r="T106" i="1"/>
  <c r="U106" i="1"/>
  <c r="V106" i="1"/>
  <c r="Q107" i="1"/>
  <c r="R107" i="1"/>
  <c r="S107" i="1"/>
  <c r="T107" i="1"/>
  <c r="U107" i="1"/>
  <c r="V107" i="1"/>
  <c r="Q108" i="1"/>
  <c r="R108" i="1"/>
  <c r="S108" i="1"/>
  <c r="T108" i="1"/>
  <c r="U108" i="1"/>
  <c r="V108" i="1"/>
  <c r="Q109" i="1"/>
  <c r="R109" i="1"/>
  <c r="S109" i="1"/>
  <c r="T109" i="1"/>
  <c r="U109" i="1"/>
  <c r="V109" i="1"/>
  <c r="Q110" i="1"/>
  <c r="R110" i="1"/>
  <c r="S110" i="1"/>
  <c r="T110" i="1"/>
  <c r="U110" i="1"/>
  <c r="V110" i="1"/>
  <c r="Q111" i="1"/>
  <c r="R111" i="1"/>
  <c r="S111" i="1"/>
  <c r="T111" i="1"/>
  <c r="U111" i="1"/>
  <c r="V111" i="1"/>
  <c r="Q112" i="1"/>
  <c r="R112" i="1"/>
  <c r="S112" i="1"/>
  <c r="T112" i="1"/>
  <c r="U112" i="1"/>
  <c r="V112" i="1"/>
  <c r="Q113" i="1"/>
  <c r="R113" i="1"/>
  <c r="S113" i="1"/>
  <c r="T113" i="1"/>
  <c r="U113" i="1"/>
  <c r="V113" i="1"/>
  <c r="Q114" i="1"/>
  <c r="R114" i="1"/>
  <c r="S114" i="1"/>
  <c r="T114" i="1"/>
  <c r="U114" i="1"/>
  <c r="V114" i="1"/>
  <c r="Q115" i="1"/>
  <c r="R115" i="1"/>
  <c r="S115" i="1"/>
  <c r="T115" i="1"/>
  <c r="U115" i="1"/>
  <c r="V115" i="1"/>
  <c r="Q116" i="1"/>
  <c r="R116" i="1"/>
  <c r="S116" i="1"/>
  <c r="T116" i="1"/>
  <c r="U116" i="1"/>
  <c r="V116" i="1"/>
  <c r="Q117" i="1"/>
  <c r="R117" i="1"/>
  <c r="S117" i="1"/>
  <c r="T117" i="1"/>
  <c r="U117" i="1"/>
  <c r="V117" i="1"/>
  <c r="Q118" i="1"/>
  <c r="R118" i="1"/>
  <c r="S118" i="1"/>
  <c r="T118" i="1"/>
  <c r="U118" i="1"/>
  <c r="V118" i="1"/>
  <c r="Q119" i="1"/>
  <c r="R119" i="1"/>
  <c r="S119" i="1"/>
  <c r="T119" i="1"/>
  <c r="U119" i="1"/>
  <c r="V119" i="1"/>
  <c r="Q120" i="1"/>
  <c r="R120" i="1"/>
  <c r="S120" i="1"/>
  <c r="T120" i="1"/>
  <c r="U120" i="1"/>
  <c r="V120" i="1"/>
  <c r="Q121" i="1"/>
  <c r="R121" i="1"/>
  <c r="S121" i="1"/>
  <c r="T121" i="1"/>
  <c r="U121" i="1"/>
  <c r="V121" i="1"/>
  <c r="Q122" i="1"/>
  <c r="R122" i="1"/>
  <c r="S122" i="1"/>
  <c r="T122" i="1"/>
  <c r="U122" i="1"/>
  <c r="V122" i="1"/>
  <c r="Q123" i="1"/>
  <c r="R123" i="1"/>
  <c r="S123" i="1"/>
  <c r="T123" i="1"/>
  <c r="U123" i="1"/>
  <c r="V123" i="1"/>
  <c r="Q124" i="1"/>
  <c r="R124" i="1"/>
  <c r="S124" i="1"/>
  <c r="T124" i="1"/>
  <c r="U124" i="1"/>
  <c r="V124" i="1"/>
  <c r="Q125" i="1"/>
  <c r="R125" i="1"/>
  <c r="S125" i="1"/>
  <c r="T125" i="1"/>
  <c r="U125" i="1"/>
  <c r="V125" i="1"/>
  <c r="Q126" i="1"/>
  <c r="R126" i="1"/>
  <c r="S126" i="1"/>
  <c r="T126" i="1"/>
  <c r="U126" i="1"/>
  <c r="V126" i="1"/>
  <c r="Q127" i="1"/>
  <c r="R127" i="1"/>
  <c r="S127" i="1"/>
  <c r="T127" i="1"/>
  <c r="U127" i="1"/>
  <c r="V127" i="1"/>
  <c r="Q128" i="1"/>
  <c r="R128" i="1"/>
  <c r="S128" i="1"/>
  <c r="T128" i="1"/>
  <c r="U128" i="1"/>
  <c r="V128" i="1"/>
  <c r="Q129" i="1"/>
  <c r="R129" i="1"/>
  <c r="S129" i="1"/>
  <c r="T129" i="1"/>
  <c r="U129" i="1"/>
  <c r="V129" i="1"/>
  <c r="Q130" i="1"/>
  <c r="R130" i="1"/>
  <c r="S130" i="1"/>
  <c r="T130" i="1"/>
  <c r="U130" i="1"/>
  <c r="V130" i="1"/>
  <c r="Q131" i="1"/>
  <c r="R131" i="1"/>
  <c r="S131" i="1"/>
  <c r="T131" i="1"/>
  <c r="U131" i="1"/>
  <c r="V131" i="1"/>
  <c r="Q132" i="1"/>
  <c r="R132" i="1"/>
  <c r="S132" i="1"/>
  <c r="T132" i="1"/>
  <c r="U132" i="1"/>
  <c r="V132" i="1"/>
  <c r="Q133" i="1"/>
  <c r="R133" i="1"/>
  <c r="S133" i="1"/>
  <c r="T133" i="1"/>
  <c r="U133" i="1"/>
  <c r="V133" i="1"/>
  <c r="Q134" i="1"/>
  <c r="R134" i="1"/>
  <c r="S134" i="1"/>
  <c r="T134" i="1"/>
  <c r="U134" i="1"/>
  <c r="V134" i="1"/>
  <c r="Q135" i="1"/>
  <c r="R135" i="1"/>
  <c r="S135" i="1"/>
  <c r="T135" i="1"/>
  <c r="U135" i="1"/>
  <c r="V135" i="1"/>
  <c r="Q136" i="1"/>
  <c r="R136" i="1"/>
  <c r="S136" i="1"/>
  <c r="T136" i="1"/>
  <c r="U136" i="1"/>
  <c r="V136" i="1"/>
  <c r="Q137" i="1"/>
  <c r="R137" i="1"/>
  <c r="S137" i="1"/>
  <c r="T137" i="1"/>
  <c r="U137" i="1"/>
  <c r="V137" i="1"/>
  <c r="Q138" i="1"/>
  <c r="R138" i="1"/>
  <c r="S138" i="1"/>
  <c r="T138" i="1"/>
  <c r="U138" i="1"/>
  <c r="V138" i="1"/>
  <c r="Q139" i="1"/>
  <c r="R139" i="1"/>
  <c r="S139" i="1"/>
  <c r="T139" i="1"/>
  <c r="U139" i="1"/>
  <c r="V139" i="1"/>
  <c r="Q140" i="1"/>
  <c r="R140" i="1"/>
  <c r="S140" i="1"/>
  <c r="T140" i="1"/>
  <c r="U140" i="1"/>
  <c r="V140" i="1"/>
  <c r="Q141" i="1"/>
  <c r="R141" i="1"/>
  <c r="S141" i="1"/>
  <c r="T141" i="1"/>
  <c r="U141" i="1"/>
  <c r="V141" i="1"/>
  <c r="Q142" i="1"/>
  <c r="R142" i="1"/>
  <c r="S142" i="1"/>
  <c r="T142" i="1"/>
  <c r="U142" i="1"/>
  <c r="V142" i="1"/>
  <c r="Q143" i="1"/>
  <c r="R143" i="1"/>
  <c r="S143" i="1"/>
  <c r="T143" i="1"/>
  <c r="U143" i="1"/>
  <c r="V143" i="1"/>
  <c r="Q144" i="1"/>
  <c r="R144" i="1"/>
  <c r="S144" i="1"/>
  <c r="T144" i="1"/>
  <c r="U144" i="1"/>
  <c r="V144" i="1"/>
  <c r="Q145" i="1"/>
  <c r="R145" i="1"/>
  <c r="S145" i="1"/>
  <c r="T145" i="1"/>
  <c r="U145" i="1"/>
  <c r="V145" i="1"/>
  <c r="Q146" i="1"/>
  <c r="R146" i="1"/>
  <c r="S146" i="1"/>
  <c r="T146" i="1"/>
  <c r="U146" i="1"/>
  <c r="V146" i="1"/>
  <c r="Q147" i="1"/>
  <c r="R147" i="1"/>
  <c r="S147" i="1"/>
  <c r="T147" i="1"/>
  <c r="U147" i="1"/>
  <c r="V147" i="1"/>
  <c r="Q148" i="1"/>
  <c r="R148" i="1"/>
  <c r="S148" i="1"/>
  <c r="T148" i="1"/>
  <c r="U148" i="1"/>
  <c r="V148" i="1"/>
  <c r="Q149" i="1"/>
  <c r="R149" i="1"/>
  <c r="S149" i="1"/>
  <c r="T149" i="1"/>
  <c r="U149" i="1"/>
  <c r="V149" i="1"/>
  <c r="Q150" i="1"/>
  <c r="R150" i="1"/>
  <c r="S150" i="1"/>
  <c r="T150" i="1"/>
  <c r="U150" i="1"/>
  <c r="V150" i="1"/>
  <c r="Q151" i="1"/>
  <c r="R151" i="1"/>
  <c r="S151" i="1"/>
  <c r="T151" i="1"/>
  <c r="U151" i="1"/>
  <c r="V151" i="1"/>
  <c r="Q152" i="1"/>
  <c r="R152" i="1"/>
  <c r="S152" i="1"/>
  <c r="T152" i="1"/>
  <c r="U152" i="1"/>
  <c r="V152" i="1"/>
  <c r="Q153" i="1"/>
  <c r="R153" i="1"/>
  <c r="S153" i="1"/>
  <c r="T153" i="1"/>
  <c r="U153" i="1"/>
  <c r="V153" i="1"/>
  <c r="Q154" i="1"/>
  <c r="R154" i="1"/>
  <c r="S154" i="1"/>
  <c r="T154" i="1"/>
  <c r="U154" i="1"/>
  <c r="V154" i="1"/>
  <c r="Q155" i="1"/>
  <c r="R155" i="1"/>
  <c r="S155" i="1"/>
  <c r="T155" i="1"/>
  <c r="U155" i="1"/>
  <c r="V155" i="1"/>
  <c r="Q156" i="1"/>
  <c r="R156" i="1"/>
  <c r="S156" i="1"/>
  <c r="T156" i="1"/>
  <c r="U156" i="1"/>
  <c r="V156" i="1"/>
  <c r="Q157" i="1"/>
  <c r="R157" i="1"/>
  <c r="S157" i="1"/>
  <c r="T157" i="1"/>
  <c r="U157" i="1"/>
  <c r="V157" i="1"/>
  <c r="Q158" i="1"/>
  <c r="R158" i="1"/>
  <c r="S158" i="1"/>
  <c r="T158" i="1"/>
  <c r="U158" i="1"/>
  <c r="V158" i="1"/>
  <c r="Q159" i="1"/>
  <c r="R159" i="1"/>
  <c r="S159" i="1"/>
  <c r="T159" i="1"/>
  <c r="U159" i="1"/>
  <c r="V159" i="1"/>
  <c r="Q160" i="1"/>
  <c r="R160" i="1"/>
  <c r="S160" i="1"/>
  <c r="T160" i="1"/>
  <c r="U160" i="1"/>
  <c r="V160" i="1"/>
  <c r="Q161" i="1"/>
  <c r="R161" i="1"/>
  <c r="S161" i="1"/>
  <c r="T161" i="1"/>
  <c r="U161" i="1"/>
  <c r="V161" i="1"/>
  <c r="Q162" i="1"/>
  <c r="R162" i="1"/>
  <c r="S162" i="1"/>
  <c r="T162" i="1"/>
  <c r="U162" i="1"/>
  <c r="V162" i="1"/>
  <c r="Q163" i="1"/>
  <c r="R163" i="1"/>
  <c r="S163" i="1"/>
  <c r="T163" i="1"/>
  <c r="U163" i="1"/>
  <c r="V163" i="1"/>
  <c r="Q164" i="1"/>
  <c r="R164" i="1"/>
  <c r="S164" i="1"/>
  <c r="T164" i="1"/>
  <c r="U164" i="1"/>
  <c r="V164" i="1"/>
  <c r="Q165" i="1"/>
  <c r="R165" i="1"/>
  <c r="S165" i="1"/>
  <c r="T165" i="1"/>
  <c r="U165" i="1"/>
  <c r="V165" i="1"/>
  <c r="Q166" i="1"/>
  <c r="R166" i="1"/>
  <c r="S166" i="1"/>
  <c r="T166" i="1"/>
  <c r="U166" i="1"/>
  <c r="V166" i="1"/>
  <c r="Q167" i="1"/>
  <c r="R167" i="1"/>
  <c r="S167" i="1"/>
  <c r="T167" i="1"/>
  <c r="U167" i="1"/>
  <c r="V167" i="1"/>
  <c r="Q168" i="1"/>
  <c r="R168" i="1"/>
  <c r="S168" i="1"/>
  <c r="T168" i="1"/>
  <c r="U168" i="1"/>
  <c r="V168" i="1"/>
  <c r="Q169" i="1"/>
  <c r="R169" i="1"/>
  <c r="S169" i="1"/>
  <c r="T169" i="1"/>
  <c r="U169" i="1"/>
  <c r="V169" i="1"/>
  <c r="Q170" i="1"/>
  <c r="R170" i="1"/>
  <c r="S170" i="1"/>
  <c r="T170" i="1"/>
  <c r="U170" i="1"/>
  <c r="V170" i="1"/>
  <c r="Q171" i="1"/>
  <c r="R171" i="1"/>
  <c r="S171" i="1"/>
  <c r="T171" i="1"/>
  <c r="U171" i="1"/>
  <c r="V171" i="1"/>
  <c r="Q172" i="1"/>
  <c r="R172" i="1"/>
  <c r="S172" i="1"/>
  <c r="T172" i="1"/>
  <c r="U172" i="1"/>
  <c r="V172" i="1"/>
  <c r="Q173" i="1"/>
  <c r="R173" i="1"/>
  <c r="S173" i="1"/>
  <c r="T173" i="1"/>
  <c r="U173" i="1"/>
  <c r="V173" i="1"/>
  <c r="Q174" i="1"/>
  <c r="R174" i="1"/>
  <c r="S174" i="1"/>
  <c r="T174" i="1"/>
  <c r="U174" i="1"/>
  <c r="V174" i="1"/>
  <c r="Q175" i="1"/>
  <c r="R175" i="1"/>
  <c r="S175" i="1"/>
  <c r="T175" i="1"/>
  <c r="U175" i="1"/>
  <c r="V175" i="1"/>
  <c r="Q176" i="1"/>
  <c r="R176" i="1"/>
  <c r="S176" i="1"/>
  <c r="T176" i="1"/>
  <c r="U176" i="1"/>
  <c r="V176" i="1"/>
  <c r="Q177" i="1"/>
  <c r="R177" i="1"/>
  <c r="S177" i="1"/>
  <c r="T177" i="1"/>
  <c r="U177" i="1"/>
  <c r="V177" i="1"/>
  <c r="Q178" i="1"/>
  <c r="R178" i="1"/>
  <c r="S178" i="1"/>
  <c r="T178" i="1"/>
  <c r="U178" i="1"/>
  <c r="V178" i="1"/>
  <c r="Q179" i="1"/>
  <c r="R179" i="1"/>
  <c r="S179" i="1"/>
  <c r="T179" i="1"/>
  <c r="U179" i="1"/>
  <c r="V179" i="1"/>
  <c r="Q180" i="1"/>
  <c r="R180" i="1"/>
  <c r="S180" i="1"/>
  <c r="T180" i="1"/>
  <c r="U180" i="1"/>
  <c r="V180" i="1"/>
  <c r="Q181" i="1"/>
  <c r="R181" i="1"/>
  <c r="S181" i="1"/>
  <c r="T181" i="1"/>
  <c r="U181" i="1"/>
  <c r="V181" i="1"/>
  <c r="Q182" i="1"/>
  <c r="R182" i="1"/>
  <c r="S182" i="1"/>
  <c r="T182" i="1"/>
  <c r="U182" i="1"/>
  <c r="V182" i="1"/>
  <c r="Q183" i="1"/>
  <c r="R183" i="1"/>
  <c r="S183" i="1"/>
  <c r="T183" i="1"/>
  <c r="U183" i="1"/>
  <c r="V183" i="1"/>
  <c r="Q184" i="1"/>
  <c r="R184" i="1"/>
  <c r="S184" i="1"/>
  <c r="T184" i="1"/>
  <c r="U184" i="1"/>
  <c r="V184" i="1"/>
  <c r="Q185" i="1"/>
  <c r="R185" i="1"/>
  <c r="S185" i="1"/>
  <c r="T185" i="1"/>
  <c r="U185" i="1"/>
  <c r="V185" i="1"/>
  <c r="Q186" i="1"/>
  <c r="R186" i="1"/>
  <c r="S186" i="1"/>
  <c r="T186" i="1"/>
  <c r="U186" i="1"/>
  <c r="V186" i="1"/>
  <c r="Q187" i="1"/>
  <c r="R187" i="1"/>
  <c r="S187" i="1"/>
  <c r="T187" i="1"/>
  <c r="U187" i="1"/>
  <c r="V187" i="1"/>
  <c r="Q188" i="1"/>
  <c r="R188" i="1"/>
  <c r="S188" i="1"/>
  <c r="T188" i="1"/>
  <c r="U188" i="1"/>
  <c r="V188" i="1"/>
  <c r="Q189" i="1"/>
  <c r="R189" i="1"/>
  <c r="S189" i="1"/>
  <c r="T189" i="1"/>
  <c r="U189" i="1"/>
  <c r="V189" i="1"/>
  <c r="Q190" i="1"/>
  <c r="R190" i="1"/>
  <c r="S190" i="1"/>
  <c r="T190" i="1"/>
  <c r="U190" i="1"/>
  <c r="V190" i="1"/>
  <c r="Q191" i="1"/>
  <c r="R191" i="1"/>
  <c r="S191" i="1"/>
  <c r="T191" i="1"/>
  <c r="U191" i="1"/>
  <c r="V191" i="1"/>
  <c r="Q192" i="1"/>
  <c r="R192" i="1"/>
  <c r="S192" i="1"/>
  <c r="T192" i="1"/>
  <c r="U192" i="1"/>
  <c r="V192" i="1"/>
  <c r="Q193" i="1"/>
  <c r="R193" i="1"/>
  <c r="S193" i="1"/>
  <c r="T193" i="1"/>
  <c r="U193" i="1"/>
  <c r="V193" i="1"/>
  <c r="Q194" i="1"/>
  <c r="R194" i="1"/>
  <c r="S194" i="1"/>
  <c r="T194" i="1"/>
  <c r="U194" i="1"/>
  <c r="V194" i="1"/>
  <c r="Q195" i="1"/>
  <c r="R195" i="1"/>
  <c r="S195" i="1"/>
  <c r="T195" i="1"/>
  <c r="U195" i="1"/>
  <c r="V195" i="1"/>
  <c r="Q196" i="1"/>
  <c r="R196" i="1"/>
  <c r="S196" i="1"/>
  <c r="T196" i="1"/>
  <c r="U196" i="1"/>
  <c r="V196" i="1"/>
  <c r="Q197" i="1"/>
  <c r="R197" i="1"/>
  <c r="S197" i="1"/>
  <c r="T197" i="1"/>
  <c r="U197" i="1"/>
  <c r="V197" i="1"/>
  <c r="Q198" i="1"/>
  <c r="R198" i="1"/>
  <c r="S198" i="1"/>
  <c r="T198" i="1"/>
  <c r="U198" i="1"/>
  <c r="V198" i="1"/>
  <c r="Q199" i="1"/>
  <c r="R199" i="1"/>
  <c r="S199" i="1"/>
  <c r="T199" i="1"/>
  <c r="U199" i="1"/>
  <c r="V199" i="1"/>
  <c r="Q200" i="1"/>
  <c r="R200" i="1"/>
  <c r="S200" i="1"/>
  <c r="T200" i="1"/>
  <c r="U200" i="1"/>
  <c r="V200" i="1"/>
  <c r="Q201" i="1"/>
  <c r="R201" i="1"/>
  <c r="S201" i="1"/>
  <c r="T201" i="1"/>
  <c r="U201" i="1"/>
  <c r="V201" i="1"/>
  <c r="Q202" i="1"/>
  <c r="R202" i="1"/>
  <c r="S202" i="1"/>
  <c r="T202" i="1"/>
  <c r="U202" i="1"/>
  <c r="V202" i="1"/>
  <c r="Q203" i="1"/>
  <c r="R203" i="1"/>
  <c r="S203" i="1"/>
  <c r="T203" i="1"/>
  <c r="U203" i="1"/>
  <c r="V203" i="1"/>
  <c r="Q204" i="1"/>
  <c r="R204" i="1"/>
  <c r="S204" i="1"/>
  <c r="T204" i="1"/>
  <c r="U204" i="1"/>
  <c r="V204" i="1"/>
  <c r="Q205" i="1"/>
  <c r="R205" i="1"/>
  <c r="S205" i="1"/>
  <c r="T205" i="1"/>
  <c r="U205" i="1"/>
  <c r="V205" i="1"/>
  <c r="Q206" i="1"/>
  <c r="R206" i="1"/>
  <c r="S206" i="1"/>
  <c r="T206" i="1"/>
  <c r="U206" i="1"/>
  <c r="V206" i="1"/>
  <c r="Q207" i="1"/>
  <c r="R207" i="1"/>
  <c r="S207" i="1"/>
  <c r="T207" i="1"/>
  <c r="U207" i="1"/>
  <c r="V207" i="1"/>
  <c r="Q208" i="1"/>
  <c r="R208" i="1"/>
  <c r="S208" i="1"/>
  <c r="T208" i="1"/>
  <c r="U208" i="1"/>
  <c r="V208" i="1"/>
  <c r="Q209" i="1"/>
  <c r="R209" i="1"/>
  <c r="S209" i="1"/>
  <c r="T209" i="1"/>
  <c r="U209" i="1"/>
  <c r="V209" i="1"/>
  <c r="Q210" i="1"/>
  <c r="R210" i="1"/>
  <c r="S210" i="1"/>
  <c r="T210" i="1"/>
  <c r="U210" i="1"/>
  <c r="V210" i="1"/>
  <c r="Q211" i="1"/>
  <c r="R211" i="1"/>
  <c r="S211" i="1"/>
  <c r="T211" i="1"/>
  <c r="U211" i="1"/>
  <c r="V211" i="1"/>
  <c r="Q212" i="1"/>
  <c r="R212" i="1"/>
  <c r="S212" i="1"/>
  <c r="T212" i="1"/>
  <c r="U212" i="1"/>
  <c r="V212" i="1"/>
  <c r="Q213" i="1"/>
  <c r="R213" i="1"/>
  <c r="S213" i="1"/>
  <c r="T213" i="1"/>
  <c r="U213" i="1"/>
  <c r="V213" i="1"/>
  <c r="Q214" i="1"/>
  <c r="R214" i="1"/>
  <c r="S214" i="1"/>
  <c r="T214" i="1"/>
  <c r="U214" i="1"/>
  <c r="V214" i="1"/>
  <c r="Q215" i="1"/>
  <c r="R215" i="1"/>
  <c r="S215" i="1"/>
  <c r="T215" i="1"/>
  <c r="U215" i="1"/>
  <c r="V215" i="1"/>
  <c r="Q216" i="1"/>
  <c r="R216" i="1"/>
  <c r="S216" i="1"/>
  <c r="T216" i="1"/>
  <c r="U216" i="1"/>
  <c r="V216" i="1"/>
  <c r="Q217" i="1"/>
  <c r="R217" i="1"/>
  <c r="S217" i="1"/>
  <c r="T217" i="1"/>
  <c r="U217" i="1"/>
  <c r="V217" i="1"/>
  <c r="Q218" i="1"/>
  <c r="R218" i="1"/>
  <c r="S218" i="1"/>
  <c r="T218" i="1"/>
  <c r="U218" i="1"/>
  <c r="V218" i="1"/>
  <c r="Q219" i="1"/>
  <c r="R219" i="1"/>
  <c r="S219" i="1"/>
  <c r="T219" i="1"/>
  <c r="U219" i="1"/>
  <c r="V219" i="1"/>
  <c r="Q220" i="1"/>
  <c r="R220" i="1"/>
  <c r="S220" i="1"/>
  <c r="T220" i="1"/>
  <c r="U220" i="1"/>
  <c r="V220" i="1"/>
  <c r="Q221" i="1"/>
  <c r="R221" i="1"/>
  <c r="S221" i="1"/>
  <c r="T221" i="1"/>
  <c r="U221" i="1"/>
  <c r="V221" i="1"/>
  <c r="Q222" i="1"/>
  <c r="R222" i="1"/>
  <c r="S222" i="1"/>
  <c r="T222" i="1"/>
  <c r="U222" i="1"/>
  <c r="V222" i="1"/>
  <c r="Q223" i="1"/>
  <c r="R223" i="1"/>
  <c r="S223" i="1"/>
  <c r="T223" i="1"/>
  <c r="U223" i="1"/>
  <c r="V223" i="1"/>
  <c r="Q224" i="1"/>
  <c r="R224" i="1"/>
  <c r="S224" i="1"/>
  <c r="T224" i="1"/>
  <c r="U224" i="1"/>
  <c r="V224" i="1"/>
  <c r="Q225" i="1"/>
  <c r="R225" i="1"/>
  <c r="S225" i="1"/>
  <c r="T225" i="1"/>
  <c r="U225" i="1"/>
  <c r="V225" i="1"/>
  <c r="Q226" i="1"/>
  <c r="R226" i="1"/>
  <c r="S226" i="1"/>
  <c r="T226" i="1"/>
  <c r="U226" i="1"/>
  <c r="V226" i="1"/>
  <c r="Q227" i="1"/>
  <c r="R227" i="1"/>
  <c r="S227" i="1"/>
  <c r="T227" i="1"/>
  <c r="U227" i="1"/>
  <c r="V227" i="1"/>
  <c r="Q228" i="1"/>
  <c r="R228" i="1"/>
  <c r="S228" i="1"/>
  <c r="T228" i="1"/>
  <c r="U228" i="1"/>
  <c r="V228" i="1"/>
  <c r="Q229" i="1"/>
  <c r="R229" i="1"/>
  <c r="S229" i="1"/>
  <c r="T229" i="1"/>
  <c r="U229" i="1"/>
  <c r="V229" i="1"/>
  <c r="Q230" i="1"/>
  <c r="R230" i="1"/>
  <c r="S230" i="1"/>
  <c r="T230" i="1"/>
  <c r="U230" i="1"/>
  <c r="V230" i="1"/>
  <c r="Q231" i="1"/>
  <c r="R231" i="1"/>
  <c r="S231" i="1"/>
  <c r="T231" i="1"/>
  <c r="U231" i="1"/>
  <c r="V231" i="1"/>
  <c r="Q232" i="1"/>
  <c r="R232" i="1"/>
  <c r="S232" i="1"/>
  <c r="T232" i="1"/>
  <c r="U232" i="1"/>
  <c r="V232" i="1"/>
  <c r="Q233" i="1"/>
  <c r="R233" i="1"/>
  <c r="S233" i="1"/>
  <c r="T233" i="1"/>
  <c r="U233" i="1"/>
  <c r="V233" i="1"/>
  <c r="Q234" i="1"/>
  <c r="R234" i="1"/>
  <c r="S234" i="1"/>
  <c r="T234" i="1"/>
  <c r="U234" i="1"/>
  <c r="V234" i="1"/>
  <c r="Q235" i="1"/>
  <c r="R235" i="1"/>
  <c r="S235" i="1"/>
  <c r="T235" i="1"/>
  <c r="U235" i="1"/>
  <c r="V235" i="1"/>
  <c r="Q236" i="1"/>
  <c r="R236" i="1"/>
  <c r="S236" i="1"/>
  <c r="T236" i="1"/>
  <c r="U236" i="1"/>
  <c r="V236" i="1"/>
  <c r="Q237" i="1"/>
  <c r="R237" i="1"/>
  <c r="S237" i="1"/>
  <c r="T237" i="1"/>
  <c r="U237" i="1"/>
  <c r="V237" i="1"/>
  <c r="Q238" i="1"/>
  <c r="R238" i="1"/>
  <c r="S238" i="1"/>
  <c r="T238" i="1"/>
  <c r="U238" i="1"/>
  <c r="V238" i="1"/>
  <c r="Q239" i="1"/>
  <c r="R239" i="1"/>
  <c r="S239" i="1"/>
  <c r="T239" i="1"/>
  <c r="U239" i="1"/>
  <c r="V239" i="1"/>
  <c r="Q240" i="1"/>
  <c r="R240" i="1"/>
  <c r="S240" i="1"/>
  <c r="T240" i="1"/>
  <c r="U240" i="1"/>
  <c r="V240" i="1"/>
  <c r="Q241" i="1"/>
  <c r="R241" i="1"/>
  <c r="S241" i="1"/>
  <c r="T241" i="1"/>
  <c r="U241" i="1"/>
  <c r="V241" i="1"/>
  <c r="Q242" i="1"/>
  <c r="R242" i="1"/>
  <c r="S242" i="1"/>
  <c r="T242" i="1"/>
  <c r="U242" i="1"/>
  <c r="V242" i="1"/>
  <c r="Q243" i="1"/>
  <c r="R243" i="1"/>
  <c r="S243" i="1"/>
  <c r="T243" i="1"/>
  <c r="U243" i="1"/>
  <c r="V243" i="1"/>
  <c r="Q244" i="1"/>
  <c r="R244" i="1"/>
  <c r="S244" i="1"/>
  <c r="T244" i="1"/>
  <c r="U244" i="1"/>
  <c r="V244" i="1"/>
  <c r="Q245" i="1"/>
  <c r="R245" i="1"/>
  <c r="S245" i="1"/>
  <c r="T245" i="1"/>
  <c r="U245" i="1"/>
  <c r="V245" i="1"/>
  <c r="Q246" i="1"/>
  <c r="R246" i="1"/>
  <c r="S246" i="1"/>
  <c r="T246" i="1"/>
  <c r="U246" i="1"/>
  <c r="V246" i="1"/>
  <c r="Q247" i="1"/>
  <c r="R247" i="1"/>
  <c r="S247" i="1"/>
  <c r="T247" i="1"/>
  <c r="U247" i="1"/>
  <c r="V247" i="1"/>
  <c r="Q248" i="1"/>
  <c r="R248" i="1"/>
  <c r="S248" i="1"/>
  <c r="T248" i="1"/>
  <c r="U248" i="1"/>
  <c r="V248" i="1"/>
  <c r="Q249" i="1"/>
  <c r="R249" i="1"/>
  <c r="S249" i="1"/>
  <c r="T249" i="1"/>
  <c r="U249" i="1"/>
  <c r="V249" i="1"/>
  <c r="Q250" i="1"/>
  <c r="R250" i="1"/>
  <c r="S250" i="1"/>
  <c r="T250" i="1"/>
  <c r="U250" i="1"/>
  <c r="V250" i="1"/>
  <c r="Q251" i="1"/>
  <c r="R251" i="1"/>
  <c r="S251" i="1"/>
  <c r="T251" i="1"/>
  <c r="U251" i="1"/>
  <c r="V251" i="1"/>
  <c r="Q252" i="1"/>
  <c r="R252" i="1"/>
  <c r="S252" i="1"/>
  <c r="T252" i="1"/>
  <c r="U252" i="1"/>
  <c r="V252" i="1"/>
  <c r="Q253" i="1"/>
  <c r="R253" i="1"/>
  <c r="S253" i="1"/>
  <c r="T253" i="1"/>
  <c r="U253" i="1"/>
  <c r="V253" i="1"/>
  <c r="Q254" i="1"/>
  <c r="R254" i="1"/>
  <c r="S254" i="1"/>
  <c r="T254" i="1"/>
  <c r="U254" i="1"/>
  <c r="V254" i="1"/>
  <c r="Q255" i="1"/>
  <c r="R255" i="1"/>
  <c r="S255" i="1"/>
  <c r="T255" i="1"/>
  <c r="U255" i="1"/>
  <c r="V255" i="1"/>
  <c r="Q256" i="1"/>
  <c r="R256" i="1"/>
  <c r="S256" i="1"/>
  <c r="T256" i="1"/>
  <c r="U256" i="1"/>
  <c r="V256" i="1"/>
  <c r="Q257" i="1"/>
  <c r="R257" i="1"/>
  <c r="S257" i="1"/>
  <c r="T257" i="1"/>
  <c r="U257" i="1"/>
  <c r="V257" i="1"/>
  <c r="Q258" i="1"/>
  <c r="R258" i="1"/>
  <c r="S258" i="1"/>
  <c r="T258" i="1"/>
  <c r="U258" i="1"/>
  <c r="V258" i="1"/>
  <c r="Q259" i="1"/>
  <c r="R259" i="1"/>
  <c r="S259" i="1"/>
  <c r="T259" i="1"/>
  <c r="U259" i="1"/>
  <c r="V259" i="1"/>
  <c r="Q260" i="1"/>
  <c r="R260" i="1"/>
  <c r="S260" i="1"/>
  <c r="T260" i="1"/>
  <c r="U260" i="1"/>
  <c r="V260" i="1"/>
  <c r="Q261" i="1"/>
  <c r="R261" i="1"/>
  <c r="S261" i="1"/>
  <c r="T261" i="1"/>
  <c r="U261" i="1"/>
  <c r="V261" i="1"/>
  <c r="Q262" i="1"/>
  <c r="R262" i="1"/>
  <c r="S262" i="1"/>
  <c r="T262" i="1"/>
  <c r="U262" i="1"/>
  <c r="V262" i="1"/>
  <c r="Q263" i="1"/>
  <c r="R263" i="1"/>
  <c r="S263" i="1"/>
  <c r="T263" i="1"/>
  <c r="U263" i="1"/>
  <c r="V263" i="1"/>
  <c r="Q264" i="1"/>
  <c r="R264" i="1"/>
  <c r="S264" i="1"/>
  <c r="T264" i="1"/>
  <c r="U264" i="1"/>
  <c r="V264" i="1"/>
  <c r="Q265" i="1"/>
  <c r="R265" i="1"/>
  <c r="S265" i="1"/>
  <c r="T265" i="1"/>
  <c r="U265" i="1"/>
  <c r="V265" i="1"/>
  <c r="Q266" i="1"/>
  <c r="R266" i="1"/>
  <c r="S266" i="1"/>
  <c r="T266" i="1"/>
  <c r="U266" i="1"/>
  <c r="V266" i="1"/>
  <c r="Q267" i="1"/>
  <c r="R267" i="1"/>
  <c r="S267" i="1"/>
  <c r="T267" i="1"/>
  <c r="U267" i="1"/>
  <c r="V267" i="1"/>
  <c r="Q268" i="1"/>
  <c r="R268" i="1"/>
  <c r="S268" i="1"/>
  <c r="T268" i="1"/>
  <c r="U268" i="1"/>
  <c r="V268" i="1"/>
  <c r="Q269" i="1"/>
  <c r="R269" i="1"/>
  <c r="S269" i="1"/>
  <c r="T269" i="1"/>
  <c r="U269" i="1"/>
  <c r="V269" i="1"/>
  <c r="Q270" i="1"/>
  <c r="R270" i="1"/>
  <c r="S270" i="1"/>
  <c r="T270" i="1"/>
  <c r="U270" i="1"/>
  <c r="V270" i="1"/>
  <c r="Q271" i="1"/>
  <c r="R271" i="1"/>
  <c r="S271" i="1"/>
  <c r="T271" i="1"/>
  <c r="U271" i="1"/>
  <c r="V271" i="1"/>
  <c r="Q272" i="1"/>
  <c r="R272" i="1"/>
  <c r="S272" i="1"/>
  <c r="T272" i="1"/>
  <c r="U272" i="1"/>
  <c r="V272" i="1"/>
  <c r="Q273" i="1"/>
  <c r="R273" i="1"/>
  <c r="S273" i="1"/>
  <c r="T273" i="1"/>
  <c r="U273" i="1"/>
  <c r="V273" i="1"/>
  <c r="Q274" i="1"/>
  <c r="R274" i="1"/>
  <c r="S274" i="1"/>
  <c r="T274" i="1"/>
  <c r="U274" i="1"/>
  <c r="V274" i="1"/>
  <c r="Q275" i="1"/>
  <c r="R275" i="1"/>
  <c r="S275" i="1"/>
  <c r="T275" i="1"/>
  <c r="U275" i="1"/>
  <c r="V275" i="1"/>
  <c r="Q276" i="1"/>
  <c r="R276" i="1"/>
  <c r="S276" i="1"/>
  <c r="T276" i="1"/>
  <c r="U276" i="1"/>
  <c r="V276" i="1"/>
  <c r="Q277" i="1"/>
  <c r="R277" i="1"/>
  <c r="S277" i="1"/>
  <c r="T277" i="1"/>
  <c r="U277" i="1"/>
  <c r="V277" i="1"/>
  <c r="Q278" i="1"/>
  <c r="R278" i="1"/>
  <c r="S278" i="1"/>
  <c r="T278" i="1"/>
  <c r="U278" i="1"/>
  <c r="V278" i="1"/>
  <c r="Q279" i="1"/>
  <c r="R279" i="1"/>
  <c r="S279" i="1"/>
  <c r="T279" i="1"/>
  <c r="U279" i="1"/>
  <c r="V279" i="1"/>
  <c r="Q280" i="1"/>
  <c r="R280" i="1"/>
  <c r="S280" i="1"/>
  <c r="T280" i="1"/>
  <c r="U280" i="1"/>
  <c r="V280" i="1"/>
  <c r="Q281" i="1"/>
  <c r="R281" i="1"/>
  <c r="S281" i="1"/>
  <c r="T281" i="1"/>
  <c r="U281" i="1"/>
  <c r="V281" i="1"/>
  <c r="Q282" i="1"/>
  <c r="R282" i="1"/>
  <c r="S282" i="1"/>
  <c r="T282" i="1"/>
  <c r="U282" i="1"/>
  <c r="V282" i="1"/>
  <c r="Q283" i="1"/>
  <c r="R283" i="1"/>
  <c r="S283" i="1"/>
  <c r="T283" i="1"/>
  <c r="U283" i="1"/>
  <c r="V283" i="1"/>
  <c r="Q284" i="1"/>
  <c r="R284" i="1"/>
  <c r="S284" i="1"/>
  <c r="T284" i="1"/>
  <c r="U284" i="1"/>
  <c r="V284" i="1"/>
  <c r="Q285" i="1"/>
  <c r="R285" i="1"/>
  <c r="S285" i="1"/>
  <c r="T285" i="1"/>
  <c r="U285" i="1"/>
  <c r="V285" i="1"/>
  <c r="Q286" i="1"/>
  <c r="R286" i="1"/>
  <c r="S286" i="1"/>
  <c r="T286" i="1"/>
  <c r="U286" i="1"/>
  <c r="V286" i="1"/>
  <c r="Q287" i="1"/>
  <c r="R287" i="1"/>
  <c r="S287" i="1"/>
  <c r="T287" i="1"/>
  <c r="U287" i="1"/>
  <c r="V287" i="1"/>
  <c r="Q288" i="1"/>
  <c r="R288" i="1"/>
  <c r="S288" i="1"/>
  <c r="T288" i="1"/>
  <c r="U288" i="1"/>
  <c r="V288" i="1"/>
  <c r="Q289" i="1"/>
  <c r="R289" i="1"/>
  <c r="S289" i="1"/>
  <c r="T289" i="1"/>
  <c r="U289" i="1"/>
  <c r="V289" i="1"/>
  <c r="Q290" i="1"/>
  <c r="R290" i="1"/>
  <c r="S290" i="1"/>
  <c r="T290" i="1"/>
  <c r="U290" i="1"/>
  <c r="V290" i="1"/>
  <c r="Q291" i="1"/>
  <c r="R291" i="1"/>
  <c r="S291" i="1"/>
  <c r="T291" i="1"/>
  <c r="U291" i="1"/>
  <c r="V291" i="1"/>
  <c r="Q292" i="1"/>
  <c r="R292" i="1"/>
  <c r="S292" i="1"/>
  <c r="T292" i="1"/>
  <c r="U292" i="1"/>
  <c r="V292" i="1"/>
  <c r="Q293" i="1"/>
  <c r="R293" i="1"/>
  <c r="S293" i="1"/>
  <c r="T293" i="1"/>
  <c r="U293" i="1"/>
  <c r="V293" i="1"/>
  <c r="Q294" i="1"/>
  <c r="R294" i="1"/>
  <c r="S294" i="1"/>
  <c r="T294" i="1"/>
  <c r="U294" i="1"/>
  <c r="V294" i="1"/>
  <c r="Q295" i="1"/>
  <c r="R295" i="1"/>
  <c r="S295" i="1"/>
  <c r="T295" i="1"/>
  <c r="U295" i="1"/>
  <c r="V295" i="1"/>
  <c r="Q296" i="1"/>
  <c r="R296" i="1"/>
  <c r="S296" i="1"/>
  <c r="T296" i="1"/>
  <c r="U296" i="1"/>
  <c r="V296" i="1"/>
  <c r="Q297" i="1"/>
  <c r="R297" i="1"/>
  <c r="S297" i="1"/>
  <c r="T297" i="1"/>
  <c r="U297" i="1"/>
  <c r="V297" i="1"/>
  <c r="Q298" i="1"/>
  <c r="R298" i="1"/>
  <c r="S298" i="1"/>
  <c r="T298" i="1"/>
  <c r="U298" i="1"/>
  <c r="V298" i="1"/>
  <c r="Q299" i="1"/>
  <c r="R299" i="1"/>
  <c r="S299" i="1"/>
  <c r="T299" i="1"/>
  <c r="U299" i="1"/>
  <c r="V299" i="1"/>
  <c r="Q300" i="1"/>
  <c r="R300" i="1"/>
  <c r="S300" i="1"/>
  <c r="T300" i="1"/>
  <c r="U300" i="1"/>
  <c r="V300" i="1"/>
  <c r="Q301" i="1"/>
  <c r="R301" i="1"/>
  <c r="S301" i="1"/>
  <c r="T301" i="1"/>
  <c r="U301" i="1"/>
  <c r="V301" i="1"/>
  <c r="Q302" i="1"/>
  <c r="R302" i="1"/>
  <c r="S302" i="1"/>
  <c r="T302" i="1"/>
  <c r="U302" i="1"/>
  <c r="V302" i="1"/>
  <c r="Q303" i="1"/>
  <c r="R303" i="1"/>
  <c r="S303" i="1"/>
  <c r="T303" i="1"/>
  <c r="U303" i="1"/>
  <c r="V303" i="1"/>
  <c r="Q304" i="1"/>
  <c r="R304" i="1"/>
  <c r="S304" i="1"/>
  <c r="T304" i="1"/>
  <c r="U304" i="1"/>
  <c r="V304" i="1"/>
  <c r="Q305" i="1"/>
  <c r="R305" i="1"/>
  <c r="S305" i="1"/>
  <c r="T305" i="1"/>
  <c r="U305" i="1"/>
  <c r="V305" i="1"/>
  <c r="Q306" i="1"/>
  <c r="R306" i="1"/>
  <c r="S306" i="1"/>
  <c r="T306" i="1"/>
  <c r="U306" i="1"/>
  <c r="V306" i="1"/>
  <c r="Q307" i="1"/>
  <c r="R307" i="1"/>
  <c r="S307" i="1"/>
  <c r="T307" i="1"/>
  <c r="U307" i="1"/>
  <c r="V307" i="1"/>
  <c r="Q308" i="1"/>
  <c r="R308" i="1"/>
  <c r="S308" i="1"/>
  <c r="T308" i="1"/>
  <c r="U308" i="1"/>
  <c r="V308" i="1"/>
  <c r="Q309" i="1"/>
  <c r="R309" i="1"/>
  <c r="S309" i="1"/>
  <c r="T309" i="1"/>
  <c r="U309" i="1"/>
  <c r="V309" i="1"/>
  <c r="Q310" i="1"/>
  <c r="R310" i="1"/>
  <c r="S310" i="1"/>
  <c r="T310" i="1"/>
  <c r="U310" i="1"/>
  <c r="V310" i="1"/>
  <c r="Q311" i="1"/>
  <c r="R311" i="1"/>
  <c r="S311" i="1"/>
  <c r="T311" i="1"/>
  <c r="U311" i="1"/>
  <c r="V311" i="1"/>
  <c r="Q312" i="1"/>
  <c r="R312" i="1"/>
  <c r="S312" i="1"/>
  <c r="T312" i="1"/>
  <c r="U312" i="1"/>
  <c r="V312" i="1"/>
  <c r="Q313" i="1"/>
  <c r="R313" i="1"/>
  <c r="S313" i="1"/>
  <c r="T313" i="1"/>
  <c r="U313" i="1"/>
  <c r="V313" i="1"/>
  <c r="Q314" i="1"/>
  <c r="R314" i="1"/>
  <c r="S314" i="1"/>
  <c r="T314" i="1"/>
  <c r="U314" i="1"/>
  <c r="V314" i="1"/>
  <c r="Q315" i="1"/>
  <c r="R315" i="1"/>
  <c r="S315" i="1"/>
  <c r="T315" i="1"/>
  <c r="U315" i="1"/>
  <c r="V315" i="1"/>
  <c r="Q316" i="1"/>
  <c r="R316" i="1"/>
  <c r="S316" i="1"/>
  <c r="T316" i="1"/>
  <c r="U316" i="1"/>
  <c r="V316" i="1"/>
  <c r="Q317" i="1"/>
  <c r="R317" i="1"/>
  <c r="S317" i="1"/>
  <c r="T317" i="1"/>
  <c r="U317" i="1"/>
  <c r="V317" i="1"/>
  <c r="Q318" i="1"/>
  <c r="R318" i="1"/>
  <c r="S318" i="1"/>
  <c r="T318" i="1"/>
  <c r="U318" i="1"/>
  <c r="V318" i="1"/>
  <c r="Q319" i="1"/>
  <c r="R319" i="1"/>
  <c r="S319" i="1"/>
  <c r="T319" i="1"/>
  <c r="U319" i="1"/>
  <c r="V319" i="1"/>
  <c r="Q320" i="1"/>
  <c r="R320" i="1"/>
  <c r="S320" i="1"/>
  <c r="T320" i="1"/>
  <c r="U320" i="1"/>
  <c r="V320" i="1"/>
  <c r="Q321" i="1"/>
  <c r="R321" i="1"/>
  <c r="S321" i="1"/>
  <c r="T321" i="1"/>
  <c r="U321" i="1"/>
  <c r="V321" i="1"/>
  <c r="Q322" i="1"/>
  <c r="R322" i="1"/>
  <c r="S322" i="1"/>
  <c r="T322" i="1"/>
  <c r="U322" i="1"/>
  <c r="V322" i="1"/>
  <c r="Q323" i="1"/>
  <c r="R323" i="1"/>
  <c r="S323" i="1"/>
  <c r="T323" i="1"/>
  <c r="U323" i="1"/>
  <c r="V323" i="1"/>
  <c r="Q324" i="1"/>
  <c r="R324" i="1"/>
  <c r="S324" i="1"/>
  <c r="T324" i="1"/>
  <c r="U324" i="1"/>
  <c r="V324" i="1"/>
  <c r="Q325" i="1"/>
  <c r="R325" i="1"/>
  <c r="S325" i="1"/>
  <c r="T325" i="1"/>
  <c r="U325" i="1"/>
  <c r="V325" i="1"/>
  <c r="Q326" i="1"/>
  <c r="R326" i="1"/>
  <c r="S326" i="1"/>
  <c r="T326" i="1"/>
  <c r="U326" i="1"/>
  <c r="V326" i="1"/>
  <c r="Q327" i="1"/>
  <c r="R327" i="1"/>
  <c r="S327" i="1"/>
  <c r="T327" i="1"/>
  <c r="U327" i="1"/>
  <c r="V327" i="1"/>
  <c r="Q328" i="1"/>
  <c r="R328" i="1"/>
  <c r="S328" i="1"/>
  <c r="T328" i="1"/>
  <c r="U328" i="1"/>
  <c r="V328" i="1"/>
  <c r="Q329" i="1"/>
  <c r="R329" i="1"/>
  <c r="S329" i="1"/>
  <c r="T329" i="1"/>
  <c r="U329" i="1"/>
  <c r="V329" i="1"/>
  <c r="Q330" i="1"/>
  <c r="R330" i="1"/>
  <c r="S330" i="1"/>
  <c r="T330" i="1"/>
  <c r="U330" i="1"/>
  <c r="V330" i="1"/>
  <c r="Q331" i="1"/>
  <c r="R331" i="1"/>
  <c r="S331" i="1"/>
  <c r="T331" i="1"/>
  <c r="U331" i="1"/>
  <c r="V331" i="1"/>
  <c r="Q332" i="1"/>
  <c r="R332" i="1"/>
  <c r="S332" i="1"/>
  <c r="T332" i="1"/>
  <c r="U332" i="1"/>
  <c r="V332" i="1"/>
  <c r="Q333" i="1"/>
  <c r="R333" i="1"/>
  <c r="S333" i="1"/>
  <c r="T333" i="1"/>
  <c r="U333" i="1"/>
  <c r="V333" i="1"/>
  <c r="Q334" i="1"/>
  <c r="R334" i="1"/>
  <c r="S334" i="1"/>
  <c r="T334" i="1"/>
  <c r="U334" i="1"/>
  <c r="V334" i="1"/>
  <c r="Q335" i="1"/>
  <c r="R335" i="1"/>
  <c r="S335" i="1"/>
  <c r="T335" i="1"/>
  <c r="U335" i="1"/>
  <c r="V335" i="1"/>
  <c r="Q336" i="1"/>
  <c r="R336" i="1"/>
  <c r="S336" i="1"/>
  <c r="T336" i="1"/>
  <c r="U336" i="1"/>
  <c r="V336" i="1"/>
  <c r="Q337" i="1"/>
  <c r="R337" i="1"/>
  <c r="S337" i="1"/>
  <c r="T337" i="1"/>
  <c r="U337" i="1"/>
  <c r="V337" i="1"/>
  <c r="Q338" i="1"/>
  <c r="R338" i="1"/>
  <c r="S338" i="1"/>
  <c r="T338" i="1"/>
  <c r="U338" i="1"/>
  <c r="V338" i="1"/>
  <c r="Q339" i="1"/>
  <c r="R339" i="1"/>
  <c r="S339" i="1"/>
  <c r="T339" i="1"/>
  <c r="U339" i="1"/>
  <c r="V339" i="1"/>
  <c r="Q340" i="1"/>
  <c r="R340" i="1"/>
  <c r="S340" i="1"/>
  <c r="T340" i="1"/>
  <c r="U340" i="1"/>
  <c r="V340" i="1"/>
  <c r="Q341" i="1"/>
  <c r="R341" i="1"/>
  <c r="S341" i="1"/>
  <c r="T341" i="1"/>
  <c r="U341" i="1"/>
  <c r="V341" i="1"/>
  <c r="Q342" i="1"/>
  <c r="R342" i="1"/>
  <c r="S342" i="1"/>
  <c r="T342" i="1"/>
  <c r="U342" i="1"/>
  <c r="V342" i="1"/>
  <c r="Q343" i="1"/>
  <c r="R343" i="1"/>
  <c r="S343" i="1"/>
  <c r="T343" i="1"/>
  <c r="U343" i="1"/>
  <c r="V343" i="1"/>
  <c r="Q344" i="1"/>
  <c r="R344" i="1"/>
  <c r="S344" i="1"/>
  <c r="T344" i="1"/>
  <c r="U344" i="1"/>
  <c r="V344" i="1"/>
  <c r="Q345" i="1"/>
  <c r="R345" i="1"/>
  <c r="S345" i="1"/>
  <c r="T345" i="1"/>
  <c r="U345" i="1"/>
  <c r="V345" i="1"/>
  <c r="Q346" i="1"/>
  <c r="R346" i="1"/>
  <c r="S346" i="1"/>
  <c r="T346" i="1"/>
  <c r="U346" i="1"/>
  <c r="V346" i="1"/>
  <c r="Q347" i="1"/>
  <c r="R347" i="1"/>
  <c r="S347" i="1"/>
  <c r="T347" i="1"/>
  <c r="U347" i="1"/>
  <c r="V347" i="1"/>
  <c r="Q348" i="1"/>
  <c r="R348" i="1"/>
  <c r="S348" i="1"/>
  <c r="T348" i="1"/>
  <c r="U348" i="1"/>
  <c r="V348" i="1"/>
  <c r="Q349" i="1"/>
  <c r="R349" i="1"/>
  <c r="S349" i="1"/>
  <c r="T349" i="1"/>
  <c r="U349" i="1"/>
  <c r="V349" i="1"/>
  <c r="Q350" i="1"/>
  <c r="R350" i="1"/>
  <c r="S350" i="1"/>
  <c r="T350" i="1"/>
  <c r="U350" i="1"/>
  <c r="V350" i="1"/>
  <c r="Q351" i="1"/>
  <c r="R351" i="1"/>
  <c r="S351" i="1"/>
  <c r="T351" i="1"/>
  <c r="U351" i="1"/>
  <c r="V351" i="1"/>
  <c r="Q352" i="1"/>
  <c r="R352" i="1"/>
  <c r="S352" i="1"/>
  <c r="T352" i="1"/>
  <c r="U352" i="1"/>
  <c r="V352" i="1"/>
  <c r="Q353" i="1"/>
  <c r="R353" i="1"/>
  <c r="S353" i="1"/>
  <c r="T353" i="1"/>
  <c r="U353" i="1"/>
  <c r="V353" i="1"/>
  <c r="Q354" i="1"/>
  <c r="R354" i="1"/>
  <c r="S354" i="1"/>
  <c r="T354" i="1"/>
  <c r="U354" i="1"/>
  <c r="V354" i="1"/>
  <c r="Q355" i="1"/>
  <c r="R355" i="1"/>
  <c r="S355" i="1"/>
  <c r="T355" i="1"/>
  <c r="U355" i="1"/>
  <c r="V355" i="1"/>
  <c r="Q356" i="1"/>
  <c r="R356" i="1"/>
  <c r="S356" i="1"/>
  <c r="T356" i="1"/>
  <c r="U356" i="1"/>
  <c r="V356" i="1"/>
  <c r="Q357" i="1"/>
  <c r="R357" i="1"/>
  <c r="S357" i="1"/>
  <c r="T357" i="1"/>
  <c r="U357" i="1"/>
  <c r="V357" i="1"/>
  <c r="Q358" i="1"/>
  <c r="R358" i="1"/>
  <c r="S358" i="1"/>
  <c r="T358" i="1"/>
  <c r="U358" i="1"/>
  <c r="V358" i="1"/>
  <c r="Q359" i="1"/>
  <c r="R359" i="1"/>
  <c r="S359" i="1"/>
  <c r="T359" i="1"/>
  <c r="U359" i="1"/>
  <c r="V359" i="1"/>
  <c r="Q360" i="1"/>
  <c r="R360" i="1"/>
  <c r="S360" i="1"/>
  <c r="T360" i="1"/>
  <c r="U360" i="1"/>
  <c r="V360" i="1"/>
  <c r="Q361" i="1"/>
  <c r="R361" i="1"/>
  <c r="S361" i="1"/>
  <c r="T361" i="1"/>
  <c r="U361" i="1"/>
  <c r="V361" i="1"/>
  <c r="Q362" i="1"/>
  <c r="R362" i="1"/>
  <c r="S362" i="1"/>
  <c r="T362" i="1"/>
  <c r="U362" i="1"/>
  <c r="V362" i="1"/>
  <c r="Q363" i="1"/>
  <c r="R363" i="1"/>
  <c r="S363" i="1"/>
  <c r="T363" i="1"/>
  <c r="U363" i="1"/>
  <c r="V363" i="1"/>
  <c r="Q364" i="1"/>
  <c r="R364" i="1"/>
  <c r="S364" i="1"/>
  <c r="T364" i="1"/>
  <c r="U364" i="1"/>
  <c r="V364" i="1"/>
  <c r="Q365" i="1"/>
  <c r="R365" i="1"/>
  <c r="S365" i="1"/>
  <c r="T365" i="1"/>
  <c r="U365" i="1"/>
  <c r="V365" i="1"/>
  <c r="Q366" i="1"/>
  <c r="R366" i="1"/>
  <c r="S366" i="1"/>
  <c r="T366" i="1"/>
  <c r="U366" i="1"/>
  <c r="V366" i="1"/>
  <c r="Q367" i="1"/>
  <c r="R367" i="1"/>
  <c r="S367" i="1"/>
  <c r="T367" i="1"/>
  <c r="U367" i="1"/>
  <c r="V367" i="1"/>
  <c r="Q368" i="1"/>
  <c r="R368" i="1"/>
  <c r="S368" i="1"/>
  <c r="T368" i="1"/>
  <c r="U368" i="1"/>
  <c r="V368" i="1"/>
  <c r="Q369" i="1"/>
  <c r="R369" i="1"/>
  <c r="S369" i="1"/>
  <c r="T369" i="1"/>
  <c r="U369" i="1"/>
  <c r="V369" i="1"/>
  <c r="Q370" i="1"/>
  <c r="R370" i="1"/>
  <c r="S370" i="1"/>
  <c r="T370" i="1"/>
  <c r="U370" i="1"/>
  <c r="V370" i="1"/>
  <c r="Q371" i="1"/>
  <c r="R371" i="1"/>
  <c r="S371" i="1"/>
  <c r="T371" i="1"/>
  <c r="U371" i="1"/>
  <c r="V371" i="1"/>
  <c r="Q372" i="1"/>
  <c r="R372" i="1"/>
  <c r="S372" i="1"/>
  <c r="T372" i="1"/>
  <c r="U372" i="1"/>
  <c r="V372" i="1"/>
  <c r="Q373" i="1"/>
  <c r="R373" i="1"/>
  <c r="S373" i="1"/>
  <c r="T373" i="1"/>
  <c r="U373" i="1"/>
  <c r="V373" i="1"/>
  <c r="Q374" i="1"/>
  <c r="R374" i="1"/>
  <c r="S374" i="1"/>
  <c r="T374" i="1"/>
  <c r="U374" i="1"/>
  <c r="V374" i="1"/>
  <c r="Q375" i="1"/>
  <c r="R375" i="1"/>
  <c r="S375" i="1"/>
  <c r="T375" i="1"/>
  <c r="U375" i="1"/>
  <c r="V375" i="1"/>
  <c r="Q376" i="1"/>
  <c r="R376" i="1"/>
  <c r="S376" i="1"/>
  <c r="T376" i="1"/>
  <c r="U376" i="1"/>
  <c r="V376" i="1"/>
  <c r="Q377" i="1"/>
  <c r="R377" i="1"/>
  <c r="S377" i="1"/>
  <c r="T377" i="1"/>
  <c r="U377" i="1"/>
  <c r="V377" i="1"/>
  <c r="Q378" i="1"/>
  <c r="R378" i="1"/>
  <c r="S378" i="1"/>
  <c r="T378" i="1"/>
  <c r="U378" i="1"/>
  <c r="V378" i="1"/>
  <c r="Q379" i="1"/>
  <c r="R379" i="1"/>
  <c r="S379" i="1"/>
  <c r="T379" i="1"/>
  <c r="U379" i="1"/>
  <c r="V379" i="1"/>
  <c r="Q380" i="1"/>
  <c r="R380" i="1"/>
  <c r="S380" i="1"/>
  <c r="T380" i="1"/>
  <c r="U380" i="1"/>
  <c r="V380" i="1"/>
  <c r="Q381" i="1"/>
  <c r="R381" i="1"/>
  <c r="S381" i="1"/>
  <c r="T381" i="1"/>
  <c r="U381" i="1"/>
  <c r="V381" i="1"/>
  <c r="Q382" i="1"/>
  <c r="R382" i="1"/>
  <c r="S382" i="1"/>
  <c r="T382" i="1"/>
  <c r="U382" i="1"/>
  <c r="V382" i="1"/>
  <c r="Q383" i="1"/>
  <c r="R383" i="1"/>
  <c r="S383" i="1"/>
  <c r="T383" i="1"/>
  <c r="U383" i="1"/>
  <c r="V383" i="1"/>
  <c r="Q384" i="1"/>
  <c r="R384" i="1"/>
  <c r="S384" i="1"/>
  <c r="T384" i="1"/>
  <c r="U384" i="1"/>
  <c r="V384" i="1"/>
  <c r="Q385" i="1"/>
  <c r="R385" i="1"/>
  <c r="S385" i="1"/>
  <c r="T385" i="1"/>
  <c r="U385" i="1"/>
  <c r="V385" i="1"/>
  <c r="Q386" i="1"/>
  <c r="R386" i="1"/>
  <c r="S386" i="1"/>
  <c r="T386" i="1"/>
  <c r="U386" i="1"/>
  <c r="V386" i="1"/>
  <c r="Q387" i="1"/>
  <c r="R387" i="1"/>
  <c r="S387" i="1"/>
  <c r="T387" i="1"/>
  <c r="U387" i="1"/>
  <c r="V387" i="1"/>
  <c r="Q388" i="1"/>
  <c r="R388" i="1"/>
  <c r="S388" i="1"/>
  <c r="T388" i="1"/>
  <c r="U388" i="1"/>
  <c r="V388" i="1"/>
  <c r="Q389" i="1"/>
  <c r="R389" i="1"/>
  <c r="S389" i="1"/>
  <c r="T389" i="1"/>
  <c r="U389" i="1"/>
  <c r="V389" i="1"/>
  <c r="Q390" i="1"/>
  <c r="R390" i="1"/>
  <c r="S390" i="1"/>
  <c r="T390" i="1"/>
  <c r="U390" i="1"/>
  <c r="V390" i="1"/>
  <c r="Q391" i="1"/>
  <c r="R391" i="1"/>
  <c r="S391" i="1"/>
  <c r="T391" i="1"/>
  <c r="U391" i="1"/>
  <c r="V391" i="1"/>
  <c r="Q392" i="1"/>
  <c r="R392" i="1"/>
  <c r="S392" i="1"/>
  <c r="T392" i="1"/>
  <c r="U392" i="1"/>
  <c r="V392" i="1"/>
  <c r="Q393" i="1"/>
  <c r="R393" i="1"/>
  <c r="S393" i="1"/>
  <c r="T393" i="1"/>
  <c r="U393" i="1"/>
  <c r="V393" i="1"/>
  <c r="Q394" i="1"/>
  <c r="R394" i="1"/>
  <c r="S394" i="1"/>
  <c r="T394" i="1"/>
  <c r="U394" i="1"/>
  <c r="V394" i="1"/>
  <c r="Q395" i="1"/>
  <c r="R395" i="1"/>
  <c r="S395" i="1"/>
  <c r="T395" i="1"/>
  <c r="U395" i="1"/>
  <c r="V395" i="1"/>
  <c r="Q396" i="1"/>
  <c r="R396" i="1"/>
  <c r="S396" i="1"/>
  <c r="T396" i="1"/>
  <c r="U396" i="1"/>
  <c r="V396" i="1"/>
  <c r="Q397" i="1"/>
  <c r="R397" i="1"/>
  <c r="S397" i="1"/>
  <c r="T397" i="1"/>
  <c r="U397" i="1"/>
  <c r="V397" i="1"/>
  <c r="Q398" i="1"/>
  <c r="R398" i="1"/>
  <c r="S398" i="1"/>
  <c r="T398" i="1"/>
  <c r="U398" i="1"/>
  <c r="V398" i="1"/>
  <c r="Q399" i="1"/>
  <c r="R399" i="1"/>
  <c r="S399" i="1"/>
  <c r="T399" i="1"/>
  <c r="U399" i="1"/>
  <c r="V399" i="1"/>
  <c r="Q400" i="1"/>
  <c r="R400" i="1"/>
  <c r="S400" i="1"/>
  <c r="T400" i="1"/>
  <c r="U400" i="1"/>
  <c r="V400" i="1"/>
  <c r="Q401" i="1"/>
  <c r="R401" i="1"/>
  <c r="S401" i="1"/>
  <c r="T401" i="1"/>
  <c r="U401" i="1"/>
  <c r="V401" i="1"/>
  <c r="Q402" i="1"/>
  <c r="R402" i="1"/>
  <c r="S402" i="1"/>
  <c r="T402" i="1"/>
  <c r="U402" i="1"/>
  <c r="V402" i="1"/>
  <c r="Q403" i="1"/>
  <c r="R403" i="1"/>
  <c r="S403" i="1"/>
  <c r="T403" i="1"/>
  <c r="U403" i="1"/>
  <c r="V403" i="1"/>
  <c r="Q404" i="1"/>
  <c r="R404" i="1"/>
  <c r="S404" i="1"/>
  <c r="T404" i="1"/>
  <c r="U404" i="1"/>
  <c r="V404" i="1"/>
  <c r="Q405" i="1"/>
  <c r="R405" i="1"/>
  <c r="S405" i="1"/>
  <c r="T405" i="1"/>
  <c r="U405" i="1"/>
  <c r="V405" i="1"/>
  <c r="Q406" i="1"/>
  <c r="R406" i="1"/>
  <c r="S406" i="1"/>
  <c r="T406" i="1"/>
  <c r="U406" i="1"/>
  <c r="V406" i="1"/>
  <c r="Q407" i="1"/>
  <c r="R407" i="1"/>
  <c r="S407" i="1"/>
  <c r="T407" i="1"/>
  <c r="U407" i="1"/>
  <c r="V407" i="1"/>
  <c r="Q408" i="1"/>
  <c r="R408" i="1"/>
  <c r="S408" i="1"/>
  <c r="T408" i="1"/>
  <c r="U408" i="1"/>
  <c r="V408" i="1"/>
  <c r="Q409" i="1"/>
  <c r="R409" i="1"/>
  <c r="S409" i="1"/>
  <c r="T409" i="1"/>
  <c r="U409" i="1"/>
  <c r="V409" i="1"/>
  <c r="Q410" i="1"/>
  <c r="R410" i="1"/>
  <c r="S410" i="1"/>
  <c r="T410" i="1"/>
  <c r="U410" i="1"/>
  <c r="V410" i="1"/>
  <c r="Q411" i="1"/>
  <c r="R411" i="1"/>
  <c r="S411" i="1"/>
  <c r="T411" i="1"/>
  <c r="U411" i="1"/>
  <c r="V411" i="1"/>
  <c r="Q412" i="1"/>
  <c r="R412" i="1"/>
  <c r="S412" i="1"/>
  <c r="T412" i="1"/>
  <c r="U412" i="1"/>
  <c r="V412" i="1"/>
  <c r="Q413" i="1"/>
  <c r="R413" i="1"/>
  <c r="S413" i="1"/>
  <c r="T413" i="1"/>
  <c r="U413" i="1"/>
  <c r="V413" i="1"/>
  <c r="Q414" i="1"/>
  <c r="R414" i="1"/>
  <c r="S414" i="1"/>
  <c r="T414" i="1"/>
  <c r="U414" i="1"/>
  <c r="V414" i="1"/>
  <c r="Q415" i="1"/>
  <c r="R415" i="1"/>
  <c r="S415" i="1"/>
  <c r="T415" i="1"/>
  <c r="U415" i="1"/>
  <c r="V415" i="1"/>
  <c r="Q416" i="1"/>
  <c r="R416" i="1"/>
  <c r="S416" i="1"/>
  <c r="T416" i="1"/>
  <c r="U416" i="1"/>
  <c r="V416" i="1"/>
  <c r="Q417" i="1"/>
  <c r="R417" i="1"/>
  <c r="S417" i="1"/>
  <c r="T417" i="1"/>
  <c r="U417" i="1"/>
  <c r="V417" i="1"/>
  <c r="Q418" i="1"/>
  <c r="R418" i="1"/>
  <c r="S418" i="1"/>
  <c r="T418" i="1"/>
  <c r="U418" i="1"/>
  <c r="V418" i="1"/>
  <c r="Q419" i="1"/>
  <c r="R419" i="1"/>
  <c r="S419" i="1"/>
  <c r="T419" i="1"/>
  <c r="U419" i="1"/>
  <c r="V419" i="1"/>
  <c r="Q420" i="1"/>
  <c r="R420" i="1"/>
  <c r="S420" i="1"/>
  <c r="T420" i="1"/>
  <c r="U420" i="1"/>
  <c r="V420" i="1"/>
  <c r="Q421" i="1"/>
  <c r="R421" i="1"/>
  <c r="S421" i="1"/>
  <c r="T421" i="1"/>
  <c r="U421" i="1"/>
  <c r="V421" i="1"/>
  <c r="Q422" i="1"/>
  <c r="R422" i="1"/>
  <c r="S422" i="1"/>
  <c r="T422" i="1"/>
  <c r="U422" i="1"/>
  <c r="V422" i="1"/>
  <c r="Q423" i="1"/>
  <c r="R423" i="1"/>
  <c r="S423" i="1"/>
  <c r="T423" i="1"/>
  <c r="U423" i="1"/>
  <c r="V423" i="1"/>
  <c r="Q424" i="1"/>
  <c r="R424" i="1"/>
  <c r="S424" i="1"/>
  <c r="T424" i="1"/>
  <c r="U424" i="1"/>
  <c r="V424" i="1"/>
  <c r="Q425" i="1"/>
  <c r="R425" i="1"/>
  <c r="S425" i="1"/>
  <c r="T425" i="1"/>
  <c r="U425" i="1"/>
  <c r="V425" i="1"/>
  <c r="Q426" i="1"/>
  <c r="R426" i="1"/>
  <c r="S426" i="1"/>
  <c r="T426" i="1"/>
  <c r="U426" i="1"/>
  <c r="V426" i="1"/>
  <c r="Q427" i="1"/>
  <c r="R427" i="1"/>
  <c r="S427" i="1"/>
  <c r="T427" i="1"/>
  <c r="U427" i="1"/>
  <c r="V427" i="1"/>
  <c r="Q428" i="1"/>
  <c r="R428" i="1"/>
  <c r="S428" i="1"/>
  <c r="T428" i="1"/>
  <c r="U428" i="1"/>
  <c r="V428" i="1"/>
  <c r="Q429" i="1"/>
  <c r="R429" i="1"/>
  <c r="S429" i="1"/>
  <c r="T429" i="1"/>
  <c r="U429" i="1"/>
  <c r="V429" i="1"/>
  <c r="Q430" i="1"/>
  <c r="R430" i="1"/>
  <c r="S430" i="1"/>
  <c r="T430" i="1"/>
  <c r="U430" i="1"/>
  <c r="V430" i="1"/>
  <c r="Q431" i="1"/>
  <c r="R431" i="1"/>
  <c r="S431" i="1"/>
  <c r="T431" i="1"/>
  <c r="U431" i="1"/>
  <c r="V431" i="1"/>
  <c r="Q432" i="1"/>
  <c r="R432" i="1"/>
  <c r="S432" i="1"/>
  <c r="T432" i="1"/>
  <c r="U432" i="1"/>
  <c r="V432" i="1"/>
  <c r="Q433" i="1"/>
  <c r="R433" i="1"/>
  <c r="S433" i="1"/>
  <c r="T433" i="1"/>
  <c r="U433" i="1"/>
  <c r="V433" i="1"/>
  <c r="Q434" i="1"/>
  <c r="R434" i="1"/>
  <c r="S434" i="1"/>
  <c r="T434" i="1"/>
  <c r="U434" i="1"/>
  <c r="V434" i="1"/>
  <c r="Q435" i="1"/>
  <c r="R435" i="1"/>
  <c r="S435" i="1"/>
  <c r="T435" i="1"/>
  <c r="U435" i="1"/>
  <c r="V435" i="1"/>
  <c r="Q436" i="1"/>
  <c r="R436" i="1"/>
  <c r="S436" i="1"/>
  <c r="T436" i="1"/>
  <c r="U436" i="1"/>
  <c r="V436" i="1"/>
  <c r="Q437" i="1"/>
  <c r="R437" i="1"/>
  <c r="S437" i="1"/>
  <c r="T437" i="1"/>
  <c r="U437" i="1"/>
  <c r="V437" i="1"/>
  <c r="Q438" i="1"/>
  <c r="R438" i="1"/>
  <c r="S438" i="1"/>
  <c r="T438" i="1"/>
  <c r="U438" i="1"/>
  <c r="V438" i="1"/>
  <c r="Q439" i="1"/>
  <c r="R439" i="1"/>
  <c r="S439" i="1"/>
  <c r="T439" i="1"/>
  <c r="U439" i="1"/>
  <c r="V439" i="1"/>
  <c r="Q440" i="1"/>
  <c r="R440" i="1"/>
  <c r="S440" i="1"/>
  <c r="T440" i="1"/>
  <c r="U440" i="1"/>
  <c r="V440" i="1"/>
  <c r="Q441" i="1"/>
  <c r="R441" i="1"/>
  <c r="S441" i="1"/>
  <c r="T441" i="1"/>
  <c r="U441" i="1"/>
  <c r="V441" i="1"/>
  <c r="Q442" i="1"/>
  <c r="R442" i="1"/>
  <c r="S442" i="1"/>
  <c r="T442" i="1"/>
  <c r="U442" i="1"/>
  <c r="V442" i="1"/>
  <c r="Q443" i="1"/>
  <c r="R443" i="1"/>
  <c r="S443" i="1"/>
  <c r="T443" i="1"/>
  <c r="U443" i="1"/>
  <c r="V443" i="1"/>
  <c r="Q444" i="1"/>
  <c r="R444" i="1"/>
  <c r="S444" i="1"/>
  <c r="T444" i="1"/>
  <c r="U444" i="1"/>
  <c r="V444" i="1"/>
  <c r="Q445" i="1"/>
  <c r="R445" i="1"/>
  <c r="S445" i="1"/>
  <c r="T445" i="1"/>
  <c r="U445" i="1"/>
  <c r="V445" i="1"/>
  <c r="Q446" i="1"/>
  <c r="R446" i="1"/>
  <c r="S446" i="1"/>
  <c r="T446" i="1"/>
  <c r="U446" i="1"/>
  <c r="V446" i="1"/>
  <c r="Q447" i="1"/>
  <c r="R447" i="1"/>
  <c r="S447" i="1"/>
  <c r="T447" i="1"/>
  <c r="U447" i="1"/>
  <c r="V447" i="1"/>
  <c r="Q448" i="1"/>
  <c r="R448" i="1"/>
  <c r="S448" i="1"/>
  <c r="T448" i="1"/>
  <c r="U448" i="1"/>
  <c r="V448" i="1"/>
  <c r="Q449" i="1"/>
  <c r="R449" i="1"/>
  <c r="S449" i="1"/>
  <c r="T449" i="1"/>
  <c r="U449" i="1"/>
  <c r="V449" i="1"/>
  <c r="Q450" i="1"/>
  <c r="R450" i="1"/>
  <c r="S450" i="1"/>
  <c r="T450" i="1"/>
  <c r="U450" i="1"/>
  <c r="V450" i="1"/>
  <c r="Q451" i="1"/>
  <c r="R451" i="1"/>
  <c r="S451" i="1"/>
  <c r="T451" i="1"/>
  <c r="U451" i="1"/>
  <c r="V451" i="1"/>
  <c r="Q452" i="1"/>
  <c r="R452" i="1"/>
  <c r="S452" i="1"/>
  <c r="T452" i="1"/>
  <c r="U452" i="1"/>
  <c r="V452" i="1"/>
  <c r="Q453" i="1"/>
  <c r="R453" i="1"/>
  <c r="S453" i="1"/>
  <c r="T453" i="1"/>
  <c r="U453" i="1"/>
  <c r="V453" i="1"/>
  <c r="Q454" i="1"/>
  <c r="R454" i="1"/>
  <c r="S454" i="1"/>
  <c r="T454" i="1"/>
  <c r="U454" i="1"/>
  <c r="V454" i="1"/>
  <c r="Q455" i="1"/>
  <c r="R455" i="1"/>
  <c r="S455" i="1"/>
  <c r="T455" i="1"/>
  <c r="U455" i="1"/>
  <c r="V455" i="1"/>
  <c r="Q456" i="1"/>
  <c r="R456" i="1"/>
  <c r="S456" i="1"/>
  <c r="T456" i="1"/>
  <c r="U456" i="1"/>
  <c r="V456" i="1"/>
  <c r="Q457" i="1"/>
  <c r="R457" i="1"/>
  <c r="S457" i="1"/>
  <c r="T457" i="1"/>
  <c r="U457" i="1"/>
  <c r="V457" i="1"/>
  <c r="Q458" i="1"/>
  <c r="R458" i="1"/>
  <c r="S458" i="1"/>
  <c r="T458" i="1"/>
  <c r="U458" i="1"/>
  <c r="V458" i="1"/>
  <c r="Q459" i="1"/>
  <c r="R459" i="1"/>
  <c r="S459" i="1"/>
  <c r="T459" i="1"/>
  <c r="U459" i="1"/>
  <c r="V459" i="1"/>
  <c r="Q460" i="1"/>
  <c r="R460" i="1"/>
  <c r="S460" i="1"/>
  <c r="T460" i="1"/>
  <c r="U460" i="1"/>
  <c r="V460" i="1"/>
  <c r="Q461" i="1"/>
  <c r="R461" i="1"/>
  <c r="S461" i="1"/>
  <c r="T461" i="1"/>
  <c r="U461" i="1"/>
  <c r="V461" i="1"/>
  <c r="Q462" i="1"/>
  <c r="R462" i="1"/>
  <c r="S462" i="1"/>
  <c r="T462" i="1"/>
  <c r="U462" i="1"/>
  <c r="V462" i="1"/>
  <c r="Q463" i="1"/>
  <c r="R463" i="1"/>
  <c r="S463" i="1"/>
  <c r="T463" i="1"/>
  <c r="U463" i="1"/>
  <c r="V463" i="1"/>
  <c r="Q464" i="1"/>
  <c r="R464" i="1"/>
  <c r="S464" i="1"/>
  <c r="T464" i="1"/>
  <c r="U464" i="1"/>
  <c r="V464" i="1"/>
  <c r="Q465" i="1"/>
  <c r="R465" i="1"/>
  <c r="S465" i="1"/>
  <c r="T465" i="1"/>
  <c r="U465" i="1"/>
  <c r="V465" i="1"/>
  <c r="Q466" i="1"/>
  <c r="R466" i="1"/>
  <c r="S466" i="1"/>
  <c r="T466" i="1"/>
  <c r="U466" i="1"/>
  <c r="V466" i="1"/>
  <c r="Q467" i="1"/>
  <c r="R467" i="1"/>
  <c r="S467" i="1"/>
  <c r="T467" i="1"/>
  <c r="U467" i="1"/>
  <c r="V467" i="1"/>
  <c r="Q468" i="1"/>
  <c r="R468" i="1"/>
  <c r="S468" i="1"/>
  <c r="T468" i="1"/>
  <c r="U468" i="1"/>
  <c r="V468" i="1"/>
  <c r="Q469" i="1"/>
  <c r="R469" i="1"/>
  <c r="S469" i="1"/>
  <c r="T469" i="1"/>
  <c r="U469" i="1"/>
  <c r="V469" i="1"/>
  <c r="Q470" i="1"/>
  <c r="R470" i="1"/>
  <c r="S470" i="1"/>
  <c r="T470" i="1"/>
  <c r="U470" i="1"/>
  <c r="V470" i="1"/>
  <c r="Q471" i="1"/>
  <c r="R471" i="1"/>
  <c r="S471" i="1"/>
  <c r="T471" i="1"/>
  <c r="U471" i="1"/>
  <c r="V471" i="1"/>
  <c r="Q472" i="1"/>
  <c r="R472" i="1"/>
  <c r="S472" i="1"/>
  <c r="T472" i="1"/>
  <c r="U472" i="1"/>
  <c r="V472" i="1"/>
  <c r="Q473" i="1"/>
  <c r="R473" i="1"/>
  <c r="S473" i="1"/>
  <c r="T473" i="1"/>
  <c r="U473" i="1"/>
  <c r="V473" i="1"/>
  <c r="Q474" i="1"/>
  <c r="R474" i="1"/>
  <c r="S474" i="1"/>
  <c r="T474" i="1"/>
  <c r="U474" i="1"/>
  <c r="V474" i="1"/>
  <c r="Q475" i="1"/>
  <c r="R475" i="1"/>
  <c r="S475" i="1"/>
  <c r="T475" i="1"/>
  <c r="U475" i="1"/>
  <c r="V475" i="1"/>
  <c r="Q476" i="1"/>
  <c r="R476" i="1"/>
  <c r="S476" i="1"/>
  <c r="T476" i="1"/>
  <c r="U476" i="1"/>
  <c r="V476" i="1"/>
  <c r="Q477" i="1"/>
  <c r="R477" i="1"/>
  <c r="S477" i="1"/>
  <c r="T477" i="1"/>
  <c r="U477" i="1"/>
  <c r="V477" i="1"/>
  <c r="Q478" i="1"/>
  <c r="R478" i="1"/>
  <c r="S478" i="1"/>
  <c r="T478" i="1"/>
  <c r="U478" i="1"/>
  <c r="V478" i="1"/>
  <c r="Q479" i="1"/>
  <c r="R479" i="1"/>
  <c r="S479" i="1"/>
  <c r="T479" i="1"/>
  <c r="U479" i="1"/>
  <c r="V479" i="1"/>
  <c r="Q480" i="1"/>
  <c r="R480" i="1"/>
  <c r="S480" i="1"/>
  <c r="T480" i="1"/>
  <c r="U480" i="1"/>
  <c r="V480" i="1"/>
  <c r="Q481" i="1"/>
  <c r="R481" i="1"/>
  <c r="S481" i="1"/>
  <c r="T481" i="1"/>
  <c r="U481" i="1"/>
  <c r="V481" i="1"/>
  <c r="Q482" i="1"/>
  <c r="R482" i="1"/>
  <c r="S482" i="1"/>
  <c r="T482" i="1"/>
  <c r="U482" i="1"/>
  <c r="V482" i="1"/>
  <c r="Q483" i="1"/>
  <c r="R483" i="1"/>
  <c r="S483" i="1"/>
  <c r="T483" i="1"/>
  <c r="U483" i="1"/>
  <c r="V483" i="1"/>
  <c r="Q484" i="1"/>
  <c r="R484" i="1"/>
  <c r="S484" i="1"/>
  <c r="T484" i="1"/>
  <c r="U484" i="1"/>
  <c r="V484" i="1"/>
  <c r="Q485" i="1"/>
  <c r="R485" i="1"/>
  <c r="S485" i="1"/>
  <c r="T485" i="1"/>
  <c r="U485" i="1"/>
  <c r="V485" i="1"/>
  <c r="Q486" i="1"/>
  <c r="R486" i="1"/>
  <c r="S486" i="1"/>
  <c r="T486" i="1"/>
  <c r="U486" i="1"/>
  <c r="V486" i="1"/>
  <c r="Q487" i="1"/>
  <c r="R487" i="1"/>
  <c r="S487" i="1"/>
  <c r="T487" i="1"/>
  <c r="U487" i="1"/>
  <c r="V487" i="1"/>
  <c r="Q488" i="1"/>
  <c r="R488" i="1"/>
  <c r="S488" i="1"/>
  <c r="T488" i="1"/>
  <c r="U488" i="1"/>
  <c r="V488" i="1"/>
  <c r="Q489" i="1"/>
  <c r="R489" i="1"/>
  <c r="S489" i="1"/>
  <c r="T489" i="1"/>
  <c r="U489" i="1"/>
  <c r="V489" i="1"/>
  <c r="Q490" i="1"/>
  <c r="R490" i="1"/>
  <c r="S490" i="1"/>
  <c r="T490" i="1"/>
  <c r="U490" i="1"/>
  <c r="V490" i="1"/>
  <c r="Q491" i="1"/>
  <c r="R491" i="1"/>
  <c r="S491" i="1"/>
  <c r="T491" i="1"/>
  <c r="U491" i="1"/>
  <c r="V491" i="1"/>
  <c r="Q492" i="1"/>
  <c r="R492" i="1"/>
  <c r="S492" i="1"/>
  <c r="T492" i="1"/>
  <c r="U492" i="1"/>
  <c r="V492" i="1"/>
  <c r="Q493" i="1"/>
  <c r="R493" i="1"/>
  <c r="S493" i="1"/>
  <c r="T493" i="1"/>
  <c r="U493" i="1"/>
  <c r="V493" i="1"/>
  <c r="Q494" i="1"/>
  <c r="R494" i="1"/>
  <c r="S494" i="1"/>
  <c r="T494" i="1"/>
  <c r="U494" i="1"/>
  <c r="V494" i="1"/>
  <c r="Q495" i="1"/>
  <c r="R495" i="1"/>
  <c r="S495" i="1"/>
  <c r="T495" i="1"/>
  <c r="U495" i="1"/>
  <c r="V495" i="1"/>
  <c r="Q496" i="1"/>
  <c r="R496" i="1"/>
  <c r="S496" i="1"/>
  <c r="T496" i="1"/>
  <c r="U496" i="1"/>
  <c r="V496" i="1"/>
  <c r="Q497" i="1"/>
  <c r="R497" i="1"/>
  <c r="S497" i="1"/>
  <c r="T497" i="1"/>
  <c r="U497" i="1"/>
  <c r="V497" i="1"/>
  <c r="Q498" i="1"/>
  <c r="R498" i="1"/>
  <c r="S498" i="1"/>
  <c r="T498" i="1"/>
  <c r="U498" i="1"/>
  <c r="V498" i="1"/>
  <c r="Q499" i="1"/>
  <c r="R499" i="1"/>
  <c r="S499" i="1"/>
  <c r="T499" i="1"/>
  <c r="U499" i="1"/>
  <c r="V499" i="1"/>
  <c r="Q500" i="1"/>
  <c r="R500" i="1"/>
  <c r="S500" i="1"/>
  <c r="T500" i="1"/>
  <c r="U500" i="1"/>
  <c r="V500" i="1"/>
  <c r="Q501" i="1"/>
  <c r="R501" i="1"/>
  <c r="S501" i="1"/>
  <c r="T501" i="1"/>
  <c r="U501" i="1"/>
  <c r="V501" i="1"/>
  <c r="Q502" i="1"/>
  <c r="R502" i="1"/>
  <c r="S502" i="1"/>
  <c r="T502" i="1"/>
  <c r="U502" i="1"/>
  <c r="V502" i="1"/>
  <c r="Q503" i="1"/>
  <c r="R503" i="1"/>
  <c r="S503" i="1"/>
  <c r="T503" i="1"/>
  <c r="U503" i="1"/>
  <c r="V503" i="1"/>
  <c r="Q504" i="1"/>
  <c r="R504" i="1"/>
  <c r="S504" i="1"/>
  <c r="T504" i="1"/>
  <c r="U504" i="1"/>
  <c r="V504" i="1"/>
  <c r="Q505" i="1"/>
  <c r="R505" i="1"/>
  <c r="S505" i="1"/>
  <c r="T505" i="1"/>
  <c r="U505" i="1"/>
  <c r="V505" i="1"/>
  <c r="Q506" i="1"/>
  <c r="R506" i="1"/>
  <c r="S506" i="1"/>
  <c r="T506" i="1"/>
  <c r="U506" i="1"/>
  <c r="V506" i="1"/>
  <c r="Q507" i="1"/>
  <c r="R507" i="1"/>
  <c r="S507" i="1"/>
  <c r="T507" i="1"/>
  <c r="U507" i="1"/>
  <c r="V507" i="1"/>
  <c r="Q508" i="1"/>
  <c r="R508" i="1"/>
  <c r="S508" i="1"/>
  <c r="T508" i="1"/>
  <c r="U508" i="1"/>
  <c r="V508" i="1"/>
  <c r="Q509" i="1"/>
  <c r="R509" i="1"/>
  <c r="S509" i="1"/>
  <c r="T509" i="1"/>
  <c r="U509" i="1"/>
  <c r="V509" i="1"/>
  <c r="Q510" i="1"/>
  <c r="R510" i="1"/>
  <c r="S510" i="1"/>
  <c r="T510" i="1"/>
  <c r="U510" i="1"/>
  <c r="V510" i="1"/>
  <c r="Q511" i="1"/>
  <c r="R511" i="1"/>
  <c r="S511" i="1"/>
  <c r="T511" i="1"/>
  <c r="U511" i="1"/>
  <c r="V511" i="1"/>
  <c r="Q512" i="1"/>
  <c r="R512" i="1"/>
  <c r="S512" i="1"/>
  <c r="T512" i="1"/>
  <c r="U512" i="1"/>
  <c r="V512" i="1"/>
  <c r="Q513" i="1"/>
  <c r="R513" i="1"/>
  <c r="S513" i="1"/>
  <c r="T513" i="1"/>
  <c r="U513" i="1"/>
  <c r="V513" i="1"/>
  <c r="Q514" i="1"/>
  <c r="R514" i="1"/>
  <c r="S514" i="1"/>
  <c r="T514" i="1"/>
  <c r="U514" i="1"/>
  <c r="V514" i="1"/>
  <c r="Q515" i="1"/>
  <c r="R515" i="1"/>
  <c r="S515" i="1"/>
  <c r="T515" i="1"/>
  <c r="U515" i="1"/>
  <c r="V515" i="1"/>
  <c r="Q516" i="1"/>
  <c r="R516" i="1"/>
  <c r="S516" i="1"/>
  <c r="T516" i="1"/>
  <c r="U516" i="1"/>
  <c r="V516" i="1"/>
  <c r="Q517" i="1"/>
  <c r="R517" i="1"/>
  <c r="S517" i="1"/>
  <c r="T517" i="1"/>
  <c r="U517" i="1"/>
  <c r="V517" i="1"/>
  <c r="Q518" i="1"/>
  <c r="R518" i="1"/>
  <c r="S518" i="1"/>
  <c r="T518" i="1"/>
  <c r="U518" i="1"/>
  <c r="V518" i="1"/>
  <c r="Q519" i="1"/>
  <c r="R519" i="1"/>
  <c r="S519" i="1"/>
  <c r="T519" i="1"/>
  <c r="U519" i="1"/>
  <c r="V519" i="1"/>
  <c r="Q520" i="1"/>
  <c r="R520" i="1"/>
  <c r="S520" i="1"/>
  <c r="T520" i="1"/>
  <c r="U520" i="1"/>
  <c r="V520" i="1"/>
  <c r="Q521" i="1"/>
  <c r="R521" i="1"/>
  <c r="S521" i="1"/>
  <c r="T521" i="1"/>
  <c r="U521" i="1"/>
  <c r="V521" i="1"/>
  <c r="Q522" i="1"/>
  <c r="R522" i="1"/>
  <c r="S522" i="1"/>
  <c r="T522" i="1"/>
  <c r="U522" i="1"/>
  <c r="V522" i="1"/>
  <c r="Q523" i="1"/>
  <c r="R523" i="1"/>
  <c r="S523" i="1"/>
  <c r="T523" i="1"/>
  <c r="U523" i="1"/>
  <c r="V523" i="1"/>
  <c r="Q524" i="1"/>
  <c r="R524" i="1"/>
  <c r="S524" i="1"/>
  <c r="T524" i="1"/>
  <c r="U524" i="1"/>
  <c r="V524" i="1"/>
  <c r="Q525" i="1"/>
  <c r="R525" i="1"/>
  <c r="S525" i="1"/>
  <c r="T525" i="1"/>
  <c r="U525" i="1"/>
  <c r="V525" i="1"/>
  <c r="Q526" i="1"/>
  <c r="R526" i="1"/>
  <c r="S526" i="1"/>
  <c r="T526" i="1"/>
  <c r="U526" i="1"/>
  <c r="V526" i="1"/>
  <c r="Q527" i="1"/>
  <c r="R527" i="1"/>
  <c r="S527" i="1"/>
  <c r="T527" i="1"/>
  <c r="U527" i="1"/>
  <c r="V527" i="1"/>
  <c r="Q528" i="1"/>
  <c r="R528" i="1"/>
  <c r="S528" i="1"/>
  <c r="T528" i="1"/>
  <c r="U528" i="1"/>
  <c r="V528" i="1"/>
  <c r="Q529" i="1"/>
  <c r="R529" i="1"/>
  <c r="S529" i="1"/>
  <c r="T529" i="1"/>
  <c r="U529" i="1"/>
  <c r="V529" i="1"/>
  <c r="Q530" i="1"/>
  <c r="R530" i="1"/>
  <c r="S530" i="1"/>
  <c r="T530" i="1"/>
  <c r="U530" i="1"/>
  <c r="V530" i="1"/>
  <c r="Q531" i="1"/>
  <c r="R531" i="1"/>
  <c r="S531" i="1"/>
  <c r="T531" i="1"/>
  <c r="U531" i="1"/>
  <c r="V531" i="1"/>
  <c r="Q532" i="1"/>
  <c r="R532" i="1"/>
  <c r="S532" i="1"/>
  <c r="T532" i="1"/>
  <c r="U532" i="1"/>
  <c r="V532" i="1"/>
  <c r="Q533" i="1"/>
  <c r="R533" i="1"/>
  <c r="S533" i="1"/>
  <c r="T533" i="1"/>
  <c r="U533" i="1"/>
  <c r="V533" i="1"/>
  <c r="Q534" i="1"/>
  <c r="R534" i="1"/>
  <c r="S534" i="1"/>
  <c r="T534" i="1"/>
  <c r="U534" i="1"/>
  <c r="V534" i="1"/>
  <c r="Q535" i="1"/>
  <c r="R535" i="1"/>
  <c r="S535" i="1"/>
  <c r="T535" i="1"/>
  <c r="U535" i="1"/>
  <c r="V535" i="1"/>
  <c r="Q536" i="1"/>
  <c r="R536" i="1"/>
  <c r="S536" i="1"/>
  <c r="T536" i="1"/>
  <c r="U536" i="1"/>
  <c r="V536" i="1"/>
  <c r="Q537" i="1"/>
  <c r="R537" i="1"/>
  <c r="S537" i="1"/>
  <c r="T537" i="1"/>
  <c r="U537" i="1"/>
  <c r="V537" i="1"/>
  <c r="Q538" i="1"/>
  <c r="R538" i="1"/>
  <c r="S538" i="1"/>
  <c r="T538" i="1"/>
  <c r="U538" i="1"/>
  <c r="V538" i="1"/>
  <c r="Q539" i="1"/>
  <c r="R539" i="1"/>
  <c r="S539" i="1"/>
  <c r="T539" i="1"/>
  <c r="U539" i="1"/>
  <c r="V539" i="1"/>
  <c r="Q540" i="1"/>
  <c r="R540" i="1"/>
  <c r="S540" i="1"/>
  <c r="T540" i="1"/>
  <c r="U540" i="1"/>
  <c r="V540" i="1"/>
  <c r="Q541" i="1"/>
  <c r="R541" i="1"/>
  <c r="S541" i="1"/>
  <c r="T541" i="1"/>
  <c r="U541" i="1"/>
  <c r="V541" i="1"/>
  <c r="Q542" i="1"/>
  <c r="R542" i="1"/>
  <c r="S542" i="1"/>
  <c r="T542" i="1"/>
  <c r="U542" i="1"/>
  <c r="V542" i="1"/>
  <c r="Q543" i="1"/>
  <c r="R543" i="1"/>
  <c r="S543" i="1"/>
  <c r="T543" i="1"/>
  <c r="U543" i="1"/>
  <c r="V543" i="1"/>
  <c r="Q544" i="1"/>
  <c r="R544" i="1"/>
  <c r="S544" i="1"/>
  <c r="T544" i="1"/>
  <c r="U544" i="1"/>
  <c r="V544" i="1"/>
  <c r="Q545" i="1"/>
  <c r="R545" i="1"/>
  <c r="S545" i="1"/>
  <c r="T545" i="1"/>
  <c r="U545" i="1"/>
  <c r="V545" i="1"/>
  <c r="Q546" i="1"/>
  <c r="R546" i="1"/>
  <c r="S546" i="1"/>
  <c r="T546" i="1"/>
  <c r="U546" i="1"/>
  <c r="V546" i="1"/>
  <c r="Q547" i="1"/>
  <c r="R547" i="1"/>
  <c r="S547" i="1"/>
  <c r="T547" i="1"/>
  <c r="U547" i="1"/>
  <c r="V547" i="1"/>
  <c r="Q548" i="1"/>
  <c r="R548" i="1"/>
  <c r="S548" i="1"/>
  <c r="T548" i="1"/>
  <c r="U548" i="1"/>
  <c r="V548" i="1"/>
  <c r="Q549" i="1"/>
  <c r="R549" i="1"/>
  <c r="S549" i="1"/>
  <c r="T549" i="1"/>
  <c r="U549" i="1"/>
  <c r="V549" i="1"/>
  <c r="Q550" i="1"/>
  <c r="R550" i="1"/>
  <c r="S550" i="1"/>
  <c r="T550" i="1"/>
  <c r="U550" i="1"/>
  <c r="V550" i="1"/>
  <c r="Q551" i="1"/>
  <c r="R551" i="1"/>
  <c r="S551" i="1"/>
  <c r="T551" i="1"/>
  <c r="U551" i="1"/>
  <c r="V551" i="1"/>
  <c r="Q552" i="1"/>
  <c r="R552" i="1"/>
  <c r="S552" i="1"/>
  <c r="T552" i="1"/>
  <c r="U552" i="1"/>
  <c r="V552" i="1"/>
  <c r="Q553" i="1"/>
  <c r="R553" i="1"/>
  <c r="S553" i="1"/>
  <c r="T553" i="1"/>
  <c r="U553" i="1"/>
  <c r="V553" i="1"/>
  <c r="Q554" i="1"/>
  <c r="R554" i="1"/>
  <c r="S554" i="1"/>
  <c r="T554" i="1"/>
  <c r="U554" i="1"/>
  <c r="V554" i="1"/>
  <c r="Q555" i="1"/>
  <c r="R555" i="1"/>
  <c r="S555" i="1"/>
  <c r="T555" i="1"/>
  <c r="U555" i="1"/>
  <c r="V555" i="1"/>
  <c r="Q556" i="1"/>
  <c r="R556" i="1"/>
  <c r="S556" i="1"/>
  <c r="T556" i="1"/>
  <c r="U556" i="1"/>
  <c r="V556" i="1"/>
  <c r="Q557" i="1"/>
  <c r="R557" i="1"/>
  <c r="S557" i="1"/>
  <c r="T557" i="1"/>
  <c r="U557" i="1"/>
  <c r="V557" i="1"/>
  <c r="Q558" i="1"/>
  <c r="R558" i="1"/>
  <c r="S558" i="1"/>
  <c r="T558" i="1"/>
  <c r="U558" i="1"/>
  <c r="V558" i="1"/>
  <c r="Q559" i="1"/>
  <c r="R559" i="1"/>
  <c r="S559" i="1"/>
  <c r="T559" i="1"/>
  <c r="U559" i="1"/>
  <c r="V559" i="1"/>
  <c r="Q560" i="1"/>
  <c r="R560" i="1"/>
  <c r="S560" i="1"/>
  <c r="T560" i="1"/>
  <c r="U560" i="1"/>
  <c r="V560" i="1"/>
  <c r="Q561" i="1"/>
  <c r="R561" i="1"/>
  <c r="S561" i="1"/>
  <c r="T561" i="1"/>
  <c r="U561" i="1"/>
  <c r="V561" i="1"/>
  <c r="Q562" i="1"/>
  <c r="R562" i="1"/>
  <c r="S562" i="1"/>
  <c r="T562" i="1"/>
  <c r="U562" i="1"/>
  <c r="V562" i="1"/>
  <c r="Q563" i="1"/>
  <c r="R563" i="1"/>
  <c r="S563" i="1"/>
  <c r="T563" i="1"/>
  <c r="U563" i="1"/>
  <c r="V563" i="1"/>
  <c r="Q564" i="1"/>
  <c r="R564" i="1"/>
  <c r="S564" i="1"/>
  <c r="T564" i="1"/>
  <c r="U564" i="1"/>
  <c r="V564" i="1"/>
  <c r="Q565" i="1"/>
  <c r="R565" i="1"/>
  <c r="S565" i="1"/>
  <c r="T565" i="1"/>
  <c r="U565" i="1"/>
  <c r="V565" i="1"/>
  <c r="Q566" i="1"/>
  <c r="R566" i="1"/>
  <c r="S566" i="1"/>
  <c r="T566" i="1"/>
  <c r="U566" i="1"/>
  <c r="V566" i="1"/>
  <c r="Q567" i="1"/>
  <c r="R567" i="1"/>
  <c r="S567" i="1"/>
  <c r="T567" i="1"/>
  <c r="U567" i="1"/>
  <c r="V567" i="1"/>
  <c r="Q568" i="1"/>
  <c r="R568" i="1"/>
  <c r="S568" i="1"/>
  <c r="T568" i="1"/>
  <c r="U568" i="1"/>
  <c r="V568" i="1"/>
  <c r="Q569" i="1"/>
  <c r="R569" i="1"/>
  <c r="S569" i="1"/>
  <c r="T569" i="1"/>
  <c r="U569" i="1"/>
  <c r="V569" i="1"/>
  <c r="Q570" i="1"/>
  <c r="R570" i="1"/>
  <c r="S570" i="1"/>
  <c r="T570" i="1"/>
  <c r="U570" i="1"/>
  <c r="V570" i="1"/>
  <c r="Q571" i="1"/>
  <c r="R571" i="1"/>
  <c r="S571" i="1"/>
  <c r="T571" i="1"/>
  <c r="U571" i="1"/>
  <c r="V571" i="1"/>
  <c r="Q572" i="1"/>
  <c r="R572" i="1"/>
  <c r="S572" i="1"/>
  <c r="T572" i="1"/>
  <c r="U572" i="1"/>
  <c r="V572" i="1"/>
  <c r="Q573" i="1"/>
  <c r="R573" i="1"/>
  <c r="S573" i="1"/>
  <c r="T573" i="1"/>
  <c r="U573" i="1"/>
  <c r="V573" i="1"/>
  <c r="Q574" i="1"/>
  <c r="R574" i="1"/>
  <c r="S574" i="1"/>
  <c r="T574" i="1"/>
  <c r="U574" i="1"/>
  <c r="V574" i="1"/>
  <c r="Q575" i="1"/>
  <c r="R575" i="1"/>
  <c r="S575" i="1"/>
  <c r="T575" i="1"/>
  <c r="U575" i="1"/>
  <c r="V575" i="1"/>
  <c r="Q576" i="1"/>
  <c r="R576" i="1"/>
  <c r="S576" i="1"/>
  <c r="T576" i="1"/>
  <c r="U576" i="1"/>
  <c r="V576" i="1"/>
  <c r="Q577" i="1"/>
  <c r="R577" i="1"/>
  <c r="S577" i="1"/>
  <c r="T577" i="1"/>
  <c r="U577" i="1"/>
  <c r="V577" i="1"/>
  <c r="Q578" i="1"/>
  <c r="R578" i="1"/>
  <c r="S578" i="1"/>
  <c r="T578" i="1"/>
  <c r="U578" i="1"/>
  <c r="V578" i="1"/>
  <c r="Q579" i="1"/>
  <c r="R579" i="1"/>
  <c r="S579" i="1"/>
  <c r="T579" i="1"/>
  <c r="U579" i="1"/>
  <c r="V579" i="1"/>
  <c r="Q580" i="1"/>
  <c r="R580" i="1"/>
  <c r="S580" i="1"/>
  <c r="T580" i="1"/>
  <c r="U580" i="1"/>
  <c r="V580" i="1"/>
  <c r="Q581" i="1"/>
  <c r="R581" i="1"/>
  <c r="S581" i="1"/>
  <c r="T581" i="1"/>
  <c r="U581" i="1"/>
  <c r="V581" i="1"/>
  <c r="Q582" i="1"/>
  <c r="R582" i="1"/>
  <c r="S582" i="1"/>
  <c r="T582" i="1"/>
  <c r="U582" i="1"/>
  <c r="V582" i="1"/>
  <c r="Q583" i="1"/>
  <c r="R583" i="1"/>
  <c r="S583" i="1"/>
  <c r="T583" i="1"/>
  <c r="U583" i="1"/>
  <c r="V583" i="1"/>
  <c r="Q584" i="1"/>
  <c r="R584" i="1"/>
  <c r="S584" i="1"/>
  <c r="T584" i="1"/>
  <c r="U584" i="1"/>
  <c r="V584" i="1"/>
  <c r="Q585" i="1"/>
  <c r="R585" i="1"/>
  <c r="S585" i="1"/>
  <c r="T585" i="1"/>
  <c r="U585" i="1"/>
  <c r="V585" i="1"/>
  <c r="Q586" i="1"/>
  <c r="R586" i="1"/>
  <c r="S586" i="1"/>
  <c r="T586" i="1"/>
  <c r="U586" i="1"/>
  <c r="V586" i="1"/>
  <c r="Q587" i="1"/>
  <c r="R587" i="1"/>
  <c r="S587" i="1"/>
  <c r="T587" i="1"/>
  <c r="U587" i="1"/>
  <c r="V587" i="1"/>
  <c r="Q588" i="1"/>
  <c r="R588" i="1"/>
  <c r="S588" i="1"/>
  <c r="T588" i="1"/>
  <c r="U588" i="1"/>
  <c r="V588" i="1"/>
  <c r="Q589" i="1"/>
  <c r="R589" i="1"/>
  <c r="S589" i="1"/>
  <c r="T589" i="1"/>
  <c r="U589" i="1"/>
  <c r="V589" i="1"/>
  <c r="Q590" i="1"/>
  <c r="R590" i="1"/>
  <c r="S590" i="1"/>
  <c r="T590" i="1"/>
  <c r="U590" i="1"/>
  <c r="V590" i="1"/>
  <c r="Q591" i="1"/>
  <c r="R591" i="1"/>
  <c r="S591" i="1"/>
  <c r="T591" i="1"/>
  <c r="U591" i="1"/>
  <c r="V591" i="1"/>
  <c r="Q592" i="1"/>
  <c r="R592" i="1"/>
  <c r="S592" i="1"/>
  <c r="T592" i="1"/>
  <c r="U592" i="1"/>
  <c r="V592" i="1"/>
  <c r="Q593" i="1"/>
  <c r="R593" i="1"/>
  <c r="S593" i="1"/>
  <c r="T593" i="1"/>
  <c r="U593" i="1"/>
  <c r="V593" i="1"/>
  <c r="Q594" i="1"/>
  <c r="R594" i="1"/>
  <c r="S594" i="1"/>
  <c r="T594" i="1"/>
  <c r="U594" i="1"/>
  <c r="V594" i="1"/>
  <c r="Q595" i="1"/>
  <c r="R595" i="1"/>
  <c r="S595" i="1"/>
  <c r="T595" i="1"/>
  <c r="U595" i="1"/>
  <c r="V595" i="1"/>
  <c r="Q596" i="1"/>
  <c r="R596" i="1"/>
  <c r="S596" i="1"/>
  <c r="T596" i="1"/>
  <c r="U596" i="1"/>
  <c r="V596" i="1"/>
  <c r="Q597" i="1"/>
  <c r="R597" i="1"/>
  <c r="S597" i="1"/>
  <c r="T597" i="1"/>
  <c r="U597" i="1"/>
  <c r="V597" i="1"/>
  <c r="Q598" i="1"/>
  <c r="R598" i="1"/>
  <c r="S598" i="1"/>
  <c r="T598" i="1"/>
  <c r="U598" i="1"/>
  <c r="V598" i="1"/>
  <c r="Q599" i="1"/>
  <c r="R599" i="1"/>
  <c r="S599" i="1"/>
  <c r="T599" i="1"/>
  <c r="U599" i="1"/>
  <c r="V599" i="1"/>
  <c r="Q600" i="1"/>
  <c r="R600" i="1"/>
  <c r="S600" i="1"/>
  <c r="T600" i="1"/>
  <c r="U600" i="1"/>
  <c r="V600" i="1"/>
  <c r="Q601" i="1"/>
  <c r="R601" i="1"/>
  <c r="S601" i="1"/>
  <c r="T601" i="1"/>
  <c r="U601" i="1"/>
  <c r="V601" i="1"/>
  <c r="Q602" i="1"/>
  <c r="R602" i="1"/>
  <c r="S602" i="1"/>
  <c r="T602" i="1"/>
  <c r="U602" i="1"/>
  <c r="V602" i="1"/>
  <c r="Q603" i="1"/>
  <c r="R603" i="1"/>
  <c r="S603" i="1"/>
  <c r="T603" i="1"/>
  <c r="U603" i="1"/>
  <c r="V603" i="1"/>
  <c r="Q604" i="1"/>
  <c r="R604" i="1"/>
  <c r="S604" i="1"/>
  <c r="T604" i="1"/>
  <c r="U604" i="1"/>
  <c r="V604" i="1"/>
  <c r="Q605" i="1"/>
  <c r="R605" i="1"/>
  <c r="S605" i="1"/>
  <c r="T605" i="1"/>
  <c r="U605" i="1"/>
  <c r="V605" i="1"/>
  <c r="Q606" i="1"/>
  <c r="R606" i="1"/>
  <c r="S606" i="1"/>
  <c r="T606" i="1"/>
  <c r="U606" i="1"/>
  <c r="V606" i="1"/>
  <c r="Q607" i="1"/>
  <c r="R607" i="1"/>
  <c r="S607" i="1"/>
  <c r="T607" i="1"/>
  <c r="U607" i="1"/>
  <c r="V607" i="1"/>
  <c r="Q608" i="1"/>
  <c r="R608" i="1"/>
  <c r="S608" i="1"/>
  <c r="T608" i="1"/>
  <c r="U608" i="1"/>
  <c r="V608" i="1"/>
  <c r="Q609" i="1"/>
  <c r="R609" i="1"/>
  <c r="S609" i="1"/>
  <c r="T609" i="1"/>
  <c r="U609" i="1"/>
  <c r="V609" i="1"/>
  <c r="Q610" i="1"/>
  <c r="R610" i="1"/>
  <c r="S610" i="1"/>
  <c r="T610" i="1"/>
  <c r="U610" i="1"/>
  <c r="V610" i="1"/>
  <c r="Q611" i="1"/>
  <c r="R611" i="1"/>
  <c r="S611" i="1"/>
  <c r="T611" i="1"/>
  <c r="U611" i="1"/>
  <c r="V611" i="1"/>
  <c r="Q612" i="1"/>
  <c r="R612" i="1"/>
  <c r="S612" i="1"/>
  <c r="T612" i="1"/>
  <c r="U612" i="1"/>
  <c r="V612" i="1"/>
  <c r="Q613" i="1"/>
  <c r="R613" i="1"/>
  <c r="S613" i="1"/>
  <c r="T613" i="1"/>
  <c r="U613" i="1"/>
  <c r="V613" i="1"/>
  <c r="Q614" i="1"/>
  <c r="R614" i="1"/>
  <c r="S614" i="1"/>
  <c r="T614" i="1"/>
  <c r="U614" i="1"/>
  <c r="V614" i="1"/>
  <c r="Q615" i="1"/>
  <c r="R615" i="1"/>
  <c r="S615" i="1"/>
  <c r="T615" i="1"/>
  <c r="U615" i="1"/>
  <c r="V615" i="1"/>
  <c r="Q616" i="1"/>
  <c r="R616" i="1"/>
  <c r="S616" i="1"/>
  <c r="T616" i="1"/>
  <c r="U616" i="1"/>
  <c r="V616" i="1"/>
  <c r="Q617" i="1"/>
  <c r="R617" i="1"/>
  <c r="S617" i="1"/>
  <c r="T617" i="1"/>
  <c r="U617" i="1"/>
  <c r="V617" i="1"/>
  <c r="Q618" i="1"/>
  <c r="R618" i="1"/>
  <c r="S618" i="1"/>
  <c r="T618" i="1"/>
  <c r="U618" i="1"/>
  <c r="V618" i="1"/>
  <c r="Q619" i="1"/>
  <c r="R619" i="1"/>
  <c r="S619" i="1"/>
  <c r="T619" i="1"/>
  <c r="U619" i="1"/>
  <c r="V619" i="1"/>
  <c r="Q620" i="1"/>
  <c r="R620" i="1"/>
  <c r="S620" i="1"/>
  <c r="T620" i="1"/>
  <c r="U620" i="1"/>
  <c r="V620" i="1"/>
  <c r="Q621" i="1"/>
  <c r="R621" i="1"/>
  <c r="S621" i="1"/>
  <c r="T621" i="1"/>
  <c r="U621" i="1"/>
  <c r="V621" i="1"/>
  <c r="Q622" i="1"/>
  <c r="R622" i="1"/>
  <c r="S622" i="1"/>
  <c r="T622" i="1"/>
  <c r="U622" i="1"/>
  <c r="V622" i="1"/>
  <c r="Q623" i="1"/>
  <c r="R623" i="1"/>
  <c r="S623" i="1"/>
  <c r="T623" i="1"/>
  <c r="U623" i="1"/>
  <c r="V623" i="1"/>
  <c r="Q624" i="1"/>
  <c r="R624" i="1"/>
  <c r="S624" i="1"/>
  <c r="T624" i="1"/>
  <c r="U624" i="1"/>
  <c r="V624" i="1"/>
  <c r="Q625" i="1"/>
  <c r="R625" i="1"/>
  <c r="S625" i="1"/>
  <c r="T625" i="1"/>
  <c r="U625" i="1"/>
  <c r="V625" i="1"/>
  <c r="Q626" i="1"/>
  <c r="R626" i="1"/>
  <c r="S626" i="1"/>
  <c r="T626" i="1"/>
  <c r="U626" i="1"/>
  <c r="V626" i="1"/>
  <c r="Q627" i="1"/>
  <c r="R627" i="1"/>
  <c r="S627" i="1"/>
  <c r="T627" i="1"/>
  <c r="U627" i="1"/>
  <c r="V627" i="1"/>
  <c r="Q628" i="1"/>
  <c r="R628" i="1"/>
  <c r="S628" i="1"/>
  <c r="T628" i="1"/>
  <c r="U628" i="1"/>
  <c r="V628" i="1"/>
  <c r="Q629" i="1"/>
  <c r="R629" i="1"/>
  <c r="S629" i="1"/>
  <c r="T629" i="1"/>
  <c r="U629" i="1"/>
  <c r="V629" i="1"/>
  <c r="Q630" i="1"/>
  <c r="R630" i="1"/>
  <c r="S630" i="1"/>
  <c r="T630" i="1"/>
  <c r="U630" i="1"/>
  <c r="V630" i="1"/>
  <c r="Q631" i="1"/>
  <c r="R631" i="1"/>
  <c r="S631" i="1"/>
  <c r="T631" i="1"/>
  <c r="U631" i="1"/>
  <c r="V631" i="1"/>
  <c r="Q632" i="1"/>
  <c r="R632" i="1"/>
  <c r="S632" i="1"/>
  <c r="T632" i="1"/>
  <c r="U632" i="1"/>
  <c r="V632" i="1"/>
  <c r="Q633" i="1"/>
  <c r="R633" i="1"/>
  <c r="S633" i="1"/>
  <c r="T633" i="1"/>
  <c r="U633" i="1"/>
  <c r="V633" i="1"/>
  <c r="Q634" i="1"/>
  <c r="R634" i="1"/>
  <c r="S634" i="1"/>
  <c r="T634" i="1"/>
  <c r="U634" i="1"/>
  <c r="V634" i="1"/>
  <c r="Q635" i="1"/>
  <c r="R635" i="1"/>
  <c r="S635" i="1"/>
  <c r="T635" i="1"/>
  <c r="U635" i="1"/>
  <c r="V635" i="1"/>
  <c r="Q636" i="1"/>
  <c r="R636" i="1"/>
  <c r="S636" i="1"/>
  <c r="T636" i="1"/>
  <c r="U636" i="1"/>
  <c r="V636" i="1"/>
  <c r="Q637" i="1"/>
  <c r="R637" i="1"/>
  <c r="S637" i="1"/>
  <c r="T637" i="1"/>
  <c r="U637" i="1"/>
  <c r="V637" i="1"/>
  <c r="Q638" i="1"/>
  <c r="R638" i="1"/>
  <c r="S638" i="1"/>
  <c r="T638" i="1"/>
  <c r="U638" i="1"/>
  <c r="V638" i="1"/>
  <c r="Q639" i="1"/>
  <c r="R639" i="1"/>
  <c r="S639" i="1"/>
  <c r="T639" i="1"/>
  <c r="U639" i="1"/>
  <c r="V639" i="1"/>
  <c r="Q640" i="1"/>
  <c r="R640" i="1"/>
  <c r="S640" i="1"/>
  <c r="T640" i="1"/>
  <c r="U640" i="1"/>
  <c r="V640" i="1"/>
  <c r="Q641" i="1"/>
  <c r="R641" i="1"/>
  <c r="S641" i="1"/>
  <c r="T641" i="1"/>
  <c r="U641" i="1"/>
  <c r="V641" i="1"/>
  <c r="Q642" i="1"/>
  <c r="R642" i="1"/>
  <c r="S642" i="1"/>
  <c r="T642" i="1"/>
  <c r="U642" i="1"/>
  <c r="V642" i="1"/>
  <c r="Q643" i="1"/>
  <c r="R643" i="1"/>
  <c r="S643" i="1"/>
  <c r="T643" i="1"/>
  <c r="U643" i="1"/>
  <c r="V643" i="1"/>
  <c r="Q644" i="1"/>
  <c r="R644" i="1"/>
  <c r="S644" i="1"/>
  <c r="T644" i="1"/>
  <c r="U644" i="1"/>
  <c r="V644" i="1"/>
  <c r="Q645" i="1"/>
  <c r="R645" i="1"/>
  <c r="S645" i="1"/>
  <c r="T645" i="1"/>
  <c r="U645" i="1"/>
  <c r="V645" i="1"/>
  <c r="Q646" i="1"/>
  <c r="R646" i="1"/>
  <c r="S646" i="1"/>
  <c r="T646" i="1"/>
  <c r="U646" i="1"/>
  <c r="V646" i="1"/>
  <c r="Q647" i="1"/>
  <c r="R647" i="1"/>
  <c r="S647" i="1"/>
  <c r="T647" i="1"/>
  <c r="U647" i="1"/>
  <c r="V647" i="1"/>
  <c r="Q648" i="1"/>
  <c r="R648" i="1"/>
  <c r="S648" i="1"/>
  <c r="T648" i="1"/>
  <c r="U648" i="1"/>
  <c r="V648" i="1"/>
  <c r="Q649" i="1"/>
  <c r="R649" i="1"/>
  <c r="S649" i="1"/>
  <c r="T649" i="1"/>
  <c r="U649" i="1"/>
  <c r="V649" i="1"/>
  <c r="Q650" i="1"/>
  <c r="R650" i="1"/>
  <c r="S650" i="1"/>
  <c r="T650" i="1"/>
  <c r="U650" i="1"/>
  <c r="V650" i="1"/>
  <c r="Q651" i="1"/>
  <c r="R651" i="1"/>
  <c r="S651" i="1"/>
  <c r="T651" i="1"/>
  <c r="U651" i="1"/>
  <c r="V651" i="1"/>
  <c r="Q652" i="1"/>
  <c r="R652" i="1"/>
  <c r="S652" i="1"/>
  <c r="T652" i="1"/>
  <c r="U652" i="1"/>
  <c r="V652" i="1"/>
  <c r="Q653" i="1"/>
  <c r="R653" i="1"/>
  <c r="S653" i="1"/>
  <c r="T653" i="1"/>
  <c r="U653" i="1"/>
  <c r="V653" i="1"/>
  <c r="Q654" i="1"/>
  <c r="R654" i="1"/>
  <c r="S654" i="1"/>
  <c r="T654" i="1"/>
  <c r="U654" i="1"/>
  <c r="V654" i="1"/>
  <c r="Q655" i="1"/>
  <c r="R655" i="1"/>
  <c r="S655" i="1"/>
  <c r="T655" i="1"/>
  <c r="U655" i="1"/>
  <c r="V655" i="1"/>
  <c r="Q656" i="1"/>
  <c r="R656" i="1"/>
  <c r="S656" i="1"/>
  <c r="T656" i="1"/>
  <c r="U656" i="1"/>
  <c r="V656" i="1"/>
  <c r="Q657" i="1"/>
  <c r="R657" i="1"/>
  <c r="S657" i="1"/>
  <c r="T657" i="1"/>
  <c r="U657" i="1"/>
  <c r="V657" i="1"/>
  <c r="Q658" i="1"/>
  <c r="R658" i="1"/>
  <c r="S658" i="1"/>
  <c r="T658" i="1"/>
  <c r="U658" i="1"/>
  <c r="V658" i="1"/>
  <c r="Q659" i="1"/>
  <c r="R659" i="1"/>
  <c r="S659" i="1"/>
  <c r="T659" i="1"/>
  <c r="U659" i="1"/>
  <c r="V659" i="1"/>
  <c r="Q660" i="1"/>
  <c r="R660" i="1"/>
  <c r="S660" i="1"/>
  <c r="T660" i="1"/>
  <c r="U660" i="1"/>
  <c r="V660" i="1"/>
  <c r="Q661" i="1"/>
  <c r="R661" i="1"/>
  <c r="S661" i="1"/>
  <c r="T661" i="1"/>
  <c r="U661" i="1"/>
  <c r="V661" i="1"/>
  <c r="Q662" i="1"/>
  <c r="R662" i="1"/>
  <c r="S662" i="1"/>
  <c r="T662" i="1"/>
  <c r="U662" i="1"/>
  <c r="V662" i="1"/>
  <c r="Q663" i="1"/>
  <c r="R663" i="1"/>
  <c r="S663" i="1"/>
  <c r="T663" i="1"/>
  <c r="U663" i="1"/>
  <c r="V663" i="1"/>
  <c r="Q664" i="1"/>
  <c r="R664" i="1"/>
  <c r="S664" i="1"/>
  <c r="T664" i="1"/>
  <c r="U664" i="1"/>
  <c r="V664" i="1"/>
  <c r="Q665" i="1"/>
  <c r="R665" i="1"/>
  <c r="S665" i="1"/>
  <c r="T665" i="1"/>
  <c r="U665" i="1"/>
  <c r="V665" i="1"/>
  <c r="Q666" i="1"/>
  <c r="R666" i="1"/>
  <c r="S666" i="1"/>
  <c r="T666" i="1"/>
  <c r="U666" i="1"/>
  <c r="V666" i="1"/>
  <c r="Q667" i="1"/>
  <c r="R667" i="1"/>
  <c r="S667" i="1"/>
  <c r="T667" i="1"/>
  <c r="U667" i="1"/>
  <c r="V667" i="1"/>
  <c r="Q668" i="1"/>
  <c r="R668" i="1"/>
  <c r="S668" i="1"/>
  <c r="T668" i="1"/>
  <c r="U668" i="1"/>
  <c r="V668" i="1"/>
  <c r="Q669" i="1"/>
  <c r="R669" i="1"/>
  <c r="S669" i="1"/>
  <c r="T669" i="1"/>
  <c r="U669" i="1"/>
  <c r="V669" i="1"/>
  <c r="Q670" i="1"/>
  <c r="R670" i="1"/>
  <c r="S670" i="1"/>
  <c r="T670" i="1"/>
  <c r="U670" i="1"/>
  <c r="V670" i="1"/>
  <c r="Q671" i="1"/>
  <c r="R671" i="1"/>
  <c r="S671" i="1"/>
  <c r="T671" i="1"/>
  <c r="U671" i="1"/>
  <c r="V671" i="1"/>
  <c r="Q672" i="1"/>
  <c r="R672" i="1"/>
  <c r="S672" i="1"/>
  <c r="T672" i="1"/>
  <c r="U672" i="1"/>
  <c r="V672" i="1"/>
  <c r="Q673" i="1"/>
  <c r="R673" i="1"/>
  <c r="S673" i="1"/>
  <c r="T673" i="1"/>
  <c r="U673" i="1"/>
  <c r="V673" i="1"/>
  <c r="Q674" i="1"/>
  <c r="R674" i="1"/>
  <c r="S674" i="1"/>
  <c r="T674" i="1"/>
  <c r="U674" i="1"/>
  <c r="V674" i="1"/>
  <c r="Q675" i="1"/>
  <c r="R675" i="1"/>
  <c r="S675" i="1"/>
  <c r="T675" i="1"/>
  <c r="U675" i="1"/>
  <c r="V675" i="1"/>
  <c r="Q676" i="1"/>
  <c r="R676" i="1"/>
  <c r="S676" i="1"/>
  <c r="T676" i="1"/>
  <c r="U676" i="1"/>
  <c r="V676" i="1"/>
  <c r="Q677" i="1"/>
  <c r="R677" i="1"/>
  <c r="S677" i="1"/>
  <c r="T677" i="1"/>
  <c r="U677" i="1"/>
  <c r="V677" i="1"/>
  <c r="Q678" i="1"/>
  <c r="R678" i="1"/>
  <c r="S678" i="1"/>
  <c r="T678" i="1"/>
  <c r="U678" i="1"/>
  <c r="V678" i="1"/>
  <c r="Q679" i="1"/>
  <c r="R679" i="1"/>
  <c r="S679" i="1"/>
  <c r="T679" i="1"/>
  <c r="U679" i="1"/>
  <c r="V679" i="1"/>
  <c r="Q680" i="1"/>
  <c r="R680" i="1"/>
  <c r="S680" i="1"/>
  <c r="T680" i="1"/>
  <c r="U680" i="1"/>
  <c r="V680" i="1"/>
  <c r="Q681" i="1"/>
  <c r="R681" i="1"/>
  <c r="S681" i="1"/>
  <c r="T681" i="1"/>
  <c r="U681" i="1"/>
  <c r="V681" i="1"/>
  <c r="Q682" i="1"/>
  <c r="R682" i="1"/>
  <c r="S682" i="1"/>
  <c r="T682" i="1"/>
  <c r="U682" i="1"/>
  <c r="V682" i="1"/>
  <c r="Q683" i="1"/>
  <c r="R683" i="1"/>
  <c r="S683" i="1"/>
  <c r="T683" i="1"/>
  <c r="U683" i="1"/>
  <c r="V683" i="1"/>
  <c r="Q684" i="1"/>
  <c r="R684" i="1"/>
  <c r="S684" i="1"/>
  <c r="T684" i="1"/>
  <c r="U684" i="1"/>
  <c r="V684" i="1"/>
  <c r="Q685" i="1"/>
  <c r="R685" i="1"/>
  <c r="S685" i="1"/>
  <c r="T685" i="1"/>
  <c r="U685" i="1"/>
  <c r="V685" i="1"/>
  <c r="Q686" i="1"/>
  <c r="R686" i="1"/>
  <c r="S686" i="1"/>
  <c r="T686" i="1"/>
  <c r="U686" i="1"/>
  <c r="V686" i="1"/>
  <c r="Q687" i="1"/>
  <c r="R687" i="1"/>
  <c r="S687" i="1"/>
  <c r="T687" i="1"/>
  <c r="U687" i="1"/>
  <c r="V687" i="1"/>
  <c r="Q688" i="1"/>
  <c r="R688" i="1"/>
  <c r="S688" i="1"/>
  <c r="T688" i="1"/>
  <c r="U688" i="1"/>
  <c r="V688" i="1"/>
  <c r="Q689" i="1"/>
  <c r="R689" i="1"/>
  <c r="S689" i="1"/>
  <c r="T689" i="1"/>
  <c r="U689" i="1"/>
  <c r="V689" i="1"/>
  <c r="Q690" i="1"/>
  <c r="R690" i="1"/>
  <c r="S690" i="1"/>
  <c r="T690" i="1"/>
  <c r="U690" i="1"/>
  <c r="V690" i="1"/>
  <c r="Q691" i="1"/>
  <c r="R691" i="1"/>
  <c r="S691" i="1"/>
  <c r="T691" i="1"/>
  <c r="U691" i="1"/>
  <c r="V691" i="1"/>
  <c r="Q692" i="1"/>
  <c r="R692" i="1"/>
  <c r="S692" i="1"/>
  <c r="T692" i="1"/>
  <c r="U692" i="1"/>
  <c r="V692" i="1"/>
  <c r="Q693" i="1"/>
  <c r="R693" i="1"/>
  <c r="S693" i="1"/>
  <c r="T693" i="1"/>
  <c r="U693" i="1"/>
  <c r="V693" i="1"/>
  <c r="Q694" i="1"/>
  <c r="R694" i="1"/>
  <c r="S694" i="1"/>
  <c r="T694" i="1"/>
  <c r="U694" i="1"/>
  <c r="V694" i="1"/>
  <c r="Q695" i="1"/>
  <c r="R695" i="1"/>
  <c r="S695" i="1"/>
  <c r="T695" i="1"/>
  <c r="U695" i="1"/>
  <c r="V695" i="1"/>
  <c r="Q696" i="1"/>
  <c r="R696" i="1"/>
  <c r="S696" i="1"/>
  <c r="T696" i="1"/>
  <c r="U696" i="1"/>
  <c r="V696" i="1"/>
  <c r="Q697" i="1"/>
  <c r="R697" i="1"/>
  <c r="S697" i="1"/>
  <c r="T697" i="1"/>
  <c r="U697" i="1"/>
  <c r="V697" i="1"/>
  <c r="Q698" i="1"/>
  <c r="R698" i="1"/>
  <c r="S698" i="1"/>
  <c r="T698" i="1"/>
  <c r="U698" i="1"/>
  <c r="V698" i="1"/>
  <c r="Q699" i="1"/>
  <c r="R699" i="1"/>
  <c r="S699" i="1"/>
  <c r="T699" i="1"/>
  <c r="U699" i="1"/>
  <c r="V699" i="1"/>
  <c r="Q700" i="1"/>
  <c r="R700" i="1"/>
  <c r="S700" i="1"/>
  <c r="T700" i="1"/>
  <c r="U700" i="1"/>
  <c r="V700" i="1"/>
  <c r="Q701" i="1"/>
  <c r="R701" i="1"/>
  <c r="S701" i="1"/>
  <c r="T701" i="1"/>
  <c r="U701" i="1"/>
  <c r="V701" i="1"/>
  <c r="Q702" i="1"/>
  <c r="R702" i="1"/>
  <c r="S702" i="1"/>
  <c r="T702" i="1"/>
  <c r="U702" i="1"/>
  <c r="V702" i="1"/>
  <c r="Q703" i="1"/>
  <c r="R703" i="1"/>
  <c r="S703" i="1"/>
  <c r="T703" i="1"/>
  <c r="U703" i="1"/>
  <c r="V703" i="1"/>
  <c r="Q704" i="1"/>
  <c r="R704" i="1"/>
  <c r="S704" i="1"/>
  <c r="T704" i="1"/>
  <c r="U704" i="1"/>
  <c r="V704" i="1"/>
  <c r="Q705" i="1"/>
  <c r="R705" i="1"/>
  <c r="S705" i="1"/>
  <c r="T705" i="1"/>
  <c r="U705" i="1"/>
  <c r="V705" i="1"/>
  <c r="Q706" i="1"/>
  <c r="R706" i="1"/>
  <c r="S706" i="1"/>
  <c r="T706" i="1"/>
  <c r="U706" i="1"/>
  <c r="V706" i="1"/>
  <c r="Q707" i="1"/>
  <c r="R707" i="1"/>
  <c r="S707" i="1"/>
  <c r="T707" i="1"/>
  <c r="U707" i="1"/>
  <c r="V707" i="1"/>
  <c r="Q708" i="1"/>
  <c r="R708" i="1"/>
  <c r="S708" i="1"/>
  <c r="T708" i="1"/>
  <c r="U708" i="1"/>
  <c r="V708" i="1"/>
  <c r="Q709" i="1"/>
  <c r="R709" i="1"/>
  <c r="S709" i="1"/>
  <c r="T709" i="1"/>
  <c r="U709" i="1"/>
  <c r="V709" i="1"/>
  <c r="Q710" i="1"/>
  <c r="R710" i="1"/>
  <c r="S710" i="1"/>
  <c r="T710" i="1"/>
  <c r="U710" i="1"/>
  <c r="V710" i="1"/>
  <c r="Q711" i="1"/>
  <c r="R711" i="1"/>
  <c r="S711" i="1"/>
  <c r="T711" i="1"/>
  <c r="U711" i="1"/>
  <c r="V711" i="1"/>
  <c r="Q712" i="1"/>
  <c r="R712" i="1"/>
  <c r="S712" i="1"/>
  <c r="T712" i="1"/>
  <c r="U712" i="1"/>
  <c r="V712" i="1"/>
  <c r="Q713" i="1"/>
  <c r="R713" i="1"/>
  <c r="S713" i="1"/>
  <c r="T713" i="1"/>
  <c r="U713" i="1"/>
  <c r="V713" i="1"/>
  <c r="Q714" i="1"/>
  <c r="R714" i="1"/>
  <c r="S714" i="1"/>
  <c r="T714" i="1"/>
  <c r="U714" i="1"/>
  <c r="V714" i="1"/>
  <c r="Q715" i="1"/>
  <c r="R715" i="1"/>
  <c r="S715" i="1"/>
  <c r="T715" i="1"/>
  <c r="U715" i="1"/>
  <c r="V715" i="1"/>
  <c r="Q716" i="1"/>
  <c r="R716" i="1"/>
  <c r="S716" i="1"/>
  <c r="T716" i="1"/>
  <c r="U716" i="1"/>
  <c r="V716" i="1"/>
  <c r="Q717" i="1"/>
  <c r="R717" i="1"/>
  <c r="S717" i="1"/>
  <c r="T717" i="1"/>
  <c r="U717" i="1"/>
  <c r="V717" i="1"/>
  <c r="Q718" i="1"/>
  <c r="R718" i="1"/>
  <c r="S718" i="1"/>
  <c r="T718" i="1"/>
  <c r="U718" i="1"/>
  <c r="V718" i="1"/>
  <c r="Q719" i="1"/>
  <c r="R719" i="1"/>
  <c r="S719" i="1"/>
  <c r="T719" i="1"/>
  <c r="U719" i="1"/>
  <c r="V719" i="1"/>
  <c r="Q720" i="1"/>
  <c r="R720" i="1"/>
  <c r="S720" i="1"/>
  <c r="T720" i="1"/>
  <c r="U720" i="1"/>
  <c r="V720" i="1"/>
  <c r="Q721" i="1"/>
  <c r="R721" i="1"/>
  <c r="S721" i="1"/>
  <c r="T721" i="1"/>
  <c r="U721" i="1"/>
  <c r="V721" i="1"/>
  <c r="Q722" i="1"/>
  <c r="R722" i="1"/>
  <c r="S722" i="1"/>
  <c r="T722" i="1"/>
  <c r="U722" i="1"/>
  <c r="V722" i="1"/>
  <c r="Q723" i="1"/>
  <c r="R723" i="1"/>
  <c r="S723" i="1"/>
  <c r="T723" i="1"/>
  <c r="U723" i="1"/>
  <c r="V723" i="1"/>
  <c r="Q724" i="1"/>
  <c r="R724" i="1"/>
  <c r="S724" i="1"/>
  <c r="T724" i="1"/>
  <c r="U724" i="1"/>
  <c r="V724" i="1"/>
  <c r="Q725" i="1"/>
  <c r="R725" i="1"/>
  <c r="S725" i="1"/>
  <c r="T725" i="1"/>
  <c r="U725" i="1"/>
  <c r="V725" i="1"/>
  <c r="Q726" i="1"/>
  <c r="R726" i="1"/>
  <c r="S726" i="1"/>
  <c r="T726" i="1"/>
  <c r="U726" i="1"/>
  <c r="V726" i="1"/>
  <c r="Q727" i="1"/>
  <c r="R727" i="1"/>
  <c r="S727" i="1"/>
  <c r="T727" i="1"/>
  <c r="U727" i="1"/>
  <c r="V727" i="1"/>
  <c r="Q728" i="1"/>
  <c r="R728" i="1"/>
  <c r="S728" i="1"/>
  <c r="T728" i="1"/>
  <c r="U728" i="1"/>
  <c r="V728" i="1"/>
  <c r="Q729" i="1"/>
  <c r="R729" i="1"/>
  <c r="S729" i="1"/>
  <c r="T729" i="1"/>
  <c r="U729" i="1"/>
  <c r="V729" i="1"/>
  <c r="Q730" i="1"/>
  <c r="R730" i="1"/>
  <c r="S730" i="1"/>
  <c r="T730" i="1"/>
  <c r="U730" i="1"/>
  <c r="V730" i="1"/>
  <c r="Q731" i="1"/>
  <c r="R731" i="1"/>
  <c r="S731" i="1"/>
  <c r="T731" i="1"/>
  <c r="U731" i="1"/>
  <c r="V731" i="1"/>
  <c r="Q732" i="1"/>
  <c r="R732" i="1"/>
  <c r="S732" i="1"/>
  <c r="T732" i="1"/>
  <c r="U732" i="1"/>
  <c r="V732" i="1"/>
  <c r="Q733" i="1"/>
  <c r="R733" i="1"/>
  <c r="S733" i="1"/>
  <c r="T733" i="1"/>
  <c r="U733" i="1"/>
  <c r="V733" i="1"/>
  <c r="Q734" i="1"/>
  <c r="R734" i="1"/>
  <c r="S734" i="1"/>
  <c r="T734" i="1"/>
  <c r="U734" i="1"/>
  <c r="V734" i="1"/>
  <c r="Q735" i="1"/>
  <c r="R735" i="1"/>
  <c r="S735" i="1"/>
  <c r="T735" i="1"/>
  <c r="U735" i="1"/>
  <c r="V735" i="1"/>
  <c r="Q736" i="1"/>
  <c r="R736" i="1"/>
  <c r="S736" i="1"/>
  <c r="T736" i="1"/>
  <c r="U736" i="1"/>
  <c r="V736" i="1"/>
  <c r="Q737" i="1"/>
  <c r="R737" i="1"/>
  <c r="S737" i="1"/>
  <c r="T737" i="1"/>
  <c r="U737" i="1"/>
  <c r="V737" i="1"/>
  <c r="Q738" i="1"/>
  <c r="R738" i="1"/>
  <c r="S738" i="1"/>
  <c r="T738" i="1"/>
  <c r="U738" i="1"/>
  <c r="V738" i="1"/>
  <c r="Q739" i="1"/>
  <c r="R739" i="1"/>
  <c r="S739" i="1"/>
  <c r="T739" i="1"/>
  <c r="U739" i="1"/>
  <c r="V739" i="1"/>
  <c r="Q740" i="1"/>
  <c r="R740" i="1"/>
  <c r="S740" i="1"/>
  <c r="T740" i="1"/>
  <c r="U740" i="1"/>
  <c r="V740" i="1"/>
  <c r="Q741" i="1"/>
  <c r="R741" i="1"/>
  <c r="S741" i="1"/>
  <c r="T741" i="1"/>
  <c r="U741" i="1"/>
  <c r="V741" i="1"/>
  <c r="Q742" i="1"/>
  <c r="R742" i="1"/>
  <c r="S742" i="1"/>
  <c r="T742" i="1"/>
  <c r="U742" i="1"/>
  <c r="V742" i="1"/>
  <c r="Q743" i="1"/>
  <c r="R743" i="1"/>
  <c r="S743" i="1"/>
  <c r="T743" i="1"/>
  <c r="U743" i="1"/>
  <c r="V743" i="1"/>
  <c r="Q744" i="1"/>
  <c r="R744" i="1"/>
  <c r="S744" i="1"/>
  <c r="T744" i="1"/>
  <c r="U744" i="1"/>
  <c r="V744" i="1"/>
  <c r="Q745" i="1"/>
  <c r="R745" i="1"/>
  <c r="S745" i="1"/>
  <c r="T745" i="1"/>
  <c r="U745" i="1"/>
  <c r="V745" i="1"/>
  <c r="Q746" i="1"/>
  <c r="R746" i="1"/>
  <c r="S746" i="1"/>
  <c r="T746" i="1"/>
  <c r="U746" i="1"/>
  <c r="V746" i="1"/>
  <c r="Q747" i="1"/>
  <c r="R747" i="1"/>
  <c r="S747" i="1"/>
  <c r="T747" i="1"/>
  <c r="U747" i="1"/>
  <c r="V747" i="1"/>
  <c r="Q748" i="1"/>
  <c r="R748" i="1"/>
  <c r="S748" i="1"/>
  <c r="T748" i="1"/>
  <c r="U748" i="1"/>
  <c r="V748" i="1"/>
  <c r="Q749" i="1"/>
  <c r="R749" i="1"/>
  <c r="S749" i="1"/>
  <c r="T749" i="1"/>
  <c r="U749" i="1"/>
  <c r="V749" i="1"/>
  <c r="Q750" i="1"/>
  <c r="R750" i="1"/>
  <c r="S750" i="1"/>
  <c r="T750" i="1"/>
  <c r="U750" i="1"/>
  <c r="V750" i="1"/>
  <c r="Q751" i="1"/>
  <c r="R751" i="1"/>
  <c r="S751" i="1"/>
  <c r="T751" i="1"/>
  <c r="U751" i="1"/>
  <c r="V751" i="1"/>
  <c r="Q752" i="1"/>
  <c r="R752" i="1"/>
  <c r="S752" i="1"/>
  <c r="T752" i="1"/>
  <c r="U752" i="1"/>
  <c r="V752" i="1"/>
  <c r="Q753" i="1"/>
  <c r="R753" i="1"/>
  <c r="S753" i="1"/>
  <c r="T753" i="1"/>
  <c r="U753" i="1"/>
  <c r="V753" i="1"/>
  <c r="Q754" i="1"/>
  <c r="R754" i="1"/>
  <c r="S754" i="1"/>
  <c r="T754" i="1"/>
  <c r="U754" i="1"/>
  <c r="V754" i="1"/>
  <c r="Q755" i="1"/>
  <c r="R755" i="1"/>
  <c r="S755" i="1"/>
  <c r="T755" i="1"/>
  <c r="U755" i="1"/>
  <c r="V755" i="1"/>
  <c r="Q756" i="1"/>
  <c r="R756" i="1"/>
  <c r="S756" i="1"/>
  <c r="T756" i="1"/>
  <c r="U756" i="1"/>
  <c r="V756" i="1"/>
  <c r="Q757" i="1"/>
  <c r="R757" i="1"/>
  <c r="S757" i="1"/>
  <c r="T757" i="1"/>
  <c r="U757" i="1"/>
  <c r="V757" i="1"/>
  <c r="Q758" i="1"/>
  <c r="R758" i="1"/>
  <c r="S758" i="1"/>
  <c r="T758" i="1"/>
  <c r="U758" i="1"/>
  <c r="V758" i="1"/>
  <c r="Q759" i="1"/>
  <c r="R759" i="1"/>
  <c r="S759" i="1"/>
  <c r="T759" i="1"/>
  <c r="U759" i="1"/>
  <c r="V759" i="1"/>
  <c r="Q760" i="1"/>
  <c r="R760" i="1"/>
  <c r="S760" i="1"/>
  <c r="T760" i="1"/>
  <c r="U760" i="1"/>
  <c r="V760" i="1"/>
  <c r="Q761" i="1"/>
  <c r="R761" i="1"/>
  <c r="S761" i="1"/>
  <c r="T761" i="1"/>
  <c r="U761" i="1"/>
  <c r="V761" i="1"/>
  <c r="Q762" i="1"/>
  <c r="R762" i="1"/>
  <c r="S762" i="1"/>
  <c r="T762" i="1"/>
  <c r="U762" i="1"/>
  <c r="V762" i="1"/>
  <c r="Q763" i="1"/>
  <c r="R763" i="1"/>
  <c r="S763" i="1"/>
  <c r="T763" i="1"/>
  <c r="U763" i="1"/>
  <c r="V763" i="1"/>
  <c r="Q764" i="1"/>
  <c r="R764" i="1"/>
  <c r="S764" i="1"/>
  <c r="T764" i="1"/>
  <c r="U764" i="1"/>
  <c r="V764" i="1"/>
  <c r="Q765" i="1"/>
  <c r="R765" i="1"/>
  <c r="S765" i="1"/>
  <c r="T765" i="1"/>
  <c r="U765" i="1"/>
  <c r="V765" i="1"/>
  <c r="Q766" i="1"/>
  <c r="R766" i="1"/>
  <c r="S766" i="1"/>
  <c r="T766" i="1"/>
  <c r="U766" i="1"/>
  <c r="V766" i="1"/>
  <c r="Q767" i="1"/>
  <c r="R767" i="1"/>
  <c r="S767" i="1"/>
  <c r="T767" i="1"/>
  <c r="U767" i="1"/>
  <c r="V767" i="1"/>
  <c r="Q768" i="1"/>
  <c r="R768" i="1"/>
  <c r="S768" i="1"/>
  <c r="T768" i="1"/>
  <c r="U768" i="1"/>
  <c r="V768" i="1"/>
  <c r="Q769" i="1"/>
  <c r="R769" i="1"/>
  <c r="S769" i="1"/>
  <c r="T769" i="1"/>
  <c r="U769" i="1"/>
  <c r="V769" i="1"/>
  <c r="Q770" i="1"/>
  <c r="R770" i="1"/>
  <c r="S770" i="1"/>
  <c r="T770" i="1"/>
  <c r="U770" i="1"/>
  <c r="V770" i="1"/>
  <c r="Q771" i="1"/>
  <c r="R771" i="1"/>
  <c r="S771" i="1"/>
  <c r="T771" i="1"/>
  <c r="U771" i="1"/>
  <c r="V771" i="1"/>
  <c r="Q772" i="1"/>
  <c r="R772" i="1"/>
  <c r="S772" i="1"/>
  <c r="T772" i="1"/>
  <c r="U772" i="1"/>
  <c r="V772" i="1"/>
  <c r="Q773" i="1"/>
  <c r="R773" i="1"/>
  <c r="S773" i="1"/>
  <c r="T773" i="1"/>
  <c r="U773" i="1"/>
  <c r="V773" i="1"/>
  <c r="Q774" i="1"/>
  <c r="R774" i="1"/>
  <c r="S774" i="1"/>
  <c r="T774" i="1"/>
  <c r="U774" i="1"/>
  <c r="V774" i="1"/>
  <c r="Q775" i="1"/>
  <c r="R775" i="1"/>
  <c r="S775" i="1"/>
  <c r="T775" i="1"/>
  <c r="U775" i="1"/>
  <c r="V775" i="1"/>
  <c r="Q776" i="1"/>
  <c r="R776" i="1"/>
  <c r="S776" i="1"/>
  <c r="T776" i="1"/>
  <c r="U776" i="1"/>
  <c r="V776" i="1"/>
  <c r="Q777" i="1"/>
  <c r="R777" i="1"/>
  <c r="S777" i="1"/>
  <c r="T777" i="1"/>
  <c r="U777" i="1"/>
  <c r="V777" i="1"/>
  <c r="Q778" i="1"/>
  <c r="R778" i="1"/>
  <c r="S778" i="1"/>
  <c r="T778" i="1"/>
  <c r="U778" i="1"/>
  <c r="V778" i="1"/>
  <c r="Q779" i="1"/>
  <c r="R779" i="1"/>
  <c r="S779" i="1"/>
  <c r="T779" i="1"/>
  <c r="U779" i="1"/>
  <c r="V779" i="1"/>
  <c r="Q780" i="1"/>
  <c r="R780" i="1"/>
  <c r="S780" i="1"/>
  <c r="T780" i="1"/>
  <c r="U780" i="1"/>
  <c r="V780" i="1"/>
  <c r="Q781" i="1"/>
  <c r="R781" i="1"/>
  <c r="S781" i="1"/>
  <c r="T781" i="1"/>
  <c r="U781" i="1"/>
  <c r="V781" i="1"/>
  <c r="Q782" i="1"/>
  <c r="R782" i="1"/>
  <c r="S782" i="1"/>
  <c r="T782" i="1"/>
  <c r="U782" i="1"/>
  <c r="V782" i="1"/>
  <c r="Q783" i="1"/>
  <c r="R783" i="1"/>
  <c r="S783" i="1"/>
  <c r="T783" i="1"/>
  <c r="U783" i="1"/>
  <c r="V783" i="1"/>
  <c r="Q784" i="1"/>
  <c r="R784" i="1"/>
  <c r="S784" i="1"/>
  <c r="T784" i="1"/>
  <c r="U784" i="1"/>
  <c r="V784" i="1"/>
  <c r="Q785" i="1"/>
  <c r="R785" i="1"/>
  <c r="S785" i="1"/>
  <c r="T785" i="1"/>
  <c r="U785" i="1"/>
  <c r="V785" i="1"/>
  <c r="Q786" i="1"/>
  <c r="R786" i="1"/>
  <c r="S786" i="1"/>
  <c r="T786" i="1"/>
  <c r="U786" i="1"/>
  <c r="V786" i="1"/>
  <c r="Q787" i="1"/>
  <c r="R787" i="1"/>
  <c r="S787" i="1"/>
  <c r="T787" i="1"/>
  <c r="U787" i="1"/>
  <c r="V787" i="1"/>
  <c r="Q788" i="1"/>
  <c r="R788" i="1"/>
  <c r="S788" i="1"/>
  <c r="T788" i="1"/>
  <c r="U788" i="1"/>
  <c r="V788" i="1"/>
  <c r="Q789" i="1"/>
  <c r="R789" i="1"/>
  <c r="S789" i="1"/>
  <c r="T789" i="1"/>
  <c r="U789" i="1"/>
  <c r="V789" i="1"/>
  <c r="Q790" i="1"/>
  <c r="R790" i="1"/>
  <c r="S790" i="1"/>
  <c r="T790" i="1"/>
  <c r="U790" i="1"/>
  <c r="V790" i="1"/>
  <c r="Q791" i="1"/>
  <c r="R791" i="1"/>
  <c r="S791" i="1"/>
  <c r="T791" i="1"/>
  <c r="U791" i="1"/>
  <c r="V791" i="1"/>
  <c r="Q792" i="1"/>
  <c r="R792" i="1"/>
  <c r="S792" i="1"/>
  <c r="T792" i="1"/>
  <c r="U792" i="1"/>
  <c r="V792" i="1"/>
  <c r="Q793" i="1"/>
  <c r="R793" i="1"/>
  <c r="S793" i="1"/>
  <c r="T793" i="1"/>
  <c r="U793" i="1"/>
  <c r="V793" i="1"/>
  <c r="Q794" i="1"/>
  <c r="R794" i="1"/>
  <c r="S794" i="1"/>
  <c r="T794" i="1"/>
  <c r="U794" i="1"/>
  <c r="V794" i="1"/>
  <c r="Q795" i="1"/>
  <c r="R795" i="1"/>
  <c r="S795" i="1"/>
  <c r="T795" i="1"/>
  <c r="U795" i="1"/>
  <c r="V795" i="1"/>
  <c r="Q796" i="1"/>
  <c r="R796" i="1"/>
  <c r="S796" i="1"/>
  <c r="T796" i="1"/>
  <c r="U796" i="1"/>
  <c r="V796" i="1"/>
  <c r="Q797" i="1"/>
  <c r="R797" i="1"/>
  <c r="S797" i="1"/>
  <c r="T797" i="1"/>
  <c r="U797" i="1"/>
  <c r="V797" i="1"/>
  <c r="Q798" i="1"/>
  <c r="R798" i="1"/>
  <c r="S798" i="1"/>
  <c r="T798" i="1"/>
  <c r="U798" i="1"/>
  <c r="V798" i="1"/>
  <c r="Q799" i="1"/>
  <c r="R799" i="1"/>
  <c r="S799" i="1"/>
  <c r="T799" i="1"/>
  <c r="U799" i="1"/>
  <c r="V799" i="1"/>
  <c r="Q800" i="1"/>
  <c r="R800" i="1"/>
  <c r="S800" i="1"/>
  <c r="T800" i="1"/>
  <c r="U800" i="1"/>
  <c r="V800" i="1"/>
  <c r="Q801" i="1"/>
  <c r="R801" i="1"/>
  <c r="S801" i="1"/>
  <c r="T801" i="1"/>
  <c r="U801" i="1"/>
  <c r="V801" i="1"/>
  <c r="Q802" i="1"/>
  <c r="R802" i="1"/>
  <c r="S802" i="1"/>
  <c r="T802" i="1"/>
  <c r="U802" i="1"/>
  <c r="V802" i="1"/>
  <c r="Q803" i="1"/>
  <c r="R803" i="1"/>
  <c r="S803" i="1"/>
  <c r="T803" i="1"/>
  <c r="U803" i="1"/>
  <c r="V803" i="1"/>
  <c r="Q804" i="1"/>
  <c r="R804" i="1"/>
  <c r="S804" i="1"/>
  <c r="T804" i="1"/>
  <c r="U804" i="1"/>
  <c r="V804" i="1"/>
  <c r="Q805" i="1"/>
  <c r="R805" i="1"/>
  <c r="S805" i="1"/>
  <c r="T805" i="1"/>
  <c r="U805" i="1"/>
  <c r="V805" i="1"/>
  <c r="Q806" i="1"/>
  <c r="R806" i="1"/>
  <c r="S806" i="1"/>
  <c r="T806" i="1"/>
  <c r="U806" i="1"/>
  <c r="V806" i="1"/>
  <c r="Q807" i="1"/>
  <c r="R807" i="1"/>
  <c r="S807" i="1"/>
  <c r="T807" i="1"/>
  <c r="U807" i="1"/>
  <c r="V807" i="1"/>
  <c r="Q808" i="1"/>
  <c r="R808" i="1"/>
  <c r="S808" i="1"/>
  <c r="T808" i="1"/>
  <c r="U808" i="1"/>
  <c r="V808" i="1"/>
  <c r="Q809" i="1"/>
  <c r="R809" i="1"/>
  <c r="S809" i="1"/>
  <c r="T809" i="1"/>
  <c r="U809" i="1"/>
  <c r="V809" i="1"/>
  <c r="Q810" i="1"/>
  <c r="R810" i="1"/>
  <c r="S810" i="1"/>
  <c r="T810" i="1"/>
  <c r="U810" i="1"/>
  <c r="V810" i="1"/>
  <c r="Q811" i="1"/>
  <c r="R811" i="1"/>
  <c r="S811" i="1"/>
  <c r="T811" i="1"/>
  <c r="U811" i="1"/>
  <c r="V811" i="1"/>
  <c r="Q812" i="1"/>
  <c r="R812" i="1"/>
  <c r="S812" i="1"/>
  <c r="T812" i="1"/>
  <c r="U812" i="1"/>
  <c r="V812" i="1"/>
  <c r="Q813" i="1"/>
  <c r="R813" i="1"/>
  <c r="S813" i="1"/>
  <c r="T813" i="1"/>
  <c r="U813" i="1"/>
  <c r="V813" i="1"/>
  <c r="Q814" i="1"/>
  <c r="R814" i="1"/>
  <c r="S814" i="1"/>
  <c r="T814" i="1"/>
  <c r="U814" i="1"/>
  <c r="V814" i="1"/>
  <c r="Q815" i="1"/>
  <c r="R815" i="1"/>
  <c r="S815" i="1"/>
  <c r="T815" i="1"/>
  <c r="U815" i="1"/>
  <c r="V815" i="1"/>
  <c r="Q816" i="1"/>
  <c r="R816" i="1"/>
  <c r="S816" i="1"/>
  <c r="T816" i="1"/>
  <c r="U816" i="1"/>
  <c r="V816" i="1"/>
  <c r="Q817" i="1"/>
  <c r="R817" i="1"/>
  <c r="S817" i="1"/>
  <c r="T817" i="1"/>
  <c r="U817" i="1"/>
  <c r="V817" i="1"/>
  <c r="Q818" i="1"/>
  <c r="R818" i="1"/>
  <c r="S818" i="1"/>
  <c r="T818" i="1"/>
  <c r="U818" i="1"/>
  <c r="V818" i="1"/>
  <c r="Q819" i="1"/>
  <c r="R819" i="1"/>
  <c r="S819" i="1"/>
  <c r="T819" i="1"/>
  <c r="U819" i="1"/>
  <c r="V819" i="1"/>
  <c r="Q820" i="1"/>
  <c r="R820" i="1"/>
  <c r="S820" i="1"/>
  <c r="T820" i="1"/>
  <c r="U820" i="1"/>
  <c r="V820" i="1"/>
  <c r="Q821" i="1"/>
  <c r="R821" i="1"/>
  <c r="S821" i="1"/>
  <c r="T821" i="1"/>
  <c r="U821" i="1"/>
  <c r="V821" i="1"/>
  <c r="Q822" i="1"/>
  <c r="R822" i="1"/>
  <c r="S822" i="1"/>
  <c r="T822" i="1"/>
  <c r="U822" i="1"/>
  <c r="V822" i="1"/>
  <c r="Q823" i="1"/>
  <c r="R823" i="1"/>
  <c r="S823" i="1"/>
  <c r="T823" i="1"/>
  <c r="U823" i="1"/>
  <c r="V823" i="1"/>
  <c r="Q824" i="1"/>
  <c r="R824" i="1"/>
  <c r="S824" i="1"/>
  <c r="T824" i="1"/>
  <c r="U824" i="1"/>
  <c r="V824" i="1"/>
  <c r="Q825" i="1"/>
  <c r="R825" i="1"/>
  <c r="S825" i="1"/>
  <c r="T825" i="1"/>
  <c r="U825" i="1"/>
  <c r="V825" i="1"/>
  <c r="Q826" i="1"/>
  <c r="R826" i="1"/>
  <c r="S826" i="1"/>
  <c r="T826" i="1"/>
  <c r="U826" i="1"/>
  <c r="V826" i="1"/>
  <c r="Q827" i="1"/>
  <c r="R827" i="1"/>
  <c r="S827" i="1"/>
  <c r="T827" i="1"/>
  <c r="U827" i="1"/>
  <c r="V827" i="1"/>
  <c r="Q828" i="1"/>
  <c r="R828" i="1"/>
  <c r="S828" i="1"/>
  <c r="T828" i="1"/>
  <c r="U828" i="1"/>
  <c r="V828" i="1"/>
  <c r="Q829" i="1"/>
  <c r="R829" i="1"/>
  <c r="S829" i="1"/>
  <c r="T829" i="1"/>
  <c r="U829" i="1"/>
  <c r="V829" i="1"/>
  <c r="Q830" i="1"/>
  <c r="R830" i="1"/>
  <c r="S830" i="1"/>
  <c r="T830" i="1"/>
  <c r="U830" i="1"/>
  <c r="V830" i="1"/>
  <c r="Q831" i="1"/>
  <c r="R831" i="1"/>
  <c r="S831" i="1"/>
  <c r="T831" i="1"/>
  <c r="U831" i="1"/>
  <c r="V831" i="1"/>
  <c r="Q832" i="1"/>
  <c r="R832" i="1"/>
  <c r="S832" i="1"/>
  <c r="T832" i="1"/>
  <c r="U832" i="1"/>
  <c r="V832" i="1"/>
  <c r="Q833" i="1"/>
  <c r="R833" i="1"/>
  <c r="S833" i="1"/>
  <c r="T833" i="1"/>
  <c r="U833" i="1"/>
  <c r="V833" i="1"/>
  <c r="Q834" i="1"/>
  <c r="R834" i="1"/>
  <c r="S834" i="1"/>
  <c r="T834" i="1"/>
  <c r="U834" i="1"/>
  <c r="V834" i="1"/>
  <c r="Q835" i="1"/>
  <c r="R835" i="1"/>
  <c r="S835" i="1"/>
  <c r="T835" i="1"/>
  <c r="U835" i="1"/>
  <c r="V835" i="1"/>
  <c r="Q836" i="1"/>
  <c r="R836" i="1"/>
  <c r="S836" i="1"/>
  <c r="T836" i="1"/>
  <c r="U836" i="1"/>
  <c r="V836" i="1"/>
  <c r="Q837" i="1"/>
  <c r="R837" i="1"/>
  <c r="S837" i="1"/>
  <c r="T837" i="1"/>
  <c r="U837" i="1"/>
  <c r="V837" i="1"/>
  <c r="Q838" i="1"/>
  <c r="R838" i="1"/>
  <c r="S838" i="1"/>
  <c r="T838" i="1"/>
  <c r="U838" i="1"/>
  <c r="V838" i="1"/>
  <c r="Q839" i="1"/>
  <c r="R839" i="1"/>
  <c r="S839" i="1"/>
  <c r="T839" i="1"/>
  <c r="U839" i="1"/>
  <c r="V839" i="1"/>
  <c r="Q840" i="1"/>
  <c r="R840" i="1"/>
  <c r="S840" i="1"/>
  <c r="T840" i="1"/>
  <c r="U840" i="1"/>
  <c r="V840" i="1"/>
  <c r="Q841" i="1"/>
  <c r="R841" i="1"/>
  <c r="S841" i="1"/>
  <c r="T841" i="1"/>
  <c r="U841" i="1"/>
  <c r="V841" i="1"/>
  <c r="Q842" i="1"/>
  <c r="R842" i="1"/>
  <c r="S842" i="1"/>
  <c r="T842" i="1"/>
  <c r="U842" i="1"/>
  <c r="V842" i="1"/>
  <c r="Q843" i="1"/>
  <c r="R843" i="1"/>
  <c r="S843" i="1"/>
  <c r="T843" i="1"/>
  <c r="U843" i="1"/>
  <c r="V843" i="1"/>
  <c r="Q844" i="1"/>
  <c r="R844" i="1"/>
  <c r="S844" i="1"/>
  <c r="T844" i="1"/>
  <c r="U844" i="1"/>
  <c r="V844" i="1"/>
  <c r="Q845" i="1"/>
  <c r="R845" i="1"/>
  <c r="S845" i="1"/>
  <c r="T845" i="1"/>
  <c r="U845" i="1"/>
  <c r="V845" i="1"/>
  <c r="Q846" i="1"/>
  <c r="R846" i="1"/>
  <c r="S846" i="1"/>
  <c r="T846" i="1"/>
  <c r="U846" i="1"/>
  <c r="V846" i="1"/>
  <c r="Q847" i="1"/>
  <c r="R847" i="1"/>
  <c r="S847" i="1"/>
  <c r="T847" i="1"/>
  <c r="U847" i="1"/>
  <c r="V847" i="1"/>
  <c r="Q848" i="1"/>
  <c r="R848" i="1"/>
  <c r="S848" i="1"/>
  <c r="T848" i="1"/>
  <c r="U848" i="1"/>
  <c r="V848" i="1"/>
  <c r="Q849" i="1"/>
  <c r="R849" i="1"/>
  <c r="S849" i="1"/>
  <c r="T849" i="1"/>
  <c r="U849" i="1"/>
  <c r="V849" i="1"/>
  <c r="Q850" i="1"/>
  <c r="R850" i="1"/>
  <c r="S850" i="1"/>
  <c r="T850" i="1"/>
  <c r="U850" i="1"/>
  <c r="V850" i="1"/>
  <c r="Q851" i="1"/>
  <c r="R851" i="1"/>
  <c r="S851" i="1"/>
  <c r="T851" i="1"/>
  <c r="U851" i="1"/>
  <c r="V851" i="1"/>
  <c r="Q852" i="1"/>
  <c r="R852" i="1"/>
  <c r="S852" i="1"/>
  <c r="T852" i="1"/>
  <c r="U852" i="1"/>
  <c r="V852" i="1"/>
  <c r="Q853" i="1"/>
  <c r="R853" i="1"/>
  <c r="S853" i="1"/>
  <c r="T853" i="1"/>
  <c r="U853" i="1"/>
  <c r="V853" i="1"/>
  <c r="Q854" i="1"/>
  <c r="R854" i="1"/>
  <c r="S854" i="1"/>
  <c r="T854" i="1"/>
  <c r="U854" i="1"/>
  <c r="V854" i="1"/>
  <c r="Q855" i="1"/>
  <c r="R855" i="1"/>
  <c r="S855" i="1"/>
  <c r="T855" i="1"/>
  <c r="U855" i="1"/>
  <c r="V855" i="1"/>
  <c r="Q856" i="1"/>
  <c r="R856" i="1"/>
  <c r="S856" i="1"/>
  <c r="T856" i="1"/>
  <c r="U856" i="1"/>
  <c r="V856" i="1"/>
  <c r="Q857" i="1"/>
  <c r="R857" i="1"/>
  <c r="S857" i="1"/>
  <c r="T857" i="1"/>
  <c r="U857" i="1"/>
  <c r="V857" i="1"/>
  <c r="Q858" i="1"/>
  <c r="R858" i="1"/>
  <c r="S858" i="1"/>
  <c r="T858" i="1"/>
  <c r="U858" i="1"/>
  <c r="V858" i="1"/>
  <c r="Q859" i="1"/>
  <c r="R859" i="1"/>
  <c r="S859" i="1"/>
  <c r="T859" i="1"/>
  <c r="U859" i="1"/>
  <c r="V859" i="1"/>
  <c r="Q860" i="1"/>
  <c r="R860" i="1"/>
  <c r="S860" i="1"/>
  <c r="T860" i="1"/>
  <c r="U860" i="1"/>
  <c r="V860" i="1"/>
  <c r="Q861" i="1"/>
  <c r="R861" i="1"/>
  <c r="S861" i="1"/>
  <c r="T861" i="1"/>
  <c r="U861" i="1"/>
  <c r="V861" i="1"/>
  <c r="Q862" i="1"/>
  <c r="R862" i="1"/>
  <c r="S862" i="1"/>
  <c r="T862" i="1"/>
  <c r="U862" i="1"/>
  <c r="V862" i="1"/>
  <c r="Q863" i="1"/>
  <c r="R863" i="1"/>
  <c r="S863" i="1"/>
  <c r="T863" i="1"/>
  <c r="U863" i="1"/>
  <c r="V863" i="1"/>
  <c r="Q864" i="1"/>
  <c r="R864" i="1"/>
  <c r="S864" i="1"/>
  <c r="T864" i="1"/>
  <c r="U864" i="1"/>
  <c r="V864" i="1"/>
  <c r="Q865" i="1"/>
  <c r="R865" i="1"/>
  <c r="S865" i="1"/>
  <c r="T865" i="1"/>
  <c r="U865" i="1"/>
  <c r="V865" i="1"/>
  <c r="Q866" i="1"/>
  <c r="R866" i="1"/>
  <c r="S866" i="1"/>
  <c r="T866" i="1"/>
  <c r="U866" i="1"/>
  <c r="V866" i="1"/>
  <c r="Q867" i="1"/>
  <c r="R867" i="1"/>
  <c r="S867" i="1"/>
  <c r="T867" i="1"/>
  <c r="U867" i="1"/>
  <c r="V867" i="1"/>
  <c r="Q868" i="1"/>
  <c r="R868" i="1"/>
  <c r="S868" i="1"/>
  <c r="T868" i="1"/>
  <c r="U868" i="1"/>
  <c r="V868" i="1"/>
  <c r="Q869" i="1"/>
  <c r="R869" i="1"/>
  <c r="S869" i="1"/>
  <c r="T869" i="1"/>
  <c r="U869" i="1"/>
  <c r="V869" i="1"/>
  <c r="Q870" i="1"/>
  <c r="R870" i="1"/>
  <c r="S870" i="1"/>
  <c r="T870" i="1"/>
  <c r="U870" i="1"/>
  <c r="V870" i="1"/>
  <c r="Q871" i="1"/>
  <c r="R871" i="1"/>
  <c r="S871" i="1"/>
  <c r="T871" i="1"/>
  <c r="U871" i="1"/>
  <c r="V871" i="1"/>
  <c r="Q872" i="1"/>
  <c r="R872" i="1"/>
  <c r="S872" i="1"/>
  <c r="T872" i="1"/>
  <c r="U872" i="1"/>
  <c r="V872" i="1"/>
  <c r="Q873" i="1"/>
  <c r="R873" i="1"/>
  <c r="S873" i="1"/>
  <c r="T873" i="1"/>
  <c r="U873" i="1"/>
  <c r="V873" i="1"/>
  <c r="Q874" i="1"/>
  <c r="R874" i="1"/>
  <c r="S874" i="1"/>
  <c r="T874" i="1"/>
  <c r="U874" i="1"/>
  <c r="V874" i="1"/>
  <c r="Q875" i="1"/>
  <c r="R875" i="1"/>
  <c r="S875" i="1"/>
  <c r="T875" i="1"/>
  <c r="U875" i="1"/>
  <c r="V875" i="1"/>
  <c r="Q876" i="1"/>
  <c r="R876" i="1"/>
  <c r="S876" i="1"/>
  <c r="T876" i="1"/>
  <c r="U876" i="1"/>
  <c r="V876" i="1"/>
  <c r="Q877" i="1"/>
  <c r="R877" i="1"/>
  <c r="S877" i="1"/>
  <c r="T877" i="1"/>
  <c r="U877" i="1"/>
  <c r="V877" i="1"/>
  <c r="Q878" i="1"/>
  <c r="R878" i="1"/>
  <c r="S878" i="1"/>
  <c r="T878" i="1"/>
  <c r="U878" i="1"/>
  <c r="V878" i="1"/>
  <c r="Q879" i="1"/>
  <c r="R879" i="1"/>
  <c r="S879" i="1"/>
  <c r="T879" i="1"/>
  <c r="U879" i="1"/>
  <c r="V879" i="1"/>
  <c r="Q880" i="1"/>
  <c r="R880" i="1"/>
  <c r="S880" i="1"/>
  <c r="T880" i="1"/>
  <c r="U880" i="1"/>
  <c r="V880" i="1"/>
  <c r="Q881" i="1"/>
  <c r="R881" i="1"/>
  <c r="S881" i="1"/>
  <c r="T881" i="1"/>
  <c r="U881" i="1"/>
  <c r="V881" i="1"/>
  <c r="Q882" i="1"/>
  <c r="R882" i="1"/>
  <c r="S882" i="1"/>
  <c r="T882" i="1"/>
  <c r="U882" i="1"/>
  <c r="V882" i="1"/>
  <c r="Q883" i="1"/>
  <c r="R883" i="1"/>
  <c r="S883" i="1"/>
  <c r="T883" i="1"/>
  <c r="U883" i="1"/>
  <c r="V883" i="1"/>
  <c r="Q884" i="1"/>
  <c r="R884" i="1"/>
  <c r="S884" i="1"/>
  <c r="T884" i="1"/>
  <c r="U884" i="1"/>
  <c r="V884" i="1"/>
  <c r="Q885" i="1"/>
  <c r="R885" i="1"/>
  <c r="S885" i="1"/>
  <c r="T885" i="1"/>
  <c r="U885" i="1"/>
  <c r="V885" i="1"/>
  <c r="Q886" i="1"/>
  <c r="R886" i="1"/>
  <c r="S886" i="1"/>
  <c r="T886" i="1"/>
  <c r="U886" i="1"/>
  <c r="V886" i="1"/>
  <c r="Q887" i="1"/>
  <c r="R887" i="1"/>
  <c r="S887" i="1"/>
  <c r="T887" i="1"/>
  <c r="U887" i="1"/>
  <c r="V887" i="1"/>
  <c r="Q888" i="1"/>
  <c r="R888" i="1"/>
  <c r="S888" i="1"/>
  <c r="T888" i="1"/>
  <c r="U888" i="1"/>
  <c r="V888" i="1"/>
  <c r="Q889" i="1"/>
  <c r="R889" i="1"/>
  <c r="S889" i="1"/>
  <c r="T889" i="1"/>
  <c r="U889" i="1"/>
  <c r="V889" i="1"/>
  <c r="Q890" i="1"/>
  <c r="R890" i="1"/>
  <c r="S890" i="1"/>
  <c r="T890" i="1"/>
  <c r="U890" i="1"/>
  <c r="V890" i="1"/>
  <c r="Q891" i="1"/>
  <c r="R891" i="1"/>
  <c r="S891" i="1"/>
  <c r="T891" i="1"/>
  <c r="U891" i="1"/>
  <c r="V891" i="1"/>
  <c r="Q892" i="1"/>
  <c r="R892" i="1"/>
  <c r="S892" i="1"/>
  <c r="T892" i="1"/>
  <c r="U892" i="1"/>
  <c r="V892" i="1"/>
  <c r="Q893" i="1"/>
  <c r="R893" i="1"/>
  <c r="S893" i="1"/>
  <c r="T893" i="1"/>
  <c r="U893" i="1"/>
  <c r="V893" i="1"/>
  <c r="Q894" i="1"/>
  <c r="R894" i="1"/>
  <c r="S894" i="1"/>
  <c r="T894" i="1"/>
  <c r="U894" i="1"/>
  <c r="V894" i="1"/>
  <c r="Q895" i="1"/>
  <c r="R895" i="1"/>
  <c r="S895" i="1"/>
  <c r="T895" i="1"/>
  <c r="U895" i="1"/>
  <c r="V895" i="1"/>
  <c r="Q896" i="1"/>
  <c r="R896" i="1"/>
  <c r="S896" i="1"/>
  <c r="T896" i="1"/>
  <c r="U896" i="1"/>
  <c r="V896" i="1"/>
  <c r="Q897" i="1"/>
  <c r="R897" i="1"/>
  <c r="S897" i="1"/>
  <c r="T897" i="1"/>
  <c r="U897" i="1"/>
  <c r="V897" i="1"/>
  <c r="Q898" i="1"/>
  <c r="R898" i="1"/>
  <c r="S898" i="1"/>
  <c r="T898" i="1"/>
  <c r="U898" i="1"/>
  <c r="V898" i="1"/>
  <c r="Q899" i="1"/>
  <c r="R899" i="1"/>
  <c r="S899" i="1"/>
  <c r="T899" i="1"/>
  <c r="U899" i="1"/>
  <c r="V899" i="1"/>
  <c r="Q900" i="1"/>
  <c r="R900" i="1"/>
  <c r="S900" i="1"/>
  <c r="T900" i="1"/>
  <c r="U900" i="1"/>
  <c r="V900" i="1"/>
  <c r="Q901" i="1"/>
  <c r="R901" i="1"/>
  <c r="S901" i="1"/>
  <c r="T901" i="1"/>
  <c r="U901" i="1"/>
  <c r="V901" i="1"/>
  <c r="Q902" i="1"/>
  <c r="R902" i="1"/>
  <c r="S902" i="1"/>
  <c r="T902" i="1"/>
  <c r="U902" i="1"/>
  <c r="V902" i="1"/>
  <c r="Q903" i="1"/>
  <c r="R903" i="1"/>
  <c r="S903" i="1"/>
  <c r="T903" i="1"/>
  <c r="U903" i="1"/>
  <c r="V903" i="1"/>
  <c r="Q904" i="1"/>
  <c r="R904" i="1"/>
  <c r="S904" i="1"/>
  <c r="T904" i="1"/>
  <c r="U904" i="1"/>
  <c r="V904" i="1"/>
  <c r="Q905" i="1"/>
  <c r="R905" i="1"/>
  <c r="S905" i="1"/>
  <c r="T905" i="1"/>
  <c r="U905" i="1"/>
  <c r="V905" i="1"/>
  <c r="Q906" i="1"/>
  <c r="R906" i="1"/>
  <c r="S906" i="1"/>
  <c r="T906" i="1"/>
  <c r="U906" i="1"/>
  <c r="V906" i="1"/>
  <c r="Q907" i="1"/>
  <c r="R907" i="1"/>
  <c r="S907" i="1"/>
  <c r="T907" i="1"/>
  <c r="U907" i="1"/>
  <c r="V907" i="1"/>
  <c r="Q908" i="1"/>
  <c r="R908" i="1"/>
  <c r="S908" i="1"/>
  <c r="T908" i="1"/>
  <c r="U908" i="1"/>
  <c r="V908" i="1"/>
  <c r="Q909" i="1"/>
  <c r="R909" i="1"/>
  <c r="S909" i="1"/>
  <c r="T909" i="1"/>
  <c r="U909" i="1"/>
  <c r="V909" i="1"/>
  <c r="Q910" i="1"/>
  <c r="R910" i="1"/>
  <c r="S910" i="1"/>
  <c r="T910" i="1"/>
  <c r="U910" i="1"/>
  <c r="V910" i="1"/>
  <c r="Q911" i="1"/>
  <c r="R911" i="1"/>
  <c r="S911" i="1"/>
  <c r="T911" i="1"/>
  <c r="U911" i="1"/>
  <c r="V911" i="1"/>
  <c r="Q912" i="1"/>
  <c r="R912" i="1"/>
  <c r="S912" i="1"/>
  <c r="T912" i="1"/>
  <c r="U912" i="1"/>
  <c r="V912" i="1"/>
  <c r="Q913" i="1"/>
  <c r="R913" i="1"/>
  <c r="S913" i="1"/>
  <c r="T913" i="1"/>
  <c r="U913" i="1"/>
  <c r="V913" i="1"/>
  <c r="Q914" i="1"/>
  <c r="R914" i="1"/>
  <c r="S914" i="1"/>
  <c r="T914" i="1"/>
  <c r="U914" i="1"/>
  <c r="V914" i="1"/>
  <c r="Q915" i="1"/>
  <c r="R915" i="1"/>
  <c r="S915" i="1"/>
  <c r="T915" i="1"/>
  <c r="U915" i="1"/>
  <c r="V915" i="1"/>
  <c r="Q916" i="1"/>
  <c r="R916" i="1"/>
  <c r="S916" i="1"/>
  <c r="T916" i="1"/>
  <c r="U916" i="1"/>
  <c r="V916" i="1"/>
  <c r="Q917" i="1"/>
  <c r="R917" i="1"/>
  <c r="S917" i="1"/>
  <c r="T917" i="1"/>
  <c r="U917" i="1"/>
  <c r="V917" i="1"/>
  <c r="Q918" i="1"/>
  <c r="R918" i="1"/>
  <c r="S918" i="1"/>
  <c r="T918" i="1"/>
  <c r="U918" i="1"/>
  <c r="V918" i="1"/>
  <c r="Q919" i="1"/>
  <c r="R919" i="1"/>
  <c r="S919" i="1"/>
  <c r="T919" i="1"/>
  <c r="U919" i="1"/>
  <c r="V919" i="1"/>
  <c r="Q920" i="1"/>
  <c r="R920" i="1"/>
  <c r="S920" i="1"/>
  <c r="T920" i="1"/>
  <c r="U920" i="1"/>
  <c r="V920" i="1"/>
  <c r="Q921" i="1"/>
  <c r="R921" i="1"/>
  <c r="S921" i="1"/>
  <c r="T921" i="1"/>
  <c r="U921" i="1"/>
  <c r="V921" i="1"/>
  <c r="Q922" i="1"/>
  <c r="R922" i="1"/>
  <c r="S922" i="1"/>
  <c r="T922" i="1"/>
  <c r="U922" i="1"/>
  <c r="V922" i="1"/>
  <c r="Q923" i="1"/>
  <c r="R923" i="1"/>
  <c r="S923" i="1"/>
  <c r="T923" i="1"/>
  <c r="U923" i="1"/>
  <c r="V923" i="1"/>
  <c r="Q924" i="1"/>
  <c r="R924" i="1"/>
  <c r="S924" i="1"/>
  <c r="T924" i="1"/>
  <c r="U924" i="1"/>
  <c r="V924" i="1"/>
  <c r="Q925" i="1"/>
  <c r="R925" i="1"/>
  <c r="S925" i="1"/>
  <c r="T925" i="1"/>
  <c r="U925" i="1"/>
  <c r="V925" i="1"/>
  <c r="Q926" i="1"/>
  <c r="R926" i="1"/>
  <c r="S926" i="1"/>
  <c r="T926" i="1"/>
  <c r="U926" i="1"/>
  <c r="V926" i="1"/>
  <c r="Q927" i="1"/>
  <c r="R927" i="1"/>
  <c r="S927" i="1"/>
  <c r="T927" i="1"/>
  <c r="U927" i="1"/>
  <c r="V927" i="1"/>
  <c r="Q928" i="1"/>
  <c r="R928" i="1"/>
  <c r="S928" i="1"/>
  <c r="T928" i="1"/>
  <c r="U928" i="1"/>
  <c r="V928" i="1"/>
  <c r="Q929" i="1"/>
  <c r="R929" i="1"/>
  <c r="S929" i="1"/>
  <c r="T929" i="1"/>
  <c r="U929" i="1"/>
  <c r="V929" i="1"/>
  <c r="Q930" i="1"/>
  <c r="R930" i="1"/>
  <c r="S930" i="1"/>
  <c r="T930" i="1"/>
  <c r="U930" i="1"/>
  <c r="V930" i="1"/>
  <c r="Q931" i="1"/>
  <c r="R931" i="1"/>
  <c r="S931" i="1"/>
  <c r="T931" i="1"/>
  <c r="U931" i="1"/>
  <c r="V931" i="1"/>
  <c r="Q932" i="1"/>
  <c r="R932" i="1"/>
  <c r="S932" i="1"/>
  <c r="T932" i="1"/>
  <c r="U932" i="1"/>
  <c r="V932" i="1"/>
  <c r="Q933" i="1"/>
  <c r="R933" i="1"/>
  <c r="S933" i="1"/>
  <c r="T933" i="1"/>
  <c r="U933" i="1"/>
  <c r="V933" i="1"/>
  <c r="Q934" i="1"/>
  <c r="R934" i="1"/>
  <c r="S934" i="1"/>
  <c r="T934" i="1"/>
  <c r="U934" i="1"/>
  <c r="V934" i="1"/>
  <c r="Q935" i="1"/>
  <c r="R935" i="1"/>
  <c r="S935" i="1"/>
  <c r="T935" i="1"/>
  <c r="U935" i="1"/>
  <c r="V935" i="1"/>
  <c r="Q936" i="1"/>
  <c r="R936" i="1"/>
  <c r="S936" i="1"/>
  <c r="T936" i="1"/>
  <c r="U936" i="1"/>
  <c r="V936" i="1"/>
  <c r="Q937" i="1"/>
  <c r="R937" i="1"/>
  <c r="S937" i="1"/>
  <c r="T937" i="1"/>
  <c r="U937" i="1"/>
  <c r="V937" i="1"/>
  <c r="Q938" i="1"/>
  <c r="R938" i="1"/>
  <c r="S938" i="1"/>
  <c r="T938" i="1"/>
  <c r="U938" i="1"/>
  <c r="V938" i="1"/>
  <c r="Q939" i="1"/>
  <c r="R939" i="1"/>
  <c r="S939" i="1"/>
  <c r="T939" i="1"/>
  <c r="U939" i="1"/>
  <c r="V939" i="1"/>
  <c r="Q940" i="1"/>
  <c r="R940" i="1"/>
  <c r="S940" i="1"/>
  <c r="T940" i="1"/>
  <c r="U940" i="1"/>
  <c r="V940" i="1"/>
  <c r="Q941" i="1"/>
  <c r="R941" i="1"/>
  <c r="S941" i="1"/>
  <c r="T941" i="1"/>
  <c r="U941" i="1"/>
  <c r="V941" i="1"/>
  <c r="Q942" i="1"/>
  <c r="R942" i="1"/>
  <c r="S942" i="1"/>
  <c r="T942" i="1"/>
  <c r="U942" i="1"/>
  <c r="V942" i="1"/>
  <c r="Q943" i="1"/>
  <c r="R943" i="1"/>
  <c r="S943" i="1"/>
  <c r="T943" i="1"/>
  <c r="U943" i="1"/>
  <c r="V943" i="1"/>
  <c r="Q944" i="1"/>
  <c r="R944" i="1"/>
  <c r="S944" i="1"/>
  <c r="T944" i="1"/>
  <c r="U944" i="1"/>
  <c r="V944" i="1"/>
  <c r="Q945" i="1"/>
  <c r="R945" i="1"/>
  <c r="S945" i="1"/>
  <c r="T945" i="1"/>
  <c r="U945" i="1"/>
  <c r="V945" i="1"/>
  <c r="Q946" i="1"/>
  <c r="R946" i="1"/>
  <c r="S946" i="1"/>
  <c r="T946" i="1"/>
  <c r="U946" i="1"/>
  <c r="V946" i="1"/>
  <c r="Q947" i="1"/>
  <c r="R947" i="1"/>
  <c r="S947" i="1"/>
  <c r="T947" i="1"/>
  <c r="U947" i="1"/>
  <c r="V947" i="1"/>
  <c r="Q948" i="1"/>
  <c r="R948" i="1"/>
  <c r="S948" i="1"/>
  <c r="T948" i="1"/>
  <c r="U948" i="1"/>
  <c r="V948" i="1"/>
  <c r="Q949" i="1"/>
  <c r="R949" i="1"/>
  <c r="S949" i="1"/>
  <c r="T949" i="1"/>
  <c r="U949" i="1"/>
  <c r="V949" i="1"/>
  <c r="Q950" i="1"/>
  <c r="R950" i="1"/>
  <c r="S950" i="1"/>
  <c r="T950" i="1"/>
  <c r="U950" i="1"/>
  <c r="V950" i="1"/>
  <c r="Q951" i="1"/>
  <c r="R951" i="1"/>
  <c r="S951" i="1"/>
  <c r="T951" i="1"/>
  <c r="U951" i="1"/>
  <c r="V951" i="1"/>
  <c r="Q952" i="1"/>
  <c r="R952" i="1"/>
  <c r="S952" i="1"/>
  <c r="T952" i="1"/>
  <c r="U952" i="1"/>
  <c r="V952" i="1"/>
  <c r="Q953" i="1"/>
  <c r="R953" i="1"/>
  <c r="S953" i="1"/>
  <c r="T953" i="1"/>
  <c r="U953" i="1"/>
  <c r="V953" i="1"/>
  <c r="Q954" i="1"/>
  <c r="R954" i="1"/>
  <c r="S954" i="1"/>
  <c r="T954" i="1"/>
  <c r="U954" i="1"/>
  <c r="V954" i="1"/>
  <c r="Q955" i="1"/>
  <c r="R955" i="1"/>
  <c r="S955" i="1"/>
  <c r="T955" i="1"/>
  <c r="U955" i="1"/>
  <c r="V955" i="1"/>
  <c r="Q956" i="1"/>
  <c r="R956" i="1"/>
  <c r="S956" i="1"/>
  <c r="T956" i="1"/>
  <c r="U956" i="1"/>
  <c r="V956" i="1"/>
  <c r="Q957" i="1"/>
  <c r="R957" i="1"/>
  <c r="S957" i="1"/>
  <c r="T957" i="1"/>
  <c r="U957" i="1"/>
  <c r="V957" i="1"/>
  <c r="Q958" i="1"/>
  <c r="R958" i="1"/>
  <c r="S958" i="1"/>
  <c r="T958" i="1"/>
  <c r="U958" i="1"/>
  <c r="V958" i="1"/>
  <c r="Q959" i="1"/>
  <c r="R959" i="1"/>
  <c r="S959" i="1"/>
  <c r="T959" i="1"/>
  <c r="U959" i="1"/>
  <c r="V959" i="1"/>
  <c r="Q960" i="1"/>
  <c r="R960" i="1"/>
  <c r="S960" i="1"/>
  <c r="T960" i="1"/>
  <c r="U960" i="1"/>
  <c r="V960" i="1"/>
  <c r="Q961" i="1"/>
  <c r="R961" i="1"/>
  <c r="S961" i="1"/>
  <c r="T961" i="1"/>
  <c r="U961" i="1"/>
  <c r="V961" i="1"/>
  <c r="Q962" i="1"/>
  <c r="R962" i="1"/>
  <c r="S962" i="1"/>
  <c r="T962" i="1"/>
  <c r="U962" i="1"/>
  <c r="V962" i="1"/>
  <c r="Q963" i="1"/>
  <c r="R963" i="1"/>
  <c r="S963" i="1"/>
  <c r="T963" i="1"/>
  <c r="U963" i="1"/>
  <c r="V963" i="1"/>
  <c r="Q964" i="1"/>
  <c r="R964" i="1"/>
  <c r="S964" i="1"/>
  <c r="T964" i="1"/>
  <c r="U964" i="1"/>
  <c r="V964" i="1"/>
  <c r="Q965" i="1"/>
  <c r="R965" i="1"/>
  <c r="S965" i="1"/>
  <c r="T965" i="1"/>
  <c r="U965" i="1"/>
  <c r="V965" i="1"/>
  <c r="Q966" i="1"/>
  <c r="R966" i="1"/>
  <c r="S966" i="1"/>
  <c r="T966" i="1"/>
  <c r="U966" i="1"/>
  <c r="V966" i="1"/>
  <c r="Q967" i="1"/>
  <c r="R967" i="1"/>
  <c r="S967" i="1"/>
  <c r="T967" i="1"/>
  <c r="U967" i="1"/>
  <c r="V967" i="1"/>
  <c r="Q968" i="1"/>
  <c r="R968" i="1"/>
  <c r="S968" i="1"/>
  <c r="T968" i="1"/>
  <c r="U968" i="1"/>
  <c r="V968" i="1"/>
  <c r="Q969" i="1"/>
  <c r="R969" i="1"/>
  <c r="S969" i="1"/>
  <c r="T969" i="1"/>
  <c r="U969" i="1"/>
  <c r="V969" i="1"/>
  <c r="Q970" i="1"/>
  <c r="R970" i="1"/>
  <c r="S970" i="1"/>
  <c r="T970" i="1"/>
  <c r="U970" i="1"/>
  <c r="V970" i="1"/>
  <c r="Q971" i="1"/>
  <c r="R971" i="1"/>
  <c r="S971" i="1"/>
  <c r="T971" i="1"/>
  <c r="U971" i="1"/>
  <c r="V971" i="1"/>
  <c r="Q972" i="1"/>
  <c r="R972" i="1"/>
  <c r="S972" i="1"/>
  <c r="T972" i="1"/>
  <c r="U972" i="1"/>
  <c r="V972" i="1"/>
  <c r="Q973" i="1"/>
  <c r="R973" i="1"/>
  <c r="S973" i="1"/>
  <c r="T973" i="1"/>
  <c r="U973" i="1"/>
  <c r="V973" i="1"/>
  <c r="Q974" i="1"/>
  <c r="R974" i="1"/>
  <c r="S974" i="1"/>
  <c r="T974" i="1"/>
  <c r="U974" i="1"/>
  <c r="V974" i="1"/>
  <c r="Q975" i="1"/>
  <c r="R975" i="1"/>
  <c r="S975" i="1"/>
  <c r="T975" i="1"/>
  <c r="U975" i="1"/>
  <c r="V975" i="1"/>
  <c r="Q976" i="1"/>
  <c r="R976" i="1"/>
  <c r="S976" i="1"/>
  <c r="T976" i="1"/>
  <c r="U976" i="1"/>
  <c r="V976" i="1"/>
  <c r="Q977" i="1"/>
  <c r="R977" i="1"/>
  <c r="S977" i="1"/>
  <c r="T977" i="1"/>
  <c r="U977" i="1"/>
  <c r="V977" i="1"/>
  <c r="Q978" i="1"/>
  <c r="R978" i="1"/>
  <c r="S978" i="1"/>
  <c r="T978" i="1"/>
  <c r="U978" i="1"/>
  <c r="V978" i="1"/>
  <c r="Q979" i="1"/>
  <c r="R979" i="1"/>
  <c r="S979" i="1"/>
  <c r="T979" i="1"/>
  <c r="U979" i="1"/>
  <c r="V979" i="1"/>
  <c r="Q980" i="1"/>
  <c r="R980" i="1"/>
  <c r="S980" i="1"/>
  <c r="T980" i="1"/>
  <c r="U980" i="1"/>
  <c r="V980" i="1"/>
  <c r="Q981" i="1"/>
  <c r="R981" i="1"/>
  <c r="S981" i="1"/>
  <c r="T981" i="1"/>
  <c r="U981" i="1"/>
  <c r="V981" i="1"/>
  <c r="Q982" i="1"/>
  <c r="R982" i="1"/>
  <c r="S982" i="1"/>
  <c r="T982" i="1"/>
  <c r="U982" i="1"/>
  <c r="V982" i="1"/>
  <c r="Q983" i="1"/>
  <c r="R983" i="1"/>
  <c r="S983" i="1"/>
  <c r="T983" i="1"/>
  <c r="U983" i="1"/>
  <c r="V983" i="1"/>
  <c r="Q984" i="1"/>
  <c r="R984" i="1"/>
  <c r="S984" i="1"/>
  <c r="T984" i="1"/>
  <c r="U984" i="1"/>
  <c r="V984" i="1"/>
  <c r="Q985" i="1"/>
  <c r="R985" i="1"/>
  <c r="S985" i="1"/>
  <c r="T985" i="1"/>
  <c r="U985" i="1"/>
  <c r="V985" i="1"/>
  <c r="Q986" i="1"/>
  <c r="R986" i="1"/>
  <c r="S986" i="1"/>
  <c r="T986" i="1"/>
  <c r="U986" i="1"/>
  <c r="V986" i="1"/>
  <c r="Q987" i="1"/>
  <c r="R987" i="1"/>
  <c r="S987" i="1"/>
  <c r="T987" i="1"/>
  <c r="U987" i="1"/>
  <c r="V987" i="1"/>
  <c r="Q988" i="1"/>
  <c r="R988" i="1"/>
  <c r="S988" i="1"/>
  <c r="T988" i="1"/>
  <c r="U988" i="1"/>
  <c r="V988" i="1"/>
  <c r="Q989" i="1"/>
  <c r="R989" i="1"/>
  <c r="S989" i="1"/>
  <c r="T989" i="1"/>
  <c r="U989" i="1"/>
  <c r="V989" i="1"/>
  <c r="Q990" i="1"/>
  <c r="R990" i="1"/>
  <c r="S990" i="1"/>
  <c r="T990" i="1"/>
  <c r="U990" i="1"/>
  <c r="V990" i="1"/>
  <c r="Q991" i="1"/>
  <c r="R991" i="1"/>
  <c r="S991" i="1"/>
  <c r="T991" i="1"/>
  <c r="U991" i="1"/>
  <c r="V991" i="1"/>
  <c r="Q992" i="1"/>
  <c r="R992" i="1"/>
  <c r="S992" i="1"/>
  <c r="T992" i="1"/>
  <c r="U992" i="1"/>
  <c r="V992" i="1"/>
  <c r="Q993" i="1"/>
  <c r="R993" i="1"/>
  <c r="S993" i="1"/>
  <c r="T993" i="1"/>
  <c r="U993" i="1"/>
  <c r="V993" i="1"/>
  <c r="Q994" i="1"/>
  <c r="R994" i="1"/>
  <c r="S994" i="1"/>
  <c r="T994" i="1"/>
  <c r="U994" i="1"/>
  <c r="V994" i="1"/>
  <c r="Q995" i="1"/>
  <c r="R995" i="1"/>
  <c r="S995" i="1"/>
  <c r="T995" i="1"/>
  <c r="U995" i="1"/>
  <c r="V995" i="1"/>
  <c r="Q996" i="1"/>
  <c r="R996" i="1"/>
  <c r="S996" i="1"/>
  <c r="T996" i="1"/>
  <c r="U996" i="1"/>
  <c r="V996" i="1"/>
  <c r="Q997" i="1"/>
  <c r="R997" i="1"/>
  <c r="S997" i="1"/>
  <c r="T997" i="1"/>
  <c r="U997" i="1"/>
  <c r="V997" i="1"/>
  <c r="Q998" i="1"/>
  <c r="R998" i="1"/>
  <c r="S998" i="1"/>
  <c r="T998" i="1"/>
  <c r="U998" i="1"/>
  <c r="V998" i="1"/>
  <c r="Q999" i="1"/>
  <c r="R999" i="1"/>
  <c r="S999" i="1"/>
  <c r="T999" i="1"/>
  <c r="U999" i="1"/>
  <c r="V999" i="1"/>
  <c r="Q1000" i="1"/>
  <c r="R1000" i="1"/>
  <c r="S1000" i="1"/>
  <c r="T1000" i="1"/>
  <c r="U1000" i="1"/>
  <c r="V1000" i="1"/>
  <c r="Q1001" i="1"/>
  <c r="R1001" i="1"/>
  <c r="S1001" i="1"/>
  <c r="T1001" i="1"/>
  <c r="U1001" i="1"/>
  <c r="V1001" i="1"/>
  <c r="Q1002" i="1"/>
  <c r="R1002" i="1"/>
  <c r="S1002" i="1"/>
  <c r="T1002" i="1"/>
  <c r="U1002" i="1"/>
  <c r="V1002" i="1"/>
  <c r="S3" i="1"/>
  <c r="T3" i="1"/>
  <c r="U3" i="1"/>
  <c r="V3" i="1"/>
  <c r="O996" i="1"/>
  <c r="N996" i="1"/>
  <c r="O986" i="1"/>
  <c r="N986" i="1"/>
  <c r="O976" i="1"/>
  <c r="N976" i="1"/>
  <c r="O969" i="1"/>
  <c r="N969" i="1"/>
  <c r="O968" i="1"/>
  <c r="N968" i="1"/>
  <c r="O967" i="1"/>
  <c r="N967" i="1"/>
  <c r="O966" i="1"/>
  <c r="N966" i="1"/>
  <c r="O965" i="1"/>
  <c r="N965" i="1"/>
  <c r="O964" i="1"/>
  <c r="N964" i="1"/>
  <c r="O963" i="1"/>
  <c r="N963" i="1"/>
  <c r="O962" i="1"/>
  <c r="N962" i="1"/>
  <c r="O961" i="1"/>
  <c r="N961" i="1"/>
  <c r="O960" i="1"/>
  <c r="N960" i="1"/>
  <c r="O956" i="1"/>
  <c r="N956" i="1"/>
  <c r="O946" i="1"/>
  <c r="N946" i="1"/>
  <c r="O936" i="1"/>
  <c r="N936" i="1"/>
  <c r="O926" i="1"/>
  <c r="N926" i="1"/>
  <c r="O916" i="1"/>
  <c r="N916" i="1"/>
  <c r="O906" i="1"/>
  <c r="N906" i="1"/>
  <c r="O896" i="1"/>
  <c r="N896" i="1"/>
  <c r="O886" i="1"/>
  <c r="N886" i="1"/>
  <c r="O876" i="1"/>
  <c r="N876" i="1"/>
  <c r="O869" i="1"/>
  <c r="N869" i="1"/>
  <c r="O868" i="1"/>
  <c r="N868" i="1"/>
  <c r="O867" i="1"/>
  <c r="N867" i="1"/>
  <c r="O866" i="1"/>
  <c r="N866" i="1"/>
  <c r="O865" i="1"/>
  <c r="N865" i="1"/>
  <c r="O864" i="1"/>
  <c r="N864" i="1"/>
  <c r="O863" i="1"/>
  <c r="N863" i="1"/>
  <c r="O862" i="1"/>
  <c r="N862" i="1"/>
  <c r="O861" i="1"/>
  <c r="N861" i="1"/>
  <c r="O860" i="1"/>
  <c r="N860" i="1"/>
  <c r="O856" i="1"/>
  <c r="N856" i="1"/>
  <c r="O846" i="1"/>
  <c r="N846" i="1"/>
  <c r="O836" i="1"/>
  <c r="N836" i="1"/>
  <c r="O826" i="1"/>
  <c r="N826" i="1"/>
  <c r="O816" i="1"/>
  <c r="N816" i="1"/>
  <c r="O806" i="1"/>
  <c r="N806" i="1"/>
  <c r="O796" i="1"/>
  <c r="N796" i="1"/>
  <c r="O786" i="1"/>
  <c r="N786" i="1"/>
  <c r="O776" i="1"/>
  <c r="N776" i="1"/>
  <c r="O769" i="1"/>
  <c r="N769" i="1"/>
  <c r="O768" i="1"/>
  <c r="N768" i="1"/>
  <c r="O767" i="1"/>
  <c r="N767" i="1"/>
  <c r="O766" i="1"/>
  <c r="N766" i="1"/>
  <c r="O765" i="1"/>
  <c r="N765" i="1"/>
  <c r="O764" i="1"/>
  <c r="N764" i="1"/>
  <c r="O763" i="1"/>
  <c r="N763" i="1"/>
  <c r="O762" i="1"/>
  <c r="N762" i="1"/>
  <c r="O761" i="1"/>
  <c r="N761" i="1"/>
  <c r="O760" i="1"/>
  <c r="N760" i="1"/>
  <c r="O756" i="1"/>
  <c r="N756" i="1"/>
  <c r="O746" i="1"/>
  <c r="N746" i="1"/>
  <c r="O736" i="1"/>
  <c r="N736" i="1"/>
  <c r="O726" i="1"/>
  <c r="N726" i="1"/>
  <c r="O716" i="1"/>
  <c r="N716" i="1"/>
  <c r="O706" i="1"/>
  <c r="N706" i="1"/>
  <c r="O699" i="1"/>
  <c r="N699" i="1"/>
  <c r="O698" i="1"/>
  <c r="N698" i="1"/>
  <c r="O697" i="1"/>
  <c r="N697" i="1"/>
  <c r="O696" i="1"/>
  <c r="N696" i="1"/>
  <c r="O695" i="1"/>
  <c r="N695" i="1"/>
  <c r="O694" i="1"/>
  <c r="N694" i="1"/>
  <c r="O693" i="1"/>
  <c r="N693" i="1"/>
  <c r="O692" i="1"/>
  <c r="N692" i="1"/>
  <c r="O691" i="1"/>
  <c r="N691" i="1"/>
  <c r="O690" i="1"/>
  <c r="N690" i="1"/>
  <c r="O689" i="1"/>
  <c r="N689" i="1"/>
  <c r="O688" i="1"/>
  <c r="N688" i="1"/>
  <c r="O687" i="1"/>
  <c r="N687" i="1"/>
  <c r="O686" i="1"/>
  <c r="N686" i="1"/>
  <c r="O685" i="1"/>
  <c r="N685" i="1"/>
  <c r="O684" i="1"/>
  <c r="N684" i="1"/>
  <c r="O683" i="1"/>
  <c r="N683" i="1"/>
  <c r="O682" i="1"/>
  <c r="N682" i="1"/>
  <c r="O681" i="1"/>
  <c r="N681" i="1"/>
  <c r="O680" i="1"/>
  <c r="N680" i="1"/>
  <c r="O679" i="1"/>
  <c r="N679" i="1"/>
  <c r="O678" i="1"/>
  <c r="N678" i="1"/>
  <c r="O677" i="1"/>
  <c r="N677" i="1"/>
  <c r="O676" i="1"/>
  <c r="N676" i="1"/>
  <c r="O675" i="1"/>
  <c r="N675" i="1"/>
  <c r="O674" i="1"/>
  <c r="N674" i="1"/>
  <c r="O673" i="1"/>
  <c r="N673" i="1"/>
  <c r="O672" i="1"/>
  <c r="N672" i="1"/>
  <c r="O671" i="1"/>
  <c r="N671" i="1"/>
  <c r="O670" i="1"/>
  <c r="N670" i="1"/>
  <c r="O669" i="1"/>
  <c r="N669" i="1"/>
  <c r="O668" i="1"/>
  <c r="N668" i="1"/>
  <c r="O667" i="1"/>
  <c r="N667" i="1"/>
  <c r="O666" i="1"/>
  <c r="N666" i="1"/>
  <c r="O665" i="1"/>
  <c r="N665" i="1"/>
  <c r="O664" i="1"/>
  <c r="N664" i="1"/>
  <c r="O663" i="1"/>
  <c r="N663" i="1"/>
  <c r="O662" i="1"/>
  <c r="N662" i="1"/>
  <c r="O661" i="1"/>
  <c r="N661" i="1"/>
  <c r="O660" i="1"/>
  <c r="N660" i="1"/>
  <c r="O659" i="1"/>
  <c r="N659" i="1"/>
  <c r="O658" i="1"/>
  <c r="N658" i="1"/>
  <c r="O657" i="1"/>
  <c r="N657" i="1"/>
  <c r="O656" i="1"/>
  <c r="N656" i="1"/>
  <c r="O655" i="1"/>
  <c r="N655" i="1"/>
  <c r="O654" i="1"/>
  <c r="N654" i="1"/>
  <c r="O653" i="1"/>
  <c r="N653" i="1"/>
  <c r="O652" i="1"/>
  <c r="N652" i="1"/>
  <c r="O651" i="1"/>
  <c r="N651" i="1"/>
  <c r="O650" i="1"/>
  <c r="N650" i="1"/>
  <c r="O649" i="1"/>
  <c r="N649" i="1"/>
  <c r="O648" i="1"/>
  <c r="N648" i="1"/>
  <c r="O647" i="1"/>
  <c r="N647" i="1"/>
  <c r="O646" i="1"/>
  <c r="N646" i="1"/>
  <c r="O645" i="1"/>
  <c r="N645" i="1"/>
  <c r="O644" i="1"/>
  <c r="N644" i="1"/>
  <c r="O643" i="1"/>
  <c r="N643" i="1"/>
  <c r="O642" i="1"/>
  <c r="N642" i="1"/>
  <c r="O641" i="1"/>
  <c r="N641" i="1"/>
  <c r="O640" i="1"/>
  <c r="N640" i="1"/>
  <c r="O639" i="1"/>
  <c r="N639" i="1"/>
  <c r="O638" i="1"/>
  <c r="N638" i="1"/>
  <c r="O637" i="1"/>
  <c r="N637" i="1"/>
  <c r="O636" i="1"/>
  <c r="N636" i="1"/>
  <c r="O635" i="1"/>
  <c r="N635" i="1"/>
  <c r="O634" i="1"/>
  <c r="N634" i="1"/>
  <c r="O633" i="1"/>
  <c r="N633" i="1"/>
  <c r="O632" i="1"/>
  <c r="N632" i="1"/>
  <c r="O631" i="1"/>
  <c r="N631" i="1"/>
  <c r="O630" i="1"/>
  <c r="N630" i="1"/>
  <c r="O629" i="1"/>
  <c r="N629" i="1"/>
  <c r="O628" i="1"/>
  <c r="N628" i="1"/>
  <c r="O627" i="1"/>
  <c r="N627" i="1"/>
  <c r="O626" i="1"/>
  <c r="N626" i="1"/>
  <c r="O625" i="1"/>
  <c r="N625" i="1"/>
  <c r="O624" i="1"/>
  <c r="N624" i="1"/>
  <c r="O623" i="1"/>
  <c r="N623" i="1"/>
  <c r="O622" i="1"/>
  <c r="N622" i="1"/>
  <c r="O621" i="1"/>
  <c r="N621" i="1"/>
  <c r="O620" i="1"/>
  <c r="N620" i="1"/>
  <c r="O619" i="1"/>
  <c r="N619" i="1"/>
  <c r="O618" i="1"/>
  <c r="N618" i="1"/>
  <c r="O617" i="1"/>
  <c r="N617" i="1"/>
  <c r="O616" i="1"/>
  <c r="N616" i="1"/>
  <c r="O615" i="1"/>
  <c r="N615" i="1"/>
  <c r="O614" i="1"/>
  <c r="N614" i="1"/>
  <c r="O613" i="1"/>
  <c r="N613" i="1"/>
  <c r="O612" i="1"/>
  <c r="N612" i="1"/>
  <c r="O611" i="1"/>
  <c r="N611" i="1"/>
  <c r="O610" i="1"/>
  <c r="N610" i="1"/>
  <c r="O609" i="1"/>
  <c r="N609" i="1"/>
  <c r="O608" i="1"/>
  <c r="N608" i="1"/>
  <c r="O607" i="1"/>
  <c r="N607" i="1"/>
  <c r="O606" i="1"/>
  <c r="N606" i="1"/>
  <c r="O605" i="1"/>
  <c r="N605" i="1"/>
  <c r="O604" i="1"/>
  <c r="N604" i="1"/>
  <c r="O603" i="1"/>
  <c r="N603" i="1"/>
  <c r="O602" i="1"/>
  <c r="N602" i="1"/>
  <c r="O601" i="1"/>
  <c r="N601" i="1"/>
  <c r="O600" i="1"/>
  <c r="N600" i="1"/>
  <c r="O596" i="1"/>
  <c r="N596" i="1"/>
  <c r="O586" i="1"/>
  <c r="N586" i="1"/>
  <c r="O576" i="1"/>
  <c r="N576" i="1"/>
  <c r="O569" i="1"/>
  <c r="N569" i="1"/>
  <c r="O568" i="1"/>
  <c r="N568" i="1"/>
  <c r="O567" i="1"/>
  <c r="N567" i="1"/>
  <c r="O566" i="1"/>
  <c r="N566" i="1"/>
  <c r="O565" i="1"/>
  <c r="N565" i="1"/>
  <c r="O564" i="1"/>
  <c r="N564" i="1"/>
  <c r="O563" i="1"/>
  <c r="N563" i="1"/>
  <c r="O562" i="1"/>
  <c r="N562" i="1"/>
  <c r="O561" i="1"/>
  <c r="N561" i="1"/>
  <c r="O560" i="1"/>
  <c r="N560" i="1"/>
  <c r="O556" i="1"/>
  <c r="N556" i="1"/>
  <c r="O546" i="1"/>
  <c r="N546" i="1"/>
  <c r="O536" i="1"/>
  <c r="N536" i="1"/>
  <c r="O526" i="1"/>
  <c r="N526" i="1"/>
  <c r="O516" i="1"/>
  <c r="N516" i="1"/>
  <c r="O506" i="1"/>
  <c r="N506" i="1"/>
  <c r="O496" i="1"/>
  <c r="N496" i="1"/>
  <c r="O486" i="1"/>
  <c r="N486" i="1"/>
  <c r="O476" i="1"/>
  <c r="N476" i="1"/>
  <c r="O469" i="1"/>
  <c r="N469" i="1"/>
  <c r="O468" i="1"/>
  <c r="N468" i="1"/>
  <c r="O467" i="1"/>
  <c r="N467" i="1"/>
  <c r="O466" i="1"/>
  <c r="N466" i="1"/>
  <c r="O465" i="1"/>
  <c r="N465" i="1"/>
  <c r="O464" i="1"/>
  <c r="N464" i="1"/>
  <c r="O463" i="1"/>
  <c r="N463" i="1"/>
  <c r="O462" i="1"/>
  <c r="N462" i="1"/>
  <c r="O461" i="1"/>
  <c r="N461" i="1"/>
  <c r="O460" i="1"/>
  <c r="N460" i="1"/>
  <c r="O456" i="1"/>
  <c r="N456" i="1"/>
  <c r="O446" i="1"/>
  <c r="N446" i="1"/>
  <c r="O436" i="1"/>
  <c r="N436" i="1"/>
  <c r="O426" i="1"/>
  <c r="N426" i="1"/>
  <c r="O416" i="1"/>
  <c r="N416" i="1"/>
  <c r="O406" i="1"/>
  <c r="N406" i="1"/>
  <c r="O396" i="1"/>
  <c r="N396" i="1"/>
  <c r="O386" i="1"/>
  <c r="N386" i="1"/>
  <c r="O376" i="1"/>
  <c r="N376" i="1"/>
  <c r="O369" i="1"/>
  <c r="N369" i="1"/>
  <c r="O368" i="1"/>
  <c r="N368" i="1"/>
  <c r="O367" i="1"/>
  <c r="N367" i="1"/>
  <c r="O366" i="1"/>
  <c r="N366" i="1"/>
  <c r="O365" i="1"/>
  <c r="N365" i="1"/>
  <c r="O364" i="1"/>
  <c r="N364" i="1"/>
  <c r="O363" i="1"/>
  <c r="N363" i="1"/>
  <c r="O362" i="1"/>
  <c r="N362" i="1"/>
  <c r="O361" i="1"/>
  <c r="N361" i="1"/>
  <c r="O360" i="1"/>
  <c r="N360" i="1"/>
  <c r="O356" i="1"/>
  <c r="N356" i="1"/>
  <c r="O346" i="1"/>
  <c r="N346" i="1"/>
  <c r="O336" i="1"/>
  <c r="N336" i="1"/>
  <c r="O326" i="1"/>
  <c r="N326" i="1"/>
  <c r="O316" i="1"/>
  <c r="N316" i="1"/>
  <c r="O306" i="1"/>
  <c r="N306" i="1"/>
  <c r="O296" i="1"/>
  <c r="N296" i="1"/>
  <c r="O286" i="1"/>
  <c r="N286" i="1"/>
  <c r="O276" i="1"/>
  <c r="N276" i="1"/>
  <c r="O269" i="1"/>
  <c r="N269" i="1"/>
  <c r="O268" i="1"/>
  <c r="N268" i="1"/>
  <c r="O267" i="1"/>
  <c r="N267" i="1"/>
  <c r="O266" i="1"/>
  <c r="N266" i="1"/>
  <c r="O265" i="1"/>
  <c r="N265" i="1"/>
  <c r="O264" i="1"/>
  <c r="N264" i="1"/>
  <c r="O263" i="1"/>
  <c r="N263" i="1"/>
  <c r="O262" i="1"/>
  <c r="N262" i="1"/>
  <c r="O261" i="1"/>
  <c r="N261" i="1"/>
  <c r="O260" i="1"/>
  <c r="N260" i="1"/>
  <c r="O256" i="1"/>
  <c r="N256" i="1"/>
  <c r="O246" i="1"/>
  <c r="N246" i="1"/>
  <c r="O236" i="1"/>
  <c r="N236" i="1"/>
  <c r="O226" i="1"/>
  <c r="N226" i="1"/>
  <c r="O216" i="1"/>
  <c r="N216" i="1"/>
  <c r="O206" i="1"/>
  <c r="N206" i="1"/>
  <c r="O196" i="1"/>
  <c r="N196" i="1"/>
  <c r="O186" i="1"/>
  <c r="N186" i="1"/>
  <c r="O176" i="1"/>
  <c r="N176" i="1"/>
  <c r="O169" i="1"/>
  <c r="N169" i="1"/>
  <c r="O168" i="1"/>
  <c r="N168" i="1"/>
  <c r="O167" i="1"/>
  <c r="N167" i="1"/>
  <c r="O166" i="1"/>
  <c r="N166" i="1"/>
  <c r="O165" i="1"/>
  <c r="N165" i="1"/>
  <c r="O164" i="1"/>
  <c r="N164" i="1"/>
  <c r="O163" i="1"/>
  <c r="N163" i="1"/>
  <c r="O162" i="1"/>
  <c r="N162" i="1"/>
  <c r="O161" i="1"/>
  <c r="N161" i="1"/>
  <c r="O160" i="1"/>
  <c r="N160" i="1"/>
  <c r="O156" i="1"/>
  <c r="N156" i="1"/>
  <c r="O146" i="1"/>
  <c r="N146" i="1"/>
  <c r="O136" i="1"/>
  <c r="N136" i="1"/>
  <c r="O126" i="1"/>
  <c r="N126" i="1"/>
  <c r="O116" i="1"/>
  <c r="N116" i="1"/>
  <c r="O106" i="1"/>
  <c r="N106" i="1"/>
  <c r="O96" i="1"/>
  <c r="N96" i="1"/>
  <c r="O86" i="1"/>
  <c r="N86" i="1"/>
  <c r="O76" i="1"/>
  <c r="N76" i="1"/>
  <c r="O69" i="1"/>
  <c r="N69" i="1"/>
  <c r="O68" i="1"/>
  <c r="N68" i="1"/>
  <c r="O67" i="1"/>
  <c r="N67" i="1"/>
  <c r="O66" i="1"/>
  <c r="N66" i="1"/>
  <c r="O65" i="1"/>
  <c r="N65" i="1"/>
  <c r="O64" i="1"/>
  <c r="N64" i="1"/>
  <c r="O63" i="1"/>
  <c r="N63" i="1"/>
  <c r="O62" i="1"/>
  <c r="N62" i="1"/>
  <c r="O61" i="1"/>
  <c r="N61" i="1"/>
  <c r="O60" i="1"/>
  <c r="N60" i="1"/>
  <c r="O56" i="1"/>
  <c r="N56" i="1"/>
  <c r="O46" i="1"/>
  <c r="N46" i="1"/>
  <c r="O36" i="1"/>
  <c r="N36" i="1"/>
  <c r="O26" i="1"/>
  <c r="N26" i="1"/>
  <c r="O16" i="1"/>
  <c r="N16" i="1"/>
  <c r="O6" i="1"/>
  <c r="N6" i="1"/>
  <c r="O4" i="1"/>
  <c r="O5" i="1"/>
  <c r="O7" i="1"/>
  <c r="O8" i="1"/>
  <c r="O9" i="1"/>
  <c r="O10" i="1"/>
  <c r="O11" i="1"/>
  <c r="O12" i="1"/>
  <c r="O13" i="1"/>
  <c r="O14" i="1"/>
  <c r="O15" i="1"/>
  <c r="O17" i="1"/>
  <c r="O18" i="1"/>
  <c r="O19" i="1"/>
  <c r="O20" i="1"/>
  <c r="O21" i="1"/>
  <c r="O22" i="1"/>
  <c r="O23" i="1"/>
  <c r="O24" i="1"/>
  <c r="O25" i="1"/>
  <c r="O27" i="1"/>
  <c r="O28" i="1"/>
  <c r="O29" i="1"/>
  <c r="O30" i="1"/>
  <c r="O31" i="1"/>
  <c r="O32" i="1"/>
  <c r="O33" i="1"/>
  <c r="O34" i="1"/>
  <c r="O35" i="1"/>
  <c r="O37" i="1"/>
  <c r="O38" i="1"/>
  <c r="O39" i="1"/>
  <c r="O40" i="1"/>
  <c r="O41" i="1"/>
  <c r="O42" i="1"/>
  <c r="O43" i="1"/>
  <c r="O44" i="1"/>
  <c r="O45" i="1"/>
  <c r="O47" i="1"/>
  <c r="O48" i="1"/>
  <c r="O49" i="1"/>
  <c r="O50" i="1"/>
  <c r="O51" i="1"/>
  <c r="O52" i="1"/>
  <c r="O53" i="1"/>
  <c r="O54" i="1"/>
  <c r="O55" i="1"/>
  <c r="O57" i="1"/>
  <c r="O58" i="1"/>
  <c r="O59" i="1"/>
  <c r="O70" i="1"/>
  <c r="O71" i="1"/>
  <c r="O72" i="1"/>
  <c r="O73" i="1"/>
  <c r="O74" i="1"/>
  <c r="O75" i="1"/>
  <c r="O77" i="1"/>
  <c r="O78" i="1"/>
  <c r="O79" i="1"/>
  <c r="O80" i="1"/>
  <c r="O81" i="1"/>
  <c r="O82" i="1"/>
  <c r="O83" i="1"/>
  <c r="O84" i="1"/>
  <c r="O85" i="1"/>
  <c r="O87" i="1"/>
  <c r="O88" i="1"/>
  <c r="O89" i="1"/>
  <c r="O90" i="1"/>
  <c r="O91" i="1"/>
  <c r="O92" i="1"/>
  <c r="O93" i="1"/>
  <c r="O94" i="1"/>
  <c r="O95" i="1"/>
  <c r="O97" i="1"/>
  <c r="O98" i="1"/>
  <c r="O99" i="1"/>
  <c r="O100" i="1"/>
  <c r="O101" i="1"/>
  <c r="O102" i="1"/>
  <c r="O103" i="1"/>
  <c r="O104" i="1"/>
  <c r="O105" i="1"/>
  <c r="O107" i="1"/>
  <c r="O108" i="1"/>
  <c r="O109" i="1"/>
  <c r="O110" i="1"/>
  <c r="O111" i="1"/>
  <c r="O112" i="1"/>
  <c r="O113" i="1"/>
  <c r="O114" i="1"/>
  <c r="O115" i="1"/>
  <c r="O117" i="1"/>
  <c r="O118" i="1"/>
  <c r="O119" i="1"/>
  <c r="O120" i="1"/>
  <c r="O121" i="1"/>
  <c r="O122" i="1"/>
  <c r="O123" i="1"/>
  <c r="O124" i="1"/>
  <c r="O125" i="1"/>
  <c r="O127" i="1"/>
  <c r="O128" i="1"/>
  <c r="O129" i="1"/>
  <c r="O130" i="1"/>
  <c r="O131" i="1"/>
  <c r="O132" i="1"/>
  <c r="O133" i="1"/>
  <c r="O134" i="1"/>
  <c r="O135" i="1"/>
  <c r="O137" i="1"/>
  <c r="O138" i="1"/>
  <c r="O139" i="1"/>
  <c r="O140" i="1"/>
  <c r="O141" i="1"/>
  <c r="O142" i="1"/>
  <c r="O143" i="1"/>
  <c r="O144" i="1"/>
  <c r="O145" i="1"/>
  <c r="O147" i="1"/>
  <c r="O148" i="1"/>
  <c r="O149" i="1"/>
  <c r="O150" i="1"/>
  <c r="O151" i="1"/>
  <c r="O152" i="1"/>
  <c r="O153" i="1"/>
  <c r="O154" i="1"/>
  <c r="O155" i="1"/>
  <c r="O157" i="1"/>
  <c r="O158" i="1"/>
  <c r="O159" i="1"/>
  <c r="O170" i="1"/>
  <c r="O171" i="1"/>
  <c r="O172" i="1"/>
  <c r="O173" i="1"/>
  <c r="O174" i="1"/>
  <c r="O175" i="1"/>
  <c r="O177" i="1"/>
  <c r="O178" i="1"/>
  <c r="O179" i="1"/>
  <c r="O180" i="1"/>
  <c r="O181" i="1"/>
  <c r="O182" i="1"/>
  <c r="O183" i="1"/>
  <c r="O184" i="1"/>
  <c r="O185" i="1"/>
  <c r="O187" i="1"/>
  <c r="O188" i="1"/>
  <c r="O189" i="1"/>
  <c r="O190" i="1"/>
  <c r="O191" i="1"/>
  <c r="O192" i="1"/>
  <c r="O193" i="1"/>
  <c r="O194" i="1"/>
  <c r="O195" i="1"/>
  <c r="O197" i="1"/>
  <c r="O198" i="1"/>
  <c r="O199" i="1"/>
  <c r="O200" i="1"/>
  <c r="O201" i="1"/>
  <c r="O202" i="1"/>
  <c r="O203" i="1"/>
  <c r="O204" i="1"/>
  <c r="O205" i="1"/>
  <c r="O207" i="1"/>
  <c r="O208" i="1"/>
  <c r="O209" i="1"/>
  <c r="O210" i="1"/>
  <c r="O211" i="1"/>
  <c r="O212" i="1"/>
  <c r="O213" i="1"/>
  <c r="O214" i="1"/>
  <c r="O215" i="1"/>
  <c r="O217" i="1"/>
  <c r="O218" i="1"/>
  <c r="O219" i="1"/>
  <c r="O220" i="1"/>
  <c r="O221" i="1"/>
  <c r="O222" i="1"/>
  <c r="O223" i="1"/>
  <c r="O224" i="1"/>
  <c r="O225" i="1"/>
  <c r="O227" i="1"/>
  <c r="O228" i="1"/>
  <c r="O229" i="1"/>
  <c r="O230" i="1"/>
  <c r="O231" i="1"/>
  <c r="O232" i="1"/>
  <c r="O233" i="1"/>
  <c r="O234" i="1"/>
  <c r="O235" i="1"/>
  <c r="O237" i="1"/>
  <c r="O238" i="1"/>
  <c r="O239" i="1"/>
  <c r="O240" i="1"/>
  <c r="O241" i="1"/>
  <c r="O242" i="1"/>
  <c r="O243" i="1"/>
  <c r="O244" i="1"/>
  <c r="O245" i="1"/>
  <c r="O247" i="1"/>
  <c r="O248" i="1"/>
  <c r="O249" i="1"/>
  <c r="O250" i="1"/>
  <c r="O251" i="1"/>
  <c r="O252" i="1"/>
  <c r="O253" i="1"/>
  <c r="O254" i="1"/>
  <c r="O255" i="1"/>
  <c r="O257" i="1"/>
  <c r="O258" i="1"/>
  <c r="O259" i="1"/>
  <c r="O270" i="1"/>
  <c r="O271" i="1"/>
  <c r="O272" i="1"/>
  <c r="O273" i="1"/>
  <c r="O274" i="1"/>
  <c r="O275" i="1"/>
  <c r="O277" i="1"/>
  <c r="O278" i="1"/>
  <c r="O279" i="1"/>
  <c r="O280" i="1"/>
  <c r="O281" i="1"/>
  <c r="O282" i="1"/>
  <c r="O283" i="1"/>
  <c r="O284" i="1"/>
  <c r="O285" i="1"/>
  <c r="O287" i="1"/>
  <c r="O288" i="1"/>
  <c r="O289" i="1"/>
  <c r="O290" i="1"/>
  <c r="O291" i="1"/>
  <c r="O292" i="1"/>
  <c r="O293" i="1"/>
  <c r="O294" i="1"/>
  <c r="O295" i="1"/>
  <c r="O297" i="1"/>
  <c r="O298" i="1"/>
  <c r="O299" i="1"/>
  <c r="O300" i="1"/>
  <c r="O301" i="1"/>
  <c r="O302" i="1"/>
  <c r="O303" i="1"/>
  <c r="O304" i="1"/>
  <c r="O305" i="1"/>
  <c r="O307" i="1"/>
  <c r="O308" i="1"/>
  <c r="O309" i="1"/>
  <c r="O310" i="1"/>
  <c r="O311" i="1"/>
  <c r="O312" i="1"/>
  <c r="O313" i="1"/>
  <c r="O314" i="1"/>
  <c r="O315" i="1"/>
  <c r="O317" i="1"/>
  <c r="O318" i="1"/>
  <c r="O319" i="1"/>
  <c r="O320" i="1"/>
  <c r="O321" i="1"/>
  <c r="O322" i="1"/>
  <c r="O323" i="1"/>
  <c r="O324" i="1"/>
  <c r="O325" i="1"/>
  <c r="O327" i="1"/>
  <c r="O328" i="1"/>
  <c r="O329" i="1"/>
  <c r="O330" i="1"/>
  <c r="O331" i="1"/>
  <c r="O332" i="1"/>
  <c r="O333" i="1"/>
  <c r="O334" i="1"/>
  <c r="O335" i="1"/>
  <c r="O337" i="1"/>
  <c r="O338" i="1"/>
  <c r="O339" i="1"/>
  <c r="O340" i="1"/>
  <c r="O341" i="1"/>
  <c r="O342" i="1"/>
  <c r="O343" i="1"/>
  <c r="O344" i="1"/>
  <c r="O345" i="1"/>
  <c r="O347" i="1"/>
  <c r="O348" i="1"/>
  <c r="O349" i="1"/>
  <c r="O350" i="1"/>
  <c r="O351" i="1"/>
  <c r="O352" i="1"/>
  <c r="O353" i="1"/>
  <c r="O354" i="1"/>
  <c r="O355" i="1"/>
  <c r="O357" i="1"/>
  <c r="O358" i="1"/>
  <c r="O359" i="1"/>
  <c r="O370" i="1"/>
  <c r="O371" i="1"/>
  <c r="O372" i="1"/>
  <c r="O373" i="1"/>
  <c r="O374" i="1"/>
  <c r="O375" i="1"/>
  <c r="O377" i="1"/>
  <c r="O378" i="1"/>
  <c r="O379" i="1"/>
  <c r="O380" i="1"/>
  <c r="O381" i="1"/>
  <c r="O382" i="1"/>
  <c r="O383" i="1"/>
  <c r="O384" i="1"/>
  <c r="O385" i="1"/>
  <c r="O387" i="1"/>
  <c r="O388" i="1"/>
  <c r="O389" i="1"/>
  <c r="O390" i="1"/>
  <c r="O391" i="1"/>
  <c r="O392" i="1"/>
  <c r="O393" i="1"/>
  <c r="O394" i="1"/>
  <c r="O395" i="1"/>
  <c r="O397" i="1"/>
  <c r="O398" i="1"/>
  <c r="O399" i="1"/>
  <c r="O400" i="1"/>
  <c r="O401" i="1"/>
  <c r="O402" i="1"/>
  <c r="O403" i="1"/>
  <c r="O404" i="1"/>
  <c r="O405" i="1"/>
  <c r="O407" i="1"/>
  <c r="O408" i="1"/>
  <c r="O409" i="1"/>
  <c r="O410" i="1"/>
  <c r="O411" i="1"/>
  <c r="O412" i="1"/>
  <c r="O413" i="1"/>
  <c r="O414" i="1"/>
  <c r="O415" i="1"/>
  <c r="O417" i="1"/>
  <c r="O418" i="1"/>
  <c r="O419" i="1"/>
  <c r="O420" i="1"/>
  <c r="O421" i="1"/>
  <c r="O422" i="1"/>
  <c r="O423" i="1"/>
  <c r="O424" i="1"/>
  <c r="O425" i="1"/>
  <c r="O427" i="1"/>
  <c r="O428" i="1"/>
  <c r="O429" i="1"/>
  <c r="O430" i="1"/>
  <c r="O431" i="1"/>
  <c r="O432" i="1"/>
  <c r="O433" i="1"/>
  <c r="O434" i="1"/>
  <c r="O435" i="1"/>
  <c r="O437" i="1"/>
  <c r="O438" i="1"/>
  <c r="O439" i="1"/>
  <c r="O440" i="1"/>
  <c r="O441" i="1"/>
  <c r="O442" i="1"/>
  <c r="O443" i="1"/>
  <c r="O444" i="1"/>
  <c r="O445" i="1"/>
  <c r="O447" i="1"/>
  <c r="O448" i="1"/>
  <c r="O449" i="1"/>
  <c r="O450" i="1"/>
  <c r="O451" i="1"/>
  <c r="O452" i="1"/>
  <c r="O453" i="1"/>
  <c r="O454" i="1"/>
  <c r="O455" i="1"/>
  <c r="O457" i="1"/>
  <c r="O458" i="1"/>
  <c r="O459" i="1"/>
  <c r="O470" i="1"/>
  <c r="O471" i="1"/>
  <c r="O472" i="1"/>
  <c r="O473" i="1"/>
  <c r="O474" i="1"/>
  <c r="O475" i="1"/>
  <c r="O477" i="1"/>
  <c r="O478" i="1"/>
  <c r="O479" i="1"/>
  <c r="O480" i="1"/>
  <c r="O481" i="1"/>
  <c r="O482" i="1"/>
  <c r="O483" i="1"/>
  <c r="O484" i="1"/>
  <c r="O485" i="1"/>
  <c r="O487" i="1"/>
  <c r="O488" i="1"/>
  <c r="O489" i="1"/>
  <c r="O490" i="1"/>
  <c r="O491" i="1"/>
  <c r="O492" i="1"/>
  <c r="O493" i="1"/>
  <c r="O494" i="1"/>
  <c r="O495" i="1"/>
  <c r="O497" i="1"/>
  <c r="O498" i="1"/>
  <c r="O499" i="1"/>
  <c r="O500" i="1"/>
  <c r="O501" i="1"/>
  <c r="O502" i="1"/>
  <c r="O503" i="1"/>
  <c r="O504" i="1"/>
  <c r="O505" i="1"/>
  <c r="O507" i="1"/>
  <c r="O508" i="1"/>
  <c r="O509" i="1"/>
  <c r="O510" i="1"/>
  <c r="O511" i="1"/>
  <c r="O512" i="1"/>
  <c r="O513" i="1"/>
  <c r="O514" i="1"/>
  <c r="O515" i="1"/>
  <c r="O517" i="1"/>
  <c r="O518" i="1"/>
  <c r="O519" i="1"/>
  <c r="O520" i="1"/>
  <c r="O521" i="1"/>
  <c r="O522" i="1"/>
  <c r="O523" i="1"/>
  <c r="O524" i="1"/>
  <c r="O525" i="1"/>
  <c r="O527" i="1"/>
  <c r="O528" i="1"/>
  <c r="O529" i="1"/>
  <c r="O530" i="1"/>
  <c r="O531" i="1"/>
  <c r="O532" i="1"/>
  <c r="O533" i="1"/>
  <c r="O534" i="1"/>
  <c r="O535" i="1"/>
  <c r="O537" i="1"/>
  <c r="O538" i="1"/>
  <c r="O539" i="1"/>
  <c r="O540" i="1"/>
  <c r="O541" i="1"/>
  <c r="O542" i="1"/>
  <c r="O543" i="1"/>
  <c r="O544" i="1"/>
  <c r="O545" i="1"/>
  <c r="O547" i="1"/>
  <c r="O548" i="1"/>
  <c r="O549" i="1"/>
  <c r="O550" i="1"/>
  <c r="O551" i="1"/>
  <c r="O552" i="1"/>
  <c r="O553" i="1"/>
  <c r="O554" i="1"/>
  <c r="O555" i="1"/>
  <c r="O557" i="1"/>
  <c r="O558" i="1"/>
  <c r="O559" i="1"/>
  <c r="O570" i="1"/>
  <c r="O571" i="1"/>
  <c r="O572" i="1"/>
  <c r="O573" i="1"/>
  <c r="O574" i="1"/>
  <c r="O575" i="1"/>
  <c r="O577" i="1"/>
  <c r="O578" i="1"/>
  <c r="O579" i="1"/>
  <c r="O580" i="1"/>
  <c r="O581" i="1"/>
  <c r="O582" i="1"/>
  <c r="O583" i="1"/>
  <c r="O584" i="1"/>
  <c r="O585" i="1"/>
  <c r="O587" i="1"/>
  <c r="O588" i="1"/>
  <c r="O589" i="1"/>
  <c r="O590" i="1"/>
  <c r="O591" i="1"/>
  <c r="O592" i="1"/>
  <c r="O593" i="1"/>
  <c r="O594" i="1"/>
  <c r="O595" i="1"/>
  <c r="O597" i="1"/>
  <c r="O598" i="1"/>
  <c r="O599" i="1"/>
  <c r="O700" i="1"/>
  <c r="O701" i="1"/>
  <c r="O702" i="1"/>
  <c r="O703" i="1"/>
  <c r="O704" i="1"/>
  <c r="O705" i="1"/>
  <c r="O707" i="1"/>
  <c r="O708" i="1"/>
  <c r="O709" i="1"/>
  <c r="O710" i="1"/>
  <c r="O711" i="1"/>
  <c r="O712" i="1"/>
  <c r="O713" i="1"/>
  <c r="O714" i="1"/>
  <c r="O715" i="1"/>
  <c r="O717" i="1"/>
  <c r="O718" i="1"/>
  <c r="O719" i="1"/>
  <c r="O720" i="1"/>
  <c r="O721" i="1"/>
  <c r="O722" i="1"/>
  <c r="O723" i="1"/>
  <c r="O724" i="1"/>
  <c r="O725" i="1"/>
  <c r="O727" i="1"/>
  <c r="O728" i="1"/>
  <c r="O729" i="1"/>
  <c r="O730" i="1"/>
  <c r="O731" i="1"/>
  <c r="O732" i="1"/>
  <c r="O733" i="1"/>
  <c r="O734" i="1"/>
  <c r="O735" i="1"/>
  <c r="O737" i="1"/>
  <c r="O738" i="1"/>
  <c r="O739" i="1"/>
  <c r="O740" i="1"/>
  <c r="O741" i="1"/>
  <c r="O742" i="1"/>
  <c r="O743" i="1"/>
  <c r="O744" i="1"/>
  <c r="O745" i="1"/>
  <c r="O747" i="1"/>
  <c r="O748" i="1"/>
  <c r="O749" i="1"/>
  <c r="O750" i="1"/>
  <c r="O751" i="1"/>
  <c r="O752" i="1"/>
  <c r="O753" i="1"/>
  <c r="O754" i="1"/>
  <c r="O755" i="1"/>
  <c r="O757" i="1"/>
  <c r="O758" i="1"/>
  <c r="O759" i="1"/>
  <c r="O770" i="1"/>
  <c r="O771" i="1"/>
  <c r="O772" i="1"/>
  <c r="O773" i="1"/>
  <c r="O774" i="1"/>
  <c r="O775" i="1"/>
  <c r="O777" i="1"/>
  <c r="O778" i="1"/>
  <c r="O779" i="1"/>
  <c r="O780" i="1"/>
  <c r="O781" i="1"/>
  <c r="O782" i="1"/>
  <c r="O783" i="1"/>
  <c r="O784" i="1"/>
  <c r="O785" i="1"/>
  <c r="O787" i="1"/>
  <c r="O788" i="1"/>
  <c r="O789" i="1"/>
  <c r="O790" i="1"/>
  <c r="O791" i="1"/>
  <c r="O792" i="1"/>
  <c r="O793" i="1"/>
  <c r="O794" i="1"/>
  <c r="O795" i="1"/>
  <c r="O797" i="1"/>
  <c r="O798" i="1"/>
  <c r="O799" i="1"/>
  <c r="O800" i="1"/>
  <c r="O801" i="1"/>
  <c r="O802" i="1"/>
  <c r="O803" i="1"/>
  <c r="O804" i="1"/>
  <c r="O805" i="1"/>
  <c r="O807" i="1"/>
  <c r="O808" i="1"/>
  <c r="O809" i="1"/>
  <c r="O810" i="1"/>
  <c r="O811" i="1"/>
  <c r="O812" i="1"/>
  <c r="O813" i="1"/>
  <c r="O814" i="1"/>
  <c r="O815" i="1"/>
  <c r="O817" i="1"/>
  <c r="O818" i="1"/>
  <c r="O819" i="1"/>
  <c r="O820" i="1"/>
  <c r="O821" i="1"/>
  <c r="O822" i="1"/>
  <c r="O823" i="1"/>
  <c r="O824" i="1"/>
  <c r="O825" i="1"/>
  <c r="O827" i="1"/>
  <c r="O828" i="1"/>
  <c r="O829" i="1"/>
  <c r="O830" i="1"/>
  <c r="O831" i="1"/>
  <c r="O832" i="1"/>
  <c r="O833" i="1"/>
  <c r="O834" i="1"/>
  <c r="O835" i="1"/>
  <c r="O837" i="1"/>
  <c r="O838" i="1"/>
  <c r="O839" i="1"/>
  <c r="O840" i="1"/>
  <c r="O841" i="1"/>
  <c r="O842" i="1"/>
  <c r="O843" i="1"/>
  <c r="O844" i="1"/>
  <c r="O845" i="1"/>
  <c r="O847" i="1"/>
  <c r="O848" i="1"/>
  <c r="O849" i="1"/>
  <c r="O850" i="1"/>
  <c r="O851" i="1"/>
  <c r="O852" i="1"/>
  <c r="O853" i="1"/>
  <c r="O854" i="1"/>
  <c r="O855" i="1"/>
  <c r="O857" i="1"/>
  <c r="O858" i="1"/>
  <c r="O859" i="1"/>
  <c r="O870" i="1"/>
  <c r="O871" i="1"/>
  <c r="O872" i="1"/>
  <c r="O873" i="1"/>
  <c r="O874" i="1"/>
  <c r="O875" i="1"/>
  <c r="O877" i="1"/>
  <c r="O878" i="1"/>
  <c r="O879" i="1"/>
  <c r="O880" i="1"/>
  <c r="O881" i="1"/>
  <c r="O882" i="1"/>
  <c r="O883" i="1"/>
  <c r="O884" i="1"/>
  <c r="O885" i="1"/>
  <c r="O887" i="1"/>
  <c r="O888" i="1"/>
  <c r="O889" i="1"/>
  <c r="O890" i="1"/>
  <c r="O891" i="1"/>
  <c r="O892" i="1"/>
  <c r="O893" i="1"/>
  <c r="O894" i="1"/>
  <c r="O895" i="1"/>
  <c r="O897" i="1"/>
  <c r="O898" i="1"/>
  <c r="O899" i="1"/>
  <c r="O900" i="1"/>
  <c r="O901" i="1"/>
  <c r="O902" i="1"/>
  <c r="O903" i="1"/>
  <c r="O904" i="1"/>
  <c r="O905" i="1"/>
  <c r="O907" i="1"/>
  <c r="O908" i="1"/>
  <c r="O909" i="1"/>
  <c r="O910" i="1"/>
  <c r="O911" i="1"/>
  <c r="O912" i="1"/>
  <c r="O913" i="1"/>
  <c r="O914" i="1"/>
  <c r="O915" i="1"/>
  <c r="O917" i="1"/>
  <c r="O918" i="1"/>
  <c r="O919" i="1"/>
  <c r="O920" i="1"/>
  <c r="O921" i="1"/>
  <c r="O922" i="1"/>
  <c r="O923" i="1"/>
  <c r="O924" i="1"/>
  <c r="O925" i="1"/>
  <c r="O927" i="1"/>
  <c r="O928" i="1"/>
  <c r="O929" i="1"/>
  <c r="O930" i="1"/>
  <c r="O931" i="1"/>
  <c r="O932" i="1"/>
  <c r="O933" i="1"/>
  <c r="O934" i="1"/>
  <c r="O935" i="1"/>
  <c r="O937" i="1"/>
  <c r="O938" i="1"/>
  <c r="O939" i="1"/>
  <c r="O940" i="1"/>
  <c r="O941" i="1"/>
  <c r="O942" i="1"/>
  <c r="O943" i="1"/>
  <c r="O944" i="1"/>
  <c r="O945" i="1"/>
  <c r="O947" i="1"/>
  <c r="O948" i="1"/>
  <c r="O949" i="1"/>
  <c r="O950" i="1"/>
  <c r="O951" i="1"/>
  <c r="O952" i="1"/>
  <c r="O953" i="1"/>
  <c r="O954" i="1"/>
  <c r="O955" i="1"/>
  <c r="O957" i="1"/>
  <c r="O958" i="1"/>
  <c r="O959" i="1"/>
  <c r="O970" i="1"/>
  <c r="O971" i="1"/>
  <c r="O972" i="1"/>
  <c r="O973" i="1"/>
  <c r="O974" i="1"/>
  <c r="O975" i="1"/>
  <c r="O977" i="1"/>
  <c r="O978" i="1"/>
  <c r="O979" i="1"/>
  <c r="O980" i="1"/>
  <c r="O981" i="1"/>
  <c r="O982" i="1"/>
  <c r="O983" i="1"/>
  <c r="O984" i="1"/>
  <c r="O985" i="1"/>
  <c r="O987" i="1"/>
  <c r="O988" i="1"/>
  <c r="O989" i="1"/>
  <c r="O990" i="1"/>
  <c r="O991" i="1"/>
  <c r="O992" i="1"/>
  <c r="O993" i="1"/>
  <c r="O994" i="1"/>
  <c r="O995" i="1"/>
  <c r="O997" i="1"/>
  <c r="O998" i="1"/>
  <c r="O999" i="1"/>
  <c r="O1000" i="1"/>
  <c r="O1001" i="1"/>
  <c r="O1002" i="1"/>
  <c r="O3" i="1"/>
  <c r="N4" i="1"/>
  <c r="N5" i="1"/>
  <c r="N7" i="1"/>
  <c r="N8" i="1"/>
  <c r="N9" i="1"/>
  <c r="N10" i="1"/>
  <c r="N11" i="1"/>
  <c r="N12" i="1"/>
  <c r="N13" i="1"/>
  <c r="N14" i="1"/>
  <c r="N15" i="1"/>
  <c r="N17" i="1"/>
  <c r="N18" i="1"/>
  <c r="N19" i="1"/>
  <c r="N20" i="1"/>
  <c r="N21" i="1"/>
  <c r="N22" i="1"/>
  <c r="N23" i="1"/>
  <c r="N24" i="1"/>
  <c r="N25" i="1"/>
  <c r="N27" i="1"/>
  <c r="N28" i="1"/>
  <c r="N29" i="1"/>
  <c r="N30" i="1"/>
  <c r="N31" i="1"/>
  <c r="N32" i="1"/>
  <c r="N33" i="1"/>
  <c r="N34" i="1"/>
  <c r="N35" i="1"/>
  <c r="N37" i="1"/>
  <c r="N38" i="1"/>
  <c r="N39" i="1"/>
  <c r="N40" i="1"/>
  <c r="N41" i="1"/>
  <c r="N42" i="1"/>
  <c r="N43" i="1"/>
  <c r="N44" i="1"/>
  <c r="N45" i="1"/>
  <c r="N47" i="1"/>
  <c r="N48" i="1"/>
  <c r="N49" i="1"/>
  <c r="N50" i="1"/>
  <c r="N51" i="1"/>
  <c r="N52" i="1"/>
  <c r="N53" i="1"/>
  <c r="N54" i="1"/>
  <c r="N55" i="1"/>
  <c r="N57" i="1"/>
  <c r="N58" i="1"/>
  <c r="N59" i="1"/>
  <c r="N70" i="1"/>
  <c r="N71" i="1"/>
  <c r="N72" i="1"/>
  <c r="N73" i="1"/>
  <c r="N74" i="1"/>
  <c r="N75" i="1"/>
  <c r="N77" i="1"/>
  <c r="N78" i="1"/>
  <c r="N79" i="1"/>
  <c r="N80" i="1"/>
  <c r="N81" i="1"/>
  <c r="N82" i="1"/>
  <c r="N83" i="1"/>
  <c r="N84" i="1"/>
  <c r="N85" i="1"/>
  <c r="N87" i="1"/>
  <c r="N88" i="1"/>
  <c r="N89" i="1"/>
  <c r="N90" i="1"/>
  <c r="N91" i="1"/>
  <c r="N92" i="1"/>
  <c r="N93" i="1"/>
  <c r="N94" i="1"/>
  <c r="N95" i="1"/>
  <c r="N97" i="1"/>
  <c r="N98" i="1"/>
  <c r="N99" i="1"/>
  <c r="N100" i="1"/>
  <c r="N101" i="1"/>
  <c r="N102" i="1"/>
  <c r="N103" i="1"/>
  <c r="N104" i="1"/>
  <c r="N105" i="1"/>
  <c r="N107" i="1"/>
  <c r="N108" i="1"/>
  <c r="N109" i="1"/>
  <c r="N110" i="1"/>
  <c r="N111" i="1"/>
  <c r="N112" i="1"/>
  <c r="N113" i="1"/>
  <c r="N114" i="1"/>
  <c r="N115" i="1"/>
  <c r="N117" i="1"/>
  <c r="N118" i="1"/>
  <c r="N119" i="1"/>
  <c r="N120" i="1"/>
  <c r="N121" i="1"/>
  <c r="N122" i="1"/>
  <c r="N123" i="1"/>
  <c r="N124" i="1"/>
  <c r="N125" i="1"/>
  <c r="N127" i="1"/>
  <c r="N128" i="1"/>
  <c r="N129" i="1"/>
  <c r="N130" i="1"/>
  <c r="N131" i="1"/>
  <c r="N132" i="1"/>
  <c r="N133" i="1"/>
  <c r="N134" i="1"/>
  <c r="N135" i="1"/>
  <c r="N137" i="1"/>
  <c r="N138" i="1"/>
  <c r="N139" i="1"/>
  <c r="N140" i="1"/>
  <c r="N141" i="1"/>
  <c r="N142" i="1"/>
  <c r="N143" i="1"/>
  <c r="N144" i="1"/>
  <c r="N145" i="1"/>
  <c r="N147" i="1"/>
  <c r="N148" i="1"/>
  <c r="N149" i="1"/>
  <c r="N150" i="1"/>
  <c r="N151" i="1"/>
  <c r="N152" i="1"/>
  <c r="N153" i="1"/>
  <c r="N154" i="1"/>
  <c r="N155" i="1"/>
  <c r="N157" i="1"/>
  <c r="N158" i="1"/>
  <c r="N159" i="1"/>
  <c r="N170" i="1"/>
  <c r="N171" i="1"/>
  <c r="N172" i="1"/>
  <c r="N173" i="1"/>
  <c r="N174" i="1"/>
  <c r="N175" i="1"/>
  <c r="N177" i="1"/>
  <c r="N178" i="1"/>
  <c r="N179" i="1"/>
  <c r="N180" i="1"/>
  <c r="N181" i="1"/>
  <c r="N182" i="1"/>
  <c r="N183" i="1"/>
  <c r="N184" i="1"/>
  <c r="N185" i="1"/>
  <c r="N187" i="1"/>
  <c r="N188" i="1"/>
  <c r="N189" i="1"/>
  <c r="N190" i="1"/>
  <c r="N191" i="1"/>
  <c r="N192" i="1"/>
  <c r="N193" i="1"/>
  <c r="N194" i="1"/>
  <c r="N195" i="1"/>
  <c r="N197" i="1"/>
  <c r="N198" i="1"/>
  <c r="N199" i="1"/>
  <c r="N200" i="1"/>
  <c r="N201" i="1"/>
  <c r="N202" i="1"/>
  <c r="N203" i="1"/>
  <c r="N204" i="1"/>
  <c r="N205" i="1"/>
  <c r="N207" i="1"/>
  <c r="N208" i="1"/>
  <c r="N209" i="1"/>
  <c r="N210" i="1"/>
  <c r="N211" i="1"/>
  <c r="N212" i="1"/>
  <c r="N213" i="1"/>
  <c r="N214" i="1"/>
  <c r="N215" i="1"/>
  <c r="N217" i="1"/>
  <c r="N218" i="1"/>
  <c r="N219" i="1"/>
  <c r="N220" i="1"/>
  <c r="N221" i="1"/>
  <c r="N222" i="1"/>
  <c r="N223" i="1"/>
  <c r="N224" i="1"/>
  <c r="N225" i="1"/>
  <c r="N227" i="1"/>
  <c r="N228" i="1"/>
  <c r="N229" i="1"/>
  <c r="N230" i="1"/>
  <c r="N231" i="1"/>
  <c r="N232" i="1"/>
  <c r="N233" i="1"/>
  <c r="N234" i="1"/>
  <c r="N235" i="1"/>
  <c r="N237" i="1"/>
  <c r="N238" i="1"/>
  <c r="N239" i="1"/>
  <c r="N240" i="1"/>
  <c r="N241" i="1"/>
  <c r="N242" i="1"/>
  <c r="N243" i="1"/>
  <c r="N244" i="1"/>
  <c r="N245" i="1"/>
  <c r="N247" i="1"/>
  <c r="N248" i="1"/>
  <c r="N249" i="1"/>
  <c r="N250" i="1"/>
  <c r="N251" i="1"/>
  <c r="N252" i="1"/>
  <c r="N253" i="1"/>
  <c r="N254" i="1"/>
  <c r="N255" i="1"/>
  <c r="N257" i="1"/>
  <c r="N258" i="1"/>
  <c r="N259" i="1"/>
  <c r="N270" i="1"/>
  <c r="N271" i="1"/>
  <c r="N272" i="1"/>
  <c r="N273" i="1"/>
  <c r="N274" i="1"/>
  <c r="N275" i="1"/>
  <c r="N277" i="1"/>
  <c r="N278" i="1"/>
  <c r="N279" i="1"/>
  <c r="N280" i="1"/>
  <c r="N281" i="1"/>
  <c r="N282" i="1"/>
  <c r="N283" i="1"/>
  <c r="N284" i="1"/>
  <c r="N285" i="1"/>
  <c r="N287" i="1"/>
  <c r="N288" i="1"/>
  <c r="N289" i="1"/>
  <c r="N290" i="1"/>
  <c r="N291" i="1"/>
  <c r="N292" i="1"/>
  <c r="N293" i="1"/>
  <c r="N294" i="1"/>
  <c r="N295" i="1"/>
  <c r="N297" i="1"/>
  <c r="N298" i="1"/>
  <c r="N299" i="1"/>
  <c r="N300" i="1"/>
  <c r="N301" i="1"/>
  <c r="N302" i="1"/>
  <c r="N303" i="1"/>
  <c r="N304" i="1"/>
  <c r="N305" i="1"/>
  <c r="N307" i="1"/>
  <c r="N308" i="1"/>
  <c r="N309" i="1"/>
  <c r="N310" i="1"/>
  <c r="N311" i="1"/>
  <c r="N312" i="1"/>
  <c r="N313" i="1"/>
  <c r="N314" i="1"/>
  <c r="N315" i="1"/>
  <c r="N317" i="1"/>
  <c r="N318" i="1"/>
  <c r="N319" i="1"/>
  <c r="N320" i="1"/>
  <c r="N321" i="1"/>
  <c r="N322" i="1"/>
  <c r="N323" i="1"/>
  <c r="N324" i="1"/>
  <c r="N325" i="1"/>
  <c r="N327" i="1"/>
  <c r="N328" i="1"/>
  <c r="N329" i="1"/>
  <c r="N330" i="1"/>
  <c r="N331" i="1"/>
  <c r="N332" i="1"/>
  <c r="N333" i="1"/>
  <c r="N334" i="1"/>
  <c r="N335" i="1"/>
  <c r="N337" i="1"/>
  <c r="N338" i="1"/>
  <c r="N339" i="1"/>
  <c r="N340" i="1"/>
  <c r="N341" i="1"/>
  <c r="N342" i="1"/>
  <c r="N343" i="1"/>
  <c r="N344" i="1"/>
  <c r="N345" i="1"/>
  <c r="N347" i="1"/>
  <c r="N348" i="1"/>
  <c r="N349" i="1"/>
  <c r="N350" i="1"/>
  <c r="N351" i="1"/>
  <c r="N352" i="1"/>
  <c r="N353" i="1"/>
  <c r="N354" i="1"/>
  <c r="N355" i="1"/>
  <c r="N357" i="1"/>
  <c r="N358" i="1"/>
  <c r="N359" i="1"/>
  <c r="N370" i="1"/>
  <c r="N371" i="1"/>
  <c r="N372" i="1"/>
  <c r="N373" i="1"/>
  <c r="N374" i="1"/>
  <c r="N375" i="1"/>
  <c r="N377" i="1"/>
  <c r="N378" i="1"/>
  <c r="N379" i="1"/>
  <c r="N380" i="1"/>
  <c r="N381" i="1"/>
  <c r="N382" i="1"/>
  <c r="N383" i="1"/>
  <c r="N384" i="1"/>
  <c r="N385" i="1"/>
  <c r="N387" i="1"/>
  <c r="N388" i="1"/>
  <c r="N389" i="1"/>
  <c r="N390" i="1"/>
  <c r="N391" i="1"/>
  <c r="N392" i="1"/>
  <c r="N393" i="1"/>
  <c r="N394" i="1"/>
  <c r="N395" i="1"/>
  <c r="N397" i="1"/>
  <c r="N398" i="1"/>
  <c r="N399" i="1"/>
  <c r="N400" i="1"/>
  <c r="N401" i="1"/>
  <c r="N402" i="1"/>
  <c r="N403" i="1"/>
  <c r="N404" i="1"/>
  <c r="N405" i="1"/>
  <c r="N407" i="1"/>
  <c r="N408" i="1"/>
  <c r="N409" i="1"/>
  <c r="N410" i="1"/>
  <c r="N411" i="1"/>
  <c r="N412" i="1"/>
  <c r="N413" i="1"/>
  <c r="N414" i="1"/>
  <c r="N415" i="1"/>
  <c r="N417" i="1"/>
  <c r="N418" i="1"/>
  <c r="N419" i="1"/>
  <c r="N420" i="1"/>
  <c r="N421" i="1"/>
  <c r="N422" i="1"/>
  <c r="N423" i="1"/>
  <c r="N424" i="1"/>
  <c r="N425" i="1"/>
  <c r="N427" i="1"/>
  <c r="N428" i="1"/>
  <c r="N429" i="1"/>
  <c r="N430" i="1"/>
  <c r="N431" i="1"/>
  <c r="N432" i="1"/>
  <c r="N433" i="1"/>
  <c r="N434" i="1"/>
  <c r="N435" i="1"/>
  <c r="N437" i="1"/>
  <c r="N438" i="1"/>
  <c r="N439" i="1"/>
  <c r="N440" i="1"/>
  <c r="N441" i="1"/>
  <c r="N442" i="1"/>
  <c r="N443" i="1"/>
  <c r="N444" i="1"/>
  <c r="N445" i="1"/>
  <c r="N447" i="1"/>
  <c r="N448" i="1"/>
  <c r="N449" i="1"/>
  <c r="N450" i="1"/>
  <c r="N451" i="1"/>
  <c r="N452" i="1"/>
  <c r="N453" i="1"/>
  <c r="N454" i="1"/>
  <c r="N455" i="1"/>
  <c r="N457" i="1"/>
  <c r="N458" i="1"/>
  <c r="N459" i="1"/>
  <c r="N470" i="1"/>
  <c r="N471" i="1"/>
  <c r="N472" i="1"/>
  <c r="N473" i="1"/>
  <c r="N474" i="1"/>
  <c r="N475" i="1"/>
  <c r="N477" i="1"/>
  <c r="N478" i="1"/>
  <c r="N479" i="1"/>
  <c r="N480" i="1"/>
  <c r="N481" i="1"/>
  <c r="N482" i="1"/>
  <c r="N483" i="1"/>
  <c r="N484" i="1"/>
  <c r="N485" i="1"/>
  <c r="N487" i="1"/>
  <c r="N488" i="1"/>
  <c r="N489" i="1"/>
  <c r="N490" i="1"/>
  <c r="N491" i="1"/>
  <c r="N492" i="1"/>
  <c r="N493" i="1"/>
  <c r="N494" i="1"/>
  <c r="N495" i="1"/>
  <c r="N497" i="1"/>
  <c r="N498" i="1"/>
  <c r="N499" i="1"/>
  <c r="N500" i="1"/>
  <c r="N501" i="1"/>
  <c r="N502" i="1"/>
  <c r="N503" i="1"/>
  <c r="N504" i="1"/>
  <c r="N505" i="1"/>
  <c r="N507" i="1"/>
  <c r="N508" i="1"/>
  <c r="N509" i="1"/>
  <c r="N510" i="1"/>
  <c r="N511" i="1"/>
  <c r="N512" i="1"/>
  <c r="N513" i="1"/>
  <c r="N514" i="1"/>
  <c r="N515" i="1"/>
  <c r="N517" i="1"/>
  <c r="N518" i="1"/>
  <c r="N519" i="1"/>
  <c r="N520" i="1"/>
  <c r="N521" i="1"/>
  <c r="N522" i="1"/>
  <c r="N523" i="1"/>
  <c r="N524" i="1"/>
  <c r="N525" i="1"/>
  <c r="N527" i="1"/>
  <c r="N528" i="1"/>
  <c r="N529" i="1"/>
  <c r="N530" i="1"/>
  <c r="N531" i="1"/>
  <c r="N532" i="1"/>
  <c r="N533" i="1"/>
  <c r="N534" i="1"/>
  <c r="N535" i="1"/>
  <c r="N537" i="1"/>
  <c r="N538" i="1"/>
  <c r="N539" i="1"/>
  <c r="N540" i="1"/>
  <c r="N541" i="1"/>
  <c r="N542" i="1"/>
  <c r="N543" i="1"/>
  <c r="N544" i="1"/>
  <c r="N545" i="1"/>
  <c r="N547" i="1"/>
  <c r="N548" i="1"/>
  <c r="N549" i="1"/>
  <c r="N550" i="1"/>
  <c r="N551" i="1"/>
  <c r="N552" i="1"/>
  <c r="N553" i="1"/>
  <c r="N554" i="1"/>
  <c r="N555" i="1"/>
  <c r="N557" i="1"/>
  <c r="N558" i="1"/>
  <c r="N559" i="1"/>
  <c r="N570" i="1"/>
  <c r="N571" i="1"/>
  <c r="N572" i="1"/>
  <c r="N573" i="1"/>
  <c r="N574" i="1"/>
  <c r="N575" i="1"/>
  <c r="N577" i="1"/>
  <c r="N578" i="1"/>
  <c r="N579" i="1"/>
  <c r="N580" i="1"/>
  <c r="N581" i="1"/>
  <c r="N582" i="1"/>
  <c r="N583" i="1"/>
  <c r="N584" i="1"/>
  <c r="N585" i="1"/>
  <c r="N587" i="1"/>
  <c r="N588" i="1"/>
  <c r="N589" i="1"/>
  <c r="N590" i="1"/>
  <c r="N591" i="1"/>
  <c r="N592" i="1"/>
  <c r="N593" i="1"/>
  <c r="N594" i="1"/>
  <c r="N595" i="1"/>
  <c r="N597" i="1"/>
  <c r="N598" i="1"/>
  <c r="N599" i="1"/>
  <c r="N700" i="1"/>
  <c r="N701" i="1"/>
  <c r="N702" i="1"/>
  <c r="N703" i="1"/>
  <c r="N704" i="1"/>
  <c r="N705" i="1"/>
  <c r="N707" i="1"/>
  <c r="N708" i="1"/>
  <c r="N709" i="1"/>
  <c r="N710" i="1"/>
  <c r="N711" i="1"/>
  <c r="N712" i="1"/>
  <c r="N713" i="1"/>
  <c r="N714" i="1"/>
  <c r="N715" i="1"/>
  <c r="N717" i="1"/>
  <c r="N718" i="1"/>
  <c r="N719" i="1"/>
  <c r="N720" i="1"/>
  <c r="N721" i="1"/>
  <c r="N722" i="1"/>
  <c r="N723" i="1"/>
  <c r="N724" i="1"/>
  <c r="N725" i="1"/>
  <c r="N727" i="1"/>
  <c r="N728" i="1"/>
  <c r="N729" i="1"/>
  <c r="N730" i="1"/>
  <c r="N731" i="1"/>
  <c r="N732" i="1"/>
  <c r="N733" i="1"/>
  <c r="N734" i="1"/>
  <c r="N735" i="1"/>
  <c r="N737" i="1"/>
  <c r="N738" i="1"/>
  <c r="N739" i="1"/>
  <c r="N740" i="1"/>
  <c r="N741" i="1"/>
  <c r="N742" i="1"/>
  <c r="N743" i="1"/>
  <c r="N744" i="1"/>
  <c r="N745" i="1"/>
  <c r="N747" i="1"/>
  <c r="N748" i="1"/>
  <c r="N749" i="1"/>
  <c r="N750" i="1"/>
  <c r="N751" i="1"/>
  <c r="N752" i="1"/>
  <c r="N753" i="1"/>
  <c r="N754" i="1"/>
  <c r="N755" i="1"/>
  <c r="N757" i="1"/>
  <c r="N758" i="1"/>
  <c r="N759" i="1"/>
  <c r="N770" i="1"/>
  <c r="N771" i="1"/>
  <c r="N772" i="1"/>
  <c r="N773" i="1"/>
  <c r="N774" i="1"/>
  <c r="N775" i="1"/>
  <c r="N777" i="1"/>
  <c r="N778" i="1"/>
  <c r="N779" i="1"/>
  <c r="N780" i="1"/>
  <c r="N781" i="1"/>
  <c r="N782" i="1"/>
  <c r="N783" i="1"/>
  <c r="N784" i="1"/>
  <c r="N785" i="1"/>
  <c r="N787" i="1"/>
  <c r="N788" i="1"/>
  <c r="N789" i="1"/>
  <c r="N790" i="1"/>
  <c r="N791" i="1"/>
  <c r="N792" i="1"/>
  <c r="N793" i="1"/>
  <c r="N794" i="1"/>
  <c r="N795" i="1"/>
  <c r="N797" i="1"/>
  <c r="N798" i="1"/>
  <c r="N799" i="1"/>
  <c r="N800" i="1"/>
  <c r="N801" i="1"/>
  <c r="N802" i="1"/>
  <c r="N803" i="1"/>
  <c r="N804" i="1"/>
  <c r="N805" i="1"/>
  <c r="N807" i="1"/>
  <c r="N808" i="1"/>
  <c r="N809" i="1"/>
  <c r="N810" i="1"/>
  <c r="N811" i="1"/>
  <c r="N812" i="1"/>
  <c r="N813" i="1"/>
  <c r="N814" i="1"/>
  <c r="N815" i="1"/>
  <c r="N817" i="1"/>
  <c r="N818" i="1"/>
  <c r="N819" i="1"/>
  <c r="N820" i="1"/>
  <c r="N821" i="1"/>
  <c r="N822" i="1"/>
  <c r="N823" i="1"/>
  <c r="N824" i="1"/>
  <c r="N825" i="1"/>
  <c r="N827" i="1"/>
  <c r="N828" i="1"/>
  <c r="N829" i="1"/>
  <c r="N830" i="1"/>
  <c r="N831" i="1"/>
  <c r="N832" i="1"/>
  <c r="N833" i="1"/>
  <c r="N834" i="1"/>
  <c r="N835" i="1"/>
  <c r="N837" i="1"/>
  <c r="N838" i="1"/>
  <c r="N839" i="1"/>
  <c r="N840" i="1"/>
  <c r="N841" i="1"/>
  <c r="N842" i="1"/>
  <c r="N843" i="1"/>
  <c r="N844" i="1"/>
  <c r="N845" i="1"/>
  <c r="N847" i="1"/>
  <c r="N848" i="1"/>
  <c r="N849" i="1"/>
  <c r="N850" i="1"/>
  <c r="N851" i="1"/>
  <c r="N852" i="1"/>
  <c r="N853" i="1"/>
  <c r="N854" i="1"/>
  <c r="N855" i="1"/>
  <c r="N857" i="1"/>
  <c r="N858" i="1"/>
  <c r="N859" i="1"/>
  <c r="N870" i="1"/>
  <c r="N871" i="1"/>
  <c r="N872" i="1"/>
  <c r="N873" i="1"/>
  <c r="N874" i="1"/>
  <c r="N875" i="1"/>
  <c r="N877" i="1"/>
  <c r="N878" i="1"/>
  <c r="N879" i="1"/>
  <c r="N880" i="1"/>
  <c r="N881" i="1"/>
  <c r="N882" i="1"/>
  <c r="N883" i="1"/>
  <c r="N884" i="1"/>
  <c r="N885" i="1"/>
  <c r="N887" i="1"/>
  <c r="N888" i="1"/>
  <c r="N889" i="1"/>
  <c r="N890" i="1"/>
  <c r="N891" i="1"/>
  <c r="N892" i="1"/>
  <c r="N893" i="1"/>
  <c r="N894" i="1"/>
  <c r="N895" i="1"/>
  <c r="N897" i="1"/>
  <c r="N898" i="1"/>
  <c r="N899" i="1"/>
  <c r="N900" i="1"/>
  <c r="N901" i="1"/>
  <c r="N902" i="1"/>
  <c r="N903" i="1"/>
  <c r="N904" i="1"/>
  <c r="N905" i="1"/>
  <c r="N907" i="1"/>
  <c r="N908" i="1"/>
  <c r="N909" i="1"/>
  <c r="N910" i="1"/>
  <c r="N911" i="1"/>
  <c r="N912" i="1"/>
  <c r="N913" i="1"/>
  <c r="N914" i="1"/>
  <c r="N915" i="1"/>
  <c r="N917" i="1"/>
  <c r="N918" i="1"/>
  <c r="N919" i="1"/>
  <c r="N920" i="1"/>
  <c r="N921" i="1"/>
  <c r="N922" i="1"/>
  <c r="N923" i="1"/>
  <c r="N924" i="1"/>
  <c r="N925" i="1"/>
  <c r="N927" i="1"/>
  <c r="N928" i="1"/>
  <c r="N929" i="1"/>
  <c r="N930" i="1"/>
  <c r="N931" i="1"/>
  <c r="N932" i="1"/>
  <c r="N933" i="1"/>
  <c r="N934" i="1"/>
  <c r="N935" i="1"/>
  <c r="N937" i="1"/>
  <c r="N938" i="1"/>
  <c r="N939" i="1"/>
  <c r="N940" i="1"/>
  <c r="N941" i="1"/>
  <c r="N942" i="1"/>
  <c r="N943" i="1"/>
  <c r="N944" i="1"/>
  <c r="N945" i="1"/>
  <c r="N947" i="1"/>
  <c r="N948" i="1"/>
  <c r="N949" i="1"/>
  <c r="N950" i="1"/>
  <c r="N951" i="1"/>
  <c r="N952" i="1"/>
  <c r="N953" i="1"/>
  <c r="N954" i="1"/>
  <c r="N955" i="1"/>
  <c r="N957" i="1"/>
  <c r="N958" i="1"/>
  <c r="N959" i="1"/>
  <c r="N970" i="1"/>
  <c r="N971" i="1"/>
  <c r="N972" i="1"/>
  <c r="N973" i="1"/>
  <c r="N974" i="1"/>
  <c r="N975" i="1"/>
  <c r="N977" i="1"/>
  <c r="N978" i="1"/>
  <c r="N979" i="1"/>
  <c r="N980" i="1"/>
  <c r="N981" i="1"/>
  <c r="N982" i="1"/>
  <c r="N983" i="1"/>
  <c r="N984" i="1"/>
  <c r="N985" i="1"/>
  <c r="N987" i="1"/>
  <c r="N988" i="1"/>
  <c r="N989" i="1"/>
  <c r="N990" i="1"/>
  <c r="N991" i="1"/>
  <c r="N992" i="1"/>
  <c r="N993" i="1"/>
  <c r="N994" i="1"/>
  <c r="N995" i="1"/>
  <c r="N997" i="1"/>
  <c r="N998" i="1"/>
  <c r="N999" i="1"/>
  <c r="N1000" i="1"/>
  <c r="N1001" i="1"/>
  <c r="N1002" i="1"/>
  <c r="N3" i="1"/>
  <c r="W6" i="1" l="1"/>
  <c r="W18" i="1"/>
  <c r="W31" i="1"/>
  <c r="W11" i="1"/>
  <c r="W12" i="1"/>
  <c r="W20" i="1"/>
  <c r="W26" i="1"/>
  <c r="W32" i="1"/>
  <c r="W5" i="1"/>
  <c r="W19" i="1"/>
  <c r="W25" i="1"/>
  <c r="W37" i="1"/>
  <c r="W41" i="1"/>
  <c r="W45" i="1"/>
  <c r="W49" i="1"/>
  <c r="W53" i="1"/>
  <c r="W57" i="1"/>
  <c r="W61" i="1"/>
  <c r="W64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4" i="1"/>
  <c r="W129" i="1"/>
  <c r="W133" i="1"/>
  <c r="W137" i="1"/>
  <c r="W141" i="1"/>
  <c r="W145" i="1"/>
  <c r="W149" i="1"/>
  <c r="W153" i="1"/>
  <c r="W157" i="1"/>
  <c r="W161" i="1"/>
  <c r="W165" i="1"/>
  <c r="W169" i="1"/>
  <c r="W173" i="1"/>
  <c r="W177" i="1"/>
  <c r="W181" i="1"/>
  <c r="W185" i="1"/>
  <c r="W189" i="1"/>
  <c r="W193" i="1"/>
  <c r="W197" i="1"/>
  <c r="W201" i="1"/>
  <c r="W205" i="1"/>
  <c r="W209" i="1"/>
  <c r="W213" i="1"/>
  <c r="W217" i="1"/>
  <c r="W221" i="1"/>
  <c r="W225" i="1"/>
  <c r="W229" i="1"/>
  <c r="W233" i="1"/>
  <c r="W237" i="1"/>
  <c r="W241" i="1"/>
  <c r="W244" i="1"/>
  <c r="W249" i="1"/>
  <c r="W253" i="1"/>
  <c r="W257" i="1"/>
  <c r="W261" i="1"/>
  <c r="W265" i="1"/>
  <c r="W269" i="1"/>
  <c r="W273" i="1"/>
  <c r="W277" i="1"/>
  <c r="W281" i="1"/>
  <c r="W285" i="1"/>
  <c r="W289" i="1"/>
  <c r="W293" i="1"/>
  <c r="W297" i="1"/>
  <c r="W301" i="1"/>
  <c r="W305" i="1"/>
  <c r="W309" i="1"/>
  <c r="W313" i="1"/>
  <c r="W317" i="1"/>
  <c r="W321" i="1"/>
  <c r="W325" i="1"/>
  <c r="W329" i="1"/>
  <c r="W333" i="1"/>
  <c r="W337" i="1"/>
  <c r="W341" i="1"/>
  <c r="W345" i="1"/>
  <c r="W349" i="1"/>
  <c r="W353" i="1"/>
  <c r="W357" i="1"/>
  <c r="W361" i="1"/>
  <c r="W365" i="1"/>
  <c r="W369" i="1"/>
  <c r="W373" i="1"/>
  <c r="W377" i="1"/>
  <c r="W381" i="1"/>
  <c r="W385" i="1"/>
  <c r="W389" i="1"/>
  <c r="W393" i="1"/>
  <c r="W397" i="1"/>
  <c r="W7" i="1"/>
  <c r="W17" i="1"/>
  <c r="W29" i="1"/>
  <c r="W63" i="1"/>
  <c r="W68" i="1"/>
  <c r="W123" i="1"/>
  <c r="W240" i="1"/>
  <c r="W243" i="1"/>
  <c r="W496" i="1"/>
  <c r="W543" i="1"/>
  <c r="W607" i="1"/>
  <c r="W671" i="1"/>
  <c r="W687" i="1"/>
  <c r="W855" i="1"/>
  <c r="W989" i="1"/>
  <c r="W401" i="1"/>
  <c r="W405" i="1"/>
  <c r="W409" i="1"/>
  <c r="W413" i="1"/>
  <c r="W417" i="1"/>
  <c r="W421" i="1"/>
  <c r="W425" i="1"/>
  <c r="W429" i="1"/>
  <c r="W433" i="1"/>
  <c r="W437" i="1"/>
  <c r="W441" i="1"/>
  <c r="W445" i="1"/>
  <c r="W449" i="1"/>
  <c r="W453" i="1"/>
  <c r="W457" i="1"/>
  <c r="W461" i="1"/>
  <c r="W465" i="1"/>
  <c r="W469" i="1"/>
  <c r="W473" i="1"/>
  <c r="W477" i="1"/>
  <c r="W481" i="1"/>
  <c r="W484" i="1"/>
  <c r="W489" i="1"/>
  <c r="W493" i="1"/>
  <c r="W497" i="1"/>
  <c r="W501" i="1"/>
  <c r="W505" i="1"/>
  <c r="W509" i="1"/>
  <c r="W513" i="1"/>
  <c r="W517" i="1"/>
  <c r="W521" i="1"/>
  <c r="W525" i="1"/>
  <c r="W529" i="1"/>
  <c r="W533" i="1"/>
  <c r="W537" i="1"/>
  <c r="W541" i="1"/>
  <c r="W545" i="1"/>
  <c r="W549" i="1"/>
  <c r="W553" i="1"/>
  <c r="W557" i="1"/>
  <c r="W561" i="1"/>
  <c r="W565" i="1"/>
  <c r="W569" i="1"/>
  <c r="W573" i="1"/>
  <c r="W577" i="1"/>
  <c r="W581" i="1"/>
  <c r="W585" i="1"/>
  <c r="W589" i="1"/>
  <c r="W593" i="1"/>
  <c r="W597" i="1"/>
  <c r="W601" i="1"/>
  <c r="W605" i="1"/>
  <c r="W609" i="1"/>
  <c r="W613" i="1"/>
  <c r="W617" i="1"/>
  <c r="W621" i="1"/>
  <c r="W625" i="1"/>
  <c r="W629" i="1"/>
  <c r="W633" i="1"/>
  <c r="W637" i="1"/>
  <c r="W641" i="1"/>
  <c r="W645" i="1"/>
  <c r="W649" i="1"/>
  <c r="W653" i="1"/>
  <c r="W657" i="1"/>
  <c r="W661" i="1"/>
  <c r="W665" i="1"/>
  <c r="W669" i="1"/>
  <c r="W673" i="1"/>
  <c r="W677" i="1"/>
  <c r="W681" i="1"/>
  <c r="W685" i="1"/>
  <c r="W689" i="1"/>
  <c r="W693" i="1"/>
  <c r="W697" i="1"/>
  <c r="W701" i="1"/>
  <c r="W705" i="1"/>
  <c r="W709" i="1"/>
  <c r="W713" i="1"/>
  <c r="W717" i="1"/>
  <c r="W721" i="1"/>
  <c r="W725" i="1"/>
  <c r="W729" i="1"/>
  <c r="W733" i="1"/>
  <c r="W925" i="1"/>
  <c r="W737" i="1"/>
  <c r="W741" i="1"/>
  <c r="W745" i="1"/>
  <c r="W749" i="1"/>
  <c r="W753" i="1"/>
  <c r="W757" i="1"/>
  <c r="W761" i="1"/>
  <c r="W765" i="1"/>
  <c r="W769" i="1"/>
  <c r="W773" i="1"/>
  <c r="W777" i="1"/>
  <c r="W781" i="1"/>
  <c r="W785" i="1"/>
  <c r="W789" i="1"/>
  <c r="W793" i="1"/>
  <c r="W797" i="1"/>
  <c r="W801" i="1"/>
  <c r="W805" i="1"/>
  <c r="W809" i="1"/>
  <c r="W813" i="1"/>
  <c r="W817" i="1"/>
  <c r="W821" i="1"/>
  <c r="W825" i="1"/>
  <c r="W829" i="1"/>
  <c r="W833" i="1"/>
  <c r="W837" i="1"/>
  <c r="W841" i="1"/>
  <c r="W845" i="1"/>
  <c r="W849" i="1"/>
  <c r="W853" i="1"/>
  <c r="W857" i="1"/>
  <c r="W861" i="1"/>
  <c r="W865" i="1"/>
  <c r="W869" i="1"/>
  <c r="W873" i="1"/>
  <c r="W877" i="1"/>
  <c r="W881" i="1"/>
  <c r="W885" i="1"/>
  <c r="W889" i="1"/>
  <c r="W893" i="1"/>
  <c r="W897" i="1"/>
  <c r="W901" i="1"/>
  <c r="W905" i="1"/>
  <c r="W909" i="1"/>
  <c r="W913" i="1"/>
  <c r="W917" i="1"/>
  <c r="W921" i="1"/>
  <c r="W929" i="1"/>
  <c r="W933" i="1"/>
  <c r="W937" i="1"/>
  <c r="W941" i="1"/>
  <c r="W945" i="1"/>
  <c r="W949" i="1"/>
  <c r="W953" i="1"/>
  <c r="W957" i="1"/>
  <c r="W961" i="1"/>
  <c r="W964" i="1"/>
  <c r="W969" i="1"/>
  <c r="W973" i="1"/>
  <c r="W977" i="1"/>
  <c r="W981" i="1"/>
  <c r="W985" i="1"/>
  <c r="W993" i="1"/>
  <c r="W997" i="1"/>
  <c r="W1001" i="1"/>
  <c r="W965" i="1"/>
  <c r="W863" i="1"/>
  <c r="W847" i="1"/>
  <c r="W839" i="1"/>
  <c r="W831" i="1"/>
  <c r="W815" i="1"/>
  <c r="W807" i="1"/>
  <c r="W799" i="1"/>
  <c r="W783" i="1"/>
  <c r="W775" i="1"/>
  <c r="W767" i="1"/>
  <c r="W735" i="1"/>
  <c r="W719" i="1"/>
  <c r="W703" i="1"/>
  <c r="W655" i="1"/>
  <c r="W639" i="1"/>
  <c r="W591" i="1"/>
  <c r="W575" i="1"/>
  <c r="W527" i="1"/>
  <c r="W10" i="1"/>
  <c r="W14" i="1"/>
  <c r="W21" i="1"/>
  <c r="W9" i="1"/>
  <c r="W13" i="1"/>
  <c r="W23" i="1"/>
  <c r="W33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130" i="1"/>
  <c r="W134" i="1"/>
  <c r="W138" i="1"/>
  <c r="W142" i="1"/>
  <c r="W146" i="1"/>
  <c r="W150" i="1"/>
  <c r="W154" i="1"/>
  <c r="W158" i="1"/>
  <c r="W162" i="1"/>
  <c r="W166" i="1"/>
  <c r="W170" i="1"/>
  <c r="W174" i="1"/>
  <c r="W178" i="1"/>
  <c r="W182" i="1"/>
  <c r="W186" i="1"/>
  <c r="W190" i="1"/>
  <c r="W194" i="1"/>
  <c r="W198" i="1"/>
  <c r="W202" i="1"/>
  <c r="W206" i="1"/>
  <c r="W210" i="1"/>
  <c r="W394" i="1"/>
  <c r="W458" i="1"/>
  <c r="W8" i="1"/>
  <c r="W16" i="1"/>
  <c r="W22" i="1"/>
  <c r="W30" i="1"/>
  <c r="W15" i="1"/>
  <c r="W27" i="1"/>
  <c r="W34" i="1"/>
  <c r="W39" i="1"/>
  <c r="W43" i="1"/>
  <c r="W47" i="1"/>
  <c r="W51" i="1"/>
  <c r="W55" i="1"/>
  <c r="W59" i="1"/>
  <c r="W35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65" i="1"/>
  <c r="W127" i="1"/>
  <c r="W131" i="1"/>
  <c r="W135" i="1"/>
  <c r="W139" i="1"/>
  <c r="W143" i="1"/>
  <c r="W147" i="1"/>
  <c r="W151" i="1"/>
  <c r="W155" i="1"/>
  <c r="W159" i="1"/>
  <c r="W163" i="1"/>
  <c r="W167" i="1"/>
  <c r="W171" i="1"/>
  <c r="W175" i="1"/>
  <c r="W179" i="1"/>
  <c r="W183" i="1"/>
  <c r="W187" i="1"/>
  <c r="W191" i="1"/>
  <c r="W195" i="1"/>
  <c r="W199" i="1"/>
  <c r="W203" i="1"/>
  <c r="W207" i="1"/>
  <c r="W211" i="1"/>
  <c r="W215" i="1"/>
  <c r="W219" i="1"/>
  <c r="W223" i="1"/>
  <c r="W227" i="1"/>
  <c r="W231" i="1"/>
  <c r="W235" i="1"/>
  <c r="W239" i="1"/>
  <c r="W125" i="1"/>
  <c r="W247" i="1"/>
  <c r="W251" i="1"/>
  <c r="W255" i="1"/>
  <c r="W259" i="1"/>
  <c r="W263" i="1"/>
  <c r="W267" i="1"/>
  <c r="W271" i="1"/>
  <c r="W275" i="1"/>
  <c r="W283" i="1"/>
  <c r="W531" i="1"/>
  <c r="W535" i="1"/>
  <c r="W539" i="1"/>
  <c r="W547" i="1"/>
  <c r="W551" i="1"/>
  <c r="W555" i="1"/>
  <c r="W559" i="1"/>
  <c r="W563" i="1"/>
  <c r="W567" i="1"/>
  <c r="W571" i="1"/>
  <c r="W623" i="1"/>
  <c r="W751" i="1"/>
  <c r="W791" i="1"/>
  <c r="W823" i="1"/>
  <c r="W579" i="1"/>
  <c r="W583" i="1"/>
  <c r="W587" i="1"/>
  <c r="W595" i="1"/>
  <c r="W599" i="1"/>
  <c r="W603" i="1"/>
  <c r="W611" i="1"/>
  <c r="W615" i="1"/>
  <c r="W619" i="1"/>
  <c r="W627" i="1"/>
  <c r="W631" i="1"/>
  <c r="W635" i="1"/>
  <c r="W643" i="1"/>
  <c r="W647" i="1"/>
  <c r="W651" i="1"/>
  <c r="W659" i="1"/>
  <c r="W663" i="1"/>
  <c r="W667" i="1"/>
  <c r="W675" i="1"/>
  <c r="W679" i="1"/>
  <c r="W683" i="1"/>
  <c r="W691" i="1"/>
  <c r="W695" i="1"/>
  <c r="W699" i="1"/>
  <c r="W707" i="1"/>
  <c r="W711" i="1"/>
  <c r="W715" i="1"/>
  <c r="W723" i="1"/>
  <c r="W727" i="1"/>
  <c r="W731" i="1"/>
  <c r="W739" i="1"/>
  <c r="W743" i="1"/>
  <c r="W747" i="1"/>
  <c r="W755" i="1"/>
  <c r="W759" i="1"/>
  <c r="W763" i="1"/>
  <c r="W771" i="1"/>
  <c r="W779" i="1"/>
  <c r="W787" i="1"/>
  <c r="W795" i="1"/>
  <c r="W803" i="1"/>
  <c r="W811" i="1"/>
  <c r="W819" i="1"/>
  <c r="W827" i="1"/>
  <c r="W835" i="1"/>
  <c r="W843" i="1"/>
  <c r="W851" i="1"/>
  <c r="W859" i="1"/>
  <c r="W867" i="1"/>
  <c r="W871" i="1"/>
  <c r="W875" i="1"/>
  <c r="W879" i="1"/>
  <c r="W883" i="1"/>
  <c r="W887" i="1"/>
  <c r="W891" i="1"/>
  <c r="W895" i="1"/>
  <c r="W899" i="1"/>
  <c r="W903" i="1"/>
  <c r="W907" i="1"/>
  <c r="W911" i="1"/>
  <c r="W915" i="1"/>
  <c r="W919" i="1"/>
  <c r="W923" i="1"/>
  <c r="W927" i="1"/>
  <c r="W931" i="1"/>
  <c r="W935" i="1"/>
  <c r="W939" i="1"/>
  <c r="W943" i="1"/>
  <c r="W947" i="1"/>
  <c r="W951" i="1"/>
  <c r="W955" i="1"/>
  <c r="W959" i="1"/>
  <c r="W967" i="1"/>
  <c r="W971" i="1"/>
  <c r="W975" i="1"/>
  <c r="W979" i="1"/>
  <c r="W983" i="1"/>
  <c r="W987" i="1"/>
  <c r="W991" i="1"/>
  <c r="W995" i="1"/>
  <c r="W999" i="1"/>
  <c r="W4" i="1"/>
  <c r="W24" i="1"/>
  <c r="W36" i="1"/>
  <c r="W40" i="1"/>
  <c r="W44" i="1"/>
  <c r="W48" i="1"/>
  <c r="W52" i="1"/>
  <c r="W56" i="1"/>
  <c r="W60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8" i="1"/>
  <c r="W132" i="1"/>
  <c r="W136" i="1"/>
  <c r="W140" i="1"/>
  <c r="W144" i="1"/>
  <c r="W148" i="1"/>
  <c r="W152" i="1"/>
  <c r="W156" i="1"/>
  <c r="W160" i="1"/>
  <c r="W164" i="1"/>
  <c r="W168" i="1"/>
  <c r="W172" i="1"/>
  <c r="W176" i="1"/>
  <c r="W180" i="1"/>
  <c r="W184" i="1"/>
  <c r="W188" i="1"/>
  <c r="W192" i="1"/>
  <c r="W196" i="1"/>
  <c r="W200" i="1"/>
  <c r="W204" i="1"/>
  <c r="W208" i="1"/>
  <c r="W212" i="1"/>
  <c r="W216" i="1"/>
  <c r="W220" i="1"/>
  <c r="W224" i="1"/>
  <c r="W228" i="1"/>
  <c r="W232" i="1"/>
  <c r="W236" i="1"/>
  <c r="W248" i="1"/>
  <c r="W252" i="1"/>
  <c r="W256" i="1"/>
  <c r="W260" i="1"/>
  <c r="W264" i="1"/>
  <c r="W268" i="1"/>
  <c r="W272" i="1"/>
  <c r="W276" i="1"/>
  <c r="W280" i="1"/>
  <c r="W284" i="1"/>
  <c r="W288" i="1"/>
  <c r="W292" i="1"/>
  <c r="W296" i="1"/>
  <c r="W300" i="1"/>
  <c r="W304" i="1"/>
  <c r="W308" i="1"/>
  <c r="W312" i="1"/>
  <c r="W316" i="1"/>
  <c r="W320" i="1"/>
  <c r="W324" i="1"/>
  <c r="W328" i="1"/>
  <c r="W332" i="1"/>
  <c r="W336" i="1"/>
  <c r="W340" i="1"/>
  <c r="W344" i="1"/>
  <c r="W348" i="1"/>
  <c r="W352" i="1"/>
  <c r="W356" i="1"/>
  <c r="W360" i="1"/>
  <c r="W364" i="1"/>
  <c r="W368" i="1"/>
  <c r="W372" i="1"/>
  <c r="W376" i="1"/>
  <c r="W380" i="1"/>
  <c r="W384" i="1"/>
  <c r="W388" i="1"/>
  <c r="W392" i="1"/>
  <c r="W396" i="1"/>
  <c r="W400" i="1"/>
  <c r="W404" i="1"/>
  <c r="W408" i="1"/>
  <c r="W412" i="1"/>
  <c r="W416" i="1"/>
  <c r="W420" i="1"/>
  <c r="W424" i="1"/>
  <c r="W428" i="1"/>
  <c r="W432" i="1"/>
  <c r="W436" i="1"/>
  <c r="W440" i="1"/>
  <c r="W444" i="1"/>
  <c r="W448" i="1"/>
  <c r="W452" i="1"/>
  <c r="W456" i="1"/>
  <c r="W460" i="1"/>
  <c r="W464" i="1"/>
  <c r="W468" i="1"/>
  <c r="W472" i="1"/>
  <c r="W476" i="1"/>
  <c r="W480" i="1"/>
  <c r="W483" i="1"/>
  <c r="W488" i="1"/>
  <c r="W492" i="1"/>
  <c r="W500" i="1"/>
  <c r="W504" i="1"/>
  <c r="W508" i="1"/>
  <c r="W512" i="1"/>
  <c r="W516" i="1"/>
  <c r="W520" i="1"/>
  <c r="W524" i="1"/>
  <c r="W528" i="1"/>
  <c r="W532" i="1"/>
  <c r="W536" i="1"/>
  <c r="W540" i="1"/>
  <c r="W544" i="1"/>
  <c r="W548" i="1"/>
  <c r="W552" i="1"/>
  <c r="W556" i="1"/>
  <c r="W560" i="1"/>
  <c r="W564" i="1"/>
  <c r="W568" i="1"/>
  <c r="W572" i="1"/>
  <c r="W576" i="1"/>
  <c r="W580" i="1"/>
  <c r="W584" i="1"/>
  <c r="W588" i="1"/>
  <c r="W592" i="1"/>
  <c r="W596" i="1"/>
  <c r="W600" i="1"/>
  <c r="W604" i="1"/>
  <c r="W608" i="1"/>
  <c r="W612" i="1"/>
  <c r="W616" i="1"/>
  <c r="W620" i="1"/>
  <c r="W624" i="1"/>
  <c r="W628" i="1"/>
  <c r="W632" i="1"/>
  <c r="W636" i="1"/>
  <c r="W640" i="1"/>
  <c r="W644" i="1"/>
  <c r="W648" i="1"/>
  <c r="W652" i="1"/>
  <c r="W656" i="1"/>
  <c r="W660" i="1"/>
  <c r="W664" i="1"/>
  <c r="W668" i="1"/>
  <c r="W672" i="1"/>
  <c r="W676" i="1"/>
  <c r="W680" i="1"/>
  <c r="W684" i="1"/>
  <c r="W688" i="1"/>
  <c r="W692" i="1"/>
  <c r="W696" i="1"/>
  <c r="W700" i="1"/>
  <c r="W704" i="1"/>
  <c r="W708" i="1"/>
  <c r="W712" i="1"/>
  <c r="W716" i="1"/>
  <c r="W720" i="1"/>
  <c r="W724" i="1"/>
  <c r="W728" i="1"/>
  <c r="W732" i="1"/>
  <c r="W736" i="1"/>
  <c r="W740" i="1"/>
  <c r="W744" i="1"/>
  <c r="W748" i="1"/>
  <c r="W752" i="1"/>
  <c r="W756" i="1"/>
  <c r="W760" i="1"/>
  <c r="W764" i="1"/>
  <c r="W768" i="1"/>
  <c r="W772" i="1"/>
  <c r="W776" i="1"/>
  <c r="W780" i="1"/>
  <c r="W784" i="1"/>
  <c r="W788" i="1"/>
  <c r="W792" i="1"/>
  <c r="W796" i="1"/>
  <c r="W800" i="1"/>
  <c r="W804" i="1"/>
  <c r="W808" i="1"/>
  <c r="W812" i="1"/>
  <c r="W816" i="1"/>
  <c r="W820" i="1"/>
  <c r="W824" i="1"/>
  <c r="W828" i="1"/>
  <c r="W832" i="1"/>
  <c r="W836" i="1"/>
  <c r="W840" i="1"/>
  <c r="W844" i="1"/>
  <c r="W848" i="1"/>
  <c r="W852" i="1"/>
  <c r="W856" i="1"/>
  <c r="W860" i="1"/>
  <c r="W864" i="1"/>
  <c r="W868" i="1"/>
  <c r="W872" i="1"/>
  <c r="W876" i="1"/>
  <c r="W880" i="1"/>
  <c r="W884" i="1"/>
  <c r="W888" i="1"/>
  <c r="W892" i="1"/>
  <c r="W896" i="1"/>
  <c r="W900" i="1"/>
  <c r="W904" i="1"/>
  <c r="W908" i="1"/>
  <c r="W912" i="1"/>
  <c r="W916" i="1"/>
  <c r="W920" i="1"/>
  <c r="W924" i="1"/>
  <c r="W928" i="1"/>
  <c r="W932" i="1"/>
  <c r="W936" i="1"/>
  <c r="W940" i="1"/>
  <c r="W944" i="1"/>
  <c r="W948" i="1"/>
  <c r="W952" i="1"/>
  <c r="W956" i="1"/>
  <c r="W960" i="1"/>
  <c r="W963" i="1"/>
  <c r="W968" i="1"/>
  <c r="W972" i="1"/>
  <c r="W976" i="1"/>
  <c r="W980" i="1"/>
  <c r="W984" i="1"/>
  <c r="W988" i="1"/>
  <c r="W992" i="1"/>
  <c r="W996" i="1"/>
  <c r="W1000" i="1"/>
  <c r="W28" i="1"/>
  <c r="W214" i="1"/>
  <c r="W218" i="1"/>
  <c r="W222" i="1"/>
  <c r="W226" i="1"/>
  <c r="W230" i="1"/>
  <c r="W234" i="1"/>
  <c r="W238" i="1"/>
  <c r="W242" i="1"/>
  <c r="W246" i="1"/>
  <c r="W250" i="1"/>
  <c r="W254" i="1"/>
  <c r="W258" i="1"/>
  <c r="W262" i="1"/>
  <c r="W266" i="1"/>
  <c r="W270" i="1"/>
  <c r="W274" i="1"/>
  <c r="W278" i="1"/>
  <c r="W282" i="1"/>
  <c r="W286" i="1"/>
  <c r="W290" i="1"/>
  <c r="W294" i="1"/>
  <c r="W298" i="1"/>
  <c r="W302" i="1"/>
  <c r="W306" i="1"/>
  <c r="W310" i="1"/>
  <c r="W314" i="1"/>
  <c r="W318" i="1"/>
  <c r="W322" i="1"/>
  <c r="W326" i="1"/>
  <c r="W330" i="1"/>
  <c r="W334" i="1"/>
  <c r="W338" i="1"/>
  <c r="W342" i="1"/>
  <c r="W346" i="1"/>
  <c r="W350" i="1"/>
  <c r="W354" i="1"/>
  <c r="W358" i="1"/>
  <c r="W362" i="1"/>
  <c r="W366" i="1"/>
  <c r="W370" i="1"/>
  <c r="W374" i="1"/>
  <c r="W378" i="1"/>
  <c r="W382" i="1"/>
  <c r="W386" i="1"/>
  <c r="W390" i="1"/>
  <c r="W398" i="1"/>
  <c r="W402" i="1"/>
  <c r="W406" i="1"/>
  <c r="W410" i="1"/>
  <c r="W414" i="1"/>
  <c r="W418" i="1"/>
  <c r="W422" i="1"/>
  <c r="W426" i="1"/>
  <c r="W430" i="1"/>
  <c r="W434" i="1"/>
  <c r="W438" i="1"/>
  <c r="W442" i="1"/>
  <c r="W446" i="1"/>
  <c r="W450" i="1"/>
  <c r="W870" i="1"/>
  <c r="W874" i="1"/>
  <c r="W878" i="1"/>
  <c r="W882" i="1"/>
  <c r="W886" i="1"/>
  <c r="W890" i="1"/>
  <c r="W894" i="1"/>
  <c r="W898" i="1"/>
  <c r="W902" i="1"/>
  <c r="W906" i="1"/>
  <c r="W910" i="1"/>
  <c r="W914" i="1"/>
  <c r="W918" i="1"/>
  <c r="W922" i="1"/>
  <c r="W926" i="1"/>
  <c r="W930" i="1"/>
  <c r="W934" i="1"/>
  <c r="W938" i="1"/>
  <c r="W942" i="1"/>
  <c r="W946" i="1"/>
  <c r="W950" i="1"/>
  <c r="W954" i="1"/>
  <c r="W958" i="1"/>
  <c r="W962" i="1"/>
  <c r="W966" i="1"/>
  <c r="W970" i="1"/>
  <c r="W974" i="1"/>
  <c r="W978" i="1"/>
  <c r="W982" i="1"/>
  <c r="W986" i="1"/>
  <c r="W990" i="1"/>
  <c r="W994" i="1"/>
  <c r="W998" i="1"/>
  <c r="W1002" i="1"/>
  <c r="W454" i="1"/>
  <c r="W462" i="1"/>
  <c r="W466" i="1"/>
  <c r="W470" i="1"/>
  <c r="W474" i="1"/>
  <c r="W478" i="1"/>
  <c r="W482" i="1"/>
  <c r="W486" i="1"/>
  <c r="W490" i="1"/>
  <c r="W494" i="1"/>
  <c r="W498" i="1"/>
  <c r="W502" i="1"/>
  <c r="W506" i="1"/>
  <c r="W510" i="1"/>
  <c r="W514" i="1"/>
  <c r="W518" i="1"/>
  <c r="W522" i="1"/>
  <c r="W526" i="1"/>
  <c r="W530" i="1"/>
  <c r="W534" i="1"/>
  <c r="W538" i="1"/>
  <c r="W542" i="1"/>
  <c r="W546" i="1"/>
  <c r="W550" i="1"/>
  <c r="W554" i="1"/>
  <c r="W558" i="1"/>
  <c r="W562" i="1"/>
  <c r="W566" i="1"/>
  <c r="W570" i="1"/>
  <c r="W574" i="1"/>
  <c r="W578" i="1"/>
  <c r="W582" i="1"/>
  <c r="W586" i="1"/>
  <c r="W590" i="1"/>
  <c r="W594" i="1"/>
  <c r="W598" i="1"/>
  <c r="W602" i="1"/>
  <c r="W606" i="1"/>
  <c r="W610" i="1"/>
  <c r="W614" i="1"/>
  <c r="W618" i="1"/>
  <c r="W622" i="1"/>
  <c r="W626" i="1"/>
  <c r="W630" i="1"/>
  <c r="W634" i="1"/>
  <c r="W638" i="1"/>
  <c r="W642" i="1"/>
  <c r="W646" i="1"/>
  <c r="W650" i="1"/>
  <c r="W654" i="1"/>
  <c r="W658" i="1"/>
  <c r="W662" i="1"/>
  <c r="W666" i="1"/>
  <c r="W670" i="1"/>
  <c r="W674" i="1"/>
  <c r="W678" i="1"/>
  <c r="W682" i="1"/>
  <c r="W686" i="1"/>
  <c r="W690" i="1"/>
  <c r="W694" i="1"/>
  <c r="W698" i="1"/>
  <c r="W702" i="1"/>
  <c r="W706" i="1"/>
  <c r="W710" i="1"/>
  <c r="W714" i="1"/>
  <c r="W718" i="1"/>
  <c r="W722" i="1"/>
  <c r="W726" i="1"/>
  <c r="W730" i="1"/>
  <c r="W734" i="1"/>
  <c r="W738" i="1"/>
  <c r="W742" i="1"/>
  <c r="W746" i="1"/>
  <c r="W750" i="1"/>
  <c r="W754" i="1"/>
  <c r="W758" i="1"/>
  <c r="W762" i="1"/>
  <c r="W766" i="1"/>
  <c r="W770" i="1"/>
  <c r="W774" i="1"/>
  <c r="W778" i="1"/>
  <c r="W782" i="1"/>
  <c r="W786" i="1"/>
  <c r="W790" i="1"/>
  <c r="W794" i="1"/>
  <c r="W798" i="1"/>
  <c r="W802" i="1"/>
  <c r="W806" i="1"/>
  <c r="W810" i="1"/>
  <c r="W814" i="1"/>
  <c r="W818" i="1"/>
  <c r="W822" i="1"/>
  <c r="W826" i="1"/>
  <c r="W830" i="1"/>
  <c r="W834" i="1"/>
  <c r="W838" i="1"/>
  <c r="W842" i="1"/>
  <c r="W846" i="1"/>
  <c r="W850" i="1"/>
  <c r="W854" i="1"/>
  <c r="W858" i="1"/>
  <c r="W862" i="1"/>
  <c r="W866" i="1"/>
  <c r="W279" i="1"/>
  <c r="W287" i="1"/>
  <c r="W291" i="1"/>
  <c r="W295" i="1"/>
  <c r="W299" i="1"/>
  <c r="W303" i="1"/>
  <c r="W307" i="1"/>
  <c r="W311" i="1"/>
  <c r="W315" i="1"/>
  <c r="W319" i="1"/>
  <c r="W323" i="1"/>
  <c r="W327" i="1"/>
  <c r="W331" i="1"/>
  <c r="W335" i="1"/>
  <c r="W339" i="1"/>
  <c r="W343" i="1"/>
  <c r="W347" i="1"/>
  <c r="W351" i="1"/>
  <c r="W355" i="1"/>
  <c r="W359" i="1"/>
  <c r="W363" i="1"/>
  <c r="W367" i="1"/>
  <c r="W371" i="1"/>
  <c r="W375" i="1"/>
  <c r="W379" i="1"/>
  <c r="W383" i="1"/>
  <c r="W387" i="1"/>
  <c r="W391" i="1"/>
  <c r="W395" i="1"/>
  <c r="W399" i="1"/>
  <c r="W403" i="1"/>
  <c r="W407" i="1"/>
  <c r="W411" i="1"/>
  <c r="W415" i="1"/>
  <c r="W419" i="1"/>
  <c r="W423" i="1"/>
  <c r="W427" i="1"/>
  <c r="W431" i="1"/>
  <c r="W435" i="1"/>
  <c r="W439" i="1"/>
  <c r="W443" i="1"/>
  <c r="W447" i="1"/>
  <c r="W451" i="1"/>
  <c r="W455" i="1"/>
  <c r="W459" i="1"/>
  <c r="W463" i="1"/>
  <c r="W467" i="1"/>
  <c r="W471" i="1"/>
  <c r="W475" i="1"/>
  <c r="W479" i="1"/>
  <c r="W245" i="1"/>
  <c r="W487" i="1"/>
  <c r="W491" i="1"/>
  <c r="W495" i="1"/>
  <c r="W499" i="1"/>
  <c r="W503" i="1"/>
  <c r="W507" i="1"/>
  <c r="W511" i="1"/>
  <c r="W515" i="1"/>
  <c r="W519" i="1"/>
  <c r="W523" i="1"/>
  <c r="W485" i="1"/>
  <c r="W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<sst xmlns="http://schemas.openxmlformats.org/spreadsheetml/2006/main" count="4108" uniqueCount="1332">
  <si>
    <t xml:space="preserve">Realice un informe estadístico dinámico, la base de datos tiene tantas filas como protegidos haya, informando qué medidas de protección tuvieron en cierto periodo de tiempo. </t>
  </si>
  <si>
    <t>Preparación de datos (15 min)</t>
  </si>
  <si>
    <t>Por un error en la base de datos, algunas medidas de protección tienen un "N/A", reemplace por "0"</t>
  </si>
  <si>
    <t>Cree una columna llamada "MEDIDAS BLANDAS", ponga "Si" para las personas que tengan almenos un MEDIO DE COMUNICACIÓN o un CHALECO DE PROTECCIÓN o un BOTON DE APOYO</t>
  </si>
  <si>
    <t>Cree una columna llamada "MEDIDAS DURAS", ponga "Si" para las personas que tengan almenos un VEHICULO BLINDADO o un VEHICULO CONVENCIONAL o una PERSONA DE PROTECCIÓN</t>
  </si>
  <si>
    <t>Cree una columna llamada "CONTEO" y en todas sus celdas ponga un "1"</t>
  </si>
  <si>
    <t>El costo por día de servicio para las medidas de protección (independiente de en qué año se prestó el servicio) se encuentra en la pestaña "Tablas"</t>
  </si>
  <si>
    <t>La zona asociada a cada departamento se encuentr en la pestaña "Tablas"</t>
  </si>
  <si>
    <t xml:space="preserve">Cree una columna llamada "ZONA" y asocie la zona usando el departamento </t>
  </si>
  <si>
    <t>Presentación de datos (10 min)</t>
  </si>
  <si>
    <t xml:space="preserve">En una nueva hoja llamada RESULTADOS, desarrolle lo siguiente. </t>
  </si>
  <si>
    <t>El reporte es dinámico, considere usar tablas dinámicas.</t>
  </si>
  <si>
    <t xml:space="preserve">Haga un tabla que muestre el promedio de días de protección por Zona. (Zona en columna inicial) </t>
  </si>
  <si>
    <t>Determine cuántos vehículos blindados se tuvieron por zona. (Zona en la columna inicial)</t>
  </si>
  <si>
    <t>Determine el costo total por género y el porcentaje que representa cada uno versus el total (Género en la columna inicial)</t>
  </si>
  <si>
    <t xml:space="preserve">Use formato condicional con barras de datos para todas las tablas </t>
  </si>
  <si>
    <t>Use un Slicer o Segmentador de datos para "Departamento"</t>
  </si>
  <si>
    <t>Análisis de resultados (5 min)</t>
  </si>
  <si>
    <t>Cree una nueva columna llamada "AÑO" (Use solamente la fecha de inicio de protección para determinar el Año)</t>
  </si>
  <si>
    <t xml:space="preserve">En una nueva hoja calcule la cantidad de Personas de protección por Año </t>
  </si>
  <si>
    <t>Determine (con tendencia lineal o el método que prefiera) la variación mensual de personas de protección por año.</t>
  </si>
  <si>
    <t>¿Cuántas personas de protección se estiman para el año 2020?</t>
  </si>
  <si>
    <t>MEDIDAS DE PROTECCIÓN</t>
  </si>
  <si>
    <t>CÉDULA</t>
  </si>
  <si>
    <t>NOMBRE DEL BENEFICIARIO</t>
  </si>
  <si>
    <t>FECHA DE INICIO DE PROTECCIÓN</t>
  </si>
  <si>
    <t>FECHA DE TÉRMINO DE PROTECCIÓN</t>
  </si>
  <si>
    <t>GENERO</t>
  </si>
  <si>
    <t xml:space="preserve">CIUDAD Y/O MUNICIPIO </t>
  </si>
  <si>
    <t xml:space="preserve">DEPARTAMENTO </t>
  </si>
  <si>
    <t>MEDIO DE COMUNICACIÓN</t>
  </si>
  <si>
    <t>CHALECO DE PROTECCIÓN</t>
  </si>
  <si>
    <t>BOTÓN DE APOYO</t>
  </si>
  <si>
    <t>PERSONA DE PRTECCIÓN</t>
  </si>
  <si>
    <t>VEHÍCULO BLINDADO</t>
  </si>
  <si>
    <t>VEHÍCULO CONVENCIONAL</t>
  </si>
  <si>
    <t>Protegido 1</t>
  </si>
  <si>
    <t>MASCULINO</t>
  </si>
  <si>
    <t>PEREIRA</t>
  </si>
  <si>
    <t>RISARALDA</t>
  </si>
  <si>
    <t>Protegido 2</t>
  </si>
  <si>
    <t>BOGOTA</t>
  </si>
  <si>
    <t>Protegido 3</t>
  </si>
  <si>
    <t>Protegido 4</t>
  </si>
  <si>
    <t>FEMENINO</t>
  </si>
  <si>
    <t>Protegido 5</t>
  </si>
  <si>
    <t>MILAN</t>
  </si>
  <si>
    <t>CAQUETA</t>
  </si>
  <si>
    <t>Protegido 6</t>
  </si>
  <si>
    <t>PITALITO</t>
  </si>
  <si>
    <t>HUILA</t>
  </si>
  <si>
    <t>Protegido 7</t>
  </si>
  <si>
    <t>Protegido 8</t>
  </si>
  <si>
    <t>VILLAVICENCIO</t>
  </si>
  <si>
    <t>META</t>
  </si>
  <si>
    <t>Protegido 9</t>
  </si>
  <si>
    <t>BALBOA 1</t>
  </si>
  <si>
    <t>CAUCA</t>
  </si>
  <si>
    <t>Protegido 10</t>
  </si>
  <si>
    <t>LA PLATA</t>
  </si>
  <si>
    <t>Protegido 11</t>
  </si>
  <si>
    <t>Protegido 12</t>
  </si>
  <si>
    <t>MANIZALES</t>
  </si>
  <si>
    <t>CALDAS</t>
  </si>
  <si>
    <t>Protegido 13</t>
  </si>
  <si>
    <t>AGUAZUL</t>
  </si>
  <si>
    <t>CASANARE</t>
  </si>
  <si>
    <t>Protegido 14</t>
  </si>
  <si>
    <t>Protegido 15</t>
  </si>
  <si>
    <t>VILLAGARZON</t>
  </si>
  <si>
    <t>PUTUMAYO</t>
  </si>
  <si>
    <t>Protegido 16</t>
  </si>
  <si>
    <t>Protegido 17</t>
  </si>
  <si>
    <t>TULUA</t>
  </si>
  <si>
    <t>VALLE DEL CAUCA</t>
  </si>
  <si>
    <t>Protegido 18</t>
  </si>
  <si>
    <t>Protegido 19</t>
  </si>
  <si>
    <t>CACERES</t>
  </si>
  <si>
    <t>ANTIOQUIA</t>
  </si>
  <si>
    <t>Protegido 20</t>
  </si>
  <si>
    <t>Protegido 21</t>
  </si>
  <si>
    <t>PASTO</t>
  </si>
  <si>
    <t>NARIÑO</t>
  </si>
  <si>
    <t>Protegido 22</t>
  </si>
  <si>
    <t>BUENAVISTA 2</t>
  </si>
  <si>
    <t>CORDOBA</t>
  </si>
  <si>
    <t>Protegido 23</t>
  </si>
  <si>
    <t>FLORENCIA 1</t>
  </si>
  <si>
    <t>Protegido 24</t>
  </si>
  <si>
    <t>BARRANCABERMEJA</t>
  </si>
  <si>
    <t>SANTANDER</t>
  </si>
  <si>
    <t>Protegido 25</t>
  </si>
  <si>
    <t>FLORIDABLANCA</t>
  </si>
  <si>
    <t>Protegido 26</t>
  </si>
  <si>
    <t>BARRANQUILLA</t>
  </si>
  <si>
    <t>ATLANTICO</t>
  </si>
  <si>
    <t>Protegido 27</t>
  </si>
  <si>
    <t>SAN ANDRES DE SOTAVENTO</t>
  </si>
  <si>
    <t>Protegido 28</t>
  </si>
  <si>
    <t>BELLO</t>
  </si>
  <si>
    <t>Protegido 29</t>
  </si>
  <si>
    <t>ANSERMANUEVO</t>
  </si>
  <si>
    <t>Protegido 30</t>
  </si>
  <si>
    <t>GALAPA</t>
  </si>
  <si>
    <t>Protegido 31</t>
  </si>
  <si>
    <t>Protegido 32</t>
  </si>
  <si>
    <t>NEIVA</t>
  </si>
  <si>
    <t>Protegido 33</t>
  </si>
  <si>
    <t>RIOSUCIO 2</t>
  </si>
  <si>
    <t>CHOCO</t>
  </si>
  <si>
    <t>Protegido 34</t>
  </si>
  <si>
    <t>Protegido 35</t>
  </si>
  <si>
    <t>SOACHA</t>
  </si>
  <si>
    <t>CUNDINAMARCA</t>
  </si>
  <si>
    <t>Protegido 36</t>
  </si>
  <si>
    <t>CALI</t>
  </si>
  <si>
    <t>Protegido 37</t>
  </si>
  <si>
    <t>Protegido 38</t>
  </si>
  <si>
    <t>Protegido 39</t>
  </si>
  <si>
    <t>CIRCASIA</t>
  </si>
  <si>
    <t>QUINDIO</t>
  </si>
  <si>
    <t>Protegido 40</t>
  </si>
  <si>
    <t>CIENAGA DE ORO</t>
  </si>
  <si>
    <t>Protegido 41</t>
  </si>
  <si>
    <t>MANAURE</t>
  </si>
  <si>
    <t>LA GUAJIRA</t>
  </si>
  <si>
    <t>Protegido 42</t>
  </si>
  <si>
    <t>PUERTO LIBERTADOR</t>
  </si>
  <si>
    <t>Protegido 43</t>
  </si>
  <si>
    <t>Protegido 44</t>
  </si>
  <si>
    <t>Protegido 45</t>
  </si>
  <si>
    <t>MONTERIA</t>
  </si>
  <si>
    <t>Protegido 46</t>
  </si>
  <si>
    <t>Protegido 47</t>
  </si>
  <si>
    <t>ISTMINA</t>
  </si>
  <si>
    <t>Protegido 48</t>
  </si>
  <si>
    <t>ANDES</t>
  </si>
  <si>
    <t>Protegido 49</t>
  </si>
  <si>
    <t>Protegido 50</t>
  </si>
  <si>
    <t>Protegido 51</t>
  </si>
  <si>
    <t>ACANDI</t>
  </si>
  <si>
    <t>Protegido 52</t>
  </si>
  <si>
    <t>SAN JUAN NEPOMUCENO</t>
  </si>
  <si>
    <t>BOLIVAR</t>
  </si>
  <si>
    <t>Protegido 53</t>
  </si>
  <si>
    <t>SAN JOSE DEL GUAVIARE</t>
  </si>
  <si>
    <t>GUAVIARE</t>
  </si>
  <si>
    <t>Protegido 54</t>
  </si>
  <si>
    <t>SINCELEJO</t>
  </si>
  <si>
    <t>SUCRE</t>
  </si>
  <si>
    <t>Protegido 55</t>
  </si>
  <si>
    <t>Protegido 56</t>
  </si>
  <si>
    <t>SAN PEDRO 1</t>
  </si>
  <si>
    <t>Protegido 57</t>
  </si>
  <si>
    <t>QUIBDO</t>
  </si>
  <si>
    <t>Protegido 58</t>
  </si>
  <si>
    <t>SAN ANDRES DE CUERQUIA</t>
  </si>
  <si>
    <t>Protegido 59</t>
  </si>
  <si>
    <t>FLORENCIA 2</t>
  </si>
  <si>
    <t>Protegido 60</t>
  </si>
  <si>
    <t>Protegido 61</t>
  </si>
  <si>
    <t>Protegido 62</t>
  </si>
  <si>
    <t>VALLEDUPAR</t>
  </si>
  <si>
    <t>CESAR</t>
  </si>
  <si>
    <t>Protegido 63</t>
  </si>
  <si>
    <t>Protegido 64</t>
  </si>
  <si>
    <t>TAMINANGO</t>
  </si>
  <si>
    <t>Protegido 65</t>
  </si>
  <si>
    <t>RIOHACHA</t>
  </si>
  <si>
    <t>Protegido 66</t>
  </si>
  <si>
    <t>Protegido 67</t>
  </si>
  <si>
    <t>Protegido 68</t>
  </si>
  <si>
    <t>Protegido 69</t>
  </si>
  <si>
    <t>Protegido 70</t>
  </si>
  <si>
    <t>Protegido 71</t>
  </si>
  <si>
    <t>ORITO</t>
  </si>
  <si>
    <t>Protegido 72</t>
  </si>
  <si>
    <t>SABANALARGA 2</t>
  </si>
  <si>
    <t>Protegido 73</t>
  </si>
  <si>
    <t>POPAYAN</t>
  </si>
  <si>
    <t>Protegido 74</t>
  </si>
  <si>
    <t>Protegido 75</t>
  </si>
  <si>
    <t>Protegido 76</t>
  </si>
  <si>
    <t>Protegido 77</t>
  </si>
  <si>
    <t>Protegido 78</t>
  </si>
  <si>
    <t>Protegido 79</t>
  </si>
  <si>
    <t>CAMPOALEGRE</t>
  </si>
  <si>
    <t>Protegido 80</t>
  </si>
  <si>
    <t>CERRO DE SAN ANTONIO</t>
  </si>
  <si>
    <t>MAGDALENA</t>
  </si>
  <si>
    <t>Protegido 81</t>
  </si>
  <si>
    <t>Protegido 82</t>
  </si>
  <si>
    <t>CARTAGENA DE INDIAS</t>
  </si>
  <si>
    <t>Protegido 83</t>
  </si>
  <si>
    <t>SOLEDAD</t>
  </si>
  <si>
    <t>Protegido 84</t>
  </si>
  <si>
    <t>DUITAMA</t>
  </si>
  <si>
    <t>BOYACA</t>
  </si>
  <si>
    <t>Protegido 85</t>
  </si>
  <si>
    <t>Protegido 86</t>
  </si>
  <si>
    <t>Protegido 87</t>
  </si>
  <si>
    <t>Protegido 88</t>
  </si>
  <si>
    <t>MALAMBO</t>
  </si>
  <si>
    <t>Protegido 89</t>
  </si>
  <si>
    <t>MEDELLIN</t>
  </si>
  <si>
    <t>Protegido 90</t>
  </si>
  <si>
    <t>Protegido 91</t>
  </si>
  <si>
    <t>Protegido 92</t>
  </si>
  <si>
    <t>Protegido 93</t>
  </si>
  <si>
    <t>Protegido 94</t>
  </si>
  <si>
    <t>GUAMAL 1</t>
  </si>
  <si>
    <t>Protegido 95</t>
  </si>
  <si>
    <t>SAN PEDRO DE URABA</t>
  </si>
  <si>
    <t>Protegido 96</t>
  </si>
  <si>
    <t>URAMITA</t>
  </si>
  <si>
    <t>Protegido 97</t>
  </si>
  <si>
    <t>MEDIO SAN JUAN</t>
  </si>
  <si>
    <t>Protegido 98</t>
  </si>
  <si>
    <t>EL ZULIA</t>
  </si>
  <si>
    <t>NORTE DE SANTANDER</t>
  </si>
  <si>
    <t>Protegido 99</t>
  </si>
  <si>
    <t>URRAO</t>
  </si>
  <si>
    <t>Protegido 100</t>
  </si>
  <si>
    <t>NUQUI</t>
  </si>
  <si>
    <t>Protegido 101</t>
  </si>
  <si>
    <t>SAN PABLO 2</t>
  </si>
  <si>
    <t>Protegido 102</t>
  </si>
  <si>
    <t>Protegido 103</t>
  </si>
  <si>
    <t>TUQUERRES</t>
  </si>
  <si>
    <t>Protegido 104</t>
  </si>
  <si>
    <t>Protegido 105</t>
  </si>
  <si>
    <t>AMALFI</t>
  </si>
  <si>
    <t>Protegido 106</t>
  </si>
  <si>
    <t>HATO COROZAL</t>
  </si>
  <si>
    <t>Protegido 107</t>
  </si>
  <si>
    <t>Protegido 108</t>
  </si>
  <si>
    <t>Protegido 109</t>
  </si>
  <si>
    <t>Protegido 110</t>
  </si>
  <si>
    <t>Protegido 111</t>
  </si>
  <si>
    <t>PUERTO ASIS</t>
  </si>
  <si>
    <t>Protegido 112</t>
  </si>
  <si>
    <t>EL RETEN</t>
  </si>
  <si>
    <t>Protegido 113</t>
  </si>
  <si>
    <t>TORIBIO</t>
  </si>
  <si>
    <t>Protegido 114</t>
  </si>
  <si>
    <t>SARAVENA</t>
  </si>
  <si>
    <t>ARAUCA</t>
  </si>
  <si>
    <t>Protegido 115</t>
  </si>
  <si>
    <t>NUNCHIA</t>
  </si>
  <si>
    <t>Protegido 116</t>
  </si>
  <si>
    <t>Protegido 117</t>
  </si>
  <si>
    <t>CUBARRAL</t>
  </si>
  <si>
    <t>Protegido 118</t>
  </si>
  <si>
    <t>Protegido 119</t>
  </si>
  <si>
    <t>APARTADO</t>
  </si>
  <si>
    <t>Protegido 120</t>
  </si>
  <si>
    <t>Protegido 121</t>
  </si>
  <si>
    <t>GUAMO</t>
  </si>
  <si>
    <t>TOLIMA</t>
  </si>
  <si>
    <t>Protegido 122</t>
  </si>
  <si>
    <t>Protegido 123</t>
  </si>
  <si>
    <t>Protegido 124</t>
  </si>
  <si>
    <t>Protegido 125</t>
  </si>
  <si>
    <t>EL RETORNO</t>
  </si>
  <si>
    <t>Protegido 126</t>
  </si>
  <si>
    <t>TIERRALTA</t>
  </si>
  <si>
    <t>Protegido 127</t>
  </si>
  <si>
    <t>BUCARAMANGA</t>
  </si>
  <si>
    <t>Protegido 128</t>
  </si>
  <si>
    <t>Protegido 129</t>
  </si>
  <si>
    <t>Protegido 130</t>
  </si>
  <si>
    <t>Protegido 131</t>
  </si>
  <si>
    <t>Protegido 132</t>
  </si>
  <si>
    <t>Protegido 133</t>
  </si>
  <si>
    <t>Protegido 134</t>
  </si>
  <si>
    <t>Protegido 135</t>
  </si>
  <si>
    <t>TRUJILLO</t>
  </si>
  <si>
    <t>Protegido 136</t>
  </si>
  <si>
    <t>Protegido 137</t>
  </si>
  <si>
    <t>Protegido 138</t>
  </si>
  <si>
    <t>Protegido 139</t>
  </si>
  <si>
    <t>Protegido 140</t>
  </si>
  <si>
    <t>Protegido 141</t>
  </si>
  <si>
    <t>PIEDECUESTA</t>
  </si>
  <si>
    <t>Protegido 142</t>
  </si>
  <si>
    <t>Protegido 143</t>
  </si>
  <si>
    <t>ARMENIA 2</t>
  </si>
  <si>
    <t>Protegido 144</t>
  </si>
  <si>
    <t>Protegido 145</t>
  </si>
  <si>
    <t>Protegido 146</t>
  </si>
  <si>
    <t>Protegido 147</t>
  </si>
  <si>
    <t>SAN JOSE DE CUCUTA</t>
  </si>
  <si>
    <t>Protegido 148</t>
  </si>
  <si>
    <t>Protegido 149</t>
  </si>
  <si>
    <t>CHIA</t>
  </si>
  <si>
    <t>Protegido 150</t>
  </si>
  <si>
    <t>SAN ALBERTO</t>
  </si>
  <si>
    <t>Protegido 151</t>
  </si>
  <si>
    <t>NECOCLI</t>
  </si>
  <si>
    <t>Protegido 152</t>
  </si>
  <si>
    <t>Protegido 153</t>
  </si>
  <si>
    <t>Protegido 154</t>
  </si>
  <si>
    <t>Protegido 155</t>
  </si>
  <si>
    <t>Protegido 156</t>
  </si>
  <si>
    <t>Protegido 157</t>
  </si>
  <si>
    <t>AGUSTIN CODAZZI</t>
  </si>
  <si>
    <t>Protegido 158</t>
  </si>
  <si>
    <t>Protegido 159</t>
  </si>
  <si>
    <t>Protegido 160</t>
  </si>
  <si>
    <t>Protegido 161</t>
  </si>
  <si>
    <t>Protegido 162</t>
  </si>
  <si>
    <t>Protegido 163</t>
  </si>
  <si>
    <t>Protegido 164</t>
  </si>
  <si>
    <t>Protegido 165</t>
  </si>
  <si>
    <t>Protegido 166</t>
  </si>
  <si>
    <t>Protegido 167</t>
  </si>
  <si>
    <t>SAMANA</t>
  </si>
  <si>
    <t>Protegido 168</t>
  </si>
  <si>
    <t>Protegido 169</t>
  </si>
  <si>
    <t>Protegido 170</t>
  </si>
  <si>
    <t>Protegido 171</t>
  </si>
  <si>
    <t>Protegido 172</t>
  </si>
  <si>
    <t>Protegido 173</t>
  </si>
  <si>
    <t>Protegido 174</t>
  </si>
  <si>
    <t>GUAPI</t>
  </si>
  <si>
    <t>Protegido 175</t>
  </si>
  <si>
    <t>Protegido 176</t>
  </si>
  <si>
    <t>Protegido 177</t>
  </si>
  <si>
    <t>Protegido 178</t>
  </si>
  <si>
    <t>Protegido 179</t>
  </si>
  <si>
    <t>Protegido 180</t>
  </si>
  <si>
    <t>Protegido 181</t>
  </si>
  <si>
    <t>Protegido 182</t>
  </si>
  <si>
    <t>Protegido 183</t>
  </si>
  <si>
    <t>Protegido 184</t>
  </si>
  <si>
    <t>PIENDAMO - TUNIA</t>
  </si>
  <si>
    <t>Protegido 185</t>
  </si>
  <si>
    <t>TOTORO</t>
  </si>
  <si>
    <t>Protegido 186</t>
  </si>
  <si>
    <t>TAMESIS</t>
  </si>
  <si>
    <t>Protegido 187</t>
  </si>
  <si>
    <t>Protegido 188</t>
  </si>
  <si>
    <t>Protegido 189</t>
  </si>
  <si>
    <t>SEVILLA</t>
  </si>
  <si>
    <t>Protegido 190</t>
  </si>
  <si>
    <t>Protegido 191</t>
  </si>
  <si>
    <t>Protegido 192</t>
  </si>
  <si>
    <t>CAREPA</t>
  </si>
  <si>
    <t>Protegido 193</t>
  </si>
  <si>
    <t>EL CERRITO</t>
  </si>
  <si>
    <t>Protegido 194</t>
  </si>
  <si>
    <t>Protegido 195</t>
  </si>
  <si>
    <t>Protegido 196</t>
  </si>
  <si>
    <t>Protegido 197</t>
  </si>
  <si>
    <t>BUENAVENTURA</t>
  </si>
  <si>
    <t>Protegido 198</t>
  </si>
  <si>
    <t>Protegido 199</t>
  </si>
  <si>
    <t>Protegido 200</t>
  </si>
  <si>
    <t>TIBACUY</t>
  </si>
  <si>
    <t>Protegido 201</t>
  </si>
  <si>
    <t>Protegido 202</t>
  </si>
  <si>
    <t>Protegido 203</t>
  </si>
  <si>
    <t>Protegido 204</t>
  </si>
  <si>
    <t>INZA</t>
  </si>
  <si>
    <t>Protegido 205</t>
  </si>
  <si>
    <t>Protegido 206</t>
  </si>
  <si>
    <t>Protegido 207</t>
  </si>
  <si>
    <t>Protegido 208</t>
  </si>
  <si>
    <t>Protegido 209</t>
  </si>
  <si>
    <t>Protegido 210</t>
  </si>
  <si>
    <t>Protegido 211</t>
  </si>
  <si>
    <t>Protegido 212</t>
  </si>
  <si>
    <t>Protegido 213</t>
  </si>
  <si>
    <t>COPACABANA</t>
  </si>
  <si>
    <t>Protegido 214</t>
  </si>
  <si>
    <t>EL CARMEN DE BOLIVAR</t>
  </si>
  <si>
    <t>Protegido 215</t>
  </si>
  <si>
    <t>SANTA MARTA</t>
  </si>
  <si>
    <t>Protegido 216</t>
  </si>
  <si>
    <t>Protegido 217</t>
  </si>
  <si>
    <t>Protegido 218</t>
  </si>
  <si>
    <t>IBAGUE</t>
  </si>
  <si>
    <t>Protegido 219</t>
  </si>
  <si>
    <t>Protegido 220</t>
  </si>
  <si>
    <t>Protegido 221</t>
  </si>
  <si>
    <t>Protegido 222</t>
  </si>
  <si>
    <t>Protegido 223</t>
  </si>
  <si>
    <t>YUMBO</t>
  </si>
  <si>
    <t>Protegido 224</t>
  </si>
  <si>
    <t>Protegido 225</t>
  </si>
  <si>
    <t>PELAYA</t>
  </si>
  <si>
    <t>Protegido 226</t>
  </si>
  <si>
    <t>Protegido 227</t>
  </si>
  <si>
    <t>Protegido 228</t>
  </si>
  <si>
    <t>Protegido 229</t>
  </si>
  <si>
    <t>PALMAR DE VARELA</t>
  </si>
  <si>
    <t>Protegido 230</t>
  </si>
  <si>
    <t>Protegido 231</t>
  </si>
  <si>
    <t>Protegido 232</t>
  </si>
  <si>
    <t>Protegido 233</t>
  </si>
  <si>
    <t>FLORIDA</t>
  </si>
  <si>
    <t>Protegido 234</t>
  </si>
  <si>
    <t>Protegido 235</t>
  </si>
  <si>
    <t>Protegido 236</t>
  </si>
  <si>
    <t>Protegido 237</t>
  </si>
  <si>
    <t>GIRARDOT</t>
  </si>
  <si>
    <t>Protegido 238</t>
  </si>
  <si>
    <t>Protegido 239</t>
  </si>
  <si>
    <t>SAN JOSE DE URE</t>
  </si>
  <si>
    <t>Protegido 240</t>
  </si>
  <si>
    <t>Protegido 241</t>
  </si>
  <si>
    <t>YOLOMBO</t>
  </si>
  <si>
    <t>Protegido 242</t>
  </si>
  <si>
    <t>Protegido 243</t>
  </si>
  <si>
    <t>Protegido 244</t>
  </si>
  <si>
    <t>Protegido 245</t>
  </si>
  <si>
    <t>Protegido 246</t>
  </si>
  <si>
    <t>Protegido 247</t>
  </si>
  <si>
    <t>Protegido 248</t>
  </si>
  <si>
    <t>CAUCASIA</t>
  </si>
  <si>
    <t>Protegido 249</t>
  </si>
  <si>
    <t>MALLAMA</t>
  </si>
  <si>
    <t>Protegido 250</t>
  </si>
  <si>
    <t>ANDALUCIA</t>
  </si>
  <si>
    <t>Protegido 251</t>
  </si>
  <si>
    <t>Protegido 252</t>
  </si>
  <si>
    <t>LEJANIAS</t>
  </si>
  <si>
    <t>Protegido 253</t>
  </si>
  <si>
    <t>SUCRE 1</t>
  </si>
  <si>
    <t>Protegido 254</t>
  </si>
  <si>
    <t>Protegido 255</t>
  </si>
  <si>
    <t>Protegido 256</t>
  </si>
  <si>
    <t>Protegido 257</t>
  </si>
  <si>
    <t>VILLA DEL ROSARIO</t>
  </si>
  <si>
    <t>Protegido 258</t>
  </si>
  <si>
    <t>Protegido 259</t>
  </si>
  <si>
    <t>Protegido 260</t>
  </si>
  <si>
    <t>Protegido 261</t>
  </si>
  <si>
    <t>AGUACHICA</t>
  </si>
  <si>
    <t>Protegido 262</t>
  </si>
  <si>
    <t>Protegido 263</t>
  </si>
  <si>
    <t>Protegido 264</t>
  </si>
  <si>
    <t>Protegido 265</t>
  </si>
  <si>
    <t>Protegido 266</t>
  </si>
  <si>
    <t>CHIRIGUANA</t>
  </si>
  <si>
    <t>Protegido 267</t>
  </si>
  <si>
    <t>Protegido 268</t>
  </si>
  <si>
    <t>RESTREPO 1</t>
  </si>
  <si>
    <t>Protegido 269</t>
  </si>
  <si>
    <t>Protegido 270</t>
  </si>
  <si>
    <t>Protegido 271</t>
  </si>
  <si>
    <t>Protegido 272</t>
  </si>
  <si>
    <t>Protegido 273</t>
  </si>
  <si>
    <t>Protegido 274</t>
  </si>
  <si>
    <t>Protegido 275</t>
  </si>
  <si>
    <t>Protegido 276</t>
  </si>
  <si>
    <t>Protegido 277</t>
  </si>
  <si>
    <t>Protegido 278</t>
  </si>
  <si>
    <t>Protegido 279</t>
  </si>
  <si>
    <t>BUGALAGRANDE</t>
  </si>
  <si>
    <t>Protegido 280</t>
  </si>
  <si>
    <t>Protegido 281</t>
  </si>
  <si>
    <t>ALTO BAUDO</t>
  </si>
  <si>
    <t>Protegido 282</t>
  </si>
  <si>
    <t>MEDIO BAUDO</t>
  </si>
  <si>
    <t>Protegido 283</t>
  </si>
  <si>
    <t>Protegido 284</t>
  </si>
  <si>
    <t>Protegido 285</t>
  </si>
  <si>
    <t>Protegido 286</t>
  </si>
  <si>
    <t>Protegido 287</t>
  </si>
  <si>
    <t>AGUA DE DIOS</t>
  </si>
  <si>
    <t>Protegido 288</t>
  </si>
  <si>
    <t>Protegido 289</t>
  </si>
  <si>
    <t>LA TEBAIDA</t>
  </si>
  <si>
    <t>Protegido 290</t>
  </si>
  <si>
    <t>Protegido 291</t>
  </si>
  <si>
    <t>Protegido 292</t>
  </si>
  <si>
    <t>Protegido 293</t>
  </si>
  <si>
    <t>Protegido 294</t>
  </si>
  <si>
    <t>Protegido 295</t>
  </si>
  <si>
    <t>PLANETA RICA</t>
  </si>
  <si>
    <t>Protegido 296</t>
  </si>
  <si>
    <t>Protegido 297</t>
  </si>
  <si>
    <t>Protegido 298</t>
  </si>
  <si>
    <t>Protegido 299</t>
  </si>
  <si>
    <t>SAN VICENTE DEL CAGUAN</t>
  </si>
  <si>
    <t>Protegido 300</t>
  </si>
  <si>
    <t>Protegido 301</t>
  </si>
  <si>
    <t>LOS ANDES</t>
  </si>
  <si>
    <t>Protegido 302</t>
  </si>
  <si>
    <t>Protegido 303</t>
  </si>
  <si>
    <t>Protegido 304</t>
  </si>
  <si>
    <t>Protegido 305</t>
  </si>
  <si>
    <t>Protegido 306</t>
  </si>
  <si>
    <t>Protegido 307</t>
  </si>
  <si>
    <t>SANTANDER DE QUILICHAO</t>
  </si>
  <si>
    <t>Protegido 308</t>
  </si>
  <si>
    <t>Protegido 309</t>
  </si>
  <si>
    <t>Protegido 310</t>
  </si>
  <si>
    <t>FACATATIVA</t>
  </si>
  <si>
    <t>Protegido 311</t>
  </si>
  <si>
    <t>Protegido 312</t>
  </si>
  <si>
    <t>GUADUAS</t>
  </si>
  <si>
    <t>Protegido 313</t>
  </si>
  <si>
    <t>Protegido 314</t>
  </si>
  <si>
    <t>Protegido 315</t>
  </si>
  <si>
    <t>Protegido 316</t>
  </si>
  <si>
    <t>Protegido 317</t>
  </si>
  <si>
    <t>Protegido 318</t>
  </si>
  <si>
    <t>SILVIA</t>
  </si>
  <si>
    <t>Protegido 319</t>
  </si>
  <si>
    <t>IPIALES</t>
  </si>
  <si>
    <t>Protegido 320</t>
  </si>
  <si>
    <t>Protegido 321</t>
  </si>
  <si>
    <t>ROSAS</t>
  </si>
  <si>
    <t>Protegido 322</t>
  </si>
  <si>
    <t>Protegido 323</t>
  </si>
  <si>
    <t>Protegido 324</t>
  </si>
  <si>
    <t>Protegido 325</t>
  </si>
  <si>
    <t>Protegido 326</t>
  </si>
  <si>
    <t>Protegido 327</t>
  </si>
  <si>
    <t>Protegido 328</t>
  </si>
  <si>
    <t>Protegido 329</t>
  </si>
  <si>
    <t>Protegido 330</t>
  </si>
  <si>
    <t>ITAGUI</t>
  </si>
  <si>
    <t>Protegido 331</t>
  </si>
  <si>
    <t>Protegido 332</t>
  </si>
  <si>
    <t>Protegido 333</t>
  </si>
  <si>
    <t>NIMAIMA</t>
  </si>
  <si>
    <t>Protegido 334</t>
  </si>
  <si>
    <t>Protegido 335</t>
  </si>
  <si>
    <t>Protegido 336</t>
  </si>
  <si>
    <t>Protegido 337</t>
  </si>
  <si>
    <t>Protegido 338</t>
  </si>
  <si>
    <t>Protegido 339</t>
  </si>
  <si>
    <t>NOVITA</t>
  </si>
  <si>
    <t>Protegido 340</t>
  </si>
  <si>
    <t>Protegido 341</t>
  </si>
  <si>
    <t>Protegido 342</t>
  </si>
  <si>
    <t>Protegido 343</t>
  </si>
  <si>
    <t>SAN ANDRES DE TUMACO</t>
  </si>
  <si>
    <t>Protegido 344</t>
  </si>
  <si>
    <t>Protegido 345</t>
  </si>
  <si>
    <t>Protegido 346</t>
  </si>
  <si>
    <t>Protegido 347</t>
  </si>
  <si>
    <t>Protegido 348</t>
  </si>
  <si>
    <t>Protegido 349</t>
  </si>
  <si>
    <t>Protegido 350</t>
  </si>
  <si>
    <t>Protegido 351</t>
  </si>
  <si>
    <t>Protegido 352</t>
  </si>
  <si>
    <t>Protegido 353</t>
  </si>
  <si>
    <t>PUERTO COLOMBIA 1</t>
  </si>
  <si>
    <t>Protegido 354</t>
  </si>
  <si>
    <t>Protegido 355</t>
  </si>
  <si>
    <t>Protegido 356</t>
  </si>
  <si>
    <t>Protegido 357</t>
  </si>
  <si>
    <t>Protegido 358</t>
  </si>
  <si>
    <t>Protegido 359</t>
  </si>
  <si>
    <t>Protegido 360</t>
  </si>
  <si>
    <t>Protegido 361</t>
  </si>
  <si>
    <t>Protegido 362</t>
  </si>
  <si>
    <t>Protegido 363</t>
  </si>
  <si>
    <t>LOS PATIOS</t>
  </si>
  <si>
    <t>Protegido 364</t>
  </si>
  <si>
    <t>Protegido 365</t>
  </si>
  <si>
    <t>Protegido 366</t>
  </si>
  <si>
    <t>Protegido 367</t>
  </si>
  <si>
    <t>Protegido 368</t>
  </si>
  <si>
    <t>MOCOA</t>
  </si>
  <si>
    <t>Protegido 369</t>
  </si>
  <si>
    <t>Protegido 370</t>
  </si>
  <si>
    <t>Protegido 371</t>
  </si>
  <si>
    <t>Protegido 372</t>
  </si>
  <si>
    <t>Protegido 373</t>
  </si>
  <si>
    <t>Protegido 374</t>
  </si>
  <si>
    <t>Protegido 375</t>
  </si>
  <si>
    <t>Protegido 376</t>
  </si>
  <si>
    <t>CARTAGO</t>
  </si>
  <si>
    <t>Protegido 377</t>
  </si>
  <si>
    <t>Protegido 378</t>
  </si>
  <si>
    <t>Protegido 379</t>
  </si>
  <si>
    <t>Protegido 380</t>
  </si>
  <si>
    <t>Protegido 381</t>
  </si>
  <si>
    <t>RIO VIEJO</t>
  </si>
  <si>
    <t>Protegido 382</t>
  </si>
  <si>
    <t>MALAGA</t>
  </si>
  <si>
    <t>Protegido 383</t>
  </si>
  <si>
    <t>Protegido 384</t>
  </si>
  <si>
    <t>Protegido 385</t>
  </si>
  <si>
    <t>Protegido 386</t>
  </si>
  <si>
    <t>Protegido 387</t>
  </si>
  <si>
    <t>Protegido 388</t>
  </si>
  <si>
    <t>Protegido 389</t>
  </si>
  <si>
    <t>EL CARMEN DE ATRATO</t>
  </si>
  <si>
    <t>Protegido 390</t>
  </si>
  <si>
    <t>Protegido 391</t>
  </si>
  <si>
    <t>Protegido 392</t>
  </si>
  <si>
    <t>Protegido 393</t>
  </si>
  <si>
    <t>Protegido 394</t>
  </si>
  <si>
    <t>Protegido 395</t>
  </si>
  <si>
    <t>Protegido 396</t>
  </si>
  <si>
    <t>Protegido 397</t>
  </si>
  <si>
    <t>Protegido 398</t>
  </si>
  <si>
    <t>TORO</t>
  </si>
  <si>
    <t>Protegido 399</t>
  </si>
  <si>
    <t>Protegido 400</t>
  </si>
  <si>
    <t>Protegido 401</t>
  </si>
  <si>
    <t>Protegido 402</t>
  </si>
  <si>
    <t>Protegido 403</t>
  </si>
  <si>
    <t>Protegido 404</t>
  </si>
  <si>
    <t>Protegido 405</t>
  </si>
  <si>
    <t>Protegido 406</t>
  </si>
  <si>
    <t>Protegido 407</t>
  </si>
  <si>
    <t>Protegido 408</t>
  </si>
  <si>
    <t>Protegido 409</t>
  </si>
  <si>
    <t>Protegido 410</t>
  </si>
  <si>
    <t>Protegido 411</t>
  </si>
  <si>
    <t>Protegido 412</t>
  </si>
  <si>
    <t>FUNDACION</t>
  </si>
  <si>
    <t>Protegido 413</t>
  </si>
  <si>
    <t>Protegido 414</t>
  </si>
  <si>
    <t>Protegido 415</t>
  </si>
  <si>
    <t>CAICEDONIA</t>
  </si>
  <si>
    <t>Protegido 416</t>
  </si>
  <si>
    <t>Protegido 417</t>
  </si>
  <si>
    <t>ZONA BANANERA</t>
  </si>
  <si>
    <t>Protegido 418</t>
  </si>
  <si>
    <t>Protegido 419</t>
  </si>
  <si>
    <t>MAICAO</t>
  </si>
  <si>
    <t>Protegido 420</t>
  </si>
  <si>
    <t>CHIVOLO</t>
  </si>
  <si>
    <t>Protegido 421</t>
  </si>
  <si>
    <t>Protegido 422</t>
  </si>
  <si>
    <t>Protegido 423</t>
  </si>
  <si>
    <t>VIOTA</t>
  </si>
  <si>
    <t>Protegido 424</t>
  </si>
  <si>
    <t>Protegido 425</t>
  </si>
  <si>
    <t>Protegido 426</t>
  </si>
  <si>
    <t>Protegido 427</t>
  </si>
  <si>
    <t>Protegido 428</t>
  </si>
  <si>
    <t>Protegido 429</t>
  </si>
  <si>
    <t>Protegido 430</t>
  </si>
  <si>
    <t>Protegido 431</t>
  </si>
  <si>
    <t>Protegido 432</t>
  </si>
  <si>
    <t>Protegido 433</t>
  </si>
  <si>
    <t>CHAPARRAL</t>
  </si>
  <si>
    <t>Protegido 434</t>
  </si>
  <si>
    <t>Protegido 435</t>
  </si>
  <si>
    <t>Protegido 436</t>
  </si>
  <si>
    <t>Protegido 437</t>
  </si>
  <si>
    <t>Protegido 438</t>
  </si>
  <si>
    <t>Protegido 439</t>
  </si>
  <si>
    <t>Protegido 440</t>
  </si>
  <si>
    <t>Protegido 441</t>
  </si>
  <si>
    <t>Protegido 442</t>
  </si>
  <si>
    <t>Protegido 443</t>
  </si>
  <si>
    <t>Protegido 444</t>
  </si>
  <si>
    <t>Protegido 445</t>
  </si>
  <si>
    <t>Protegido 446</t>
  </si>
  <si>
    <t>Protegido 447</t>
  </si>
  <si>
    <t>Protegido 448</t>
  </si>
  <si>
    <t>Protegido 449</t>
  </si>
  <si>
    <t>Protegido 450</t>
  </si>
  <si>
    <t>BECERRIL</t>
  </si>
  <si>
    <t>Protegido 451</t>
  </si>
  <si>
    <t>Protegido 452</t>
  </si>
  <si>
    <t>SAN MARTIN 1</t>
  </si>
  <si>
    <t>Protegido 453</t>
  </si>
  <si>
    <t>Protegido 454</t>
  </si>
  <si>
    <t>Protegido 455</t>
  </si>
  <si>
    <t>Protegido 456</t>
  </si>
  <si>
    <t>Protegido 457</t>
  </si>
  <si>
    <t>Protegido 458</t>
  </si>
  <si>
    <t>LIBANO</t>
  </si>
  <si>
    <t>Protegido 459</t>
  </si>
  <si>
    <t>Protegido 460</t>
  </si>
  <si>
    <t>Protegido 461</t>
  </si>
  <si>
    <t>Protegido 462</t>
  </si>
  <si>
    <t>SAN JUAN DE RIOSECO</t>
  </si>
  <si>
    <t>Protegido 463</t>
  </si>
  <si>
    <t>Protegido 464</t>
  </si>
  <si>
    <t>Protegido 465</t>
  </si>
  <si>
    <t>Protegido 466</t>
  </si>
  <si>
    <t>BELEN DE UMBRIA</t>
  </si>
  <si>
    <t>Protegido 467</t>
  </si>
  <si>
    <t>Protegido 468</t>
  </si>
  <si>
    <t>SABANAGRANDE</t>
  </si>
  <si>
    <t>Protegido 469</t>
  </si>
  <si>
    <t>Protegido 470</t>
  </si>
  <si>
    <t>SANTO TOMAS</t>
  </si>
  <si>
    <t>Protegido 471</t>
  </si>
  <si>
    <t>Protegido 472</t>
  </si>
  <si>
    <t>ARMENIA 1</t>
  </si>
  <si>
    <t>Protegido 473</t>
  </si>
  <si>
    <t>PUEBLO RICO</t>
  </si>
  <si>
    <t>Protegido 474</t>
  </si>
  <si>
    <t>Protegido 475</t>
  </si>
  <si>
    <t>Protegido 476</t>
  </si>
  <si>
    <t>Protegido 477</t>
  </si>
  <si>
    <t>Protegido 478</t>
  </si>
  <si>
    <t>Protegido 479</t>
  </si>
  <si>
    <t>Protegido 480</t>
  </si>
  <si>
    <t>Protegido 481</t>
  </si>
  <si>
    <t>Protegido 482</t>
  </si>
  <si>
    <t>Protegido 483</t>
  </si>
  <si>
    <t>Protegido 484</t>
  </si>
  <si>
    <t>Protegido 485</t>
  </si>
  <si>
    <t>Protegido 486</t>
  </si>
  <si>
    <t>Protegido 487</t>
  </si>
  <si>
    <t>DAGUA</t>
  </si>
  <si>
    <t>Protegido 488</t>
  </si>
  <si>
    <t>Protegido 489</t>
  </si>
  <si>
    <t>Protegido 490</t>
  </si>
  <si>
    <t>Protegido 491</t>
  </si>
  <si>
    <t>Protegido 492</t>
  </si>
  <si>
    <t>Protegido 493</t>
  </si>
  <si>
    <t>Protegido 494</t>
  </si>
  <si>
    <t>Protegido 495</t>
  </si>
  <si>
    <t>Protegido 496</t>
  </si>
  <si>
    <t>Protegido 497</t>
  </si>
  <si>
    <t>MAGANGUE</t>
  </si>
  <si>
    <t>Protegido 498</t>
  </si>
  <si>
    <t>Protegido 499</t>
  </si>
  <si>
    <t>Protegido 500</t>
  </si>
  <si>
    <t>Protegido 501</t>
  </si>
  <si>
    <t>Protegido 502</t>
  </si>
  <si>
    <t>Protegido 503</t>
  </si>
  <si>
    <t>Protegido 504</t>
  </si>
  <si>
    <t>Protegido 505</t>
  </si>
  <si>
    <t>Protegido 506</t>
  </si>
  <si>
    <t>Protegido 507</t>
  </si>
  <si>
    <t>Protegido 508</t>
  </si>
  <si>
    <t>Protegido 509</t>
  </si>
  <si>
    <t>Protegido 510</t>
  </si>
  <si>
    <t>Protegido 511</t>
  </si>
  <si>
    <t>Protegido 512</t>
  </si>
  <si>
    <t>Protegido 513</t>
  </si>
  <si>
    <t>Protegido 514</t>
  </si>
  <si>
    <t>Protegido 515</t>
  </si>
  <si>
    <t>Protegido 516</t>
  </si>
  <si>
    <t>GRANADA 3</t>
  </si>
  <si>
    <t>Protegido 517</t>
  </si>
  <si>
    <t>Protegido 518</t>
  </si>
  <si>
    <t>EL DONCELLO</t>
  </si>
  <si>
    <t>Protegido 519</t>
  </si>
  <si>
    <t>Protegido 520</t>
  </si>
  <si>
    <t>Protegido 521</t>
  </si>
  <si>
    <t>Protegido 522</t>
  </si>
  <si>
    <t>Protegido 523</t>
  </si>
  <si>
    <t>Protegido 524</t>
  </si>
  <si>
    <t>Protegido 525</t>
  </si>
  <si>
    <t>Protegido 526</t>
  </si>
  <si>
    <t>Protegido 527</t>
  </si>
  <si>
    <t>Protegido 528</t>
  </si>
  <si>
    <t>Protegido 529</t>
  </si>
  <si>
    <t>Protegido 530</t>
  </si>
  <si>
    <t>Protegido 531</t>
  </si>
  <si>
    <t>MUTATA</t>
  </si>
  <si>
    <t>Protegido 532</t>
  </si>
  <si>
    <t>Protegido 533</t>
  </si>
  <si>
    <t>CIENAGA</t>
  </si>
  <si>
    <t>Protegido 534</t>
  </si>
  <si>
    <t>COYAIMA</t>
  </si>
  <si>
    <t>Protegido 535</t>
  </si>
  <si>
    <t>Protegido 536</t>
  </si>
  <si>
    <t>Protegido 537</t>
  </si>
  <si>
    <t>LA MESA</t>
  </si>
  <si>
    <t>Protegido 538</t>
  </si>
  <si>
    <t>Protegido 539</t>
  </si>
  <si>
    <t>Protegido 540</t>
  </si>
  <si>
    <t>LA BELLEZA</t>
  </si>
  <si>
    <t>Protegido 541</t>
  </si>
  <si>
    <t>Protegido 542</t>
  </si>
  <si>
    <t>Protegido 543</t>
  </si>
  <si>
    <t>Protegido 544</t>
  </si>
  <si>
    <t>Protegido 545</t>
  </si>
  <si>
    <t>Protegido 546</t>
  </si>
  <si>
    <t>Protegido 547</t>
  </si>
  <si>
    <t>Protegido 548</t>
  </si>
  <si>
    <t>Protegido 549</t>
  </si>
  <si>
    <t>CIMITARRA</t>
  </si>
  <si>
    <t>Protegido 550</t>
  </si>
  <si>
    <t>Protegido 551</t>
  </si>
  <si>
    <t>Protegido 552</t>
  </si>
  <si>
    <t>Protegido 553</t>
  </si>
  <si>
    <t>Protegido 554</t>
  </si>
  <si>
    <t>Protegido 555</t>
  </si>
  <si>
    <t>Protegido 556</t>
  </si>
  <si>
    <t>Protegido 557</t>
  </si>
  <si>
    <t>Protegido 558</t>
  </si>
  <si>
    <t>Protegido 559</t>
  </si>
  <si>
    <t>Protegido 560</t>
  </si>
  <si>
    <t>Protegido 561</t>
  </si>
  <si>
    <t>Protegido 562</t>
  </si>
  <si>
    <t>Protegido 563</t>
  </si>
  <si>
    <t>Protegido 564</t>
  </si>
  <si>
    <t>Protegido 565</t>
  </si>
  <si>
    <t>Protegido 566</t>
  </si>
  <si>
    <t>Protegido 567</t>
  </si>
  <si>
    <t>GUAITARILLA</t>
  </si>
  <si>
    <t>Protegido 568</t>
  </si>
  <si>
    <t>Protegido 569</t>
  </si>
  <si>
    <t>Protegido 570</t>
  </si>
  <si>
    <t>Protegido 571</t>
  </si>
  <si>
    <t>Protegido 572</t>
  </si>
  <si>
    <t>Protegido 573</t>
  </si>
  <si>
    <t>Protegido 574</t>
  </si>
  <si>
    <t>Protegido 575</t>
  </si>
  <si>
    <t>Protegido 576</t>
  </si>
  <si>
    <t>Protegido 577</t>
  </si>
  <si>
    <t>Protegido 578</t>
  </si>
  <si>
    <t>Protegido 579</t>
  </si>
  <si>
    <t>Protegido 580</t>
  </si>
  <si>
    <t>Protegido 581</t>
  </si>
  <si>
    <t>Protegido 582</t>
  </si>
  <si>
    <t>Protegido 583</t>
  </si>
  <si>
    <t>Protegido 584</t>
  </si>
  <si>
    <t>Protegido 585</t>
  </si>
  <si>
    <t>Protegido 586</t>
  </si>
  <si>
    <t>Protegido 587</t>
  </si>
  <si>
    <t>Protegido 588</t>
  </si>
  <si>
    <t>Protegido 589</t>
  </si>
  <si>
    <t>Protegido 590</t>
  </si>
  <si>
    <t>Protegido 591</t>
  </si>
  <si>
    <t>Protegido 592</t>
  </si>
  <si>
    <t>Protegido 593</t>
  </si>
  <si>
    <t>Protegido 594</t>
  </si>
  <si>
    <t>Protegido 595</t>
  </si>
  <si>
    <t>Protegido 596</t>
  </si>
  <si>
    <t>MESETAS</t>
  </si>
  <si>
    <t>Protegido 597</t>
  </si>
  <si>
    <t>TUNJA</t>
  </si>
  <si>
    <t>Protegido 598</t>
  </si>
  <si>
    <t>Protegido 599</t>
  </si>
  <si>
    <t>Protegido 600</t>
  </si>
  <si>
    <t>Protegido 601</t>
  </si>
  <si>
    <t>Protegido 602</t>
  </si>
  <si>
    <t>EL CHARCO</t>
  </si>
  <si>
    <t>Protegido 603</t>
  </si>
  <si>
    <t>Protegido 604</t>
  </si>
  <si>
    <t>YONDO</t>
  </si>
  <si>
    <t>Protegido 605</t>
  </si>
  <si>
    <t>Protegido 606</t>
  </si>
  <si>
    <t>Protegido 607</t>
  </si>
  <si>
    <t>BARBOSA 2</t>
  </si>
  <si>
    <t>Protegido 608</t>
  </si>
  <si>
    <t>Protegido 609</t>
  </si>
  <si>
    <t>Protegido 610</t>
  </si>
  <si>
    <t>Protegido 611</t>
  </si>
  <si>
    <t>Protegido 612</t>
  </si>
  <si>
    <t>Protegido 613</t>
  </si>
  <si>
    <t>Protegido 614</t>
  </si>
  <si>
    <t>CHINCHINA</t>
  </si>
  <si>
    <t>Protegido 615</t>
  </si>
  <si>
    <t>Protegido 616</t>
  </si>
  <si>
    <t>Protegido 617</t>
  </si>
  <si>
    <t>Protegido 618</t>
  </si>
  <si>
    <t>Protegido 619</t>
  </si>
  <si>
    <t>Protegido 620</t>
  </si>
  <si>
    <t>Protegido 621</t>
  </si>
  <si>
    <t>Protegido 622</t>
  </si>
  <si>
    <t>Protegido 623</t>
  </si>
  <si>
    <t>Protegido 624</t>
  </si>
  <si>
    <t>Protegido 625</t>
  </si>
  <si>
    <t>Protegido 626</t>
  </si>
  <si>
    <t>Protegido 627</t>
  </si>
  <si>
    <t>Protegido 628</t>
  </si>
  <si>
    <t>Protegido 629</t>
  </si>
  <si>
    <t>Protegido 630</t>
  </si>
  <si>
    <t>Protegido 631</t>
  </si>
  <si>
    <t>Protegido 632</t>
  </si>
  <si>
    <t>Protegido 633</t>
  </si>
  <si>
    <t>Protegido 634</t>
  </si>
  <si>
    <t>Protegido 635</t>
  </si>
  <si>
    <t>LA MONTAÑITA</t>
  </si>
  <si>
    <t>Protegido 636</t>
  </si>
  <si>
    <t>CARTAGENA DEL CHAIRA</t>
  </si>
  <si>
    <t>Protegido 637</t>
  </si>
  <si>
    <t>VALPARAISO 2</t>
  </si>
  <si>
    <t>Protegido 638</t>
  </si>
  <si>
    <t>Protegido 639</t>
  </si>
  <si>
    <t>ALBANIA 1</t>
  </si>
  <si>
    <t>Protegido 640</t>
  </si>
  <si>
    <t>Protegido 641</t>
  </si>
  <si>
    <t>Protegido 642</t>
  </si>
  <si>
    <t>Protegido 643</t>
  </si>
  <si>
    <t>Protegido 644</t>
  </si>
  <si>
    <t>Protegido 645</t>
  </si>
  <si>
    <t>Protegido 646</t>
  </si>
  <si>
    <t>Protegido 647</t>
  </si>
  <si>
    <t>Protegido 648</t>
  </si>
  <si>
    <t>Protegido 649</t>
  </si>
  <si>
    <t>Protegido 650</t>
  </si>
  <si>
    <t>Protegido 651</t>
  </si>
  <si>
    <t>Protegido 652</t>
  </si>
  <si>
    <t>Protegido 653</t>
  </si>
  <si>
    <t>Protegido 654</t>
  </si>
  <si>
    <t>Protegido 655</t>
  </si>
  <si>
    <t>Protegido 656</t>
  </si>
  <si>
    <t>Protegido 657</t>
  </si>
  <si>
    <t>Protegido 658</t>
  </si>
  <si>
    <t>JAMUNDI</t>
  </si>
  <si>
    <t>Protegido 659</t>
  </si>
  <si>
    <t>LANDAZURI</t>
  </si>
  <si>
    <t>Protegido 660</t>
  </si>
  <si>
    <t>Protegido 661</t>
  </si>
  <si>
    <t>Protegido 662</t>
  </si>
  <si>
    <t>BOLIVAR 2</t>
  </si>
  <si>
    <t>Protegido 663</t>
  </si>
  <si>
    <t>Protegido 664</t>
  </si>
  <si>
    <t>Protegido 665</t>
  </si>
  <si>
    <t>Protegido 666</t>
  </si>
  <si>
    <t>Protegido 667</t>
  </si>
  <si>
    <t>Protegido 668</t>
  </si>
  <si>
    <t>Protegido 669</t>
  </si>
  <si>
    <t>Protegido 670</t>
  </si>
  <si>
    <t>LEIVA</t>
  </si>
  <si>
    <t>Protegido 671</t>
  </si>
  <si>
    <t>Protegido 672</t>
  </si>
  <si>
    <t>Protegido 673</t>
  </si>
  <si>
    <t>Protegido 674</t>
  </si>
  <si>
    <t>SAN FRANCISCO 3</t>
  </si>
  <si>
    <t>Protegido 675</t>
  </si>
  <si>
    <t>COLON 2</t>
  </si>
  <si>
    <t>Protegido 676</t>
  </si>
  <si>
    <t>Protegido 677</t>
  </si>
  <si>
    <t>Protegido 678</t>
  </si>
  <si>
    <t>Protegido 679</t>
  </si>
  <si>
    <t>Protegido 680</t>
  </si>
  <si>
    <t>Protegido 681</t>
  </si>
  <si>
    <t>Protegido 682</t>
  </si>
  <si>
    <t>Protegido 683</t>
  </si>
  <si>
    <t>Protegido 684</t>
  </si>
  <si>
    <t>Protegido 685</t>
  </si>
  <si>
    <t>Protegido 686</t>
  </si>
  <si>
    <t>Protegido 687</t>
  </si>
  <si>
    <t>Protegido 688</t>
  </si>
  <si>
    <t>Protegido 689</t>
  </si>
  <si>
    <t>Protegido 690</t>
  </si>
  <si>
    <t>Protegido 691</t>
  </si>
  <si>
    <t>Protegido 692</t>
  </si>
  <si>
    <t>SAN DIEGO</t>
  </si>
  <si>
    <t>Protegido 693</t>
  </si>
  <si>
    <t>PORE</t>
  </si>
  <si>
    <t>Protegido 694</t>
  </si>
  <si>
    <t>Protegido 695</t>
  </si>
  <si>
    <t>Protegido 696</t>
  </si>
  <si>
    <t>Protegido 697</t>
  </si>
  <si>
    <t>Protegido 698</t>
  </si>
  <si>
    <t>GUACARI</t>
  </si>
  <si>
    <t>Protegido 699</t>
  </si>
  <si>
    <t>Protegido 700</t>
  </si>
  <si>
    <t>Protegido 701</t>
  </si>
  <si>
    <t>ARBELAEZ</t>
  </si>
  <si>
    <t>Protegido 702</t>
  </si>
  <si>
    <t>Protegido 703</t>
  </si>
  <si>
    <t>Protegido 704</t>
  </si>
  <si>
    <t>Protegido 705</t>
  </si>
  <si>
    <t>Protegido 706</t>
  </si>
  <si>
    <t>Protegido 707</t>
  </si>
  <si>
    <t>EL DORADO</t>
  </si>
  <si>
    <t>Protegido 708</t>
  </si>
  <si>
    <t>Protegido 709</t>
  </si>
  <si>
    <t>Protegido 710</t>
  </si>
  <si>
    <t>Protegido 711</t>
  </si>
  <si>
    <t>Protegido 712</t>
  </si>
  <si>
    <t>Protegido 713</t>
  </si>
  <si>
    <t>Protegido 714</t>
  </si>
  <si>
    <t>EL PAUJIL</t>
  </si>
  <si>
    <t>Protegido 715</t>
  </si>
  <si>
    <t>Protegido 716</t>
  </si>
  <si>
    <t>Protegido 717</t>
  </si>
  <si>
    <t>PALMIRA</t>
  </si>
  <si>
    <t>Protegido 718</t>
  </si>
  <si>
    <t>Protegido 719</t>
  </si>
  <si>
    <t>Protegido 720</t>
  </si>
  <si>
    <t>Protegido 721</t>
  </si>
  <si>
    <t>Protegido 722</t>
  </si>
  <si>
    <t>Protegido 723</t>
  </si>
  <si>
    <t>ESPINAL</t>
  </si>
  <si>
    <t>Protegido 724</t>
  </si>
  <si>
    <t>Protegido 725</t>
  </si>
  <si>
    <t>ORTEGA</t>
  </si>
  <si>
    <t>Protegido 726</t>
  </si>
  <si>
    <t>Protegido 727</t>
  </si>
  <si>
    <t>Protegido 728</t>
  </si>
  <si>
    <t>Protegido 729</t>
  </si>
  <si>
    <t>Protegido 730</t>
  </si>
  <si>
    <t>Protegido 731</t>
  </si>
  <si>
    <t>SOGAMOSO</t>
  </si>
  <si>
    <t>Protegido 732</t>
  </si>
  <si>
    <t>Protegido 733</t>
  </si>
  <si>
    <t>Protegido 734</t>
  </si>
  <si>
    <t>Protegido 735</t>
  </si>
  <si>
    <t>Protegido 736</t>
  </si>
  <si>
    <t>Protegido 737</t>
  </si>
  <si>
    <t>URIBE</t>
  </si>
  <si>
    <t>Protegido 738</t>
  </si>
  <si>
    <t>Protegido 739</t>
  </si>
  <si>
    <t>CIUDAD BOLIVAR</t>
  </si>
  <si>
    <t>Protegido 740</t>
  </si>
  <si>
    <t>Protegido 741</t>
  </si>
  <si>
    <t>Protegido 742</t>
  </si>
  <si>
    <t>Protegido 743</t>
  </si>
  <si>
    <t>Protegido 744</t>
  </si>
  <si>
    <t>CHINU</t>
  </si>
  <si>
    <t>Protegido 745</t>
  </si>
  <si>
    <t>Protegido 746</t>
  </si>
  <si>
    <t>Protegido 747</t>
  </si>
  <si>
    <t>Protegido 748</t>
  </si>
  <si>
    <t>Protegido 749</t>
  </si>
  <si>
    <t>EL TAMBO 1</t>
  </si>
  <si>
    <t>Protegido 750</t>
  </si>
  <si>
    <t>ATACO</t>
  </si>
  <si>
    <t>Protegido 751</t>
  </si>
  <si>
    <t>Protegido 752</t>
  </si>
  <si>
    <t>SABANALARGA 1</t>
  </si>
  <si>
    <t>Protegido 753</t>
  </si>
  <si>
    <t>Protegido 754</t>
  </si>
  <si>
    <t>Protegido 755</t>
  </si>
  <si>
    <t>Protegido 756</t>
  </si>
  <si>
    <t>Protegido 757</t>
  </si>
  <si>
    <t>TENJO</t>
  </si>
  <si>
    <t>Protegido 758</t>
  </si>
  <si>
    <t>Protegido 759</t>
  </si>
  <si>
    <t>Protegido 760</t>
  </si>
  <si>
    <t>Protegido 761</t>
  </si>
  <si>
    <t>NATAGAIMA</t>
  </si>
  <si>
    <t>Protegido 762</t>
  </si>
  <si>
    <t>Protegido 763</t>
  </si>
  <si>
    <t>Protegido 764</t>
  </si>
  <si>
    <t>Protegido 765</t>
  </si>
  <si>
    <t>Protegido 766</t>
  </si>
  <si>
    <t>Protegido 767</t>
  </si>
  <si>
    <t>Protegido 768</t>
  </si>
  <si>
    <t>Protegido 769</t>
  </si>
  <si>
    <t>Protegido 770</t>
  </si>
  <si>
    <t>EL CASTILLO</t>
  </si>
  <si>
    <t>Protegido 771</t>
  </si>
  <si>
    <t>Protegido 772</t>
  </si>
  <si>
    <t>Protegido 773</t>
  </si>
  <si>
    <t>DOLORES</t>
  </si>
  <si>
    <t>Protegido 774</t>
  </si>
  <si>
    <t>Protegido 775</t>
  </si>
  <si>
    <t>Protegido 776</t>
  </si>
  <si>
    <t>Protegido 777</t>
  </si>
  <si>
    <t>Protegido 778</t>
  </si>
  <si>
    <t>Protegido 779</t>
  </si>
  <si>
    <t>Protegido 780</t>
  </si>
  <si>
    <t>DOSQUEBRADAS</t>
  </si>
  <si>
    <t>Protegido 781</t>
  </si>
  <si>
    <t>Protegido 782</t>
  </si>
  <si>
    <t>Protegido 783</t>
  </si>
  <si>
    <t>Protegido 784</t>
  </si>
  <si>
    <t>Protegido 785</t>
  </si>
  <si>
    <t>Protegido 786</t>
  </si>
  <si>
    <t>Protegido 787</t>
  </si>
  <si>
    <t>Protegido 788</t>
  </si>
  <si>
    <t>Protegido 789</t>
  </si>
  <si>
    <t>BELEN DE LOS ANDAQUIES</t>
  </si>
  <si>
    <t>Protegido 790</t>
  </si>
  <si>
    <t>Protegido 791</t>
  </si>
  <si>
    <t>Protegido 792</t>
  </si>
  <si>
    <t>Protegido 793</t>
  </si>
  <si>
    <t>Protegido 794</t>
  </si>
  <si>
    <t>Protegido 795</t>
  </si>
  <si>
    <t>Protegido 796</t>
  </si>
  <si>
    <t>Protegido 797</t>
  </si>
  <si>
    <t>CALOTO</t>
  </si>
  <si>
    <t>Protegido 798</t>
  </si>
  <si>
    <t>ALBAN 2</t>
  </si>
  <si>
    <t>Protegido 799</t>
  </si>
  <si>
    <t>PALESTINA 2</t>
  </si>
  <si>
    <t>Protegido 800</t>
  </si>
  <si>
    <t>Protegido 801</t>
  </si>
  <si>
    <t>ACACIAS</t>
  </si>
  <si>
    <t>Protegido 802</t>
  </si>
  <si>
    <t>Protegido 803</t>
  </si>
  <si>
    <t>Protegido 804</t>
  </si>
  <si>
    <t>Protegido 805</t>
  </si>
  <si>
    <t>Protegido 806</t>
  </si>
  <si>
    <t>Protegido 807</t>
  </si>
  <si>
    <t>Protegido 808</t>
  </si>
  <si>
    <t>RIONEGRO 2</t>
  </si>
  <si>
    <t>Protegido 809</t>
  </si>
  <si>
    <t>HATONUEVO</t>
  </si>
  <si>
    <t>Protegido 810</t>
  </si>
  <si>
    <t>Protegido 811</t>
  </si>
  <si>
    <t>Protegido 812</t>
  </si>
  <si>
    <t>Protegido 813</t>
  </si>
  <si>
    <t>Protegido 814</t>
  </si>
  <si>
    <t>Protegido 815</t>
  </si>
  <si>
    <t>Protegido 816</t>
  </si>
  <si>
    <t>Protegido 817</t>
  </si>
  <si>
    <t>Protegido 818</t>
  </si>
  <si>
    <t>SAN LORENZO</t>
  </si>
  <si>
    <t>Protegido 819</t>
  </si>
  <si>
    <t>Protegido 820</t>
  </si>
  <si>
    <t>Protegido 821</t>
  </si>
  <si>
    <t>Protegido 822</t>
  </si>
  <si>
    <t>Protegido 823</t>
  </si>
  <si>
    <t>Protegido 824</t>
  </si>
  <si>
    <t>Protegido 825</t>
  </si>
  <si>
    <t>Protegido 826</t>
  </si>
  <si>
    <t>Protegido 827</t>
  </si>
  <si>
    <t>Protegido 828</t>
  </si>
  <si>
    <t>Protegido 829</t>
  </si>
  <si>
    <t>Protegido 830</t>
  </si>
  <si>
    <t>CHIGORODO</t>
  </si>
  <si>
    <t>Protegido 831</t>
  </si>
  <si>
    <t>Protegido 832</t>
  </si>
  <si>
    <t>Protegido 833</t>
  </si>
  <si>
    <t>MONTECRISTO</t>
  </si>
  <si>
    <t>Protegido 834</t>
  </si>
  <si>
    <t>MOÑITOS</t>
  </si>
  <si>
    <t>Protegido 835</t>
  </si>
  <si>
    <t>Protegido 836</t>
  </si>
  <si>
    <t>Protegido 837</t>
  </si>
  <si>
    <t>Protegido 838</t>
  </si>
  <si>
    <t>Protegido 839</t>
  </si>
  <si>
    <t>Protegido 840</t>
  </si>
  <si>
    <t>TADO</t>
  </si>
  <si>
    <t>Protegido 841</t>
  </si>
  <si>
    <t>Protegido 842</t>
  </si>
  <si>
    <t>Protegido 843</t>
  </si>
  <si>
    <t>OLAYA HERRERA</t>
  </si>
  <si>
    <t>Protegido 844</t>
  </si>
  <si>
    <t>Protegido 845</t>
  </si>
  <si>
    <t>Protegido 846</t>
  </si>
  <si>
    <t>TURBO</t>
  </si>
  <si>
    <t>Protegido 847</t>
  </si>
  <si>
    <t>SUCRE 2</t>
  </si>
  <si>
    <t>Protegido 848</t>
  </si>
  <si>
    <t>Protegido 849</t>
  </si>
  <si>
    <t>Protegido 850</t>
  </si>
  <si>
    <t>Protegido 851</t>
  </si>
  <si>
    <t>Protegido 852</t>
  </si>
  <si>
    <t>Protegido 853</t>
  </si>
  <si>
    <t>Protegido 854</t>
  </si>
  <si>
    <t>LOS PALMITOS</t>
  </si>
  <si>
    <t>Protegido 855</t>
  </si>
  <si>
    <t>Protegido 856</t>
  </si>
  <si>
    <t>Protegido 857</t>
  </si>
  <si>
    <t>Protegido 858</t>
  </si>
  <si>
    <t>Protegido 859</t>
  </si>
  <si>
    <t>Protegido 860</t>
  </si>
  <si>
    <t>Protegido 861</t>
  </si>
  <si>
    <t>Protegido 862</t>
  </si>
  <si>
    <t>Protegido 863</t>
  </si>
  <si>
    <t>Protegido 864</t>
  </si>
  <si>
    <t>Protegido 865</t>
  </si>
  <si>
    <t>Protegido 866</t>
  </si>
  <si>
    <t>Protegido 867</t>
  </si>
  <si>
    <t>Protegido 868</t>
  </si>
  <si>
    <t>Protegido 869</t>
  </si>
  <si>
    <t>Protegido 870</t>
  </si>
  <si>
    <t>GIRON</t>
  </si>
  <si>
    <t>Protegido 871</t>
  </si>
  <si>
    <t>Protegido 872</t>
  </si>
  <si>
    <t>Protegido 873</t>
  </si>
  <si>
    <t>Protegido 874</t>
  </si>
  <si>
    <t>Protegido 875</t>
  </si>
  <si>
    <t>Protegido 876</t>
  </si>
  <si>
    <t>Protegido 877</t>
  </si>
  <si>
    <t>Protegido 878</t>
  </si>
  <si>
    <t>Protegido 879</t>
  </si>
  <si>
    <t>MANZANARES</t>
  </si>
  <si>
    <t>Protegido 880</t>
  </si>
  <si>
    <t>Protegido 881</t>
  </si>
  <si>
    <t>VENECIA 1</t>
  </si>
  <si>
    <t>Protegido 882</t>
  </si>
  <si>
    <t>Protegido 883</t>
  </si>
  <si>
    <t>Protegido 884</t>
  </si>
  <si>
    <t>SANTA SOFIA</t>
  </si>
  <si>
    <t>Protegido 885</t>
  </si>
  <si>
    <t>REMEDIOS</t>
  </si>
  <si>
    <t>Protegido 886</t>
  </si>
  <si>
    <t>Protegido 887</t>
  </si>
  <si>
    <t>Protegido 888</t>
  </si>
  <si>
    <t>Protegido 889</t>
  </si>
  <si>
    <t>Protegido 890</t>
  </si>
  <si>
    <t>Protegido 891</t>
  </si>
  <si>
    <t>Protegido 892</t>
  </si>
  <si>
    <t>Protegido 893</t>
  </si>
  <si>
    <t>Protegido 894</t>
  </si>
  <si>
    <t>Protegido 895</t>
  </si>
  <si>
    <t>Protegido 896</t>
  </si>
  <si>
    <t>Protegido 897</t>
  </si>
  <si>
    <t>Protegido 898</t>
  </si>
  <si>
    <t>Protegido 899</t>
  </si>
  <si>
    <t>Protegido 900</t>
  </si>
  <si>
    <t>Protegido 901</t>
  </si>
  <si>
    <t>Protegido 902</t>
  </si>
  <si>
    <t>Protegido 903</t>
  </si>
  <si>
    <t>Protegido 904</t>
  </si>
  <si>
    <t>SAN ANDRES 1</t>
  </si>
  <si>
    <t>Protegido 905</t>
  </si>
  <si>
    <t>Protegido 906</t>
  </si>
  <si>
    <t>UBALA</t>
  </si>
  <si>
    <t>Protegido 907</t>
  </si>
  <si>
    <t>Protegido 908</t>
  </si>
  <si>
    <t>Protegido 909</t>
  </si>
  <si>
    <t>Protegido 910</t>
  </si>
  <si>
    <t>Protegido 911</t>
  </si>
  <si>
    <t>Protegido 912</t>
  </si>
  <si>
    <t>Protegido 913</t>
  </si>
  <si>
    <t>PASCA</t>
  </si>
  <si>
    <t>Protegido 914</t>
  </si>
  <si>
    <t>Protegido 915</t>
  </si>
  <si>
    <t>Protegido 916</t>
  </si>
  <si>
    <t>Protegido 917</t>
  </si>
  <si>
    <t>Protegido 918</t>
  </si>
  <si>
    <t>ALVARADO</t>
  </si>
  <si>
    <t>Protegido 919</t>
  </si>
  <si>
    <t>PAMPLONA</t>
  </si>
  <si>
    <t>Protegido 920</t>
  </si>
  <si>
    <t>Protegido 921</t>
  </si>
  <si>
    <t>Protegido 922</t>
  </si>
  <si>
    <t>Protegido 923</t>
  </si>
  <si>
    <t>Protegido 924</t>
  </si>
  <si>
    <t>PURIFICACION</t>
  </si>
  <si>
    <t>Protegido 925</t>
  </si>
  <si>
    <t>GUATAPE</t>
  </si>
  <si>
    <t>Protegido 926</t>
  </si>
  <si>
    <t>Protegido 927</t>
  </si>
  <si>
    <t>CHALAN</t>
  </si>
  <si>
    <t>Protegido 928</t>
  </si>
  <si>
    <t>Protegido 929</t>
  </si>
  <si>
    <t>Protegido 930</t>
  </si>
  <si>
    <t>Protegido 931</t>
  </si>
  <si>
    <t>ICONONZO</t>
  </si>
  <si>
    <t>Protegido 932</t>
  </si>
  <si>
    <t>Protegido 933</t>
  </si>
  <si>
    <t>Protegido 934</t>
  </si>
  <si>
    <t>Protegido 935</t>
  </si>
  <si>
    <t>Protegido 936</t>
  </si>
  <si>
    <t>Protegido 937</t>
  </si>
  <si>
    <t>Protegido 938</t>
  </si>
  <si>
    <t>Protegido 939</t>
  </si>
  <si>
    <t>Protegido 940</t>
  </si>
  <si>
    <t>SONSON</t>
  </si>
  <si>
    <t>Protegido 941</t>
  </si>
  <si>
    <t>Protegido 942</t>
  </si>
  <si>
    <t>Protegido 943</t>
  </si>
  <si>
    <t>Protegido 944</t>
  </si>
  <si>
    <t>Protegido 945</t>
  </si>
  <si>
    <t>Protegido 946</t>
  </si>
  <si>
    <t>Protegido 947</t>
  </si>
  <si>
    <t>Protegido 948</t>
  </si>
  <si>
    <t>Protegido 949</t>
  </si>
  <si>
    <t>Protegido 950</t>
  </si>
  <si>
    <t>Protegido 951</t>
  </si>
  <si>
    <t>Protegido 952</t>
  </si>
  <si>
    <t>Protegido 953</t>
  </si>
  <si>
    <t>CABRERA 1</t>
  </si>
  <si>
    <t>Protegido 954</t>
  </si>
  <si>
    <t>Protegido 955</t>
  </si>
  <si>
    <t>Protegido 956</t>
  </si>
  <si>
    <t>FUSAGASUGA</t>
  </si>
  <si>
    <t>Protegido 957</t>
  </si>
  <si>
    <t>Protegido 958</t>
  </si>
  <si>
    <t>Protegido 959</t>
  </si>
  <si>
    <t>Protegido 960</t>
  </si>
  <si>
    <t>Protegido 961</t>
  </si>
  <si>
    <t>Protegido 962</t>
  </si>
  <si>
    <t>Protegido 963</t>
  </si>
  <si>
    <t>Protegido 964</t>
  </si>
  <si>
    <t>Protegido 965</t>
  </si>
  <si>
    <t>Protegido 966</t>
  </si>
  <si>
    <t>Protegido 967</t>
  </si>
  <si>
    <t>Protegido 968</t>
  </si>
  <si>
    <t>Protegido 969</t>
  </si>
  <si>
    <t>Protegido 970</t>
  </si>
  <si>
    <t>Protegido 971</t>
  </si>
  <si>
    <t>ACEVEDO</t>
  </si>
  <si>
    <t>Protegido 972</t>
  </si>
  <si>
    <t>Protegido 973</t>
  </si>
  <si>
    <t>Protegido 974</t>
  </si>
  <si>
    <t>Protegido 975</t>
  </si>
  <si>
    <t>Protegido 976</t>
  </si>
  <si>
    <t>Protegido 977</t>
  </si>
  <si>
    <t>BARRANCO DE LOBA</t>
  </si>
  <si>
    <t>Protegido 978</t>
  </si>
  <si>
    <t>Protegido 979</t>
  </si>
  <si>
    <t>Protegido 980</t>
  </si>
  <si>
    <t>Protegido 981</t>
  </si>
  <si>
    <t>Protegido 982</t>
  </si>
  <si>
    <t>Protegido 983</t>
  </si>
  <si>
    <t>Protegido 984</t>
  </si>
  <si>
    <t>Protegido 985</t>
  </si>
  <si>
    <t>Protegido 986</t>
  </si>
  <si>
    <t>Protegido 987</t>
  </si>
  <si>
    <t>Protegido 988</t>
  </si>
  <si>
    <t>Protegido 989</t>
  </si>
  <si>
    <t>Protegido 990</t>
  </si>
  <si>
    <t>Protegido 991</t>
  </si>
  <si>
    <t>Protegido 992</t>
  </si>
  <si>
    <t>PIVIJAY</t>
  </si>
  <si>
    <t>Protegido 993</t>
  </si>
  <si>
    <t>Protegido 994</t>
  </si>
  <si>
    <t>HELICONIA</t>
  </si>
  <si>
    <t>Protegido 995</t>
  </si>
  <si>
    <t>Protegido 996</t>
  </si>
  <si>
    <t>SIBUNDOY</t>
  </si>
  <si>
    <t>Protegido 997</t>
  </si>
  <si>
    <t>Protegido 998</t>
  </si>
  <si>
    <t>Protegido 999</t>
  </si>
  <si>
    <t>Protegido 1000</t>
  </si>
  <si>
    <t>Costo por cada medida de protección</t>
  </si>
  <si>
    <t>Costo / día</t>
  </si>
  <si>
    <t>ZONA</t>
  </si>
  <si>
    <t>Cree columnas de costo para cada medida de protección respectivamente según la cantidad y el costo diario de las medidas que tenga cada protegido</t>
  </si>
  <si>
    <t>MEDIDAS BLANDAS</t>
  </si>
  <si>
    <t>MEDIDAS DURAS</t>
  </si>
  <si>
    <t>CONTEO</t>
  </si>
  <si>
    <t>COSTOS</t>
  </si>
  <si>
    <t>COSTO DIARIO</t>
  </si>
  <si>
    <t>Total general</t>
  </si>
  <si>
    <t>Suma de COSTO DIARIO</t>
  </si>
  <si>
    <t>Promedio Costo vs Zona</t>
  </si>
  <si>
    <t>Conteo de Vehiculos Blindados vs Zona</t>
  </si>
  <si>
    <t>Genero vs Costo Diario</t>
  </si>
  <si>
    <t>Gracias por la oportunidad</t>
  </si>
  <si>
    <t>promedio COSTO DIARIO</t>
  </si>
  <si>
    <t>VEHICULOS BLINDADOS</t>
  </si>
  <si>
    <t>AÑO</t>
  </si>
  <si>
    <t>Año</t>
  </si>
  <si>
    <t>Personas x año</t>
  </si>
  <si>
    <t>MES</t>
  </si>
  <si>
    <t>Mes</t>
  </si>
  <si>
    <t>Personas x Mes</t>
  </si>
  <si>
    <t>AÑO 2020 ESTIMADO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</si>
</sst>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2" formatCode="_-&quot;$&quot;\ * #,##0_-;\-&quot;$&quot;\ * #,##0_-;_-&quot;$&quot;\ * &quot;-&quot;_-;_-@_-"/>
    <numFmt numFmtId="43" formatCode="_-* #,##0.00_-;\-* #,##0.00_-;_-* &quot;-&quot;??_-;_-@_-"/>
    <numFmt numFmtId="164" formatCode="_(&quot;$&quot;* #,##0.00_);_(&quot;$&quot;* \(#,##0.00\);_(&quot;$&quot;* &quot;-&quot;??_);_(@_)"/>
    <numFmt numFmtId="165" formatCode="_-&quot;XDR&quot;* #,##0.00_-;\-&quot;XDR&quot;* #,##0.00_-;_-&quot;XDR&quot;* &quot;-&quot;??_-;_-@_-"/>
    <numFmt numFmtId="166" formatCode="_-* #,##0.00\ _€_-;\-* #,##0.00\ _€_-;_-* &quot;-&quot;??\ _€_-;_-@_-"/>
    <numFmt numFmtId="167" formatCode="[$-240A]dddd\,\ dd&quot; de &quot;mmmm&quot; de &quot;yyyy;@"/>
    <numFmt numFmtId="168" formatCode="_(&quot;$&quot;* #,##0_);_(&quot;$&quot;* \(#,##0\);_(&quot;$&quot;* &quot;-&quot;??_);_(@_)"/>
    <numFmt numFmtId="169" formatCode="&quot;$&quot;\ #,##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0"/>
      <name val="Arial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8"/>
      <name val="Calibri"/>
      <family val="2"/>
      <scheme val="minor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b/>
      <sz val="12"/>
      <color theme="0"/>
      <name val="Verdana"/>
      <family val="2"/>
    </font>
    <font>
      <sz val="12"/>
      <color theme="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35">
    <xf numFmtId="0" fontId="0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5" fillId="0" borderId="0"/>
    <xf numFmtId="0" fontId="6" fillId="0" borderId="0"/>
    <xf numFmtId="43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6" fillId="0" borderId="0"/>
    <xf numFmtId="0" fontId="6" fillId="0" borderId="0"/>
    <xf numFmtId="167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2" fontId="1" fillId="0" borderId="0" applyFont="0" applyFill="0" applyBorder="0" applyAlignment="0" applyProtection="0"/>
  </cellStyleXfs>
  <cellXfs count="35">
    <xf numFmtId="0" fontId="0" fillId="0" borderId="0" xfId="0"/>
    <xf numFmtId="0" fontId="3" fillId="0" borderId="0" xfId="0" applyFont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 wrapText="1"/>
    </xf>
    <xf numFmtId="1" fontId="4" fillId="5" borderId="0" xfId="0" applyNumberFormat="1" applyFont="1" applyFill="1" applyAlignment="1">
      <alignment horizontal="center" vertical="center" wrapText="1"/>
    </xf>
    <xf numFmtId="0" fontId="0" fillId="0" borderId="0" xfId="0" applyAlignment="1">
      <alignment wrapText="1"/>
    </xf>
    <xf numFmtId="1" fontId="3" fillId="3" borderId="0" xfId="0" applyNumberFormat="1" applyFont="1" applyFill="1" applyAlignment="1">
      <alignment horizontal="center" vertical="center"/>
    </xf>
    <xf numFmtId="0" fontId="9" fillId="0" borderId="0" xfId="0" applyFont="1"/>
    <xf numFmtId="0" fontId="10" fillId="0" borderId="0" xfId="0" applyFont="1"/>
    <xf numFmtId="14" fontId="3" fillId="0" borderId="1" xfId="0" applyNumberFormat="1" applyFont="1" applyBorder="1" applyAlignment="1">
      <alignment horizontal="center" vertical="center"/>
    </xf>
    <xf numFmtId="168" fontId="3" fillId="0" borderId="1" xfId="1" applyNumberFormat="1" applyFont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11" fillId="6" borderId="0" xfId="0" applyFont="1" applyFill="1" applyAlignment="1">
      <alignment vertical="center"/>
    </xf>
    <xf numFmtId="0" fontId="12" fillId="6" borderId="0" xfId="0" applyFont="1" applyFill="1" applyAlignment="1">
      <alignment vertical="center"/>
    </xf>
    <xf numFmtId="0" fontId="4" fillId="5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69" fontId="0" fillId="0" borderId="0" xfId="0" applyNumberFormat="1" applyAlignment="1">
      <alignment horizontal="center" vertical="center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pivotButton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Protection="1"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NumberFormat="1" applyAlignment="1" applyProtection="1">
      <alignment horizontal="center" vertical="center"/>
      <protection locked="0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 applyProtection="1">
      <alignment horizontal="center" vertical="center"/>
      <protection locked="0"/>
    </xf>
    <xf numFmtId="0" fontId="10" fillId="4" borderId="0" xfId="0" applyFont="1" applyFill="1" applyAlignment="1">
      <alignment horizontal="left" vertical="center" wrapText="1"/>
    </xf>
    <xf numFmtId="0" fontId="4" fillId="5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</cellXfs>
  <cellStyles count="35">
    <cellStyle name="Millares 2" xfId="5" xr:uid="{4FEFB116-CC50-4C35-90B3-376721A64EE4}"/>
    <cellStyle name="Millares 2 10" xfId="8" xr:uid="{CFA5F27F-0013-477E-B454-E0FD33E262A8}"/>
    <cellStyle name="Millares 2 10 2" xfId="14" xr:uid="{D8092A8C-61FD-4213-9393-557927CB76E4}"/>
    <cellStyle name="Millares 2 2" xfId="7" xr:uid="{2F9B26A3-E081-4C01-9C26-A6E926DC48B4}"/>
    <cellStyle name="Millares 2 3" xfId="24" xr:uid="{56EBE610-C280-4030-B4A0-12E26718890D}"/>
    <cellStyle name="Millares 3" xfId="13" xr:uid="{4633FD7E-6EC7-459A-A88C-83B31F6A9201}"/>
    <cellStyle name="Millares 3 2" xfId="15" xr:uid="{764194F2-4207-4918-9472-C5D821BFA5A6}"/>
    <cellStyle name="Millares 3 2 2" xfId="17" xr:uid="{AA49C724-E1E3-49D4-B195-D97DCF8568ED}"/>
    <cellStyle name="Millares 3 2 2 2" xfId="22" xr:uid="{DF857D23-3D1E-4B53-B7EC-8E5F489C421D}"/>
    <cellStyle name="Millares 3 2 2 2 2" xfId="33" xr:uid="{420CB499-3CC4-4C23-8F58-7F3D27CE3225}"/>
    <cellStyle name="Millares 3 2 2 3" xfId="29" xr:uid="{0CC4B8F0-7D45-40A8-8950-86A09CAD3E83}"/>
    <cellStyle name="Millares 3 2 3" xfId="20" xr:uid="{E1A2E2F6-12EA-419F-A75D-015B6FF227E8}"/>
    <cellStyle name="Millares 3 2 3 2" xfId="31" xr:uid="{BD78154B-A6E0-4B58-9EA2-57EF175D8948}"/>
    <cellStyle name="Millares 3 2 4" xfId="27" xr:uid="{B4E2FF4B-BB9C-4F2E-94B7-1E0DB325DE35}"/>
    <cellStyle name="Millares 3 3" xfId="16" xr:uid="{993CF417-ABE2-4D02-A313-57A29D2BD492}"/>
    <cellStyle name="Millares 3 3 2" xfId="21" xr:uid="{8F560F0F-E284-4CA5-82BB-C8C1519EB7F5}"/>
    <cellStyle name="Millares 3 3 2 2" xfId="32" xr:uid="{F342F739-B809-47EC-BFAA-367635719FDB}"/>
    <cellStyle name="Millares 3 3 3" xfId="28" xr:uid="{6DF1A61C-5DE4-4918-A32F-56D0D708F45F}"/>
    <cellStyle name="Millares 3 4" xfId="19" xr:uid="{E4ABDA7A-8D13-4443-909F-CBF8D8CEE906}"/>
    <cellStyle name="Millares 3 4 2" xfId="30" xr:uid="{CC2E73A4-F3EC-4202-80BF-D798D654C33D}"/>
    <cellStyle name="Millares 3 5" xfId="26" xr:uid="{A02AB8B9-9CEC-49A6-8137-0296790229A3}"/>
    <cellStyle name="Moneda" xfId="1" builtinId="4"/>
    <cellStyle name="Moneda [0] 2" xfId="23" xr:uid="{F6B0FE1C-FC2E-4F00-BF6B-1ECD8046DFD7}"/>
    <cellStyle name="Moneda [0] 2 2" xfId="34" xr:uid="{BE52B855-3AC6-46FF-9262-CD1F2037C11E}"/>
    <cellStyle name="Moneda [0] 3" xfId="6" xr:uid="{F3A42D6E-0B01-4DA9-9686-1F02E4EEF118}"/>
    <cellStyle name="Moneda [0] 4" xfId="25" xr:uid="{2706F97D-CF99-4500-9DD2-6E489DB6407C}"/>
    <cellStyle name="Moneda 2" xfId="2" xr:uid="{78321D73-C7C6-4A34-981A-09952482206C}"/>
    <cellStyle name="Normal" xfId="0" builtinId="0"/>
    <cellStyle name="Normal 10" xfId="9" xr:uid="{3EC81888-40FA-4F48-BB93-6822174136B3}"/>
    <cellStyle name="Normal 2" xfId="3" xr:uid="{699A1A03-0524-4475-BDE3-5ED5DE39BB8F}"/>
    <cellStyle name="Normal 2 2" xfId="10" xr:uid="{1A8C418D-AB87-48BE-ACF1-B29484A73FA0}"/>
    <cellStyle name="Normal 3" xfId="18" xr:uid="{165B35F7-69EB-4E5F-A60D-1964AA2825AC}"/>
    <cellStyle name="Normal 5" xfId="11" xr:uid="{17F7FDCA-7C39-4E56-B6DA-DB9E55923C26}"/>
    <cellStyle name="Normal 6" xfId="4" xr:uid="{251BFB01-2F63-4B94-ADC1-D3F3135A3316}"/>
    <cellStyle name="Porcentaje 2" xfId="12" xr:uid="{042865A3-25D2-4476-8DE9-7935A0C48176}"/>
  </cellStyles>
  <dxfs count="624"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protection locked="0"/>
    </dxf>
    <dxf>
      <numFmt numFmtId="0" formatCode="General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protection locked="0"/>
    </dxf>
    <dxf>
      <protection locked="0"/>
    </dxf>
    <dxf>
      <protection locked="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protection locked="0"/>
    </dxf>
    <dxf>
      <protection locked="0"/>
    </dxf>
    <dxf>
      <protection locked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protection locked="0"/>
    </dxf>
    <dxf>
      <numFmt numFmtId="0" formatCode="General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protection locked="0"/>
    </dxf>
    <dxf>
      <protection locked="0"/>
    </dxf>
    <dxf>
      <protection locked="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protection locked="0"/>
    </dxf>
    <dxf>
      <protection locked="0"/>
    </dxf>
    <dxf>
      <protection locked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protection locked="0"/>
    </dxf>
    <dxf>
      <numFmt numFmtId="0" formatCode="General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protection locked="0"/>
    </dxf>
    <dxf>
      <protection locked="0"/>
    </dxf>
    <dxf>
      <protection locked="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protection locked="0"/>
    </dxf>
    <dxf>
      <protection locked="0"/>
    </dxf>
    <dxf>
      <protection locked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protection locked="0"/>
    </dxf>
    <dxf>
      <numFmt numFmtId="0" formatCode="General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protection locked="0"/>
    </dxf>
    <dxf>
      <protection locked="0"/>
    </dxf>
    <dxf>
      <protection locked="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protection locked="0"/>
    </dxf>
    <dxf>
      <protection locked="0"/>
    </dxf>
    <dxf>
      <protection locked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protection locked="0"/>
    </dxf>
    <dxf>
      <numFmt numFmtId="0" formatCode="General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protection locked="0"/>
    </dxf>
    <dxf>
      <protection locked="0"/>
    </dxf>
    <dxf>
      <protection locked="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protection locked="0"/>
    </dxf>
    <dxf>
      <protection locked="0"/>
    </dxf>
    <dxf>
      <protection locked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protection locked="0"/>
    </dxf>
    <dxf>
      <numFmt numFmtId="0" formatCode="General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protection locked="0"/>
    </dxf>
    <dxf>
      <protection locked="0"/>
    </dxf>
    <dxf>
      <protection locked="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protection locked="0"/>
    </dxf>
    <dxf>
      <protection locked="0"/>
    </dxf>
    <dxf>
      <protection locked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protection locked="0"/>
    </dxf>
    <dxf>
      <numFmt numFmtId="0" formatCode="General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protection locked="0"/>
    </dxf>
    <dxf>
      <protection locked="0"/>
    </dxf>
    <dxf>
      <protection locked="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protection locked="0"/>
    </dxf>
    <dxf>
      <protection locked="0"/>
    </dxf>
    <dxf>
      <protection locked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protection locked="0"/>
    </dxf>
    <dxf>
      <numFmt numFmtId="0" formatCode="General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protection locked="0"/>
    </dxf>
    <dxf>
      <protection locked="0"/>
    </dxf>
    <dxf>
      <protection locked="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protection locked="0"/>
    </dxf>
    <dxf>
      <protection locked="0"/>
    </dxf>
    <dxf>
      <protection locked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protection locked="0"/>
    </dxf>
    <dxf>
      <numFmt numFmtId="0" formatCode="General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protection locked="0"/>
    </dxf>
    <dxf>
      <protection locked="0"/>
    </dxf>
    <dxf>
      <protection locked="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protection locked="0"/>
    </dxf>
    <dxf>
      <protection locked="0"/>
    </dxf>
    <dxf>
      <protection locked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protection locked="0"/>
    </dxf>
    <dxf>
      <numFmt numFmtId="0" formatCode="General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protection locked="0"/>
    </dxf>
    <dxf>
      <protection locked="0"/>
    </dxf>
    <dxf>
      <protection locked="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protection locked="0"/>
    </dxf>
    <dxf>
      <protection locked="0"/>
    </dxf>
    <dxf>
      <protection locked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protection locked="0"/>
    </dxf>
    <dxf>
      <numFmt numFmtId="0" formatCode="General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protection locked="0"/>
    </dxf>
    <dxf>
      <protection locked="0"/>
    </dxf>
    <dxf>
      <protection locked="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protection locked="0"/>
    </dxf>
    <dxf>
      <protection locked="0"/>
    </dxf>
    <dxf>
      <protection locked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protection locked="0"/>
    </dxf>
    <dxf>
      <numFmt numFmtId="0" formatCode="General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protection locked="0"/>
    </dxf>
    <dxf>
      <protection locked="0"/>
    </dxf>
    <dxf>
      <protection locked="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protection locked="0"/>
    </dxf>
    <dxf>
      <protection locked="0"/>
    </dxf>
    <dxf>
      <protection locked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protection locked="0"/>
    </dxf>
    <dxf>
      <protection locked="0"/>
    </dxf>
    <dxf>
      <protection locked="0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0" formatCode="General"/>
    </dxf>
    <dxf>
      <protection locked="0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protection locked="0"/>
    </dxf>
    <dxf>
      <protection locked="0"/>
    </dxf>
    <dxf>
      <protection locked="0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3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microsoft.com/office/2007/relationships/slicerCache" Target="slicerCaches/slicerCache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[Prueba en Excel.xlsx]Estimación 2020!TablaDinámica9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Variación</a:t>
            </a:r>
            <a:r>
              <a:rPr lang="en-US" baseline="0"/>
              <a:t> Mensual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ivotFmts>
      <c:pivotFmt>
        <c:idx val="0"/>
        <c:spPr>
          <a:ln w="28575" cap="rnd">
            <a:noFill/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'Estimación 2020'!$D$14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31685136355646076"/>
                  <c:y val="-0.3148059718341658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cat>
            <c:strRef>
              <c:f>'Estimación 2020'!$C$15:$C$27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'Estimación 2020'!$D$15:$D$27</c:f>
              <c:numCache>
                <c:formatCode>General</c:formatCode>
                <c:ptCount val="12"/>
                <c:pt idx="0">
                  <c:v>84</c:v>
                </c:pt>
                <c:pt idx="1">
                  <c:v>79</c:v>
                </c:pt>
                <c:pt idx="2">
                  <c:v>63</c:v>
                </c:pt>
                <c:pt idx="3">
                  <c:v>81</c:v>
                </c:pt>
                <c:pt idx="4">
                  <c:v>78</c:v>
                </c:pt>
                <c:pt idx="5">
                  <c:v>71</c:v>
                </c:pt>
                <c:pt idx="6">
                  <c:v>81</c:v>
                </c:pt>
                <c:pt idx="7">
                  <c:v>97</c:v>
                </c:pt>
                <c:pt idx="8">
                  <c:v>86</c:v>
                </c:pt>
                <c:pt idx="9">
                  <c:v>102</c:v>
                </c:pt>
                <c:pt idx="10">
                  <c:v>75</c:v>
                </c:pt>
                <c:pt idx="11">
                  <c:v>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603-4B61-AEC6-09144B04CC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03902272"/>
        <c:axId val="703906848"/>
      </c:lineChart>
      <c:catAx>
        <c:axId val="703902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03906848"/>
        <c:crosses val="autoZero"/>
        <c:auto val="1"/>
        <c:lblAlgn val="ctr"/>
        <c:lblOffset val="100"/>
        <c:noMultiLvlLbl val="0"/>
      </c:catAx>
      <c:valAx>
        <c:axId val="703906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03902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[Prueba en Excel.xlsx]Estimación 2020!TablaDinámica7</c:name>
    <c:fmtId val="1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Personas</a:t>
            </a:r>
            <a:r>
              <a:rPr lang="en-US" baseline="0"/>
              <a:t> x Año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ivotFmts>
      <c:pivotFmt>
        <c:idx val="0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'Estimación 2020'!$D$2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forward val="1"/>
            <c:dispRSqr val="0"/>
            <c:dispEq val="1"/>
            <c:trendlineLbl>
              <c:layout>
                <c:manualLayout>
                  <c:x val="0.22095122484689414"/>
                  <c:y val="-0.1660626275882181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cat>
            <c:strRef>
              <c:f>'Estimación 2020'!$C$3:$C$8</c:f>
              <c:strCache>
                <c:ptCount val="5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</c:strCache>
            </c:strRef>
          </c:cat>
          <c:val>
            <c:numRef>
              <c:f>'Estimación 2020'!$D$3:$D$8</c:f>
              <c:numCache>
                <c:formatCode>General</c:formatCode>
                <c:ptCount val="5"/>
                <c:pt idx="0">
                  <c:v>1</c:v>
                </c:pt>
                <c:pt idx="1">
                  <c:v>13</c:v>
                </c:pt>
                <c:pt idx="2">
                  <c:v>75</c:v>
                </c:pt>
                <c:pt idx="3">
                  <c:v>274</c:v>
                </c:pt>
                <c:pt idx="4">
                  <c:v>637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E3E-4A0A-BCBD-ACD3D6ED7F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7962944"/>
        <c:axId val="477959200"/>
      </c:lineChart>
      <c:catAx>
        <c:axId val="477962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77959200"/>
        <c:crosses val="autoZero"/>
        <c:auto val="1"/>
        <c:lblAlgn val="ctr"/>
        <c:lblOffset val="100"/>
        <c:noMultiLvlLbl val="0"/>
      </c:catAx>
      <c:valAx>
        <c:axId val="477959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77962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16</xdr:row>
      <xdr:rowOff>95250</xdr:rowOff>
    </xdr:from>
    <xdr:to>
      <xdr:col>12</xdr:col>
      <xdr:colOff>0</xdr:colOff>
      <xdr:row>24</xdr:row>
      <xdr:rowOff>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DEPARTAMENTO ">
              <a:extLst>
                <a:ext uri="{FF2B5EF4-FFF2-40B4-BE49-F238E27FC236}">
                  <a16:creationId xmlns:a16="http://schemas.microsoft.com/office/drawing/2014/main" id="{341FEC30-9736-4D34-9CB4-21441AF1403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EPARTAMENTO 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66850" y="3143250"/>
              <a:ext cx="11115675" cy="14287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266700</xdr:colOff>
      <xdr:row>14</xdr:row>
      <xdr:rowOff>9525</xdr:rowOff>
    </xdr:from>
    <xdr:to>
      <xdr:col>13</xdr:col>
      <xdr:colOff>171450</xdr:colOff>
      <xdr:row>28</xdr:row>
      <xdr:rowOff>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DDDCDAB2-1ACB-4A55-BF1D-B979FD17D7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266700</xdr:colOff>
      <xdr:row>0</xdr:row>
      <xdr:rowOff>28575</xdr:rowOff>
    </xdr:from>
    <xdr:to>
      <xdr:col>13</xdr:col>
      <xdr:colOff>619125</xdr:colOff>
      <xdr:row>14</xdr:row>
      <xdr:rowOff>104775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46170145-D771-4E8D-A16D-0D2455204C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muel Torres" refreshedDate="45552.030947453706" createdVersion="7" refreshedVersion="7" minRefreshableVersion="3" recordCount="1000" xr:uid="{FD2659A7-7B3E-487F-AF6E-A8C1171656BA}">
  <cacheSource type="worksheet">
    <worksheetSource ref="A2:X1002" sheet="Datos"/>
  </cacheSource>
  <cacheFields count="24">
    <cacheField name="CÉDULA" numFmtId="1">
      <sharedItems containsSemiMixedTypes="0" containsString="0" containsNumber="1" containsInteger="1" minValue="10000001" maxValue="10001000" count="1000">
        <n v="10000001"/>
        <n v="10000002"/>
        <n v="10000003"/>
        <n v="10000004"/>
        <n v="10000005"/>
        <n v="10000006"/>
        <n v="10000007"/>
        <n v="10000008"/>
        <n v="10000009"/>
        <n v="10000010"/>
        <n v="10000011"/>
        <n v="10000012"/>
        <n v="10000013"/>
        <n v="10000014"/>
        <n v="10000015"/>
        <n v="10000016"/>
        <n v="10000017"/>
        <n v="10000018"/>
        <n v="10000019"/>
        <n v="10000020"/>
        <n v="10000021"/>
        <n v="10000022"/>
        <n v="10000023"/>
        <n v="10000024"/>
        <n v="10000025"/>
        <n v="10000026"/>
        <n v="10000027"/>
        <n v="10000028"/>
        <n v="10000029"/>
        <n v="10000030"/>
        <n v="10000031"/>
        <n v="10000032"/>
        <n v="10000033"/>
        <n v="10000034"/>
        <n v="10000035"/>
        <n v="10000036"/>
        <n v="10000037"/>
        <n v="10000038"/>
        <n v="10000039"/>
        <n v="10000040"/>
        <n v="10000041"/>
        <n v="10000042"/>
        <n v="10000043"/>
        <n v="10000044"/>
        <n v="10000045"/>
        <n v="10000046"/>
        <n v="10000047"/>
        <n v="10000048"/>
        <n v="10000049"/>
        <n v="10000050"/>
        <n v="10000051"/>
        <n v="10000052"/>
        <n v="10000053"/>
        <n v="10000054"/>
        <n v="10000055"/>
        <n v="10000056"/>
        <n v="10000057"/>
        <n v="10000058"/>
        <n v="10000059"/>
        <n v="10000060"/>
        <n v="10000061"/>
        <n v="10000062"/>
        <n v="10000063"/>
        <n v="10000064"/>
        <n v="10000065"/>
        <n v="10000066"/>
        <n v="10000067"/>
        <n v="10000068"/>
        <n v="10000069"/>
        <n v="10000070"/>
        <n v="10000071"/>
        <n v="10000072"/>
        <n v="10000073"/>
        <n v="10000074"/>
        <n v="10000075"/>
        <n v="10000076"/>
        <n v="10000077"/>
        <n v="10000078"/>
        <n v="10000079"/>
        <n v="10000080"/>
        <n v="10000081"/>
        <n v="10000082"/>
        <n v="10000083"/>
        <n v="10000084"/>
        <n v="10000085"/>
        <n v="10000086"/>
        <n v="10000087"/>
        <n v="10000088"/>
        <n v="10000089"/>
        <n v="10000090"/>
        <n v="10000091"/>
        <n v="10000092"/>
        <n v="10000093"/>
        <n v="10000094"/>
        <n v="10000095"/>
        <n v="10000096"/>
        <n v="10000097"/>
        <n v="10000098"/>
        <n v="10000099"/>
        <n v="10000100"/>
        <n v="10000101"/>
        <n v="10000102"/>
        <n v="10000103"/>
        <n v="10000104"/>
        <n v="10000105"/>
        <n v="10000106"/>
        <n v="10000107"/>
        <n v="10000108"/>
        <n v="10000109"/>
        <n v="10000110"/>
        <n v="10000111"/>
        <n v="10000112"/>
        <n v="10000113"/>
        <n v="10000114"/>
        <n v="10000115"/>
        <n v="10000116"/>
        <n v="10000117"/>
        <n v="10000118"/>
        <n v="10000119"/>
        <n v="10000120"/>
        <n v="10000121"/>
        <n v="10000122"/>
        <n v="10000123"/>
        <n v="10000124"/>
        <n v="10000125"/>
        <n v="10000126"/>
        <n v="10000127"/>
        <n v="10000128"/>
        <n v="10000129"/>
        <n v="10000130"/>
        <n v="10000131"/>
        <n v="10000132"/>
        <n v="10000133"/>
        <n v="10000134"/>
        <n v="10000135"/>
        <n v="10000136"/>
        <n v="10000137"/>
        <n v="10000138"/>
        <n v="10000139"/>
        <n v="10000140"/>
        <n v="10000141"/>
        <n v="10000142"/>
        <n v="10000143"/>
        <n v="10000144"/>
        <n v="10000145"/>
        <n v="10000146"/>
        <n v="10000147"/>
        <n v="10000148"/>
        <n v="10000149"/>
        <n v="10000150"/>
        <n v="10000151"/>
        <n v="10000152"/>
        <n v="10000153"/>
        <n v="10000154"/>
        <n v="10000155"/>
        <n v="10000156"/>
        <n v="10000157"/>
        <n v="10000158"/>
        <n v="10000159"/>
        <n v="10000160"/>
        <n v="10000161"/>
        <n v="10000162"/>
        <n v="10000163"/>
        <n v="10000164"/>
        <n v="10000165"/>
        <n v="10000166"/>
        <n v="10000167"/>
        <n v="10000168"/>
        <n v="10000169"/>
        <n v="10000170"/>
        <n v="10000171"/>
        <n v="10000172"/>
        <n v="10000173"/>
        <n v="10000174"/>
        <n v="10000175"/>
        <n v="10000176"/>
        <n v="10000177"/>
        <n v="10000178"/>
        <n v="10000179"/>
        <n v="10000180"/>
        <n v="10000181"/>
        <n v="10000182"/>
        <n v="10000183"/>
        <n v="10000184"/>
        <n v="10000185"/>
        <n v="10000186"/>
        <n v="10000187"/>
        <n v="10000188"/>
        <n v="10000189"/>
        <n v="10000190"/>
        <n v="10000191"/>
        <n v="10000192"/>
        <n v="10000193"/>
        <n v="10000194"/>
        <n v="10000195"/>
        <n v="10000196"/>
        <n v="10000197"/>
        <n v="10000198"/>
        <n v="10000199"/>
        <n v="10000200"/>
        <n v="10000201"/>
        <n v="10000202"/>
        <n v="10000203"/>
        <n v="10000204"/>
        <n v="10000205"/>
        <n v="10000206"/>
        <n v="10000207"/>
        <n v="10000208"/>
        <n v="10000209"/>
        <n v="10000210"/>
        <n v="10000211"/>
        <n v="10000212"/>
        <n v="10000213"/>
        <n v="10000214"/>
        <n v="10000215"/>
        <n v="10000216"/>
        <n v="10000217"/>
        <n v="10000218"/>
        <n v="10000219"/>
        <n v="10000220"/>
        <n v="10000221"/>
        <n v="10000222"/>
        <n v="10000223"/>
        <n v="10000224"/>
        <n v="10000225"/>
        <n v="10000226"/>
        <n v="10000227"/>
        <n v="10000228"/>
        <n v="10000229"/>
        <n v="10000230"/>
        <n v="10000231"/>
        <n v="10000232"/>
        <n v="10000233"/>
        <n v="10000234"/>
        <n v="10000235"/>
        <n v="10000236"/>
        <n v="10000237"/>
        <n v="10000238"/>
        <n v="10000239"/>
        <n v="10000240"/>
        <n v="10000241"/>
        <n v="10000242"/>
        <n v="10000243"/>
        <n v="10000244"/>
        <n v="10000245"/>
        <n v="10000246"/>
        <n v="10000247"/>
        <n v="10000248"/>
        <n v="10000249"/>
        <n v="10000250"/>
        <n v="10000251"/>
        <n v="10000252"/>
        <n v="10000253"/>
        <n v="10000254"/>
        <n v="10000255"/>
        <n v="10000256"/>
        <n v="10000257"/>
        <n v="10000258"/>
        <n v="10000259"/>
        <n v="10000260"/>
        <n v="10000261"/>
        <n v="10000262"/>
        <n v="10000263"/>
        <n v="10000264"/>
        <n v="10000265"/>
        <n v="10000266"/>
        <n v="10000267"/>
        <n v="10000268"/>
        <n v="10000269"/>
        <n v="10000270"/>
        <n v="10000271"/>
        <n v="10000272"/>
        <n v="10000273"/>
        <n v="10000274"/>
        <n v="10000275"/>
        <n v="10000276"/>
        <n v="10000277"/>
        <n v="10000278"/>
        <n v="10000279"/>
        <n v="10000280"/>
        <n v="10000281"/>
        <n v="10000282"/>
        <n v="10000283"/>
        <n v="10000284"/>
        <n v="10000285"/>
        <n v="10000286"/>
        <n v="10000287"/>
        <n v="10000288"/>
        <n v="10000289"/>
        <n v="10000290"/>
        <n v="10000291"/>
        <n v="10000292"/>
        <n v="10000293"/>
        <n v="10000294"/>
        <n v="10000295"/>
        <n v="10000296"/>
        <n v="10000297"/>
        <n v="10000298"/>
        <n v="10000299"/>
        <n v="10000300"/>
        <n v="10000301"/>
        <n v="10000302"/>
        <n v="10000303"/>
        <n v="10000304"/>
        <n v="10000305"/>
        <n v="10000306"/>
        <n v="10000307"/>
        <n v="10000308"/>
        <n v="10000309"/>
        <n v="10000310"/>
        <n v="10000311"/>
        <n v="10000312"/>
        <n v="10000313"/>
        <n v="10000314"/>
        <n v="10000315"/>
        <n v="10000316"/>
        <n v="10000317"/>
        <n v="10000318"/>
        <n v="10000319"/>
        <n v="10000320"/>
        <n v="10000321"/>
        <n v="10000322"/>
        <n v="10000323"/>
        <n v="10000324"/>
        <n v="10000325"/>
        <n v="10000326"/>
        <n v="10000327"/>
        <n v="10000328"/>
        <n v="10000329"/>
        <n v="10000330"/>
        <n v="10000331"/>
        <n v="10000332"/>
        <n v="10000333"/>
        <n v="10000334"/>
        <n v="10000335"/>
        <n v="10000336"/>
        <n v="10000337"/>
        <n v="10000338"/>
        <n v="10000339"/>
        <n v="10000340"/>
        <n v="10000341"/>
        <n v="10000342"/>
        <n v="10000343"/>
        <n v="10000344"/>
        <n v="10000345"/>
        <n v="10000346"/>
        <n v="10000347"/>
        <n v="10000348"/>
        <n v="10000349"/>
        <n v="10000350"/>
        <n v="10000351"/>
        <n v="10000352"/>
        <n v="10000353"/>
        <n v="10000354"/>
        <n v="10000355"/>
        <n v="10000356"/>
        <n v="10000357"/>
        <n v="10000358"/>
        <n v="10000359"/>
        <n v="10000360"/>
        <n v="10000361"/>
        <n v="10000362"/>
        <n v="10000363"/>
        <n v="10000364"/>
        <n v="10000365"/>
        <n v="10000366"/>
        <n v="10000367"/>
        <n v="10000368"/>
        <n v="10000369"/>
        <n v="10000370"/>
        <n v="10000371"/>
        <n v="10000372"/>
        <n v="10000373"/>
        <n v="10000374"/>
        <n v="10000375"/>
        <n v="10000376"/>
        <n v="10000377"/>
        <n v="10000378"/>
        <n v="10000379"/>
        <n v="10000380"/>
        <n v="10000381"/>
        <n v="10000382"/>
        <n v="10000383"/>
        <n v="10000384"/>
        <n v="10000385"/>
        <n v="10000386"/>
        <n v="10000387"/>
        <n v="10000388"/>
        <n v="10000389"/>
        <n v="10000390"/>
        <n v="10000391"/>
        <n v="10000392"/>
        <n v="10000393"/>
        <n v="10000394"/>
        <n v="10000395"/>
        <n v="10000396"/>
        <n v="10000397"/>
        <n v="10000398"/>
        <n v="10000399"/>
        <n v="10000400"/>
        <n v="10000401"/>
        <n v="10000402"/>
        <n v="10000403"/>
        <n v="10000404"/>
        <n v="10000405"/>
        <n v="10000406"/>
        <n v="10000407"/>
        <n v="10000408"/>
        <n v="10000409"/>
        <n v="10000410"/>
        <n v="10000411"/>
        <n v="10000412"/>
        <n v="10000413"/>
        <n v="10000414"/>
        <n v="10000415"/>
        <n v="10000416"/>
        <n v="10000417"/>
        <n v="10000418"/>
        <n v="10000419"/>
        <n v="10000420"/>
        <n v="10000421"/>
        <n v="10000422"/>
        <n v="10000423"/>
        <n v="10000424"/>
        <n v="10000425"/>
        <n v="10000426"/>
        <n v="10000427"/>
        <n v="10000428"/>
        <n v="10000429"/>
        <n v="10000430"/>
        <n v="10000431"/>
        <n v="10000432"/>
        <n v="10000433"/>
        <n v="10000434"/>
        <n v="10000435"/>
        <n v="10000436"/>
        <n v="10000437"/>
        <n v="10000438"/>
        <n v="10000439"/>
        <n v="10000440"/>
        <n v="10000441"/>
        <n v="10000442"/>
        <n v="10000443"/>
        <n v="10000444"/>
        <n v="10000445"/>
        <n v="10000446"/>
        <n v="10000447"/>
        <n v="10000448"/>
        <n v="10000449"/>
        <n v="10000450"/>
        <n v="10000451"/>
        <n v="10000452"/>
        <n v="10000453"/>
        <n v="10000454"/>
        <n v="10000455"/>
        <n v="10000456"/>
        <n v="10000457"/>
        <n v="10000458"/>
        <n v="10000459"/>
        <n v="10000460"/>
        <n v="10000461"/>
        <n v="10000462"/>
        <n v="10000463"/>
        <n v="10000464"/>
        <n v="10000465"/>
        <n v="10000466"/>
        <n v="10000467"/>
        <n v="10000468"/>
        <n v="10000469"/>
        <n v="10000470"/>
        <n v="10000471"/>
        <n v="10000472"/>
        <n v="10000473"/>
        <n v="10000474"/>
        <n v="10000475"/>
        <n v="10000476"/>
        <n v="10000477"/>
        <n v="10000478"/>
        <n v="10000479"/>
        <n v="10000480"/>
        <n v="10000481"/>
        <n v="10000482"/>
        <n v="10000483"/>
        <n v="10000484"/>
        <n v="10000485"/>
        <n v="10000486"/>
        <n v="10000487"/>
        <n v="10000488"/>
        <n v="10000489"/>
        <n v="10000490"/>
        <n v="10000491"/>
        <n v="10000492"/>
        <n v="10000493"/>
        <n v="10000494"/>
        <n v="10000495"/>
        <n v="10000496"/>
        <n v="10000497"/>
        <n v="10000498"/>
        <n v="10000499"/>
        <n v="10000500"/>
        <n v="10000501"/>
        <n v="10000502"/>
        <n v="10000503"/>
        <n v="10000504"/>
        <n v="10000505"/>
        <n v="10000506"/>
        <n v="10000507"/>
        <n v="10000508"/>
        <n v="10000509"/>
        <n v="10000510"/>
        <n v="10000511"/>
        <n v="10000512"/>
        <n v="10000513"/>
        <n v="10000514"/>
        <n v="10000515"/>
        <n v="10000516"/>
        <n v="10000517"/>
        <n v="10000518"/>
        <n v="10000519"/>
        <n v="10000520"/>
        <n v="10000521"/>
        <n v="10000522"/>
        <n v="10000523"/>
        <n v="10000524"/>
        <n v="10000525"/>
        <n v="10000526"/>
        <n v="10000527"/>
        <n v="10000528"/>
        <n v="10000529"/>
        <n v="10000530"/>
        <n v="10000531"/>
        <n v="10000532"/>
        <n v="10000533"/>
        <n v="10000534"/>
        <n v="10000535"/>
        <n v="10000536"/>
        <n v="10000537"/>
        <n v="10000538"/>
        <n v="10000539"/>
        <n v="10000540"/>
        <n v="10000541"/>
        <n v="10000542"/>
        <n v="10000543"/>
        <n v="10000544"/>
        <n v="10000545"/>
        <n v="10000546"/>
        <n v="10000547"/>
        <n v="10000548"/>
        <n v="10000549"/>
        <n v="10000550"/>
        <n v="10000551"/>
        <n v="10000552"/>
        <n v="10000553"/>
        <n v="10000554"/>
        <n v="10000555"/>
        <n v="10000556"/>
        <n v="10000557"/>
        <n v="10000558"/>
        <n v="10000559"/>
        <n v="10000560"/>
        <n v="10000561"/>
        <n v="10000562"/>
        <n v="10000563"/>
        <n v="10000564"/>
        <n v="10000565"/>
        <n v="10000566"/>
        <n v="10000567"/>
        <n v="10000568"/>
        <n v="10000569"/>
        <n v="10000570"/>
        <n v="10000571"/>
        <n v="10000572"/>
        <n v="10000573"/>
        <n v="10000574"/>
        <n v="10000575"/>
        <n v="10000576"/>
        <n v="10000577"/>
        <n v="10000578"/>
        <n v="10000579"/>
        <n v="10000580"/>
        <n v="10000581"/>
        <n v="10000582"/>
        <n v="10000583"/>
        <n v="10000584"/>
        <n v="10000585"/>
        <n v="10000586"/>
        <n v="10000587"/>
        <n v="10000588"/>
        <n v="10000589"/>
        <n v="10000590"/>
        <n v="10000591"/>
        <n v="10000592"/>
        <n v="10000593"/>
        <n v="10000594"/>
        <n v="10000595"/>
        <n v="10000596"/>
        <n v="10000597"/>
        <n v="10000598"/>
        <n v="10000599"/>
        <n v="10000600"/>
        <n v="10000601"/>
        <n v="10000602"/>
        <n v="10000603"/>
        <n v="10000604"/>
        <n v="10000605"/>
        <n v="10000606"/>
        <n v="10000607"/>
        <n v="10000608"/>
        <n v="10000609"/>
        <n v="10000610"/>
        <n v="10000611"/>
        <n v="10000612"/>
        <n v="10000613"/>
        <n v="10000614"/>
        <n v="10000615"/>
        <n v="10000616"/>
        <n v="10000617"/>
        <n v="10000618"/>
        <n v="10000619"/>
        <n v="10000620"/>
        <n v="10000621"/>
        <n v="10000622"/>
        <n v="10000623"/>
        <n v="10000624"/>
        <n v="10000625"/>
        <n v="10000626"/>
        <n v="10000627"/>
        <n v="10000628"/>
        <n v="10000629"/>
        <n v="10000630"/>
        <n v="10000631"/>
        <n v="10000632"/>
        <n v="10000633"/>
        <n v="10000634"/>
        <n v="10000635"/>
        <n v="10000636"/>
        <n v="10000637"/>
        <n v="10000638"/>
        <n v="10000639"/>
        <n v="10000640"/>
        <n v="10000641"/>
        <n v="10000642"/>
        <n v="10000643"/>
        <n v="10000644"/>
        <n v="10000645"/>
        <n v="10000646"/>
        <n v="10000647"/>
        <n v="10000648"/>
        <n v="10000649"/>
        <n v="10000650"/>
        <n v="10000651"/>
        <n v="10000652"/>
        <n v="10000653"/>
        <n v="10000654"/>
        <n v="10000655"/>
        <n v="10000656"/>
        <n v="10000657"/>
        <n v="10000658"/>
        <n v="10000659"/>
        <n v="10000660"/>
        <n v="10000661"/>
        <n v="10000662"/>
        <n v="10000663"/>
        <n v="10000664"/>
        <n v="10000665"/>
        <n v="10000666"/>
        <n v="10000667"/>
        <n v="10000668"/>
        <n v="10000669"/>
        <n v="10000670"/>
        <n v="10000671"/>
        <n v="10000672"/>
        <n v="10000673"/>
        <n v="10000674"/>
        <n v="10000675"/>
        <n v="10000676"/>
        <n v="10000677"/>
        <n v="10000678"/>
        <n v="10000679"/>
        <n v="10000680"/>
        <n v="10000681"/>
        <n v="10000682"/>
        <n v="10000683"/>
        <n v="10000684"/>
        <n v="10000685"/>
        <n v="10000686"/>
        <n v="10000687"/>
        <n v="10000688"/>
        <n v="10000689"/>
        <n v="10000690"/>
        <n v="10000691"/>
        <n v="10000692"/>
        <n v="10000693"/>
        <n v="10000694"/>
        <n v="10000695"/>
        <n v="10000696"/>
        <n v="10000697"/>
        <n v="10000698"/>
        <n v="10000699"/>
        <n v="10000700"/>
        <n v="10000701"/>
        <n v="10000702"/>
        <n v="10000703"/>
        <n v="10000704"/>
        <n v="10000705"/>
        <n v="10000706"/>
        <n v="10000707"/>
        <n v="10000708"/>
        <n v="10000709"/>
        <n v="10000710"/>
        <n v="10000711"/>
        <n v="10000712"/>
        <n v="10000713"/>
        <n v="10000714"/>
        <n v="10000715"/>
        <n v="10000716"/>
        <n v="10000717"/>
        <n v="10000718"/>
        <n v="10000719"/>
        <n v="10000720"/>
        <n v="10000721"/>
        <n v="10000722"/>
        <n v="10000723"/>
        <n v="10000724"/>
        <n v="10000725"/>
        <n v="10000726"/>
        <n v="10000727"/>
        <n v="10000728"/>
        <n v="10000729"/>
        <n v="10000730"/>
        <n v="10000731"/>
        <n v="10000732"/>
        <n v="10000733"/>
        <n v="10000734"/>
        <n v="10000735"/>
        <n v="10000736"/>
        <n v="10000737"/>
        <n v="10000738"/>
        <n v="10000739"/>
        <n v="10000740"/>
        <n v="10000741"/>
        <n v="10000742"/>
        <n v="10000743"/>
        <n v="10000744"/>
        <n v="10000745"/>
        <n v="10000746"/>
        <n v="10000747"/>
        <n v="10000748"/>
        <n v="10000749"/>
        <n v="10000750"/>
        <n v="10000751"/>
        <n v="10000752"/>
        <n v="10000753"/>
        <n v="10000754"/>
        <n v="10000755"/>
        <n v="10000756"/>
        <n v="10000757"/>
        <n v="10000758"/>
        <n v="10000759"/>
        <n v="10000760"/>
        <n v="10000761"/>
        <n v="10000762"/>
        <n v="10000763"/>
        <n v="10000764"/>
        <n v="10000765"/>
        <n v="10000766"/>
        <n v="10000767"/>
        <n v="10000768"/>
        <n v="10000769"/>
        <n v="10000770"/>
        <n v="10000771"/>
        <n v="10000772"/>
        <n v="10000773"/>
        <n v="10000774"/>
        <n v="10000775"/>
        <n v="10000776"/>
        <n v="10000777"/>
        <n v="10000778"/>
        <n v="10000779"/>
        <n v="10000780"/>
        <n v="10000781"/>
        <n v="10000782"/>
        <n v="10000783"/>
        <n v="10000784"/>
        <n v="10000785"/>
        <n v="10000786"/>
        <n v="10000787"/>
        <n v="10000788"/>
        <n v="10000789"/>
        <n v="10000790"/>
        <n v="10000791"/>
        <n v="10000792"/>
        <n v="10000793"/>
        <n v="10000794"/>
        <n v="10000795"/>
        <n v="10000796"/>
        <n v="10000797"/>
        <n v="10000798"/>
        <n v="10000799"/>
        <n v="10000800"/>
        <n v="10000801"/>
        <n v="10000802"/>
        <n v="10000803"/>
        <n v="10000804"/>
        <n v="10000805"/>
        <n v="10000806"/>
        <n v="10000807"/>
        <n v="10000808"/>
        <n v="10000809"/>
        <n v="10000810"/>
        <n v="10000811"/>
        <n v="10000812"/>
        <n v="10000813"/>
        <n v="10000814"/>
        <n v="10000815"/>
        <n v="10000816"/>
        <n v="10000817"/>
        <n v="10000818"/>
        <n v="10000819"/>
        <n v="10000820"/>
        <n v="10000821"/>
        <n v="10000822"/>
        <n v="10000823"/>
        <n v="10000824"/>
        <n v="10000825"/>
        <n v="10000826"/>
        <n v="10000827"/>
        <n v="10000828"/>
        <n v="10000829"/>
        <n v="10000830"/>
        <n v="10000831"/>
        <n v="10000832"/>
        <n v="10000833"/>
        <n v="10000834"/>
        <n v="10000835"/>
        <n v="10000836"/>
        <n v="10000837"/>
        <n v="10000838"/>
        <n v="10000839"/>
        <n v="10000840"/>
        <n v="10000841"/>
        <n v="10000842"/>
        <n v="10000843"/>
        <n v="10000844"/>
        <n v="10000845"/>
        <n v="10000846"/>
        <n v="10000847"/>
        <n v="10000848"/>
        <n v="10000849"/>
        <n v="10000850"/>
        <n v="10000851"/>
        <n v="10000852"/>
        <n v="10000853"/>
        <n v="10000854"/>
        <n v="10000855"/>
        <n v="10000856"/>
        <n v="10000857"/>
        <n v="10000858"/>
        <n v="10000859"/>
        <n v="10000860"/>
        <n v="10000861"/>
        <n v="10000862"/>
        <n v="10000863"/>
        <n v="10000864"/>
        <n v="10000865"/>
        <n v="10000866"/>
        <n v="10000867"/>
        <n v="10000868"/>
        <n v="10000869"/>
        <n v="10000870"/>
        <n v="10000871"/>
        <n v="10000872"/>
        <n v="10000873"/>
        <n v="10000874"/>
        <n v="10000875"/>
        <n v="10000876"/>
        <n v="10000877"/>
        <n v="10000878"/>
        <n v="10000879"/>
        <n v="10000880"/>
        <n v="10000881"/>
        <n v="10000882"/>
        <n v="10000883"/>
        <n v="10000884"/>
        <n v="10000885"/>
        <n v="10000886"/>
        <n v="10000887"/>
        <n v="10000888"/>
        <n v="10000889"/>
        <n v="10000890"/>
        <n v="10000891"/>
        <n v="10000892"/>
        <n v="10000893"/>
        <n v="10000894"/>
        <n v="10000895"/>
        <n v="10000896"/>
        <n v="10000897"/>
        <n v="10000898"/>
        <n v="10000899"/>
        <n v="10000900"/>
        <n v="10000901"/>
        <n v="10000902"/>
        <n v="10000903"/>
        <n v="10000904"/>
        <n v="10000905"/>
        <n v="10000906"/>
        <n v="10000907"/>
        <n v="10000908"/>
        <n v="10000909"/>
        <n v="10000910"/>
        <n v="10000911"/>
        <n v="10000912"/>
        <n v="10000913"/>
        <n v="10000914"/>
        <n v="10000915"/>
        <n v="10000916"/>
        <n v="10000917"/>
        <n v="10000918"/>
        <n v="10000919"/>
        <n v="10000920"/>
        <n v="10000921"/>
        <n v="10000922"/>
        <n v="10000923"/>
        <n v="10000924"/>
        <n v="10000925"/>
        <n v="10000926"/>
        <n v="10000927"/>
        <n v="10000928"/>
        <n v="10000929"/>
        <n v="10000930"/>
        <n v="10000931"/>
        <n v="10000932"/>
        <n v="10000933"/>
        <n v="10000934"/>
        <n v="10000935"/>
        <n v="10000936"/>
        <n v="10000937"/>
        <n v="10000938"/>
        <n v="10000939"/>
        <n v="10000940"/>
        <n v="10000941"/>
        <n v="10000942"/>
        <n v="10000943"/>
        <n v="10000944"/>
        <n v="10000945"/>
        <n v="10000946"/>
        <n v="10000947"/>
        <n v="10000948"/>
        <n v="10000949"/>
        <n v="10000950"/>
        <n v="10000951"/>
        <n v="10000952"/>
        <n v="10000953"/>
        <n v="10000954"/>
        <n v="10000955"/>
        <n v="10000956"/>
        <n v="10000957"/>
        <n v="10000958"/>
        <n v="10000959"/>
        <n v="10000960"/>
        <n v="10000961"/>
        <n v="10000962"/>
        <n v="10000963"/>
        <n v="10000964"/>
        <n v="10000965"/>
        <n v="10000966"/>
        <n v="10000967"/>
        <n v="10000968"/>
        <n v="10000969"/>
        <n v="10000970"/>
        <n v="10000971"/>
        <n v="10000972"/>
        <n v="10000973"/>
        <n v="10000974"/>
        <n v="10000975"/>
        <n v="10000976"/>
        <n v="10000977"/>
        <n v="10000978"/>
        <n v="10000979"/>
        <n v="10000980"/>
        <n v="10000981"/>
        <n v="10000982"/>
        <n v="10000983"/>
        <n v="10000984"/>
        <n v="10000985"/>
        <n v="10000986"/>
        <n v="10000987"/>
        <n v="10000988"/>
        <n v="10000989"/>
        <n v="10000990"/>
        <n v="10000991"/>
        <n v="10000992"/>
        <n v="10000993"/>
        <n v="10000994"/>
        <n v="10000995"/>
        <n v="10000996"/>
        <n v="10000997"/>
        <n v="10000998"/>
        <n v="10000999"/>
        <n v="10001000"/>
      </sharedItems>
    </cacheField>
    <cacheField name="NOMBRE DEL BENEFICIARIO" numFmtId="0">
      <sharedItems/>
    </cacheField>
    <cacheField name="FECHA DE INICIO DE PROTECCIÓN" numFmtId="14">
      <sharedItems containsSemiMixedTypes="0" containsNonDate="0" containsDate="1" containsString="0" minDate="2015-12-31T00:00:00" maxDate="2019-08-18T00:00:00"/>
    </cacheField>
    <cacheField name="FECHA DE TÉRMINO DE PROTECCIÓN" numFmtId="14">
      <sharedItems containsSemiMixedTypes="0" containsNonDate="0" containsDate="1" containsString="0" minDate="2016-07-28T00:00:00" maxDate="2022-01-21T00:00:00"/>
    </cacheField>
    <cacheField name="GENERO" numFmtId="14">
      <sharedItems count="2">
        <s v="MASCULINO"/>
        <s v="FEMENINO"/>
      </sharedItems>
    </cacheField>
    <cacheField name="CIUDAD Y/O MUNICIPIO " numFmtId="0">
      <sharedItems/>
    </cacheField>
    <cacheField name="DEPARTAMENTO " numFmtId="0">
      <sharedItems count="28">
        <s v="RISARALDA"/>
        <s v="BOGOTA"/>
        <s v="CAQUETA"/>
        <s v="HUILA"/>
        <s v="META"/>
        <s v="CAUCA"/>
        <s v="CALDAS"/>
        <s v="CASANARE"/>
        <s v="PUTUMAYO"/>
        <s v="VALLE DEL CAUCA"/>
        <s v="ANTIOQUIA"/>
        <s v="NARIÑO"/>
        <s v="CORDOBA"/>
        <s v="SANTANDER"/>
        <s v="ATLANTICO"/>
        <s v="CHOCO"/>
        <s v="CUNDINAMARCA"/>
        <s v="QUINDIO"/>
        <s v="LA GUAJIRA"/>
        <s v="BOLIVAR"/>
        <s v="GUAVIARE"/>
        <s v="SUCRE"/>
        <s v="CESAR"/>
        <s v="MAGDALENA"/>
        <s v="BOYACA"/>
        <s v="NORTE DE SANTANDER"/>
        <s v="ARAUCA"/>
        <s v="TOLIMA"/>
      </sharedItems>
    </cacheField>
    <cacheField name="MEDIO DE COMUNICACIÓN" numFmtId="1">
      <sharedItems containsSemiMixedTypes="0" containsString="0" containsNumber="1" containsInteger="1" minValue="0" maxValue="1"/>
    </cacheField>
    <cacheField name="CHALECO DE PROTECCIÓN" numFmtId="1">
      <sharedItems containsSemiMixedTypes="0" containsString="0" containsNumber="1" containsInteger="1" minValue="0" maxValue="2"/>
    </cacheField>
    <cacheField name="BOTÓN DE APOYO" numFmtId="1">
      <sharedItems containsSemiMixedTypes="0" containsString="0" containsNumber="1" containsInteger="1" minValue="0" maxValue="1"/>
    </cacheField>
    <cacheField name="PERSONA DE PRTECCIÓN" numFmtId="1">
      <sharedItems containsSemiMixedTypes="0" containsString="0" containsNumber="1" containsInteger="1" minValue="0" maxValue="3"/>
    </cacheField>
    <cacheField name="VEHÍCULO BLINDADO" numFmtId="1">
      <sharedItems containsSemiMixedTypes="0" containsString="0" containsNumber="1" containsInteger="1" minValue="0" maxValue="3"/>
    </cacheField>
    <cacheField name="VEHÍCULO CONVENCIONAL" numFmtId="1">
      <sharedItems containsSemiMixedTypes="0" containsString="0" containsNumber="1" containsInteger="1" minValue="0" maxValue="2"/>
    </cacheField>
    <cacheField name="MEDIDAS BLANDAS" numFmtId="0">
      <sharedItems/>
    </cacheField>
    <cacheField name="MEDIDAS DURAS" numFmtId="0">
      <sharedItems/>
    </cacheField>
    <cacheField name="CONTEO" numFmtId="0">
      <sharedItems containsSemiMixedTypes="0" containsString="0" containsNumber="1" containsInteger="1" minValue="1" maxValue="1"/>
    </cacheField>
    <cacheField name="MEDIO DE COMUNICACIÓN2" numFmtId="169">
      <sharedItems containsSemiMixedTypes="0" containsString="0" containsNumber="1" containsInteger="1" minValue="0" maxValue="2500"/>
    </cacheField>
    <cacheField name="CHALECO DE PROTECCIÓN2" numFmtId="169">
      <sharedItems containsSemiMixedTypes="0" containsString="0" containsNumber="1" containsInteger="1" minValue="0" maxValue="13000"/>
    </cacheField>
    <cacheField name="BOTÓN DE APOYO2" numFmtId="169">
      <sharedItems containsSemiMixedTypes="0" containsString="0" containsNumber="1" containsInteger="1" minValue="0" maxValue="1500"/>
    </cacheField>
    <cacheField name="PERSONA DE PRTECCIÓN2" numFmtId="169">
      <sharedItems containsSemiMixedTypes="0" containsString="0" containsNumber="1" containsInteger="1" minValue="0" maxValue="360000"/>
    </cacheField>
    <cacheField name="VEHÍCULO BLINDADO2" numFmtId="169">
      <sharedItems containsSemiMixedTypes="0" containsString="0" containsNumber="1" containsInteger="1" minValue="0" maxValue="750000"/>
    </cacheField>
    <cacheField name="VEHÍCULO CONVENCIONAL2" numFmtId="169">
      <sharedItems containsSemiMixedTypes="0" containsString="0" containsNumber="1" containsInteger="1" minValue="0" maxValue="360000"/>
    </cacheField>
    <cacheField name="COSTO DIARIO" numFmtId="169">
      <sharedItems containsSemiMixedTypes="0" containsString="0" containsNumber="1" containsInteger="1" minValue="2500" maxValue="1487000" count="270">
        <n v="616500"/>
        <n v="624500"/>
        <n v="970000"/>
        <n v="988000"/>
        <n v="436500"/>
        <n v="552500"/>
        <n v="439000"/>
        <n v="556500"/>
        <n v="792500"/>
        <n v="989000"/>
        <n v="1220000"/>
        <n v="504000"/>
        <n v="808000"/>
        <n v="263000"/>
        <n v="869000"/>
        <n v="736500"/>
        <n v="994500"/>
        <n v="860000"/>
        <n v="373000"/>
        <n v="558000"/>
        <n v="693000"/>
        <n v="1053000"/>
        <n v="1305500"/>
        <n v="1112500"/>
        <n v="251500"/>
        <n v="250000"/>
        <n v="681500"/>
        <n v="1479000"/>
        <n v="623000"/>
        <n v="1060500"/>
        <n v="972500"/>
        <n v="1065500"/>
        <n v="620000"/>
        <n v="1230000"/>
        <n v="627000"/>
        <n v="1243000"/>
        <n v="618000"/>
        <n v="447000"/>
        <n v="739000"/>
        <n v="1239000"/>
        <n v="995500"/>
        <n v="883000"/>
        <n v="861500"/>
        <n v="258000"/>
        <n v="689000"/>
        <n v="313000"/>
        <n v="514500"/>
        <n v="875500"/>
        <n v="815500"/>
        <n v="1046500"/>
        <n v="690500"/>
        <n v="1063000"/>
        <n v="817000"/>
        <n v="510500"/>
        <n v="756500"/>
        <n v="1474000"/>
        <n v="936500"/>
        <n v="633000"/>
        <n v="806500"/>
        <n v="695500"/>
        <n v="980000"/>
        <n v="1234000"/>
        <n v="873000"/>
        <n v="567000"/>
        <n v="1235500"/>
        <n v="1303000"/>
        <n v="982500"/>
        <n v="445500"/>
        <n v="488000"/>
        <n v="684000"/>
        <n v="866500"/>
        <n v="932500"/>
        <n v="877000"/>
        <n v="744500"/>
        <n v="990500"/>
        <n v="993000"/>
        <n v="443000"/>
        <n v="686500"/>
        <n v="997000"/>
        <n v="986500"/>
        <n v="619000"/>
        <n v="1236500"/>
        <n v="126500"/>
        <n v="1124500"/>
        <n v="563000"/>
        <n v="550000"/>
        <n v="809000"/>
        <n v="265500"/>
        <n v="738000"/>
        <n v="868000"/>
        <n v="444500"/>
        <n v="387000"/>
        <n v="1221500"/>
        <n v="1040000"/>
        <n v="790000"/>
        <n v="315500"/>
        <n v="694500"/>
        <n v="1476500"/>
        <n v="750000"/>
        <n v="885500"/>
        <n v="804000"/>
        <n v="372500"/>
        <n v="564500"/>
        <n v="751500"/>
        <n v="1116500"/>
        <n v="1058000"/>
        <n v="621500"/>
        <n v="876500"/>
        <n v="1238000"/>
        <n v="870000"/>
        <n v="740500"/>
        <n v="1483000"/>
        <n v="763000"/>
        <n v="379000"/>
        <n v="252500"/>
        <n v="803000"/>
        <n v="1296500"/>
        <n v="374000"/>
        <n v="610000"/>
        <n v="620500"/>
        <n v="506500"/>
        <n v="629000"/>
        <n v="560500"/>
        <n v="565500"/>
        <n v="254000"/>
        <n v="2500"/>
        <n v="1111500"/>
        <n v="680000"/>
        <n v="1292500"/>
        <n v="626500"/>
        <n v="985500"/>
        <n v="1052500"/>
        <n v="796500"/>
        <n v="870500"/>
        <n v="1226500"/>
        <n v="384500"/>
        <n v="872500"/>
        <n v="622500"/>
        <n v="1059000"/>
        <n v="548000"/>
        <n v="983000"/>
        <n v="614000"/>
        <n v="943000"/>
        <n v="805500"/>
        <n v="944500"/>
        <n v="1048000"/>
        <n v="813000"/>
        <n v="682500"/>
        <n v="1222500"/>
        <n v="745500"/>
        <n v="1232500"/>
        <n v="801500"/>
        <n v="513000"/>
        <n v="981500"/>
        <n v="378000"/>
        <n v="383000"/>
        <n v="1228000"/>
        <n v="1054000"/>
        <n v="1304500"/>
        <n v="611500"/>
        <n v="1247000"/>
        <n v="764500"/>
        <n v="559000"/>
        <n v="259000"/>
        <n v="791500"/>
        <n v="874500"/>
        <n v="1472500"/>
        <n v="1470000"/>
        <n v="743000"/>
        <n v="515500"/>
        <n v="256500"/>
        <n v="1291500"/>
        <n v="731500"/>
        <n v="1049000"/>
        <n v="1298000"/>
        <n v="376500"/>
        <n v="1041500"/>
        <n v="798000"/>
        <n v="370000"/>
        <n v="551500"/>
        <n v="434000"/>
        <n v="634500"/>
        <n v="430000"/>
        <n v="1118000"/>
        <n v="501500"/>
        <n v="509000"/>
        <n v="934000"/>
        <n v="1057000"/>
        <n v="1042500"/>
        <n v="864000"/>
        <n v="635500"/>
        <n v="874000"/>
        <n v="930000"/>
        <n v="1119000"/>
        <n v="939000"/>
        <n v="688000"/>
        <n v="880500"/>
        <n v="697000"/>
        <n v="804500"/>
        <n v="1064500"/>
        <n v="800000"/>
        <n v="1056500"/>
        <n v="431500"/>
        <n v="947000"/>
        <n v="500000"/>
        <n v="938000"/>
        <n v="1123000"/>
        <n v="554000"/>
        <n v="1487000"/>
        <n v="1240500"/>
        <n v="380500"/>
        <n v="730000"/>
        <n v="987000"/>
        <n v="862500"/>
        <n v="799000"/>
        <n v="264500"/>
        <n v="1244500"/>
        <n v="432500"/>
        <n v="1110000"/>
        <n v="508000"/>
        <n v="385500"/>
        <n v="260500"/>
        <n v="871500"/>
        <n v="794000"/>
        <n v="1224000"/>
        <n v="971500"/>
        <n v="1484500"/>
        <n v="765500"/>
        <n v="931500"/>
        <n v="1120500"/>
        <n v="1307000"/>
        <n v="758000"/>
        <n v="637000"/>
        <n v="807000"/>
        <n v="267000"/>
        <n v="1290000"/>
        <n v="984500"/>
        <n v="1229000"/>
        <n v="1478000"/>
        <n v="1127000"/>
        <n v="814500"/>
        <n v="1299000"/>
        <n v="1471500"/>
        <n v="1050500"/>
        <n v="1300500"/>
        <n v="1055500"/>
        <n v="810500"/>
        <n v="612500"/>
        <n v="438000"/>
        <n v="1114000"/>
        <n v="1050000"/>
        <n v="1233000"/>
        <n v="940500"/>
        <n v="978000"/>
        <n v="502500"/>
        <n v="1231500"/>
        <n v="1125500"/>
        <n v="732500"/>
        <n v="754000"/>
        <n v="1067000"/>
        <n v="884500"/>
        <n v="1230500"/>
        <n v="878000"/>
        <n v="976500"/>
        <n v="1234500"/>
        <n v="1245500"/>
        <n v="802500"/>
        <n v="625500"/>
        <n v="630500"/>
        <n v="517000"/>
      </sharedItems>
    </cacheField>
    <cacheField name="ZONA" numFmtId="0">
      <sharedItems containsSemiMixedTypes="0" containsString="0" containsNumber="1" containsInteger="1" minValue="1" maxValue="4" count="4">
        <n v="1"/>
        <n v="2"/>
        <n v="3"/>
        <n v="4"/>
      </sharedItems>
    </cacheField>
  </cacheFields>
  <extLst>
    <ext xmlns:x14="http://schemas.microsoft.com/office/spreadsheetml/2009/9/main" uri="{725AE2AE-9491-48be-B2B4-4EB974FC3084}">
      <x14:pivotCacheDefinition pivotCacheId="1541103586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muel Torres" refreshedDate="45552.069968750002" createdVersion="7" refreshedVersion="7" minRefreshableVersion="3" recordCount="1000" xr:uid="{8AAB1D7A-C350-44A8-88FA-3B11E7B27DBF}">
  <cacheSource type="worksheet">
    <worksheetSource ref="A2:Y1002" sheet="Datos"/>
  </cacheSource>
  <cacheFields count="25">
    <cacheField name="CÉDULA" numFmtId="1">
      <sharedItems containsSemiMixedTypes="0" containsString="0" containsNumber="1" containsInteger="1" minValue="10000001" maxValue="10001000"/>
    </cacheField>
    <cacheField name="NOMBRE DEL BENEFICIARIO" numFmtId="0">
      <sharedItems/>
    </cacheField>
    <cacheField name="FECHA DE INICIO DE PROTECCIÓN" numFmtId="14">
      <sharedItems containsSemiMixedTypes="0" containsNonDate="0" containsDate="1" containsString="0" minDate="2015-12-31T00:00:00" maxDate="2019-08-18T00:00:00"/>
    </cacheField>
    <cacheField name="FECHA DE TÉRMINO DE PROTECCIÓN" numFmtId="14">
      <sharedItems containsSemiMixedTypes="0" containsNonDate="0" containsDate="1" containsString="0" minDate="2016-07-28T00:00:00" maxDate="2022-01-21T00:00:00"/>
    </cacheField>
    <cacheField name="GENERO" numFmtId="14">
      <sharedItems/>
    </cacheField>
    <cacheField name="CIUDAD Y/O MUNICIPIO " numFmtId="0">
      <sharedItems/>
    </cacheField>
    <cacheField name="DEPARTAMENTO " numFmtId="0">
      <sharedItems/>
    </cacheField>
    <cacheField name="MEDIO DE COMUNICACIÓN" numFmtId="1">
      <sharedItems containsSemiMixedTypes="0" containsString="0" containsNumber="1" containsInteger="1" minValue="0" maxValue="1"/>
    </cacheField>
    <cacheField name="CHALECO DE PROTECCIÓN" numFmtId="1">
      <sharedItems containsSemiMixedTypes="0" containsString="0" containsNumber="1" containsInteger="1" minValue="0" maxValue="2"/>
    </cacheField>
    <cacheField name="BOTÓN DE APOYO" numFmtId="1">
      <sharedItems containsSemiMixedTypes="0" containsString="0" containsNumber="1" containsInteger="1" minValue="0" maxValue="1"/>
    </cacheField>
    <cacheField name="PERSONA DE PRTECCIÓN" numFmtId="1">
      <sharedItems containsSemiMixedTypes="0" containsString="0" containsNumber="1" containsInteger="1" minValue="0" maxValue="3"/>
    </cacheField>
    <cacheField name="VEHÍCULO BLINDADO" numFmtId="1">
      <sharedItems containsSemiMixedTypes="0" containsString="0" containsNumber="1" containsInteger="1" minValue="0" maxValue="3"/>
    </cacheField>
    <cacheField name="VEHÍCULO CONVENCIONAL" numFmtId="1">
      <sharedItems containsSemiMixedTypes="0" containsString="0" containsNumber="1" containsInteger="1" minValue="0" maxValue="2"/>
    </cacheField>
    <cacheField name="MEDIDAS BLANDAS" numFmtId="0">
      <sharedItems/>
    </cacheField>
    <cacheField name="MEDIDAS DURAS" numFmtId="0">
      <sharedItems/>
    </cacheField>
    <cacheField name="CONTEO" numFmtId="0">
      <sharedItems containsSemiMixedTypes="0" containsString="0" containsNumber="1" containsInteger="1" minValue="1" maxValue="1" count="1">
        <n v="1"/>
      </sharedItems>
    </cacheField>
    <cacheField name="MEDIO DE COMUNICACIÓN2" numFmtId="169">
      <sharedItems containsSemiMixedTypes="0" containsString="0" containsNumber="1" containsInteger="1" minValue="0" maxValue="2500"/>
    </cacheField>
    <cacheField name="CHALECO DE PROTECCIÓN2" numFmtId="169">
      <sharedItems containsSemiMixedTypes="0" containsString="0" containsNumber="1" containsInteger="1" minValue="0" maxValue="13000"/>
    </cacheField>
    <cacheField name="BOTÓN DE APOYO2" numFmtId="169">
      <sharedItems containsSemiMixedTypes="0" containsString="0" containsNumber="1" containsInteger="1" minValue="0" maxValue="1500"/>
    </cacheField>
    <cacheField name="PERSONA DE PRTECCIÓN2" numFmtId="169">
      <sharedItems containsSemiMixedTypes="0" containsString="0" containsNumber="1" containsInteger="1" minValue="0" maxValue="360000"/>
    </cacheField>
    <cacheField name="VEHÍCULO BLINDADO2" numFmtId="169">
      <sharedItems containsSemiMixedTypes="0" containsString="0" containsNumber="1" containsInteger="1" minValue="0" maxValue="750000"/>
    </cacheField>
    <cacheField name="VEHÍCULO CONVENCIONAL2" numFmtId="169">
      <sharedItems containsSemiMixedTypes="0" containsString="0" containsNumber="1" containsInteger="1" minValue="0" maxValue="360000"/>
    </cacheField>
    <cacheField name="COSTO DIARIO" numFmtId="169">
      <sharedItems containsSemiMixedTypes="0" containsString="0" containsNumber="1" containsInteger="1" minValue="2500" maxValue="1487000"/>
    </cacheField>
    <cacheField name="ZONA" numFmtId="0">
      <sharedItems containsSemiMixedTypes="0" containsString="0" containsNumber="1" containsInteger="1" minValue="1" maxValue="4"/>
    </cacheField>
    <cacheField name="AÑO" numFmtId="0">
      <sharedItems containsSemiMixedTypes="0" containsString="0" containsNumber="1" containsInteger="1" minValue="2015" maxValue="2019" count="5">
        <n v="2015"/>
        <n v="2016"/>
        <n v="2017"/>
        <n v="2018"/>
        <n v="2019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muel Torres" refreshedDate="45552.076526851852" createdVersion="7" refreshedVersion="7" minRefreshableVersion="3" recordCount="1000" xr:uid="{9B440ECF-4D20-412B-B01B-9E5FE4F98588}">
  <cacheSource type="worksheet">
    <worksheetSource ref="A2:Z1002" sheet="Datos"/>
  </cacheSource>
  <cacheFields count="26">
    <cacheField name="CÉDULA" numFmtId="1">
      <sharedItems containsSemiMixedTypes="0" containsString="0" containsNumber="1" containsInteger="1" minValue="10000001" maxValue="10001000"/>
    </cacheField>
    <cacheField name="NOMBRE DEL BENEFICIARIO" numFmtId="0">
      <sharedItems/>
    </cacheField>
    <cacheField name="FECHA DE INICIO DE PROTECCIÓN" numFmtId="14">
      <sharedItems containsSemiMixedTypes="0" containsNonDate="0" containsDate="1" containsString="0" minDate="2015-12-31T00:00:00" maxDate="2019-08-18T00:00:00"/>
    </cacheField>
    <cacheField name="FECHA DE TÉRMINO DE PROTECCIÓN" numFmtId="14">
      <sharedItems containsSemiMixedTypes="0" containsNonDate="0" containsDate="1" containsString="0" minDate="2016-07-28T00:00:00" maxDate="2022-01-21T00:00:00"/>
    </cacheField>
    <cacheField name="GENERO" numFmtId="14">
      <sharedItems/>
    </cacheField>
    <cacheField name="CIUDAD Y/O MUNICIPIO " numFmtId="0">
      <sharedItems/>
    </cacheField>
    <cacheField name="DEPARTAMENTO " numFmtId="0">
      <sharedItems/>
    </cacheField>
    <cacheField name="MEDIO DE COMUNICACIÓN" numFmtId="1">
      <sharedItems containsSemiMixedTypes="0" containsString="0" containsNumber="1" containsInteger="1" minValue="0" maxValue="1"/>
    </cacheField>
    <cacheField name="CHALECO DE PROTECCIÓN" numFmtId="1">
      <sharedItems containsSemiMixedTypes="0" containsString="0" containsNumber="1" containsInteger="1" minValue="0" maxValue="2"/>
    </cacheField>
    <cacheField name="BOTÓN DE APOYO" numFmtId="1">
      <sharedItems containsSemiMixedTypes="0" containsString="0" containsNumber="1" containsInteger="1" minValue="0" maxValue="1"/>
    </cacheField>
    <cacheField name="PERSONA DE PRTECCIÓN" numFmtId="1">
      <sharedItems containsSemiMixedTypes="0" containsString="0" containsNumber="1" containsInteger="1" minValue="0" maxValue="3"/>
    </cacheField>
    <cacheField name="VEHÍCULO BLINDADO" numFmtId="1">
      <sharedItems containsSemiMixedTypes="0" containsString="0" containsNumber="1" containsInteger="1" minValue="0" maxValue="3"/>
    </cacheField>
    <cacheField name="VEHÍCULO CONVENCIONAL" numFmtId="1">
      <sharedItems containsSemiMixedTypes="0" containsString="0" containsNumber="1" containsInteger="1" minValue="0" maxValue="2"/>
    </cacheField>
    <cacheField name="MEDIDAS BLANDAS" numFmtId="0">
      <sharedItems/>
    </cacheField>
    <cacheField name="MEDIDAS DURAS" numFmtId="0">
      <sharedItems/>
    </cacheField>
    <cacheField name="CONTEO" numFmtId="0">
      <sharedItems containsSemiMixedTypes="0" containsString="0" containsNumber="1" containsInteger="1" minValue="1" maxValue="1" count="1">
        <n v="1"/>
      </sharedItems>
    </cacheField>
    <cacheField name="MEDIO DE COMUNICACIÓN2" numFmtId="169">
      <sharedItems containsSemiMixedTypes="0" containsString="0" containsNumber="1" containsInteger="1" minValue="0" maxValue="2500"/>
    </cacheField>
    <cacheField name="CHALECO DE PROTECCIÓN2" numFmtId="169">
      <sharedItems containsSemiMixedTypes="0" containsString="0" containsNumber="1" containsInteger="1" minValue="0" maxValue="13000"/>
    </cacheField>
    <cacheField name="BOTÓN DE APOYO2" numFmtId="169">
      <sharedItems containsSemiMixedTypes="0" containsString="0" containsNumber="1" containsInteger="1" minValue="0" maxValue="1500"/>
    </cacheField>
    <cacheField name="PERSONA DE PRTECCIÓN2" numFmtId="169">
      <sharedItems containsSemiMixedTypes="0" containsString="0" containsNumber="1" containsInteger="1" minValue="0" maxValue="360000"/>
    </cacheField>
    <cacheField name="VEHÍCULO BLINDADO2" numFmtId="169">
      <sharedItems containsSemiMixedTypes="0" containsString="0" containsNumber="1" containsInteger="1" minValue="0" maxValue="750000"/>
    </cacheField>
    <cacheField name="VEHÍCULO CONVENCIONAL2" numFmtId="169">
      <sharedItems containsSemiMixedTypes="0" containsString="0" containsNumber="1" containsInteger="1" minValue="0" maxValue="360000"/>
    </cacheField>
    <cacheField name="COSTO DIARIO" numFmtId="169">
      <sharedItems containsSemiMixedTypes="0" containsString="0" containsNumber="1" containsInteger="1" minValue="2500" maxValue="1487000"/>
    </cacheField>
    <cacheField name="ZONA" numFmtId="0">
      <sharedItems containsSemiMixedTypes="0" containsString="0" containsNumber="1" containsInteger="1" minValue="1" maxValue="4"/>
    </cacheField>
    <cacheField name="AÑO" numFmtId="0">
      <sharedItems containsSemiMixedTypes="0" containsString="0" containsNumber="1" containsInteger="1" minValue="2015" maxValue="2019"/>
    </cacheField>
    <cacheField name="MES" numFmtId="0">
      <sharedItems containsSemiMixedTypes="0" containsString="0" containsNumber="1" containsInteger="1" minValue="1" maxValue="12" count="12">
        <n v="7"/>
        <n v="6"/>
        <n v="2"/>
        <n v="8"/>
        <n v="10"/>
        <n v="3"/>
        <n v="11"/>
        <n v="5"/>
        <n v="12"/>
        <n v="9"/>
        <n v="1"/>
        <n v="4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x v="0"/>
    <s v="Protegido 1"/>
    <d v="2015-12-31T00:00:00"/>
    <d v="2016-07-28T00:00:00"/>
    <x v="0"/>
    <s v="PEREIRA"/>
    <x v="0"/>
    <n v="0"/>
    <n v="1"/>
    <n v="0"/>
    <n v="0"/>
    <n v="1"/>
    <n v="2"/>
    <s v="Si"/>
    <s v="Si"/>
    <n v="1"/>
    <n v="0"/>
    <n v="6500"/>
    <n v="0"/>
    <n v="0"/>
    <n v="250000"/>
    <n v="360000"/>
    <x v="0"/>
    <x v="0"/>
  </r>
  <r>
    <x v="1"/>
    <s v="Protegido 2"/>
    <d v="2016-01-25T00:00:00"/>
    <d v="2018-06-24T00:00:00"/>
    <x v="0"/>
    <s v="BOGOTA"/>
    <x v="1"/>
    <n v="0"/>
    <n v="2"/>
    <n v="1"/>
    <n v="0"/>
    <n v="1"/>
    <n v="2"/>
    <s v="Si"/>
    <s v="Si"/>
    <n v="1"/>
    <n v="0"/>
    <n v="13000"/>
    <n v="1500"/>
    <n v="0"/>
    <n v="250000"/>
    <n v="360000"/>
    <x v="1"/>
    <x v="0"/>
  </r>
  <r>
    <x v="2"/>
    <s v="Protegido 3"/>
    <d v="2016-04-22T00:00:00"/>
    <d v="2018-02-17T00:00:00"/>
    <x v="0"/>
    <s v="BOGOTA"/>
    <x v="1"/>
    <n v="0"/>
    <n v="0"/>
    <n v="0"/>
    <n v="3"/>
    <n v="1"/>
    <n v="2"/>
    <s v="No"/>
    <s v="Si"/>
    <n v="1"/>
    <n v="0"/>
    <n v="0"/>
    <n v="0"/>
    <n v="360000"/>
    <n v="250000"/>
    <n v="360000"/>
    <x v="2"/>
    <x v="0"/>
  </r>
  <r>
    <x v="3"/>
    <s v="Protegido 4"/>
    <d v="2016-06-11T00:00:00"/>
    <d v="2018-08-31T00:00:00"/>
    <x v="1"/>
    <s v="BOGOTA"/>
    <x v="1"/>
    <n v="0"/>
    <n v="1"/>
    <n v="1"/>
    <n v="1"/>
    <n v="2"/>
    <n v="2"/>
    <s v="Si"/>
    <s v="Si"/>
    <n v="1"/>
    <n v="0"/>
    <n v="6500"/>
    <n v="1500"/>
    <n v="120000"/>
    <n v="500000"/>
    <n v="360000"/>
    <x v="3"/>
    <x v="0"/>
  </r>
  <r>
    <x v="4"/>
    <s v="Protegido 5"/>
    <d v="2016-06-27T00:00:00"/>
    <d v="2016-10-22T00:00:00"/>
    <x v="0"/>
    <s v="MILAN"/>
    <x v="2"/>
    <n v="0"/>
    <n v="1"/>
    <n v="0"/>
    <n v="0"/>
    <n v="1"/>
    <n v="1"/>
    <s v="Si"/>
    <s v="Si"/>
    <n v="1"/>
    <n v="0"/>
    <n v="6500"/>
    <n v="0"/>
    <n v="0"/>
    <n v="250000"/>
    <n v="180000"/>
    <x v="4"/>
    <x v="0"/>
  </r>
  <r>
    <x v="5"/>
    <s v="Protegido 6"/>
    <d v="2016-08-14T00:00:00"/>
    <d v="2017-07-14T00:00:00"/>
    <x v="1"/>
    <s v="PITALITO"/>
    <x v="3"/>
    <n v="1"/>
    <n v="0"/>
    <n v="0"/>
    <n v="1"/>
    <n v="1"/>
    <n v="1"/>
    <s v="Si"/>
    <s v="Si"/>
    <n v="1"/>
    <n v="2500"/>
    <n v="0"/>
    <n v="0"/>
    <n v="120000"/>
    <n v="250000"/>
    <n v="180000"/>
    <x v="5"/>
    <x v="0"/>
  </r>
  <r>
    <x v="6"/>
    <s v="Protegido 7"/>
    <d v="2016-08-14T00:00:00"/>
    <d v="2018-03-31T00:00:00"/>
    <x v="0"/>
    <s v="PITALITO"/>
    <x v="3"/>
    <n v="1"/>
    <n v="1"/>
    <n v="0"/>
    <n v="0"/>
    <n v="1"/>
    <n v="1"/>
    <s v="Si"/>
    <s v="Si"/>
    <n v="1"/>
    <n v="2500"/>
    <n v="6500"/>
    <n v="0"/>
    <n v="0"/>
    <n v="250000"/>
    <n v="180000"/>
    <x v="6"/>
    <x v="0"/>
  </r>
  <r>
    <x v="7"/>
    <s v="Protegido 8"/>
    <d v="2016-08-27T00:00:00"/>
    <d v="2018-11-17T00:00:00"/>
    <x v="0"/>
    <s v="VILLAVICENCIO"/>
    <x v="4"/>
    <n v="0"/>
    <n v="1"/>
    <n v="0"/>
    <n v="1"/>
    <n v="1"/>
    <n v="1"/>
    <s v="Si"/>
    <s v="Si"/>
    <n v="1"/>
    <n v="0"/>
    <n v="6500"/>
    <n v="0"/>
    <n v="120000"/>
    <n v="250000"/>
    <n v="180000"/>
    <x v="7"/>
    <x v="0"/>
  </r>
  <r>
    <x v="8"/>
    <s v="Protegido 9"/>
    <d v="2016-09-10T00:00:00"/>
    <d v="2017-10-01T00:00:00"/>
    <x v="0"/>
    <s v="BALBOA 1"/>
    <x v="5"/>
    <n v="0"/>
    <n v="2"/>
    <n v="1"/>
    <n v="0"/>
    <n v="1"/>
    <n v="2"/>
    <s v="Si"/>
    <s v="Si"/>
    <n v="1"/>
    <n v="0"/>
    <n v="13000"/>
    <n v="1500"/>
    <n v="0"/>
    <n v="250000"/>
    <n v="360000"/>
    <x v="1"/>
    <x v="0"/>
  </r>
  <r>
    <x v="9"/>
    <s v="Protegido 10"/>
    <d v="2016-09-12T00:00:00"/>
    <d v="2016-11-27T00:00:00"/>
    <x v="0"/>
    <s v="LA PLATA"/>
    <x v="3"/>
    <n v="1"/>
    <n v="0"/>
    <n v="0"/>
    <n v="3"/>
    <n v="1"/>
    <n v="1"/>
    <s v="Si"/>
    <s v="Si"/>
    <n v="1"/>
    <n v="2500"/>
    <n v="0"/>
    <n v="0"/>
    <n v="360000"/>
    <n v="250000"/>
    <n v="180000"/>
    <x v="8"/>
    <x v="0"/>
  </r>
  <r>
    <x v="10"/>
    <s v="Protegido 11"/>
    <d v="2016-10-28T00:00:00"/>
    <d v="2019-03-06T00:00:00"/>
    <x v="1"/>
    <s v="BOGOTA"/>
    <x v="1"/>
    <n v="1"/>
    <n v="1"/>
    <n v="0"/>
    <n v="1"/>
    <n v="2"/>
    <n v="2"/>
    <s v="Si"/>
    <s v="Si"/>
    <n v="1"/>
    <n v="2500"/>
    <n v="6500"/>
    <n v="0"/>
    <n v="120000"/>
    <n v="500000"/>
    <n v="360000"/>
    <x v="9"/>
    <x v="0"/>
  </r>
  <r>
    <x v="11"/>
    <s v="Protegido 12"/>
    <d v="2016-10-28T00:00:00"/>
    <d v="2017-05-02T00:00:00"/>
    <x v="0"/>
    <s v="MANIZALES"/>
    <x v="6"/>
    <n v="0"/>
    <n v="0"/>
    <n v="0"/>
    <n v="3"/>
    <n v="2"/>
    <n v="2"/>
    <s v="No"/>
    <s v="Si"/>
    <n v="1"/>
    <n v="0"/>
    <n v="0"/>
    <n v="0"/>
    <n v="360000"/>
    <n v="500000"/>
    <n v="360000"/>
    <x v="10"/>
    <x v="0"/>
  </r>
  <r>
    <x v="12"/>
    <s v="Protegido 13"/>
    <d v="2016-12-04T00:00:00"/>
    <d v="2018-08-01T00:00:00"/>
    <x v="0"/>
    <s v="AGUAZUL"/>
    <x v="7"/>
    <n v="0"/>
    <n v="2"/>
    <n v="1"/>
    <n v="0"/>
    <n v="1"/>
    <n v="2"/>
    <s v="Si"/>
    <s v="Si"/>
    <n v="1"/>
    <n v="0"/>
    <n v="13000"/>
    <n v="1500"/>
    <n v="0"/>
    <n v="250000"/>
    <n v="360000"/>
    <x v="1"/>
    <x v="1"/>
  </r>
  <r>
    <x v="13"/>
    <s v="Protegido 14"/>
    <d v="2016-12-04T00:00:00"/>
    <d v="2017-06-25T00:00:00"/>
    <x v="1"/>
    <s v="MANIZALES"/>
    <x v="6"/>
    <n v="1"/>
    <n v="0"/>
    <n v="1"/>
    <n v="0"/>
    <n v="2"/>
    <n v="0"/>
    <s v="Si"/>
    <s v="Si"/>
    <n v="1"/>
    <n v="2500"/>
    <n v="0"/>
    <n v="1500"/>
    <n v="0"/>
    <n v="500000"/>
    <n v="0"/>
    <x v="11"/>
    <x v="0"/>
  </r>
  <r>
    <x v="14"/>
    <s v="Protegido 15"/>
    <d v="2017-01-27T00:00:00"/>
    <d v="2018-07-05T00:00:00"/>
    <x v="0"/>
    <s v="VILLAGARZON"/>
    <x v="8"/>
    <n v="0"/>
    <n v="1"/>
    <n v="1"/>
    <n v="1"/>
    <n v="2"/>
    <n v="1"/>
    <s v="Si"/>
    <s v="Si"/>
    <n v="1"/>
    <n v="0"/>
    <n v="6500"/>
    <n v="1500"/>
    <n v="120000"/>
    <n v="500000"/>
    <n v="180000"/>
    <x v="12"/>
    <x v="1"/>
  </r>
  <r>
    <x v="15"/>
    <s v="Protegido 16"/>
    <d v="2017-02-04T00:00:00"/>
    <d v="2018-12-25T00:00:00"/>
    <x v="0"/>
    <s v="BOGOTA"/>
    <x v="1"/>
    <n v="0"/>
    <n v="2"/>
    <n v="0"/>
    <n v="0"/>
    <n v="1"/>
    <n v="0"/>
    <s v="Si"/>
    <s v="Si"/>
    <n v="1"/>
    <n v="0"/>
    <n v="13000"/>
    <n v="0"/>
    <n v="0"/>
    <n v="250000"/>
    <n v="0"/>
    <x v="13"/>
    <x v="0"/>
  </r>
  <r>
    <x v="16"/>
    <s v="Protegido 17"/>
    <d v="2017-02-13T00:00:00"/>
    <d v="2018-08-08T00:00:00"/>
    <x v="0"/>
    <s v="TULUA"/>
    <x v="9"/>
    <n v="1"/>
    <n v="1"/>
    <n v="0"/>
    <n v="0"/>
    <n v="2"/>
    <n v="2"/>
    <s v="Si"/>
    <s v="Si"/>
    <n v="1"/>
    <n v="2500"/>
    <n v="6500"/>
    <n v="0"/>
    <n v="0"/>
    <n v="500000"/>
    <n v="360000"/>
    <x v="14"/>
    <x v="1"/>
  </r>
  <r>
    <x v="17"/>
    <s v="Protegido 18"/>
    <d v="2017-03-03T00:00:00"/>
    <d v="2017-10-01T00:00:00"/>
    <x v="0"/>
    <s v="BOGOTA"/>
    <x v="1"/>
    <n v="0"/>
    <n v="1"/>
    <n v="0"/>
    <n v="1"/>
    <n v="1"/>
    <n v="2"/>
    <s v="Si"/>
    <s v="Si"/>
    <n v="1"/>
    <n v="0"/>
    <n v="6500"/>
    <n v="0"/>
    <n v="120000"/>
    <n v="250000"/>
    <n v="360000"/>
    <x v="15"/>
    <x v="0"/>
  </r>
  <r>
    <x v="18"/>
    <s v="Protegido 19"/>
    <d v="2017-03-20T00:00:00"/>
    <d v="2018-09-24T00:00:00"/>
    <x v="0"/>
    <s v="CACERES"/>
    <x v="10"/>
    <n v="0"/>
    <n v="2"/>
    <n v="1"/>
    <n v="1"/>
    <n v="2"/>
    <n v="2"/>
    <s v="Si"/>
    <s v="Si"/>
    <n v="1"/>
    <n v="0"/>
    <n v="13000"/>
    <n v="1500"/>
    <n v="120000"/>
    <n v="500000"/>
    <n v="360000"/>
    <x v="16"/>
    <x v="1"/>
  </r>
  <r>
    <x v="19"/>
    <s v="Protegido 20"/>
    <d v="2017-03-20T00:00:00"/>
    <d v="2018-01-03T00:00:00"/>
    <x v="0"/>
    <s v="BOGOTA"/>
    <x v="1"/>
    <n v="0"/>
    <n v="0"/>
    <n v="0"/>
    <n v="3"/>
    <n v="2"/>
    <n v="0"/>
    <s v="No"/>
    <s v="Si"/>
    <n v="1"/>
    <n v="0"/>
    <n v="0"/>
    <n v="0"/>
    <n v="360000"/>
    <n v="500000"/>
    <n v="0"/>
    <x v="17"/>
    <x v="0"/>
  </r>
  <r>
    <x v="20"/>
    <s v="Protegido 21"/>
    <d v="2017-03-20T00:00:00"/>
    <d v="2018-05-11T00:00:00"/>
    <x v="1"/>
    <s v="PASTO"/>
    <x v="11"/>
    <n v="0"/>
    <n v="2"/>
    <n v="0"/>
    <n v="0"/>
    <n v="0"/>
    <n v="2"/>
    <s v="Si"/>
    <s v="Si"/>
    <n v="1"/>
    <n v="0"/>
    <n v="13000"/>
    <n v="0"/>
    <n v="0"/>
    <n v="0"/>
    <n v="360000"/>
    <x v="18"/>
    <x v="1"/>
  </r>
  <r>
    <x v="21"/>
    <s v="Protegido 22"/>
    <d v="2017-04-07T00:00:00"/>
    <d v="2018-08-11T00:00:00"/>
    <x v="0"/>
    <s v="BUENAVISTA 2"/>
    <x v="12"/>
    <n v="0"/>
    <n v="1"/>
    <n v="1"/>
    <n v="1"/>
    <n v="1"/>
    <n v="1"/>
    <s v="Si"/>
    <s v="Si"/>
    <n v="1"/>
    <n v="0"/>
    <n v="6500"/>
    <n v="1500"/>
    <n v="120000"/>
    <n v="250000"/>
    <n v="180000"/>
    <x v="19"/>
    <x v="1"/>
  </r>
  <r>
    <x v="22"/>
    <s v="Protegido 23"/>
    <d v="2017-04-07T00:00:00"/>
    <d v="2017-11-15T00:00:00"/>
    <x v="0"/>
    <s v="FLORENCIA 1"/>
    <x v="2"/>
    <n v="0"/>
    <n v="1"/>
    <n v="0"/>
    <n v="1"/>
    <n v="1"/>
    <n v="1"/>
    <s v="Si"/>
    <s v="Si"/>
    <n v="1"/>
    <n v="0"/>
    <n v="6500"/>
    <n v="0"/>
    <n v="120000"/>
    <n v="250000"/>
    <n v="180000"/>
    <x v="7"/>
    <x v="0"/>
  </r>
  <r>
    <x v="23"/>
    <s v="Protegido 24"/>
    <d v="2017-04-07T00:00:00"/>
    <d v="2018-02-11T00:00:00"/>
    <x v="0"/>
    <s v="BARRANCABERMEJA"/>
    <x v="13"/>
    <n v="0"/>
    <n v="2"/>
    <n v="0"/>
    <n v="0"/>
    <n v="2"/>
    <n v="1"/>
    <s v="Si"/>
    <s v="Si"/>
    <n v="1"/>
    <n v="0"/>
    <n v="13000"/>
    <n v="0"/>
    <n v="0"/>
    <n v="500000"/>
    <n v="180000"/>
    <x v="20"/>
    <x v="1"/>
  </r>
  <r>
    <x v="24"/>
    <s v="Protegido 25"/>
    <d v="2017-04-14T00:00:00"/>
    <d v="2018-05-10T00:00:00"/>
    <x v="0"/>
    <s v="FLORIDABLANCA"/>
    <x v="13"/>
    <n v="0"/>
    <n v="2"/>
    <n v="0"/>
    <n v="3"/>
    <n v="2"/>
    <n v="1"/>
    <s v="Si"/>
    <s v="Si"/>
    <n v="1"/>
    <n v="0"/>
    <n v="13000"/>
    <n v="0"/>
    <n v="360000"/>
    <n v="500000"/>
    <n v="180000"/>
    <x v="21"/>
    <x v="1"/>
  </r>
  <r>
    <x v="25"/>
    <s v="Protegido 26"/>
    <d v="2017-04-14T00:00:00"/>
    <d v="2018-11-28T00:00:00"/>
    <x v="0"/>
    <s v="BARRANQUILLA"/>
    <x v="14"/>
    <n v="1"/>
    <n v="2"/>
    <n v="0"/>
    <n v="3"/>
    <n v="3"/>
    <n v="1"/>
    <s v="Si"/>
    <s v="Si"/>
    <n v="1"/>
    <n v="2500"/>
    <n v="13000"/>
    <n v="0"/>
    <n v="360000"/>
    <n v="750000"/>
    <n v="180000"/>
    <x v="22"/>
    <x v="1"/>
  </r>
  <r>
    <x v="26"/>
    <s v="Protegido 27"/>
    <d v="2017-04-14T00:00:00"/>
    <d v="2017-08-08T00:00:00"/>
    <x v="0"/>
    <s v="SAN ANDRES DE SOTAVENTO"/>
    <x v="12"/>
    <n v="1"/>
    <n v="0"/>
    <n v="0"/>
    <n v="3"/>
    <n v="3"/>
    <n v="0"/>
    <s v="Si"/>
    <s v="Si"/>
    <n v="1"/>
    <n v="2500"/>
    <n v="0"/>
    <n v="0"/>
    <n v="360000"/>
    <n v="750000"/>
    <n v="0"/>
    <x v="23"/>
    <x v="1"/>
  </r>
  <r>
    <x v="27"/>
    <s v="Protegido 28"/>
    <d v="2017-04-14T00:00:00"/>
    <d v="2017-12-06T00:00:00"/>
    <x v="1"/>
    <s v="BELLO"/>
    <x v="10"/>
    <n v="0"/>
    <n v="0"/>
    <n v="1"/>
    <n v="0"/>
    <n v="1"/>
    <n v="0"/>
    <s v="Si"/>
    <s v="Si"/>
    <n v="1"/>
    <n v="0"/>
    <n v="0"/>
    <n v="1500"/>
    <n v="0"/>
    <n v="250000"/>
    <n v="0"/>
    <x v="24"/>
    <x v="1"/>
  </r>
  <r>
    <x v="28"/>
    <s v="Protegido 29"/>
    <d v="2017-04-14T00:00:00"/>
    <d v="2019-04-06T00:00:00"/>
    <x v="1"/>
    <s v="ANSERMANUEVO"/>
    <x v="9"/>
    <n v="0"/>
    <n v="0"/>
    <n v="0"/>
    <n v="0"/>
    <n v="1"/>
    <n v="0"/>
    <s v="No"/>
    <s v="Si"/>
    <n v="1"/>
    <n v="0"/>
    <n v="0"/>
    <n v="0"/>
    <n v="0"/>
    <n v="250000"/>
    <n v="0"/>
    <x v="25"/>
    <x v="1"/>
  </r>
  <r>
    <x v="29"/>
    <s v="Protegido 30"/>
    <d v="2017-04-14T00:00:00"/>
    <d v="2018-10-25T00:00:00"/>
    <x v="1"/>
    <s v="GALAPA"/>
    <x v="14"/>
    <n v="0"/>
    <n v="0"/>
    <n v="1"/>
    <n v="0"/>
    <n v="2"/>
    <n v="1"/>
    <s v="Si"/>
    <s v="Si"/>
    <n v="1"/>
    <n v="0"/>
    <n v="0"/>
    <n v="1500"/>
    <n v="0"/>
    <n v="500000"/>
    <n v="180000"/>
    <x v="26"/>
    <x v="1"/>
  </r>
  <r>
    <x v="30"/>
    <s v="Protegido 31"/>
    <d v="2017-04-14T00:00:00"/>
    <d v="2018-12-24T00:00:00"/>
    <x v="0"/>
    <s v="GALAPA"/>
    <x v="14"/>
    <n v="1"/>
    <n v="1"/>
    <n v="0"/>
    <n v="3"/>
    <n v="3"/>
    <n v="2"/>
    <s v="Si"/>
    <s v="Si"/>
    <n v="1"/>
    <n v="2500"/>
    <n v="6500"/>
    <n v="0"/>
    <n v="360000"/>
    <n v="750000"/>
    <n v="360000"/>
    <x v="27"/>
    <x v="1"/>
  </r>
  <r>
    <x v="31"/>
    <s v="Protegido 32"/>
    <d v="2017-04-14T00:00:00"/>
    <d v="2017-12-17T00:00:00"/>
    <x v="1"/>
    <s v="NEIVA"/>
    <x v="3"/>
    <n v="0"/>
    <n v="2"/>
    <n v="0"/>
    <n v="3"/>
    <n v="1"/>
    <n v="0"/>
    <s v="Si"/>
    <s v="Si"/>
    <n v="1"/>
    <n v="0"/>
    <n v="13000"/>
    <n v="0"/>
    <n v="360000"/>
    <n v="250000"/>
    <n v="0"/>
    <x v="28"/>
    <x v="0"/>
  </r>
  <r>
    <x v="32"/>
    <s v="Protegido 33"/>
    <d v="2017-04-24T00:00:00"/>
    <d v="2019-05-26T00:00:00"/>
    <x v="0"/>
    <s v="RIOSUCIO 2"/>
    <x v="15"/>
    <n v="1"/>
    <n v="1"/>
    <n v="1"/>
    <n v="1"/>
    <n v="3"/>
    <n v="1"/>
    <s v="Si"/>
    <s v="Si"/>
    <n v="1"/>
    <n v="2500"/>
    <n v="6500"/>
    <n v="1500"/>
    <n v="120000"/>
    <n v="750000"/>
    <n v="180000"/>
    <x v="29"/>
    <x v="2"/>
  </r>
  <r>
    <x v="33"/>
    <s v="Protegido 34"/>
    <d v="2017-04-24T00:00:00"/>
    <d v="2018-10-21T00:00:00"/>
    <x v="0"/>
    <s v="RIOSUCIO 2"/>
    <x v="15"/>
    <n v="1"/>
    <n v="0"/>
    <n v="0"/>
    <n v="3"/>
    <n v="1"/>
    <n v="2"/>
    <s v="Si"/>
    <s v="Si"/>
    <n v="1"/>
    <n v="2500"/>
    <n v="0"/>
    <n v="0"/>
    <n v="360000"/>
    <n v="250000"/>
    <n v="360000"/>
    <x v="30"/>
    <x v="2"/>
  </r>
  <r>
    <x v="34"/>
    <s v="Protegido 35"/>
    <d v="2017-04-24T00:00:00"/>
    <d v="2018-04-27T00:00:00"/>
    <x v="1"/>
    <s v="SOACHA"/>
    <x v="16"/>
    <n v="1"/>
    <n v="2"/>
    <n v="0"/>
    <n v="1"/>
    <n v="3"/>
    <n v="1"/>
    <s v="Si"/>
    <s v="Si"/>
    <n v="1"/>
    <n v="2500"/>
    <n v="13000"/>
    <n v="0"/>
    <n v="120000"/>
    <n v="750000"/>
    <n v="180000"/>
    <x v="31"/>
    <x v="2"/>
  </r>
  <r>
    <x v="35"/>
    <s v="Protegido 36"/>
    <d v="2017-04-24T00:00:00"/>
    <d v="2018-03-26T00:00:00"/>
    <x v="1"/>
    <s v="CALI"/>
    <x v="9"/>
    <n v="0"/>
    <n v="0"/>
    <n v="0"/>
    <n v="1"/>
    <n v="2"/>
    <n v="0"/>
    <s v="No"/>
    <s v="Si"/>
    <n v="1"/>
    <n v="0"/>
    <n v="0"/>
    <n v="0"/>
    <n v="120000"/>
    <n v="500000"/>
    <n v="0"/>
    <x v="32"/>
    <x v="1"/>
  </r>
  <r>
    <x v="36"/>
    <s v="Protegido 37"/>
    <d v="2017-04-24T00:00:00"/>
    <d v="2018-01-12T00:00:00"/>
    <x v="0"/>
    <s v="FLORIDABLANCA"/>
    <x v="13"/>
    <n v="0"/>
    <n v="0"/>
    <n v="0"/>
    <n v="1"/>
    <n v="3"/>
    <n v="2"/>
    <s v="No"/>
    <s v="Si"/>
    <n v="1"/>
    <n v="0"/>
    <n v="0"/>
    <n v="0"/>
    <n v="120000"/>
    <n v="750000"/>
    <n v="360000"/>
    <x v="33"/>
    <x v="1"/>
  </r>
  <r>
    <x v="37"/>
    <s v="Protegido 38"/>
    <d v="2017-04-24T00:00:00"/>
    <d v="2018-10-05T00:00:00"/>
    <x v="1"/>
    <s v="BOGOTA"/>
    <x v="1"/>
    <n v="1"/>
    <n v="2"/>
    <n v="1"/>
    <n v="0"/>
    <n v="1"/>
    <n v="2"/>
    <s v="Si"/>
    <s v="Si"/>
    <n v="1"/>
    <n v="2500"/>
    <n v="13000"/>
    <n v="1500"/>
    <n v="0"/>
    <n v="250000"/>
    <n v="360000"/>
    <x v="34"/>
    <x v="0"/>
  </r>
  <r>
    <x v="38"/>
    <s v="Protegido 39"/>
    <d v="2017-05-22T00:00:00"/>
    <d v="2018-07-11T00:00:00"/>
    <x v="0"/>
    <s v="CIRCASIA"/>
    <x v="17"/>
    <n v="0"/>
    <n v="2"/>
    <n v="0"/>
    <n v="1"/>
    <n v="3"/>
    <n v="2"/>
    <s v="Si"/>
    <s v="Si"/>
    <n v="1"/>
    <n v="0"/>
    <n v="13000"/>
    <n v="0"/>
    <n v="120000"/>
    <n v="750000"/>
    <n v="360000"/>
    <x v="35"/>
    <x v="2"/>
  </r>
  <r>
    <x v="39"/>
    <s v="Protegido 40"/>
    <d v="2017-05-22T00:00:00"/>
    <d v="2019-01-01T00:00:00"/>
    <x v="0"/>
    <s v="CIENAGA DE ORO"/>
    <x v="12"/>
    <n v="1"/>
    <n v="2"/>
    <n v="1"/>
    <n v="3"/>
    <n v="1"/>
    <n v="0"/>
    <s v="Si"/>
    <s v="Si"/>
    <n v="1"/>
    <n v="2500"/>
    <n v="13000"/>
    <n v="1500"/>
    <n v="360000"/>
    <n v="250000"/>
    <n v="0"/>
    <x v="34"/>
    <x v="1"/>
  </r>
  <r>
    <x v="40"/>
    <s v="Protegido 41"/>
    <d v="2017-06-09T00:00:00"/>
    <d v="2018-08-23T00:00:00"/>
    <x v="0"/>
    <s v="MANAURE"/>
    <x v="18"/>
    <n v="0"/>
    <n v="1"/>
    <n v="1"/>
    <n v="0"/>
    <n v="1"/>
    <n v="2"/>
    <s v="Si"/>
    <s v="Si"/>
    <n v="1"/>
    <n v="0"/>
    <n v="6500"/>
    <n v="1500"/>
    <n v="0"/>
    <n v="250000"/>
    <n v="360000"/>
    <x v="36"/>
    <x v="2"/>
  </r>
  <r>
    <x v="41"/>
    <s v="Protegido 42"/>
    <d v="2017-06-12T00:00:00"/>
    <d v="2019-01-04T00:00:00"/>
    <x v="1"/>
    <s v="PUERTO LIBERTADOR"/>
    <x v="12"/>
    <n v="1"/>
    <n v="2"/>
    <n v="1"/>
    <n v="0"/>
    <n v="1"/>
    <n v="1"/>
    <s v="Si"/>
    <s v="Si"/>
    <n v="1"/>
    <n v="2500"/>
    <n v="13000"/>
    <n v="1500"/>
    <n v="0"/>
    <n v="250000"/>
    <n v="180000"/>
    <x v="37"/>
    <x v="1"/>
  </r>
  <r>
    <x v="42"/>
    <s v="Protegido 43"/>
    <d v="2017-07-01T00:00:00"/>
    <d v="2017-12-13T00:00:00"/>
    <x v="1"/>
    <s v="VILLAVICENCIO"/>
    <x v="4"/>
    <n v="1"/>
    <n v="1"/>
    <n v="0"/>
    <n v="1"/>
    <n v="1"/>
    <n v="2"/>
    <s v="Si"/>
    <s v="Si"/>
    <n v="1"/>
    <n v="2500"/>
    <n v="6500"/>
    <n v="0"/>
    <n v="120000"/>
    <n v="250000"/>
    <n v="360000"/>
    <x v="38"/>
    <x v="0"/>
  </r>
  <r>
    <x v="43"/>
    <s v="Protegido 44"/>
    <d v="2017-07-01T00:00:00"/>
    <d v="2019-04-14T00:00:00"/>
    <x v="0"/>
    <s v="BOGOTA"/>
    <x v="1"/>
    <n v="1"/>
    <n v="1"/>
    <n v="0"/>
    <n v="1"/>
    <n v="3"/>
    <n v="2"/>
    <s v="Si"/>
    <s v="Si"/>
    <n v="1"/>
    <n v="2500"/>
    <n v="6500"/>
    <n v="0"/>
    <n v="120000"/>
    <n v="750000"/>
    <n v="360000"/>
    <x v="39"/>
    <x v="0"/>
  </r>
  <r>
    <x v="44"/>
    <s v="Protegido 45"/>
    <d v="2017-07-01T00:00:00"/>
    <d v="2018-12-09T00:00:00"/>
    <x v="0"/>
    <s v="MONTERIA"/>
    <x v="12"/>
    <n v="1"/>
    <n v="2"/>
    <n v="0"/>
    <n v="1"/>
    <n v="2"/>
    <n v="2"/>
    <s v="Si"/>
    <s v="Si"/>
    <n v="1"/>
    <n v="2500"/>
    <n v="13000"/>
    <n v="0"/>
    <n v="120000"/>
    <n v="500000"/>
    <n v="360000"/>
    <x v="40"/>
    <x v="1"/>
  </r>
  <r>
    <x v="45"/>
    <s v="Protegido 46"/>
    <d v="2017-07-17T00:00:00"/>
    <d v="2018-03-18T00:00:00"/>
    <x v="0"/>
    <s v="BOGOTA"/>
    <x v="1"/>
    <n v="0"/>
    <n v="2"/>
    <n v="0"/>
    <n v="1"/>
    <n v="3"/>
    <n v="0"/>
    <s v="Si"/>
    <s v="Si"/>
    <n v="1"/>
    <n v="0"/>
    <n v="13000"/>
    <n v="0"/>
    <n v="120000"/>
    <n v="750000"/>
    <n v="0"/>
    <x v="41"/>
    <x v="0"/>
  </r>
  <r>
    <x v="46"/>
    <s v="Protegido 47"/>
    <d v="2017-07-17T00:00:00"/>
    <d v="2018-08-19T00:00:00"/>
    <x v="0"/>
    <s v="ISTMINA"/>
    <x v="15"/>
    <n v="0"/>
    <n v="0"/>
    <n v="1"/>
    <n v="3"/>
    <n v="2"/>
    <n v="0"/>
    <s v="Si"/>
    <s v="Si"/>
    <n v="1"/>
    <n v="0"/>
    <n v="0"/>
    <n v="1500"/>
    <n v="360000"/>
    <n v="500000"/>
    <n v="0"/>
    <x v="42"/>
    <x v="2"/>
  </r>
  <r>
    <x v="47"/>
    <s v="Protegido 48"/>
    <d v="2017-07-23T00:00:00"/>
    <d v="2019-11-05T00:00:00"/>
    <x v="0"/>
    <s v="ANDES"/>
    <x v="10"/>
    <n v="0"/>
    <n v="1"/>
    <n v="1"/>
    <n v="0"/>
    <n v="1"/>
    <n v="0"/>
    <s v="Si"/>
    <s v="Si"/>
    <n v="1"/>
    <n v="0"/>
    <n v="6500"/>
    <n v="1500"/>
    <n v="0"/>
    <n v="250000"/>
    <n v="0"/>
    <x v="43"/>
    <x v="1"/>
  </r>
  <r>
    <x v="48"/>
    <s v="Protegido 49"/>
    <d v="2017-07-24T00:00:00"/>
    <d v="2020-01-07T00:00:00"/>
    <x v="0"/>
    <s v="SOACHA"/>
    <x v="16"/>
    <n v="1"/>
    <n v="1"/>
    <n v="0"/>
    <n v="0"/>
    <n v="2"/>
    <n v="1"/>
    <s v="Si"/>
    <s v="Si"/>
    <n v="1"/>
    <n v="2500"/>
    <n v="6500"/>
    <n v="0"/>
    <n v="0"/>
    <n v="500000"/>
    <n v="180000"/>
    <x v="44"/>
    <x v="2"/>
  </r>
  <r>
    <x v="49"/>
    <s v="Protegido 50"/>
    <d v="2017-07-24T00:00:00"/>
    <d v="2019-04-29T00:00:00"/>
    <x v="0"/>
    <s v="TULUA"/>
    <x v="9"/>
    <n v="0"/>
    <n v="1"/>
    <n v="0"/>
    <n v="1"/>
    <n v="1"/>
    <n v="2"/>
    <s v="Si"/>
    <s v="Si"/>
    <n v="1"/>
    <n v="0"/>
    <n v="6500"/>
    <n v="0"/>
    <n v="120000"/>
    <n v="250000"/>
    <n v="360000"/>
    <x v="15"/>
    <x v="1"/>
  </r>
  <r>
    <x v="50"/>
    <s v="Protegido 51"/>
    <d v="2017-07-24T00:00:00"/>
    <d v="2017-10-31T00:00:00"/>
    <x v="1"/>
    <s v="ACANDI"/>
    <x v="15"/>
    <n v="1"/>
    <n v="2"/>
    <n v="1"/>
    <n v="0"/>
    <n v="1"/>
    <n v="2"/>
    <s v="Si"/>
    <s v="Si"/>
    <n v="1"/>
    <n v="2500"/>
    <n v="13000"/>
    <n v="1500"/>
    <n v="0"/>
    <n v="250000"/>
    <n v="360000"/>
    <x v="34"/>
    <x v="2"/>
  </r>
  <r>
    <x v="51"/>
    <s v="Protegido 52"/>
    <d v="2017-07-24T00:00:00"/>
    <d v="2018-08-02T00:00:00"/>
    <x v="1"/>
    <s v="SAN JUAN NEPOMUCENO"/>
    <x v="19"/>
    <n v="0"/>
    <n v="2"/>
    <n v="0"/>
    <n v="1"/>
    <n v="0"/>
    <n v="1"/>
    <s v="Si"/>
    <s v="Si"/>
    <n v="1"/>
    <n v="0"/>
    <n v="13000"/>
    <n v="0"/>
    <n v="120000"/>
    <n v="0"/>
    <n v="180000"/>
    <x v="45"/>
    <x v="2"/>
  </r>
  <r>
    <x v="52"/>
    <s v="Protegido 53"/>
    <d v="2017-07-24T00:00:00"/>
    <d v="2019-05-01T00:00:00"/>
    <x v="0"/>
    <s v="SAN JOSE DEL GUAVIARE"/>
    <x v="20"/>
    <n v="0"/>
    <n v="2"/>
    <n v="1"/>
    <n v="0"/>
    <n v="2"/>
    <n v="0"/>
    <s v="Si"/>
    <s v="Si"/>
    <n v="1"/>
    <n v="0"/>
    <n v="13000"/>
    <n v="1500"/>
    <n v="0"/>
    <n v="500000"/>
    <n v="0"/>
    <x v="46"/>
    <x v="3"/>
  </r>
  <r>
    <x v="53"/>
    <s v="Protegido 54"/>
    <d v="2017-08-07T00:00:00"/>
    <d v="2018-01-07T00:00:00"/>
    <x v="0"/>
    <s v="SINCELEJO"/>
    <x v="21"/>
    <n v="1"/>
    <n v="2"/>
    <n v="0"/>
    <n v="0"/>
    <n v="2"/>
    <n v="2"/>
    <s v="Si"/>
    <s v="Si"/>
    <n v="1"/>
    <n v="2500"/>
    <n v="13000"/>
    <n v="0"/>
    <n v="0"/>
    <n v="500000"/>
    <n v="360000"/>
    <x v="47"/>
    <x v="3"/>
  </r>
  <r>
    <x v="54"/>
    <s v="Protegido 55"/>
    <d v="2017-08-07T00:00:00"/>
    <d v="2018-10-08T00:00:00"/>
    <x v="0"/>
    <s v="BARRANCABERMEJA"/>
    <x v="13"/>
    <n v="1"/>
    <n v="2"/>
    <n v="0"/>
    <n v="1"/>
    <n v="2"/>
    <n v="1"/>
    <s v="Si"/>
    <s v="Si"/>
    <n v="1"/>
    <n v="2500"/>
    <n v="13000"/>
    <n v="0"/>
    <n v="120000"/>
    <n v="500000"/>
    <n v="180000"/>
    <x v="48"/>
    <x v="1"/>
  </r>
  <r>
    <x v="55"/>
    <s v="Protegido 56"/>
    <d v="2017-08-07T00:00:00"/>
    <d v="2018-09-08T00:00:00"/>
    <x v="0"/>
    <s v="SAN PEDRO 1"/>
    <x v="21"/>
    <n v="0"/>
    <n v="1"/>
    <n v="0"/>
    <n v="3"/>
    <n v="2"/>
    <n v="1"/>
    <s v="Si"/>
    <s v="Si"/>
    <n v="1"/>
    <n v="0"/>
    <n v="6500"/>
    <n v="0"/>
    <n v="360000"/>
    <n v="500000"/>
    <n v="180000"/>
    <x v="49"/>
    <x v="3"/>
  </r>
  <r>
    <x v="56"/>
    <s v="Protegido 57"/>
    <d v="2017-09-25T00:00:00"/>
    <d v="2018-06-17T00:00:00"/>
    <x v="0"/>
    <s v="QUIBDO"/>
    <x v="15"/>
    <n v="1"/>
    <n v="1"/>
    <n v="1"/>
    <n v="0"/>
    <n v="2"/>
    <n v="1"/>
    <s v="Si"/>
    <s v="Si"/>
    <n v="1"/>
    <n v="2500"/>
    <n v="6500"/>
    <n v="1500"/>
    <n v="0"/>
    <n v="500000"/>
    <n v="180000"/>
    <x v="50"/>
    <x v="2"/>
  </r>
  <r>
    <x v="57"/>
    <s v="Protegido 58"/>
    <d v="2017-09-25T00:00:00"/>
    <d v="2019-06-02T00:00:00"/>
    <x v="0"/>
    <s v="SAN ANDRES DE CUERQUIA"/>
    <x v="10"/>
    <n v="0"/>
    <n v="0"/>
    <n v="0"/>
    <n v="3"/>
    <n v="2"/>
    <n v="2"/>
    <s v="No"/>
    <s v="Si"/>
    <n v="1"/>
    <n v="0"/>
    <n v="0"/>
    <n v="0"/>
    <n v="360000"/>
    <n v="500000"/>
    <n v="360000"/>
    <x v="10"/>
    <x v="1"/>
  </r>
  <r>
    <x v="58"/>
    <s v="Protegido 59"/>
    <d v="2017-09-25T00:00:00"/>
    <d v="2019-12-17T00:00:00"/>
    <x v="0"/>
    <s v="FLORENCIA 2"/>
    <x v="5"/>
    <n v="0"/>
    <n v="2"/>
    <n v="0"/>
    <n v="1"/>
    <n v="3"/>
    <n v="1"/>
    <s v="Si"/>
    <s v="Si"/>
    <n v="1"/>
    <n v="0"/>
    <n v="13000"/>
    <n v="0"/>
    <n v="120000"/>
    <n v="750000"/>
    <n v="180000"/>
    <x v="51"/>
    <x v="0"/>
  </r>
  <r>
    <x v="59"/>
    <s v="Protegido 60"/>
    <d v="2017-09-25T00:00:00"/>
    <d v="2019-03-14T00:00:00"/>
    <x v="0"/>
    <s v="BOGOTA"/>
    <x v="1"/>
    <n v="1"/>
    <n v="2"/>
    <n v="1"/>
    <n v="1"/>
    <n v="2"/>
    <n v="1"/>
    <s v="Si"/>
    <s v="Si"/>
    <n v="1"/>
    <n v="2500"/>
    <n v="13000"/>
    <n v="1500"/>
    <n v="120000"/>
    <n v="500000"/>
    <n v="180000"/>
    <x v="52"/>
    <x v="0"/>
  </r>
  <r>
    <x v="60"/>
    <s v="Protegido 61"/>
    <d v="2017-09-25T00:00:00"/>
    <d v="2019-10-10T00:00:00"/>
    <x v="0"/>
    <s v="BOGOTA"/>
    <x v="1"/>
    <n v="0"/>
    <n v="2"/>
    <n v="0"/>
    <n v="0"/>
    <n v="2"/>
    <n v="1"/>
    <s v="Si"/>
    <s v="Si"/>
    <n v="1"/>
    <n v="0"/>
    <n v="13000"/>
    <n v="0"/>
    <n v="0"/>
    <n v="500000"/>
    <n v="180000"/>
    <x v="20"/>
    <x v="0"/>
  </r>
  <r>
    <x v="61"/>
    <s v="Protegido 62"/>
    <d v="2017-09-25T00:00:00"/>
    <d v="2018-01-18T00:00:00"/>
    <x v="0"/>
    <s v="VALLEDUPAR"/>
    <x v="22"/>
    <n v="1"/>
    <n v="2"/>
    <n v="0"/>
    <n v="1"/>
    <n v="2"/>
    <n v="2"/>
    <s v="Si"/>
    <s v="Si"/>
    <n v="1"/>
    <n v="2500"/>
    <n v="13000"/>
    <n v="0"/>
    <n v="120000"/>
    <n v="500000"/>
    <n v="360000"/>
    <x v="40"/>
    <x v="3"/>
  </r>
  <r>
    <x v="62"/>
    <s v="Protegido 63"/>
    <d v="2017-10-01T00:00:00"/>
    <d v="2019-04-25T00:00:00"/>
    <x v="0"/>
    <s v="BOGOTA"/>
    <x v="1"/>
    <n v="1"/>
    <n v="1"/>
    <n v="1"/>
    <n v="0"/>
    <n v="2"/>
    <n v="0"/>
    <s v="Si"/>
    <s v="Si"/>
    <n v="1"/>
    <n v="2500"/>
    <n v="6500"/>
    <n v="1500"/>
    <n v="0"/>
    <n v="500000"/>
    <n v="0"/>
    <x v="53"/>
    <x v="0"/>
  </r>
  <r>
    <x v="63"/>
    <s v="Protegido 64"/>
    <d v="2017-10-01T00:00:00"/>
    <d v="2018-05-13T00:00:00"/>
    <x v="1"/>
    <s v="TAMINANGO"/>
    <x v="11"/>
    <n v="0"/>
    <n v="1"/>
    <n v="0"/>
    <n v="0"/>
    <n v="3"/>
    <n v="0"/>
    <s v="Si"/>
    <s v="Si"/>
    <n v="1"/>
    <n v="0"/>
    <n v="6500"/>
    <n v="0"/>
    <n v="0"/>
    <n v="750000"/>
    <n v="0"/>
    <x v="54"/>
    <x v="1"/>
  </r>
  <r>
    <x v="64"/>
    <s v="Protegido 65"/>
    <d v="2017-10-01T00:00:00"/>
    <d v="2019-11-09T00:00:00"/>
    <x v="0"/>
    <s v="RIOHACHA"/>
    <x v="18"/>
    <n v="1"/>
    <n v="0"/>
    <n v="1"/>
    <n v="3"/>
    <n v="3"/>
    <n v="2"/>
    <s v="Si"/>
    <s v="Si"/>
    <n v="1"/>
    <n v="2500"/>
    <n v="0"/>
    <n v="1500"/>
    <n v="360000"/>
    <n v="750000"/>
    <n v="360000"/>
    <x v="55"/>
    <x v="2"/>
  </r>
  <r>
    <x v="65"/>
    <s v="Protegido 66"/>
    <d v="2017-10-20T00:00:00"/>
    <d v="2019-01-10T00:00:00"/>
    <x v="0"/>
    <s v="FLORIDABLANCA"/>
    <x v="13"/>
    <n v="0"/>
    <n v="1"/>
    <n v="0"/>
    <n v="0"/>
    <n v="3"/>
    <n v="1"/>
    <s v="Si"/>
    <s v="Si"/>
    <n v="1"/>
    <n v="0"/>
    <n v="6500"/>
    <n v="0"/>
    <n v="0"/>
    <n v="750000"/>
    <n v="180000"/>
    <x v="56"/>
    <x v="1"/>
  </r>
  <r>
    <x v="66"/>
    <s v="Protegido 67"/>
    <d v="2017-10-20T00:00:00"/>
    <d v="2018-02-20T00:00:00"/>
    <x v="0"/>
    <s v="BOGOTA"/>
    <x v="1"/>
    <n v="0"/>
    <n v="2"/>
    <n v="0"/>
    <n v="1"/>
    <n v="2"/>
    <n v="0"/>
    <s v="Si"/>
    <s v="Si"/>
    <n v="1"/>
    <n v="0"/>
    <n v="13000"/>
    <n v="0"/>
    <n v="120000"/>
    <n v="500000"/>
    <n v="0"/>
    <x v="57"/>
    <x v="0"/>
  </r>
  <r>
    <x v="67"/>
    <s v="Protegido 68"/>
    <d v="2017-11-06T00:00:00"/>
    <d v="2020-03-09T00:00:00"/>
    <x v="1"/>
    <s v="BOGOTA"/>
    <x v="1"/>
    <n v="0"/>
    <n v="1"/>
    <n v="0"/>
    <n v="1"/>
    <n v="2"/>
    <n v="1"/>
    <s v="Si"/>
    <s v="Si"/>
    <n v="1"/>
    <n v="0"/>
    <n v="6500"/>
    <n v="0"/>
    <n v="120000"/>
    <n v="500000"/>
    <n v="180000"/>
    <x v="58"/>
    <x v="0"/>
  </r>
  <r>
    <x v="68"/>
    <s v="Protegido 69"/>
    <d v="2017-11-07T00:00:00"/>
    <d v="2018-05-25T00:00:00"/>
    <x v="0"/>
    <s v="NEIVA"/>
    <x v="3"/>
    <n v="1"/>
    <n v="1"/>
    <n v="0"/>
    <n v="0"/>
    <n v="1"/>
    <n v="1"/>
    <s v="Si"/>
    <s v="Si"/>
    <n v="1"/>
    <n v="2500"/>
    <n v="6500"/>
    <n v="0"/>
    <n v="0"/>
    <n v="250000"/>
    <n v="180000"/>
    <x v="6"/>
    <x v="0"/>
  </r>
  <r>
    <x v="69"/>
    <s v="Protegido 70"/>
    <d v="2017-11-07T00:00:00"/>
    <d v="2018-01-07T00:00:00"/>
    <x v="0"/>
    <s v="PASTO"/>
    <x v="11"/>
    <n v="1"/>
    <n v="2"/>
    <n v="0"/>
    <n v="0"/>
    <n v="2"/>
    <n v="1"/>
    <s v="Si"/>
    <s v="Si"/>
    <n v="1"/>
    <n v="2500"/>
    <n v="13000"/>
    <n v="0"/>
    <n v="0"/>
    <n v="500000"/>
    <n v="180000"/>
    <x v="59"/>
    <x v="1"/>
  </r>
  <r>
    <x v="70"/>
    <s v="Protegido 71"/>
    <d v="2017-11-19T00:00:00"/>
    <d v="2019-10-13T00:00:00"/>
    <x v="0"/>
    <s v="ORITO"/>
    <x v="8"/>
    <n v="0"/>
    <n v="0"/>
    <n v="0"/>
    <n v="1"/>
    <n v="2"/>
    <n v="2"/>
    <s v="No"/>
    <s v="Si"/>
    <n v="1"/>
    <n v="0"/>
    <n v="0"/>
    <n v="0"/>
    <n v="120000"/>
    <n v="500000"/>
    <n v="360000"/>
    <x v="60"/>
    <x v="1"/>
  </r>
  <r>
    <x v="71"/>
    <s v="Protegido 72"/>
    <d v="2017-11-19T00:00:00"/>
    <d v="2019-04-13T00:00:00"/>
    <x v="1"/>
    <s v="SABANALARGA 2"/>
    <x v="14"/>
    <n v="1"/>
    <n v="0"/>
    <n v="1"/>
    <n v="1"/>
    <n v="3"/>
    <n v="2"/>
    <s v="Si"/>
    <s v="Si"/>
    <n v="1"/>
    <n v="2500"/>
    <n v="0"/>
    <n v="1500"/>
    <n v="120000"/>
    <n v="750000"/>
    <n v="360000"/>
    <x v="61"/>
    <x v="1"/>
  </r>
  <r>
    <x v="72"/>
    <s v="Protegido 73"/>
    <d v="2017-11-27T00:00:00"/>
    <d v="2020-04-09T00:00:00"/>
    <x v="0"/>
    <s v="POPAYAN"/>
    <x v="5"/>
    <n v="0"/>
    <n v="2"/>
    <n v="0"/>
    <n v="3"/>
    <n v="2"/>
    <n v="0"/>
    <s v="Si"/>
    <s v="Si"/>
    <n v="1"/>
    <n v="0"/>
    <n v="13000"/>
    <n v="0"/>
    <n v="360000"/>
    <n v="500000"/>
    <n v="0"/>
    <x v="62"/>
    <x v="0"/>
  </r>
  <r>
    <x v="73"/>
    <s v="Protegido 74"/>
    <d v="2017-11-27T00:00:00"/>
    <d v="2018-04-12T00:00:00"/>
    <x v="1"/>
    <s v="RISARALDA"/>
    <x v="6"/>
    <n v="1"/>
    <n v="2"/>
    <n v="1"/>
    <n v="1"/>
    <n v="1"/>
    <n v="1"/>
    <s v="Si"/>
    <s v="Si"/>
    <n v="1"/>
    <n v="2500"/>
    <n v="13000"/>
    <n v="1500"/>
    <n v="120000"/>
    <n v="250000"/>
    <n v="180000"/>
    <x v="63"/>
    <x v="0"/>
  </r>
  <r>
    <x v="74"/>
    <s v="Protegido 75"/>
    <d v="2017-11-27T00:00:00"/>
    <d v="2018-07-25T00:00:00"/>
    <x v="1"/>
    <s v="RISARALDA"/>
    <x v="6"/>
    <n v="0"/>
    <n v="2"/>
    <n v="0"/>
    <n v="0"/>
    <n v="1"/>
    <n v="2"/>
    <s v="Si"/>
    <s v="Si"/>
    <n v="1"/>
    <n v="0"/>
    <n v="13000"/>
    <n v="0"/>
    <n v="0"/>
    <n v="250000"/>
    <n v="360000"/>
    <x v="28"/>
    <x v="0"/>
  </r>
  <r>
    <x v="75"/>
    <s v="Protegido 76"/>
    <d v="2017-11-27T00:00:00"/>
    <d v="2019-05-10T00:00:00"/>
    <x v="1"/>
    <s v="RISARALDA"/>
    <x v="6"/>
    <n v="1"/>
    <n v="2"/>
    <n v="0"/>
    <n v="3"/>
    <n v="2"/>
    <n v="2"/>
    <s v="Si"/>
    <s v="Si"/>
    <n v="1"/>
    <n v="2500"/>
    <n v="13000"/>
    <n v="0"/>
    <n v="360000"/>
    <n v="500000"/>
    <n v="360000"/>
    <x v="64"/>
    <x v="0"/>
  </r>
  <r>
    <x v="76"/>
    <s v="Protegido 77"/>
    <d v="2017-11-27T00:00:00"/>
    <d v="2019-09-23T00:00:00"/>
    <x v="1"/>
    <s v="CALI"/>
    <x v="9"/>
    <n v="0"/>
    <n v="2"/>
    <n v="0"/>
    <n v="3"/>
    <n v="3"/>
    <n v="1"/>
    <s v="Si"/>
    <s v="Si"/>
    <n v="1"/>
    <n v="0"/>
    <n v="13000"/>
    <n v="0"/>
    <n v="360000"/>
    <n v="750000"/>
    <n v="180000"/>
    <x v="65"/>
    <x v="1"/>
  </r>
  <r>
    <x v="77"/>
    <s v="Protegido 78"/>
    <d v="2017-12-03T00:00:00"/>
    <d v="2019-10-19T00:00:00"/>
    <x v="0"/>
    <s v="NEIVA"/>
    <x v="3"/>
    <n v="1"/>
    <n v="0"/>
    <n v="0"/>
    <n v="1"/>
    <n v="2"/>
    <n v="2"/>
    <s v="Si"/>
    <s v="Si"/>
    <n v="1"/>
    <n v="2500"/>
    <n v="0"/>
    <n v="0"/>
    <n v="120000"/>
    <n v="500000"/>
    <n v="360000"/>
    <x v="66"/>
    <x v="0"/>
  </r>
  <r>
    <x v="78"/>
    <s v="Protegido 79"/>
    <d v="2017-12-03T00:00:00"/>
    <d v="2018-05-15T00:00:00"/>
    <x v="0"/>
    <s v="CAMPOALEGRE"/>
    <x v="3"/>
    <n v="0"/>
    <n v="1"/>
    <n v="0"/>
    <n v="0"/>
    <n v="1"/>
    <n v="2"/>
    <s v="Si"/>
    <s v="Si"/>
    <n v="1"/>
    <n v="0"/>
    <n v="6500"/>
    <n v="0"/>
    <n v="0"/>
    <n v="250000"/>
    <n v="360000"/>
    <x v="0"/>
    <x v="0"/>
  </r>
  <r>
    <x v="79"/>
    <s v="Protegido 80"/>
    <d v="2017-12-10T00:00:00"/>
    <d v="2019-04-29T00:00:00"/>
    <x v="0"/>
    <s v="CERRO DE SAN ANTONIO"/>
    <x v="23"/>
    <n v="0"/>
    <n v="2"/>
    <n v="1"/>
    <n v="0"/>
    <n v="1"/>
    <n v="2"/>
    <s v="Si"/>
    <s v="Si"/>
    <n v="1"/>
    <n v="0"/>
    <n v="13000"/>
    <n v="1500"/>
    <n v="0"/>
    <n v="250000"/>
    <n v="360000"/>
    <x v="1"/>
    <x v="3"/>
  </r>
  <r>
    <x v="80"/>
    <s v="Protegido 81"/>
    <d v="2017-12-10T00:00:00"/>
    <d v="2019-04-12T00:00:00"/>
    <x v="0"/>
    <s v="CALI"/>
    <x v="9"/>
    <n v="1"/>
    <n v="2"/>
    <n v="0"/>
    <n v="0"/>
    <n v="1"/>
    <n v="1"/>
    <s v="Si"/>
    <s v="Si"/>
    <n v="1"/>
    <n v="2500"/>
    <n v="13000"/>
    <n v="0"/>
    <n v="0"/>
    <n v="250000"/>
    <n v="180000"/>
    <x v="67"/>
    <x v="1"/>
  </r>
  <r>
    <x v="81"/>
    <s v="Protegido 82"/>
    <d v="2017-12-10T00:00:00"/>
    <d v="2019-04-27T00:00:00"/>
    <x v="1"/>
    <s v="CARTAGENA DE INDIAS"/>
    <x v="19"/>
    <n v="0"/>
    <n v="1"/>
    <n v="1"/>
    <n v="1"/>
    <n v="0"/>
    <n v="2"/>
    <s v="Si"/>
    <s v="Si"/>
    <n v="1"/>
    <n v="0"/>
    <n v="6500"/>
    <n v="1500"/>
    <n v="120000"/>
    <n v="0"/>
    <n v="360000"/>
    <x v="68"/>
    <x v="2"/>
  </r>
  <r>
    <x v="82"/>
    <s v="Protegido 83"/>
    <d v="2017-12-10T00:00:00"/>
    <d v="2018-04-25T00:00:00"/>
    <x v="0"/>
    <s v="SOLEDAD"/>
    <x v="14"/>
    <n v="1"/>
    <n v="0"/>
    <n v="1"/>
    <n v="0"/>
    <n v="2"/>
    <n v="1"/>
    <s v="Si"/>
    <s v="Si"/>
    <n v="1"/>
    <n v="2500"/>
    <n v="0"/>
    <n v="1500"/>
    <n v="0"/>
    <n v="500000"/>
    <n v="180000"/>
    <x v="69"/>
    <x v="1"/>
  </r>
  <r>
    <x v="83"/>
    <s v="Protegido 84"/>
    <d v="2017-12-10T00:00:00"/>
    <d v="2018-02-17T00:00:00"/>
    <x v="0"/>
    <s v="DUITAMA"/>
    <x v="24"/>
    <n v="0"/>
    <n v="2"/>
    <n v="0"/>
    <n v="1"/>
    <n v="3"/>
    <n v="0"/>
    <s v="Si"/>
    <s v="Si"/>
    <n v="1"/>
    <n v="0"/>
    <n v="13000"/>
    <n v="0"/>
    <n v="120000"/>
    <n v="750000"/>
    <n v="0"/>
    <x v="41"/>
    <x v="3"/>
  </r>
  <r>
    <x v="84"/>
    <s v="Protegido 85"/>
    <d v="2017-12-10T00:00:00"/>
    <d v="2020-05-03T00:00:00"/>
    <x v="0"/>
    <s v="BARRANQUILLA"/>
    <x v="14"/>
    <n v="1"/>
    <n v="2"/>
    <n v="0"/>
    <n v="1"/>
    <n v="2"/>
    <n v="2"/>
    <s v="Si"/>
    <s v="Si"/>
    <n v="1"/>
    <n v="2500"/>
    <n v="13000"/>
    <n v="0"/>
    <n v="120000"/>
    <n v="500000"/>
    <n v="360000"/>
    <x v="40"/>
    <x v="1"/>
  </r>
  <r>
    <x v="85"/>
    <s v="Protegido 86"/>
    <d v="2017-12-10T00:00:00"/>
    <d v="2019-01-04T00:00:00"/>
    <x v="1"/>
    <s v="BARRANQUILLA"/>
    <x v="14"/>
    <n v="0"/>
    <n v="1"/>
    <n v="0"/>
    <n v="0"/>
    <n v="2"/>
    <n v="2"/>
    <s v="Si"/>
    <s v="Si"/>
    <n v="1"/>
    <n v="0"/>
    <n v="6500"/>
    <n v="0"/>
    <n v="0"/>
    <n v="500000"/>
    <n v="360000"/>
    <x v="70"/>
    <x v="1"/>
  </r>
  <r>
    <x v="86"/>
    <s v="Protegido 87"/>
    <d v="2017-12-10T00:00:00"/>
    <d v="2018-11-22T00:00:00"/>
    <x v="0"/>
    <s v="SOLEDAD"/>
    <x v="14"/>
    <n v="1"/>
    <n v="0"/>
    <n v="0"/>
    <n v="0"/>
    <n v="3"/>
    <n v="1"/>
    <s v="Si"/>
    <s v="Si"/>
    <n v="1"/>
    <n v="2500"/>
    <n v="0"/>
    <n v="0"/>
    <n v="0"/>
    <n v="750000"/>
    <n v="180000"/>
    <x v="71"/>
    <x v="1"/>
  </r>
  <r>
    <x v="87"/>
    <s v="Protegido 88"/>
    <d v="2017-12-25T00:00:00"/>
    <d v="2020-04-12T00:00:00"/>
    <x v="0"/>
    <s v="MALAMBO"/>
    <x v="14"/>
    <n v="1"/>
    <n v="2"/>
    <n v="0"/>
    <n v="0"/>
    <n v="1"/>
    <n v="1"/>
    <s v="Si"/>
    <s v="Si"/>
    <n v="1"/>
    <n v="2500"/>
    <n v="13000"/>
    <n v="0"/>
    <n v="0"/>
    <n v="250000"/>
    <n v="180000"/>
    <x v="67"/>
    <x v="1"/>
  </r>
  <r>
    <x v="88"/>
    <s v="Protegido 89"/>
    <d v="2017-12-25T00:00:00"/>
    <d v="2020-03-16T00:00:00"/>
    <x v="0"/>
    <s v="MEDELLIN"/>
    <x v="10"/>
    <n v="1"/>
    <n v="2"/>
    <n v="1"/>
    <n v="0"/>
    <n v="2"/>
    <n v="2"/>
    <s v="Si"/>
    <s v="Si"/>
    <n v="1"/>
    <n v="2500"/>
    <n v="13000"/>
    <n v="1500"/>
    <n v="0"/>
    <n v="500000"/>
    <n v="360000"/>
    <x v="72"/>
    <x v="1"/>
  </r>
  <r>
    <x v="89"/>
    <s v="Protegido 90"/>
    <d v="2018-01-12T00:00:00"/>
    <d v="2019-08-02T00:00:00"/>
    <x v="1"/>
    <s v="BOGOTA"/>
    <x v="1"/>
    <n v="0"/>
    <n v="1"/>
    <n v="0"/>
    <n v="1"/>
    <n v="2"/>
    <n v="1"/>
    <s v="Si"/>
    <s v="Si"/>
    <n v="1"/>
    <n v="0"/>
    <n v="6500"/>
    <n v="0"/>
    <n v="120000"/>
    <n v="500000"/>
    <n v="180000"/>
    <x v="58"/>
    <x v="0"/>
  </r>
  <r>
    <x v="90"/>
    <s v="Protegido 91"/>
    <d v="2018-01-12T00:00:00"/>
    <d v="2020-06-15T00:00:00"/>
    <x v="0"/>
    <s v="BOGOTA"/>
    <x v="1"/>
    <n v="1"/>
    <n v="2"/>
    <n v="1"/>
    <n v="1"/>
    <n v="2"/>
    <n v="1"/>
    <s v="Si"/>
    <s v="Si"/>
    <n v="1"/>
    <n v="2500"/>
    <n v="13000"/>
    <n v="1500"/>
    <n v="120000"/>
    <n v="500000"/>
    <n v="180000"/>
    <x v="52"/>
    <x v="0"/>
  </r>
  <r>
    <x v="91"/>
    <s v="Protegido 92"/>
    <d v="2018-01-15T00:00:00"/>
    <d v="2020-02-27T00:00:00"/>
    <x v="1"/>
    <s v="PITALITO"/>
    <x v="3"/>
    <n v="0"/>
    <n v="2"/>
    <n v="0"/>
    <n v="0"/>
    <n v="1"/>
    <n v="0"/>
    <s v="Si"/>
    <s v="Si"/>
    <n v="1"/>
    <n v="0"/>
    <n v="13000"/>
    <n v="0"/>
    <n v="0"/>
    <n v="250000"/>
    <n v="0"/>
    <x v="13"/>
    <x v="0"/>
  </r>
  <r>
    <x v="92"/>
    <s v="Protegido 93"/>
    <d v="2018-01-23T00:00:00"/>
    <d v="2020-03-08T00:00:00"/>
    <x v="1"/>
    <s v="NEIVA"/>
    <x v="3"/>
    <n v="0"/>
    <n v="2"/>
    <n v="1"/>
    <n v="0"/>
    <n v="1"/>
    <n v="2"/>
    <s v="Si"/>
    <s v="Si"/>
    <n v="1"/>
    <n v="0"/>
    <n v="13000"/>
    <n v="1500"/>
    <n v="0"/>
    <n v="250000"/>
    <n v="360000"/>
    <x v="1"/>
    <x v="0"/>
  </r>
  <r>
    <x v="93"/>
    <s v="Protegido 94"/>
    <d v="2018-01-23T00:00:00"/>
    <d v="2018-09-13T00:00:00"/>
    <x v="0"/>
    <s v="GUAMAL 1"/>
    <x v="23"/>
    <n v="0"/>
    <n v="2"/>
    <n v="1"/>
    <n v="1"/>
    <n v="1"/>
    <n v="2"/>
    <s v="Si"/>
    <s v="Si"/>
    <n v="1"/>
    <n v="0"/>
    <n v="13000"/>
    <n v="1500"/>
    <n v="120000"/>
    <n v="250000"/>
    <n v="360000"/>
    <x v="73"/>
    <x v="3"/>
  </r>
  <r>
    <x v="94"/>
    <s v="Protegido 95"/>
    <d v="2018-01-23T00:00:00"/>
    <d v="2018-09-20T00:00:00"/>
    <x v="0"/>
    <s v="SAN PEDRO DE URABA"/>
    <x v="10"/>
    <n v="1"/>
    <n v="1"/>
    <n v="1"/>
    <n v="1"/>
    <n v="2"/>
    <n v="2"/>
    <s v="Si"/>
    <s v="Si"/>
    <n v="1"/>
    <n v="2500"/>
    <n v="6500"/>
    <n v="1500"/>
    <n v="120000"/>
    <n v="500000"/>
    <n v="360000"/>
    <x v="74"/>
    <x v="1"/>
  </r>
  <r>
    <x v="95"/>
    <s v="Protegido 96"/>
    <d v="2018-01-23T00:00:00"/>
    <d v="2019-08-24T00:00:00"/>
    <x v="0"/>
    <s v="URAMITA"/>
    <x v="10"/>
    <n v="0"/>
    <n v="2"/>
    <n v="0"/>
    <n v="1"/>
    <n v="2"/>
    <n v="2"/>
    <s v="Si"/>
    <s v="Si"/>
    <n v="1"/>
    <n v="0"/>
    <n v="13000"/>
    <n v="0"/>
    <n v="120000"/>
    <n v="500000"/>
    <n v="360000"/>
    <x v="75"/>
    <x v="1"/>
  </r>
  <r>
    <x v="96"/>
    <s v="Protegido 97"/>
    <d v="2018-01-23T00:00:00"/>
    <d v="2018-10-26T00:00:00"/>
    <x v="0"/>
    <s v="MEDIO SAN JUAN"/>
    <x v="15"/>
    <n v="1"/>
    <n v="2"/>
    <n v="0"/>
    <n v="0"/>
    <n v="2"/>
    <n v="2"/>
    <s v="Si"/>
    <s v="Si"/>
    <n v="1"/>
    <n v="2500"/>
    <n v="13000"/>
    <n v="0"/>
    <n v="0"/>
    <n v="500000"/>
    <n v="360000"/>
    <x v="47"/>
    <x v="2"/>
  </r>
  <r>
    <x v="97"/>
    <s v="Protegido 98"/>
    <d v="2018-01-23T00:00:00"/>
    <d v="2018-12-14T00:00:00"/>
    <x v="0"/>
    <s v="EL ZULIA"/>
    <x v="25"/>
    <n v="0"/>
    <n v="1"/>
    <n v="0"/>
    <n v="0"/>
    <n v="2"/>
    <n v="2"/>
    <s v="Si"/>
    <s v="Si"/>
    <n v="1"/>
    <n v="0"/>
    <n v="6500"/>
    <n v="0"/>
    <n v="0"/>
    <n v="500000"/>
    <n v="360000"/>
    <x v="70"/>
    <x v="3"/>
  </r>
  <r>
    <x v="98"/>
    <s v="Protegido 99"/>
    <d v="2018-01-23T00:00:00"/>
    <d v="2018-04-14T00:00:00"/>
    <x v="0"/>
    <s v="URRAO"/>
    <x v="10"/>
    <n v="0"/>
    <n v="2"/>
    <n v="0"/>
    <n v="0"/>
    <n v="1"/>
    <n v="1"/>
    <s v="Si"/>
    <s v="Si"/>
    <n v="1"/>
    <n v="0"/>
    <n v="13000"/>
    <n v="0"/>
    <n v="0"/>
    <n v="250000"/>
    <n v="180000"/>
    <x v="76"/>
    <x v="1"/>
  </r>
  <r>
    <x v="99"/>
    <s v="Protegido 100"/>
    <d v="2018-01-23T00:00:00"/>
    <d v="2020-04-29T00:00:00"/>
    <x v="0"/>
    <s v="NUQUI"/>
    <x v="15"/>
    <n v="0"/>
    <n v="1"/>
    <n v="0"/>
    <n v="0"/>
    <n v="2"/>
    <n v="1"/>
    <s v="Si"/>
    <s v="Si"/>
    <n v="1"/>
    <n v="0"/>
    <n v="6500"/>
    <n v="0"/>
    <n v="0"/>
    <n v="500000"/>
    <n v="180000"/>
    <x v="77"/>
    <x v="2"/>
  </r>
  <r>
    <x v="100"/>
    <s v="Protegido 101"/>
    <d v="2018-01-23T00:00:00"/>
    <d v="2019-10-19T00:00:00"/>
    <x v="1"/>
    <s v="SAN PABLO 2"/>
    <x v="11"/>
    <n v="0"/>
    <n v="2"/>
    <n v="1"/>
    <n v="1"/>
    <n v="2"/>
    <n v="2"/>
    <s v="Si"/>
    <s v="Si"/>
    <n v="1"/>
    <n v="0"/>
    <n v="13000"/>
    <n v="1500"/>
    <n v="120000"/>
    <n v="500000"/>
    <n v="360000"/>
    <x v="16"/>
    <x v="1"/>
  </r>
  <r>
    <x v="101"/>
    <s v="Protegido 102"/>
    <d v="2018-01-23T00:00:00"/>
    <d v="2019-01-24T00:00:00"/>
    <x v="1"/>
    <s v="ORITO"/>
    <x v="8"/>
    <n v="1"/>
    <n v="2"/>
    <n v="1"/>
    <n v="1"/>
    <n v="2"/>
    <n v="2"/>
    <s v="Si"/>
    <s v="Si"/>
    <n v="1"/>
    <n v="2500"/>
    <n v="13000"/>
    <n v="1500"/>
    <n v="120000"/>
    <n v="500000"/>
    <n v="360000"/>
    <x v="78"/>
    <x v="1"/>
  </r>
  <r>
    <x v="102"/>
    <s v="Protegido 103"/>
    <d v="2018-01-23T00:00:00"/>
    <d v="2019-12-19T00:00:00"/>
    <x v="1"/>
    <s v="TUQUERRES"/>
    <x v="11"/>
    <n v="0"/>
    <n v="1"/>
    <n v="0"/>
    <n v="0"/>
    <n v="1"/>
    <n v="2"/>
    <s v="Si"/>
    <s v="Si"/>
    <n v="1"/>
    <n v="0"/>
    <n v="6500"/>
    <n v="0"/>
    <n v="0"/>
    <n v="250000"/>
    <n v="360000"/>
    <x v="0"/>
    <x v="1"/>
  </r>
  <r>
    <x v="103"/>
    <s v="Protegido 104"/>
    <d v="2018-01-23T00:00:00"/>
    <d v="2020-03-21T00:00:00"/>
    <x v="0"/>
    <s v="URRAO"/>
    <x v="10"/>
    <n v="0"/>
    <n v="1"/>
    <n v="0"/>
    <n v="1"/>
    <n v="2"/>
    <n v="2"/>
    <s v="Si"/>
    <s v="Si"/>
    <n v="1"/>
    <n v="0"/>
    <n v="6500"/>
    <n v="0"/>
    <n v="120000"/>
    <n v="500000"/>
    <n v="360000"/>
    <x v="79"/>
    <x v="1"/>
  </r>
  <r>
    <x v="104"/>
    <s v="Protegido 105"/>
    <d v="2018-01-23T00:00:00"/>
    <d v="2018-08-22T00:00:00"/>
    <x v="0"/>
    <s v="AMALFI"/>
    <x v="10"/>
    <n v="1"/>
    <n v="0"/>
    <n v="1"/>
    <n v="0"/>
    <n v="2"/>
    <n v="1"/>
    <s v="Si"/>
    <s v="Si"/>
    <n v="1"/>
    <n v="2500"/>
    <n v="0"/>
    <n v="1500"/>
    <n v="0"/>
    <n v="500000"/>
    <n v="180000"/>
    <x v="69"/>
    <x v="1"/>
  </r>
  <r>
    <x v="105"/>
    <s v="Protegido 106"/>
    <d v="2018-01-23T00:00:00"/>
    <d v="2018-08-30T00:00:00"/>
    <x v="0"/>
    <s v="HATO COROZAL"/>
    <x v="7"/>
    <n v="0"/>
    <n v="1"/>
    <n v="1"/>
    <n v="1"/>
    <n v="2"/>
    <n v="1"/>
    <s v="Si"/>
    <s v="Si"/>
    <n v="1"/>
    <n v="0"/>
    <n v="6500"/>
    <n v="1500"/>
    <n v="120000"/>
    <n v="500000"/>
    <n v="180000"/>
    <x v="12"/>
    <x v="1"/>
  </r>
  <r>
    <x v="106"/>
    <s v="Protegido 107"/>
    <d v="2018-01-29T00:00:00"/>
    <d v="2019-05-21T00:00:00"/>
    <x v="0"/>
    <s v="POPAYAN"/>
    <x v="5"/>
    <n v="1"/>
    <n v="2"/>
    <n v="0"/>
    <n v="0"/>
    <n v="2"/>
    <n v="1"/>
    <s v="Si"/>
    <s v="Si"/>
    <n v="1"/>
    <n v="2500"/>
    <n v="13000"/>
    <n v="0"/>
    <n v="0"/>
    <n v="500000"/>
    <n v="180000"/>
    <x v="59"/>
    <x v="0"/>
  </r>
  <r>
    <x v="107"/>
    <s v="Protegido 108"/>
    <d v="2018-01-29T00:00:00"/>
    <d v="2018-04-24T00:00:00"/>
    <x v="0"/>
    <s v="SAN PABLO 2"/>
    <x v="11"/>
    <n v="1"/>
    <n v="1"/>
    <n v="0"/>
    <n v="0"/>
    <n v="1"/>
    <n v="2"/>
    <s v="Si"/>
    <s v="Si"/>
    <n v="1"/>
    <n v="2500"/>
    <n v="6500"/>
    <n v="0"/>
    <n v="0"/>
    <n v="250000"/>
    <n v="360000"/>
    <x v="80"/>
    <x v="1"/>
  </r>
  <r>
    <x v="108"/>
    <s v="Protegido 109"/>
    <d v="2018-01-29T00:00:00"/>
    <d v="2020-07-01T00:00:00"/>
    <x v="1"/>
    <s v="CALI"/>
    <x v="9"/>
    <n v="1"/>
    <n v="0"/>
    <n v="0"/>
    <n v="1"/>
    <n v="1"/>
    <n v="1"/>
    <s v="Si"/>
    <s v="Si"/>
    <n v="1"/>
    <n v="2500"/>
    <n v="0"/>
    <n v="0"/>
    <n v="120000"/>
    <n v="250000"/>
    <n v="180000"/>
    <x v="5"/>
    <x v="1"/>
  </r>
  <r>
    <x v="109"/>
    <s v="Protegido 110"/>
    <d v="2018-01-29T00:00:00"/>
    <d v="2018-04-30T00:00:00"/>
    <x v="1"/>
    <s v="FLORENCIA 1"/>
    <x v="2"/>
    <n v="0"/>
    <n v="1"/>
    <n v="0"/>
    <n v="1"/>
    <n v="3"/>
    <n v="2"/>
    <s v="Si"/>
    <s v="Si"/>
    <n v="1"/>
    <n v="0"/>
    <n v="6500"/>
    <n v="0"/>
    <n v="120000"/>
    <n v="750000"/>
    <n v="360000"/>
    <x v="81"/>
    <x v="0"/>
  </r>
  <r>
    <x v="110"/>
    <s v="Protegido 111"/>
    <d v="2018-02-04T00:00:00"/>
    <d v="2019-05-08T00:00:00"/>
    <x v="0"/>
    <s v="PUERTO ASIS"/>
    <x v="8"/>
    <n v="0"/>
    <n v="1"/>
    <n v="1"/>
    <n v="1"/>
    <n v="2"/>
    <n v="1"/>
    <s v="Si"/>
    <s v="Si"/>
    <n v="1"/>
    <n v="0"/>
    <n v="6500"/>
    <n v="1500"/>
    <n v="120000"/>
    <n v="500000"/>
    <n v="180000"/>
    <x v="12"/>
    <x v="1"/>
  </r>
  <r>
    <x v="111"/>
    <s v="Protegido 112"/>
    <d v="2018-02-04T00:00:00"/>
    <d v="2018-08-20T00:00:00"/>
    <x v="0"/>
    <s v="EL RETEN"/>
    <x v="23"/>
    <n v="1"/>
    <n v="2"/>
    <n v="1"/>
    <n v="0"/>
    <n v="1"/>
    <n v="1"/>
    <s v="Si"/>
    <s v="Si"/>
    <n v="1"/>
    <n v="2500"/>
    <n v="13000"/>
    <n v="1500"/>
    <n v="0"/>
    <n v="250000"/>
    <n v="180000"/>
    <x v="37"/>
    <x v="3"/>
  </r>
  <r>
    <x v="112"/>
    <s v="Protegido 113"/>
    <d v="2018-02-16T00:00:00"/>
    <d v="2019-05-05T00:00:00"/>
    <x v="0"/>
    <s v="TORIBIO"/>
    <x v="5"/>
    <n v="0"/>
    <n v="1"/>
    <n v="0"/>
    <n v="1"/>
    <n v="0"/>
    <n v="0"/>
    <s v="Si"/>
    <s v="Si"/>
    <n v="1"/>
    <n v="0"/>
    <n v="6500"/>
    <n v="0"/>
    <n v="120000"/>
    <n v="0"/>
    <n v="0"/>
    <x v="82"/>
    <x v="0"/>
  </r>
  <r>
    <x v="113"/>
    <s v="Protegido 114"/>
    <d v="2018-02-16T00:00:00"/>
    <d v="2020-05-15T00:00:00"/>
    <x v="0"/>
    <s v="SARAVENA"/>
    <x v="26"/>
    <n v="0"/>
    <n v="1"/>
    <n v="0"/>
    <n v="3"/>
    <n v="2"/>
    <n v="1"/>
    <s v="Si"/>
    <s v="Si"/>
    <n v="1"/>
    <n v="0"/>
    <n v="6500"/>
    <n v="0"/>
    <n v="360000"/>
    <n v="500000"/>
    <n v="180000"/>
    <x v="49"/>
    <x v="3"/>
  </r>
  <r>
    <x v="114"/>
    <s v="Protegido 115"/>
    <d v="2018-02-17T00:00:00"/>
    <d v="2019-01-15T00:00:00"/>
    <x v="1"/>
    <s v="NUNCHIA"/>
    <x v="7"/>
    <n v="0"/>
    <n v="1"/>
    <n v="0"/>
    <n v="1"/>
    <n v="3"/>
    <n v="2"/>
    <s v="Si"/>
    <s v="Si"/>
    <n v="1"/>
    <n v="0"/>
    <n v="6500"/>
    <n v="0"/>
    <n v="120000"/>
    <n v="750000"/>
    <n v="360000"/>
    <x v="81"/>
    <x v="1"/>
  </r>
  <r>
    <x v="115"/>
    <s v="Protegido 116"/>
    <d v="2018-02-17T00:00:00"/>
    <d v="2019-01-31T00:00:00"/>
    <x v="0"/>
    <s v="BOGOTA"/>
    <x v="1"/>
    <n v="1"/>
    <n v="2"/>
    <n v="1"/>
    <n v="1"/>
    <n v="2"/>
    <n v="1"/>
    <s v="Si"/>
    <s v="Si"/>
    <n v="1"/>
    <n v="2500"/>
    <n v="13000"/>
    <n v="1500"/>
    <n v="120000"/>
    <n v="500000"/>
    <n v="180000"/>
    <x v="52"/>
    <x v="0"/>
  </r>
  <r>
    <x v="116"/>
    <s v="Protegido 117"/>
    <d v="2018-02-17T00:00:00"/>
    <d v="2020-06-16T00:00:00"/>
    <x v="1"/>
    <s v="CUBARRAL"/>
    <x v="4"/>
    <n v="0"/>
    <n v="2"/>
    <n v="1"/>
    <n v="3"/>
    <n v="3"/>
    <n v="0"/>
    <s v="Si"/>
    <s v="Si"/>
    <n v="1"/>
    <n v="0"/>
    <n v="13000"/>
    <n v="1500"/>
    <n v="360000"/>
    <n v="750000"/>
    <n v="0"/>
    <x v="83"/>
    <x v="0"/>
  </r>
  <r>
    <x v="117"/>
    <s v="Protegido 118"/>
    <d v="2018-02-17T00:00:00"/>
    <d v="2018-09-23T00:00:00"/>
    <x v="0"/>
    <s v="BOGOTA"/>
    <x v="1"/>
    <n v="0"/>
    <n v="1"/>
    <n v="0"/>
    <n v="0"/>
    <n v="2"/>
    <n v="2"/>
    <s v="Si"/>
    <s v="Si"/>
    <n v="1"/>
    <n v="0"/>
    <n v="6500"/>
    <n v="0"/>
    <n v="0"/>
    <n v="500000"/>
    <n v="360000"/>
    <x v="70"/>
    <x v="0"/>
  </r>
  <r>
    <x v="118"/>
    <s v="Protegido 119"/>
    <d v="2018-02-27T00:00:00"/>
    <d v="2019-08-23T00:00:00"/>
    <x v="1"/>
    <s v="APARTADO"/>
    <x v="10"/>
    <n v="0"/>
    <n v="1"/>
    <n v="0"/>
    <n v="1"/>
    <n v="1"/>
    <n v="1"/>
    <s v="Si"/>
    <s v="Si"/>
    <n v="1"/>
    <n v="0"/>
    <n v="6500"/>
    <n v="0"/>
    <n v="120000"/>
    <n v="250000"/>
    <n v="180000"/>
    <x v="7"/>
    <x v="1"/>
  </r>
  <r>
    <x v="119"/>
    <s v="Protegido 120"/>
    <d v="2018-02-27T00:00:00"/>
    <d v="2018-05-03T00:00:00"/>
    <x v="0"/>
    <s v="PASTO"/>
    <x v="11"/>
    <n v="0"/>
    <n v="2"/>
    <n v="0"/>
    <n v="1"/>
    <n v="1"/>
    <n v="1"/>
    <s v="Si"/>
    <s v="Si"/>
    <n v="1"/>
    <n v="0"/>
    <n v="13000"/>
    <n v="0"/>
    <n v="120000"/>
    <n v="250000"/>
    <n v="180000"/>
    <x v="84"/>
    <x v="1"/>
  </r>
  <r>
    <x v="120"/>
    <s v="Protegido 121"/>
    <d v="2018-02-27T00:00:00"/>
    <d v="2020-08-10T00:00:00"/>
    <x v="0"/>
    <s v="GUAMO"/>
    <x v="27"/>
    <n v="0"/>
    <n v="0"/>
    <n v="0"/>
    <n v="1"/>
    <n v="1"/>
    <n v="1"/>
    <s v="No"/>
    <s v="Si"/>
    <n v="1"/>
    <n v="0"/>
    <n v="0"/>
    <n v="0"/>
    <n v="120000"/>
    <n v="250000"/>
    <n v="180000"/>
    <x v="85"/>
    <x v="3"/>
  </r>
  <r>
    <x v="121"/>
    <s v="Protegido 122"/>
    <d v="2018-02-27T00:00:00"/>
    <d v="2018-05-13T00:00:00"/>
    <x v="0"/>
    <s v="ORITO"/>
    <x v="8"/>
    <n v="1"/>
    <n v="1"/>
    <n v="0"/>
    <n v="1"/>
    <n v="2"/>
    <n v="1"/>
    <s v="Si"/>
    <s v="Si"/>
    <n v="1"/>
    <n v="2500"/>
    <n v="6500"/>
    <n v="0"/>
    <n v="120000"/>
    <n v="500000"/>
    <n v="180000"/>
    <x v="86"/>
    <x v="1"/>
  </r>
  <r>
    <x v="122"/>
    <s v="Protegido 123"/>
    <d v="2018-03-03T00:00:00"/>
    <d v="2019-03-22T00:00:00"/>
    <x v="0"/>
    <s v="FLORENCIA 1"/>
    <x v="2"/>
    <n v="0"/>
    <n v="2"/>
    <n v="1"/>
    <n v="3"/>
    <n v="1"/>
    <n v="0"/>
    <s v="Si"/>
    <s v="Si"/>
    <n v="1"/>
    <n v="0"/>
    <n v="13000"/>
    <n v="1500"/>
    <n v="360000"/>
    <n v="250000"/>
    <n v="0"/>
    <x v="1"/>
    <x v="0"/>
  </r>
  <r>
    <x v="123"/>
    <s v="Protegido 124"/>
    <d v="2018-03-03T00:00:00"/>
    <d v="2018-05-07T00:00:00"/>
    <x v="1"/>
    <s v="MEDELLIN"/>
    <x v="10"/>
    <n v="1"/>
    <n v="2"/>
    <n v="0"/>
    <n v="0"/>
    <n v="1"/>
    <n v="0"/>
    <s v="Si"/>
    <s v="Si"/>
    <n v="1"/>
    <n v="2500"/>
    <n v="13000"/>
    <n v="0"/>
    <n v="0"/>
    <n v="250000"/>
    <n v="0"/>
    <x v="87"/>
    <x v="1"/>
  </r>
  <r>
    <x v="124"/>
    <s v="Protegido 125"/>
    <d v="2018-03-11T00:00:00"/>
    <d v="2019-01-26T00:00:00"/>
    <x v="0"/>
    <s v="EL RETORNO"/>
    <x v="20"/>
    <n v="0"/>
    <n v="0"/>
    <n v="1"/>
    <n v="0"/>
    <n v="2"/>
    <n v="1"/>
    <s v="Si"/>
    <s v="Si"/>
    <n v="1"/>
    <n v="0"/>
    <n v="0"/>
    <n v="1500"/>
    <n v="0"/>
    <n v="500000"/>
    <n v="180000"/>
    <x v="26"/>
    <x v="3"/>
  </r>
  <r>
    <x v="125"/>
    <s v="Protegido 126"/>
    <d v="2018-03-11T00:00:00"/>
    <d v="2019-01-09T00:00:00"/>
    <x v="0"/>
    <s v="TIERRALTA"/>
    <x v="12"/>
    <n v="0"/>
    <n v="1"/>
    <n v="1"/>
    <n v="1"/>
    <n v="1"/>
    <n v="2"/>
    <s v="Si"/>
    <s v="Si"/>
    <n v="1"/>
    <n v="0"/>
    <n v="6500"/>
    <n v="1500"/>
    <n v="120000"/>
    <n v="250000"/>
    <n v="360000"/>
    <x v="88"/>
    <x v="1"/>
  </r>
  <r>
    <x v="126"/>
    <s v="Protegido 127"/>
    <d v="2018-03-11T00:00:00"/>
    <d v="2020-04-26T00:00:00"/>
    <x v="0"/>
    <s v="BUCARAMANGA"/>
    <x v="13"/>
    <n v="0"/>
    <n v="1"/>
    <n v="1"/>
    <n v="0"/>
    <n v="2"/>
    <n v="2"/>
    <s v="Si"/>
    <s v="Si"/>
    <n v="1"/>
    <n v="0"/>
    <n v="6500"/>
    <n v="1500"/>
    <n v="0"/>
    <n v="500000"/>
    <n v="360000"/>
    <x v="89"/>
    <x v="1"/>
  </r>
  <r>
    <x v="127"/>
    <s v="Protegido 128"/>
    <d v="2018-03-11T00:00:00"/>
    <d v="2019-10-26T00:00:00"/>
    <x v="1"/>
    <s v="TIERRALTA"/>
    <x v="12"/>
    <n v="0"/>
    <n v="2"/>
    <n v="1"/>
    <n v="0"/>
    <n v="1"/>
    <n v="2"/>
    <s v="Si"/>
    <s v="Si"/>
    <n v="1"/>
    <n v="0"/>
    <n v="13000"/>
    <n v="1500"/>
    <n v="0"/>
    <n v="250000"/>
    <n v="360000"/>
    <x v="1"/>
    <x v="1"/>
  </r>
  <r>
    <x v="128"/>
    <s v="Protegido 129"/>
    <d v="2018-03-11T00:00:00"/>
    <d v="2019-12-12T00:00:00"/>
    <x v="1"/>
    <s v="MONTERIA"/>
    <x v="12"/>
    <n v="0"/>
    <n v="2"/>
    <n v="1"/>
    <n v="0"/>
    <n v="1"/>
    <n v="1"/>
    <s v="Si"/>
    <s v="Si"/>
    <n v="1"/>
    <n v="0"/>
    <n v="13000"/>
    <n v="1500"/>
    <n v="0"/>
    <n v="250000"/>
    <n v="180000"/>
    <x v="90"/>
    <x v="1"/>
  </r>
  <r>
    <x v="129"/>
    <s v="Protegido 130"/>
    <d v="2018-03-11T00:00:00"/>
    <d v="2018-12-25T00:00:00"/>
    <x v="1"/>
    <s v="TIERRALTA"/>
    <x v="12"/>
    <n v="1"/>
    <n v="2"/>
    <n v="1"/>
    <n v="1"/>
    <n v="2"/>
    <n v="1"/>
    <s v="Si"/>
    <s v="Si"/>
    <n v="1"/>
    <n v="2500"/>
    <n v="13000"/>
    <n v="1500"/>
    <n v="120000"/>
    <n v="500000"/>
    <n v="180000"/>
    <x v="52"/>
    <x v="1"/>
  </r>
  <r>
    <x v="130"/>
    <s v="Protegido 131"/>
    <d v="2018-03-11T00:00:00"/>
    <d v="2020-06-02T00:00:00"/>
    <x v="0"/>
    <s v="TIERRALTA"/>
    <x v="12"/>
    <n v="0"/>
    <n v="1"/>
    <n v="1"/>
    <n v="1"/>
    <n v="2"/>
    <n v="1"/>
    <s v="Si"/>
    <s v="Si"/>
    <n v="1"/>
    <n v="0"/>
    <n v="6500"/>
    <n v="1500"/>
    <n v="120000"/>
    <n v="500000"/>
    <n v="180000"/>
    <x v="12"/>
    <x v="1"/>
  </r>
  <r>
    <x v="131"/>
    <s v="Protegido 132"/>
    <d v="2018-03-11T00:00:00"/>
    <d v="2019-03-25T00:00:00"/>
    <x v="1"/>
    <s v="TIERRALTA"/>
    <x v="12"/>
    <n v="0"/>
    <n v="2"/>
    <n v="1"/>
    <n v="1"/>
    <n v="2"/>
    <n v="2"/>
    <s v="Si"/>
    <s v="Si"/>
    <n v="1"/>
    <n v="0"/>
    <n v="13000"/>
    <n v="1500"/>
    <n v="120000"/>
    <n v="500000"/>
    <n v="360000"/>
    <x v="16"/>
    <x v="1"/>
  </r>
  <r>
    <x v="132"/>
    <s v="Protegido 133"/>
    <d v="2018-03-11T00:00:00"/>
    <d v="2019-07-18T00:00:00"/>
    <x v="0"/>
    <s v="POPAYAN"/>
    <x v="5"/>
    <n v="1"/>
    <n v="2"/>
    <n v="1"/>
    <n v="1"/>
    <n v="1"/>
    <n v="0"/>
    <s v="Si"/>
    <s v="Si"/>
    <n v="1"/>
    <n v="2500"/>
    <n v="13000"/>
    <n v="1500"/>
    <n v="120000"/>
    <n v="250000"/>
    <n v="0"/>
    <x v="91"/>
    <x v="0"/>
  </r>
  <r>
    <x v="133"/>
    <s v="Protegido 134"/>
    <d v="2018-03-11T00:00:00"/>
    <d v="2019-04-15T00:00:00"/>
    <x v="1"/>
    <s v="MEDELLIN"/>
    <x v="10"/>
    <n v="0"/>
    <n v="0"/>
    <n v="1"/>
    <n v="3"/>
    <n v="2"/>
    <n v="2"/>
    <s v="Si"/>
    <s v="Si"/>
    <n v="1"/>
    <n v="0"/>
    <n v="0"/>
    <n v="1500"/>
    <n v="360000"/>
    <n v="500000"/>
    <n v="360000"/>
    <x v="92"/>
    <x v="1"/>
  </r>
  <r>
    <x v="134"/>
    <s v="Protegido 135"/>
    <d v="2018-03-11T00:00:00"/>
    <d v="2020-02-15T00:00:00"/>
    <x v="0"/>
    <s v="TRUJILLO"/>
    <x v="9"/>
    <n v="0"/>
    <n v="0"/>
    <n v="0"/>
    <n v="3"/>
    <n v="2"/>
    <n v="1"/>
    <s v="No"/>
    <s v="Si"/>
    <n v="1"/>
    <n v="0"/>
    <n v="0"/>
    <n v="0"/>
    <n v="360000"/>
    <n v="500000"/>
    <n v="180000"/>
    <x v="93"/>
    <x v="1"/>
  </r>
  <r>
    <x v="135"/>
    <s v="Protegido 136"/>
    <d v="2018-03-24T00:00:00"/>
    <d v="2020-01-02T00:00:00"/>
    <x v="0"/>
    <s v="CARTAGENA DE INDIAS"/>
    <x v="19"/>
    <n v="0"/>
    <n v="0"/>
    <n v="0"/>
    <n v="3"/>
    <n v="1"/>
    <n v="1"/>
    <s v="No"/>
    <s v="Si"/>
    <n v="1"/>
    <n v="0"/>
    <n v="0"/>
    <n v="0"/>
    <n v="360000"/>
    <n v="250000"/>
    <n v="180000"/>
    <x v="94"/>
    <x v="2"/>
  </r>
  <r>
    <x v="136"/>
    <s v="Protegido 137"/>
    <d v="2018-03-24T00:00:00"/>
    <d v="2019-08-03T00:00:00"/>
    <x v="0"/>
    <s v="BOGOTA"/>
    <x v="1"/>
    <n v="1"/>
    <n v="2"/>
    <n v="0"/>
    <n v="1"/>
    <n v="0"/>
    <n v="1"/>
    <s v="Si"/>
    <s v="Si"/>
    <n v="1"/>
    <n v="2500"/>
    <n v="13000"/>
    <n v="0"/>
    <n v="120000"/>
    <n v="0"/>
    <n v="180000"/>
    <x v="95"/>
    <x v="0"/>
  </r>
  <r>
    <x v="137"/>
    <s v="Protegido 138"/>
    <d v="2018-03-24T00:00:00"/>
    <d v="2020-05-05T00:00:00"/>
    <x v="0"/>
    <s v="BOGOTA"/>
    <x v="1"/>
    <n v="0"/>
    <n v="2"/>
    <n v="1"/>
    <n v="0"/>
    <n v="2"/>
    <n v="1"/>
    <s v="Si"/>
    <s v="Si"/>
    <n v="1"/>
    <n v="0"/>
    <n v="13000"/>
    <n v="1500"/>
    <n v="0"/>
    <n v="500000"/>
    <n v="180000"/>
    <x v="96"/>
    <x v="0"/>
  </r>
  <r>
    <x v="138"/>
    <s v="Protegido 139"/>
    <d v="2018-03-24T00:00:00"/>
    <d v="2020-04-04T00:00:00"/>
    <x v="0"/>
    <s v="BOGOTA"/>
    <x v="1"/>
    <n v="1"/>
    <n v="2"/>
    <n v="1"/>
    <n v="1"/>
    <n v="2"/>
    <n v="1"/>
    <s v="Si"/>
    <s v="Si"/>
    <n v="1"/>
    <n v="2500"/>
    <n v="13000"/>
    <n v="1500"/>
    <n v="120000"/>
    <n v="500000"/>
    <n v="180000"/>
    <x v="52"/>
    <x v="0"/>
  </r>
  <r>
    <x v="139"/>
    <s v="Protegido 140"/>
    <d v="2018-03-24T00:00:00"/>
    <d v="2020-06-16T00:00:00"/>
    <x v="1"/>
    <s v="BOGOTA"/>
    <x v="1"/>
    <n v="1"/>
    <n v="0"/>
    <n v="0"/>
    <n v="3"/>
    <n v="3"/>
    <n v="0"/>
    <s v="Si"/>
    <s v="Si"/>
    <n v="1"/>
    <n v="2500"/>
    <n v="0"/>
    <n v="0"/>
    <n v="360000"/>
    <n v="750000"/>
    <n v="0"/>
    <x v="23"/>
    <x v="0"/>
  </r>
  <r>
    <x v="140"/>
    <s v="Protegido 141"/>
    <d v="2018-03-24T00:00:00"/>
    <d v="2018-07-01T00:00:00"/>
    <x v="1"/>
    <s v="PIEDECUESTA"/>
    <x v="13"/>
    <n v="0"/>
    <n v="1"/>
    <n v="0"/>
    <n v="3"/>
    <n v="3"/>
    <n v="2"/>
    <s v="Si"/>
    <s v="Si"/>
    <n v="1"/>
    <n v="0"/>
    <n v="6500"/>
    <n v="0"/>
    <n v="360000"/>
    <n v="750000"/>
    <n v="360000"/>
    <x v="97"/>
    <x v="1"/>
  </r>
  <r>
    <x v="141"/>
    <s v="Protegido 142"/>
    <d v="2018-03-24T00:00:00"/>
    <d v="2018-11-24T00:00:00"/>
    <x v="0"/>
    <s v="MEDELLIN"/>
    <x v="10"/>
    <n v="0"/>
    <n v="0"/>
    <n v="0"/>
    <n v="0"/>
    <n v="3"/>
    <n v="0"/>
    <s v="No"/>
    <s v="Si"/>
    <n v="1"/>
    <n v="0"/>
    <n v="0"/>
    <n v="0"/>
    <n v="0"/>
    <n v="750000"/>
    <n v="0"/>
    <x v="98"/>
    <x v="1"/>
  </r>
  <r>
    <x v="142"/>
    <s v="Protegido 143"/>
    <d v="2018-03-24T00:00:00"/>
    <d v="2019-06-05T00:00:00"/>
    <x v="0"/>
    <s v="ARMENIA 2"/>
    <x v="17"/>
    <n v="1"/>
    <n v="2"/>
    <n v="0"/>
    <n v="1"/>
    <n v="3"/>
    <n v="0"/>
    <s v="Si"/>
    <s v="Si"/>
    <n v="1"/>
    <n v="2500"/>
    <n v="13000"/>
    <n v="0"/>
    <n v="120000"/>
    <n v="750000"/>
    <n v="0"/>
    <x v="99"/>
    <x v="2"/>
  </r>
  <r>
    <x v="143"/>
    <s v="Protegido 144"/>
    <d v="2018-04-06T00:00:00"/>
    <d v="2019-04-05T00:00:00"/>
    <x v="1"/>
    <s v="PASTO"/>
    <x v="11"/>
    <n v="1"/>
    <n v="0"/>
    <n v="1"/>
    <n v="1"/>
    <n v="2"/>
    <n v="1"/>
    <s v="Si"/>
    <s v="Si"/>
    <n v="1"/>
    <n v="2500"/>
    <n v="0"/>
    <n v="1500"/>
    <n v="120000"/>
    <n v="500000"/>
    <n v="180000"/>
    <x v="100"/>
    <x v="1"/>
  </r>
  <r>
    <x v="144"/>
    <s v="Protegido 145"/>
    <d v="2018-04-06T00:00:00"/>
    <d v="2019-10-01T00:00:00"/>
    <x v="0"/>
    <s v="MEDELLIN"/>
    <x v="10"/>
    <n v="1"/>
    <n v="0"/>
    <n v="0"/>
    <n v="1"/>
    <n v="1"/>
    <n v="0"/>
    <s v="Si"/>
    <s v="Si"/>
    <n v="1"/>
    <n v="2500"/>
    <n v="0"/>
    <n v="0"/>
    <n v="120000"/>
    <n v="250000"/>
    <n v="0"/>
    <x v="101"/>
    <x v="1"/>
  </r>
  <r>
    <x v="145"/>
    <s v="Protegido 146"/>
    <d v="2018-04-06T00:00:00"/>
    <d v="2020-08-29T00:00:00"/>
    <x v="0"/>
    <s v="BOGOTA"/>
    <x v="1"/>
    <n v="0"/>
    <n v="2"/>
    <n v="0"/>
    <n v="0"/>
    <n v="1"/>
    <n v="2"/>
    <s v="Si"/>
    <s v="Si"/>
    <n v="1"/>
    <n v="0"/>
    <n v="13000"/>
    <n v="0"/>
    <n v="0"/>
    <n v="250000"/>
    <n v="360000"/>
    <x v="28"/>
    <x v="0"/>
  </r>
  <r>
    <x v="146"/>
    <s v="Protegido 147"/>
    <d v="2018-04-14T00:00:00"/>
    <d v="2018-10-01T00:00:00"/>
    <x v="0"/>
    <s v="SAN JOSE DE CUCUTA"/>
    <x v="25"/>
    <n v="0"/>
    <n v="2"/>
    <n v="1"/>
    <n v="1"/>
    <n v="1"/>
    <n v="1"/>
    <s v="Si"/>
    <s v="Si"/>
    <n v="1"/>
    <n v="0"/>
    <n v="13000"/>
    <n v="1500"/>
    <n v="120000"/>
    <n v="250000"/>
    <n v="180000"/>
    <x v="102"/>
    <x v="3"/>
  </r>
  <r>
    <x v="147"/>
    <s v="Protegido 148"/>
    <d v="2018-04-14T00:00:00"/>
    <d v="2020-08-26T00:00:00"/>
    <x v="1"/>
    <s v="BARRANCABERMEJA"/>
    <x v="13"/>
    <n v="0"/>
    <n v="0"/>
    <n v="1"/>
    <n v="0"/>
    <n v="3"/>
    <n v="0"/>
    <s v="Si"/>
    <s v="Si"/>
    <n v="1"/>
    <n v="0"/>
    <n v="0"/>
    <n v="1500"/>
    <n v="0"/>
    <n v="750000"/>
    <n v="0"/>
    <x v="103"/>
    <x v="1"/>
  </r>
  <r>
    <x v="148"/>
    <s v="Protegido 149"/>
    <d v="2018-04-14T00:00:00"/>
    <d v="2020-02-08T00:00:00"/>
    <x v="1"/>
    <s v="CHIA"/>
    <x v="16"/>
    <n v="0"/>
    <n v="1"/>
    <n v="0"/>
    <n v="0"/>
    <n v="3"/>
    <n v="2"/>
    <s v="Si"/>
    <s v="Si"/>
    <n v="1"/>
    <n v="0"/>
    <n v="6500"/>
    <n v="0"/>
    <n v="0"/>
    <n v="750000"/>
    <n v="360000"/>
    <x v="104"/>
    <x v="2"/>
  </r>
  <r>
    <x v="149"/>
    <s v="Protegido 150"/>
    <d v="2018-04-14T00:00:00"/>
    <d v="2019-01-04T00:00:00"/>
    <x v="1"/>
    <s v="SAN ALBERTO"/>
    <x v="22"/>
    <n v="0"/>
    <n v="1"/>
    <n v="1"/>
    <n v="1"/>
    <n v="3"/>
    <n v="1"/>
    <s v="Si"/>
    <s v="Si"/>
    <n v="1"/>
    <n v="0"/>
    <n v="6500"/>
    <n v="1500"/>
    <n v="120000"/>
    <n v="750000"/>
    <n v="180000"/>
    <x v="105"/>
    <x v="3"/>
  </r>
  <r>
    <x v="150"/>
    <s v="Protegido 151"/>
    <d v="2018-04-14T00:00:00"/>
    <d v="2019-12-12T00:00:00"/>
    <x v="0"/>
    <s v="NECOCLI"/>
    <x v="10"/>
    <n v="0"/>
    <n v="0"/>
    <n v="1"/>
    <n v="1"/>
    <n v="2"/>
    <n v="0"/>
    <s v="Si"/>
    <s v="Si"/>
    <n v="1"/>
    <n v="0"/>
    <n v="0"/>
    <n v="1500"/>
    <n v="120000"/>
    <n v="500000"/>
    <n v="0"/>
    <x v="106"/>
    <x v="1"/>
  </r>
  <r>
    <x v="151"/>
    <s v="Protegido 152"/>
    <d v="2018-04-14T00:00:00"/>
    <d v="2020-07-27T00:00:00"/>
    <x v="0"/>
    <s v="BARRANQUILLA"/>
    <x v="14"/>
    <n v="0"/>
    <n v="1"/>
    <n v="0"/>
    <n v="1"/>
    <n v="1"/>
    <n v="2"/>
    <s v="Si"/>
    <s v="Si"/>
    <n v="1"/>
    <n v="0"/>
    <n v="6500"/>
    <n v="0"/>
    <n v="120000"/>
    <n v="250000"/>
    <n v="360000"/>
    <x v="15"/>
    <x v="1"/>
  </r>
  <r>
    <x v="152"/>
    <s v="Protegido 153"/>
    <d v="2018-04-14T00:00:00"/>
    <d v="2019-11-09T00:00:00"/>
    <x v="0"/>
    <s v="CARTAGENA DE INDIAS"/>
    <x v="19"/>
    <n v="0"/>
    <n v="1"/>
    <n v="0"/>
    <n v="1"/>
    <n v="3"/>
    <n v="0"/>
    <s v="Si"/>
    <s v="Si"/>
    <n v="1"/>
    <n v="0"/>
    <n v="6500"/>
    <n v="0"/>
    <n v="120000"/>
    <n v="750000"/>
    <n v="0"/>
    <x v="107"/>
    <x v="2"/>
  </r>
  <r>
    <x v="153"/>
    <s v="Protegido 154"/>
    <d v="2018-04-14T00:00:00"/>
    <d v="2020-04-16T00:00:00"/>
    <x v="0"/>
    <s v="SAN ALBERTO"/>
    <x v="22"/>
    <n v="0"/>
    <n v="0"/>
    <n v="0"/>
    <n v="3"/>
    <n v="2"/>
    <n v="2"/>
    <s v="No"/>
    <s v="Si"/>
    <n v="1"/>
    <n v="0"/>
    <n v="0"/>
    <n v="0"/>
    <n v="360000"/>
    <n v="500000"/>
    <n v="360000"/>
    <x v="10"/>
    <x v="3"/>
  </r>
  <r>
    <x v="154"/>
    <s v="Protegido 155"/>
    <d v="2018-04-14T00:00:00"/>
    <d v="2018-09-11T00:00:00"/>
    <x v="0"/>
    <s v="BARRANQUILLA"/>
    <x v="14"/>
    <n v="1"/>
    <n v="1"/>
    <n v="1"/>
    <n v="1"/>
    <n v="2"/>
    <n v="2"/>
    <s v="Si"/>
    <s v="Si"/>
    <n v="1"/>
    <n v="2500"/>
    <n v="6500"/>
    <n v="1500"/>
    <n v="120000"/>
    <n v="500000"/>
    <n v="360000"/>
    <x v="74"/>
    <x v="1"/>
  </r>
  <r>
    <x v="155"/>
    <s v="Protegido 156"/>
    <d v="2018-04-14T00:00:00"/>
    <d v="2019-03-26T00:00:00"/>
    <x v="0"/>
    <s v="BARRANQUILLA"/>
    <x v="14"/>
    <n v="0"/>
    <n v="2"/>
    <n v="1"/>
    <n v="0"/>
    <n v="1"/>
    <n v="1"/>
    <s v="Si"/>
    <s v="Si"/>
    <n v="1"/>
    <n v="0"/>
    <n v="13000"/>
    <n v="1500"/>
    <n v="0"/>
    <n v="250000"/>
    <n v="180000"/>
    <x v="90"/>
    <x v="1"/>
  </r>
  <r>
    <x v="156"/>
    <s v="Protegido 157"/>
    <d v="2018-04-14T00:00:00"/>
    <d v="2019-11-06T00:00:00"/>
    <x v="0"/>
    <s v="AGUSTIN CODAZZI"/>
    <x v="22"/>
    <n v="0"/>
    <n v="1"/>
    <n v="0"/>
    <n v="0"/>
    <n v="2"/>
    <n v="2"/>
    <s v="Si"/>
    <s v="Si"/>
    <n v="1"/>
    <n v="0"/>
    <n v="6500"/>
    <n v="0"/>
    <n v="0"/>
    <n v="500000"/>
    <n v="360000"/>
    <x v="70"/>
    <x v="3"/>
  </r>
  <r>
    <x v="157"/>
    <s v="Protegido 158"/>
    <d v="2018-04-14T00:00:00"/>
    <d v="2019-03-26T00:00:00"/>
    <x v="0"/>
    <s v="BOGOTA"/>
    <x v="1"/>
    <n v="0"/>
    <n v="1"/>
    <n v="0"/>
    <n v="1"/>
    <n v="0"/>
    <n v="0"/>
    <s v="Si"/>
    <s v="Si"/>
    <n v="1"/>
    <n v="0"/>
    <n v="6500"/>
    <n v="0"/>
    <n v="120000"/>
    <n v="0"/>
    <n v="0"/>
    <x v="82"/>
    <x v="0"/>
  </r>
  <r>
    <x v="158"/>
    <s v="Protegido 159"/>
    <d v="2018-04-14T00:00:00"/>
    <d v="2020-05-16T00:00:00"/>
    <x v="0"/>
    <s v="BOGOTA"/>
    <x v="1"/>
    <n v="0"/>
    <n v="0"/>
    <n v="0"/>
    <n v="0"/>
    <n v="3"/>
    <n v="0"/>
    <s v="No"/>
    <s v="Si"/>
    <n v="1"/>
    <n v="0"/>
    <n v="0"/>
    <n v="0"/>
    <n v="0"/>
    <n v="750000"/>
    <n v="0"/>
    <x v="98"/>
    <x v="0"/>
  </r>
  <r>
    <x v="159"/>
    <s v="Protegido 160"/>
    <d v="2018-04-14T00:00:00"/>
    <d v="2019-06-14T00:00:00"/>
    <x v="0"/>
    <s v="VALLEDUPAR"/>
    <x v="22"/>
    <n v="0"/>
    <n v="1"/>
    <n v="1"/>
    <n v="1"/>
    <n v="3"/>
    <n v="2"/>
    <s v="Si"/>
    <s v="Si"/>
    <n v="1"/>
    <n v="0"/>
    <n v="6500"/>
    <n v="1500"/>
    <n v="120000"/>
    <n v="750000"/>
    <n v="360000"/>
    <x v="108"/>
    <x v="3"/>
  </r>
  <r>
    <x v="160"/>
    <s v="Protegido 161"/>
    <d v="2018-04-29T00:00:00"/>
    <d v="2020-10-03T00:00:00"/>
    <x v="0"/>
    <s v="AGUSTIN CODAZZI"/>
    <x v="22"/>
    <n v="0"/>
    <n v="0"/>
    <n v="0"/>
    <n v="1"/>
    <n v="3"/>
    <n v="0"/>
    <s v="No"/>
    <s v="Si"/>
    <n v="1"/>
    <n v="0"/>
    <n v="0"/>
    <n v="0"/>
    <n v="120000"/>
    <n v="750000"/>
    <n v="0"/>
    <x v="109"/>
    <x v="3"/>
  </r>
  <r>
    <x v="161"/>
    <s v="Protegido 162"/>
    <d v="2018-04-29T00:00:00"/>
    <d v="2018-07-18T00:00:00"/>
    <x v="0"/>
    <s v="AGUSTIN CODAZZI"/>
    <x v="22"/>
    <n v="1"/>
    <n v="1"/>
    <n v="1"/>
    <n v="1"/>
    <n v="2"/>
    <n v="2"/>
    <s v="Si"/>
    <s v="Si"/>
    <n v="1"/>
    <n v="2500"/>
    <n v="6500"/>
    <n v="1500"/>
    <n v="120000"/>
    <n v="500000"/>
    <n v="360000"/>
    <x v="74"/>
    <x v="3"/>
  </r>
  <r>
    <x v="162"/>
    <s v="Protegido 163"/>
    <d v="2018-05-12T00:00:00"/>
    <d v="2018-12-21T00:00:00"/>
    <x v="1"/>
    <s v="BOGOTA"/>
    <x v="1"/>
    <n v="1"/>
    <n v="1"/>
    <n v="1"/>
    <n v="1"/>
    <n v="1"/>
    <n v="2"/>
    <s v="Si"/>
    <s v="Si"/>
    <n v="1"/>
    <n v="2500"/>
    <n v="6500"/>
    <n v="1500"/>
    <n v="120000"/>
    <n v="250000"/>
    <n v="360000"/>
    <x v="110"/>
    <x v="0"/>
  </r>
  <r>
    <x v="163"/>
    <s v="Protegido 164"/>
    <d v="2018-05-12T00:00:00"/>
    <d v="2019-02-19T00:00:00"/>
    <x v="1"/>
    <s v="BOGOTA"/>
    <x v="1"/>
    <n v="1"/>
    <n v="2"/>
    <n v="0"/>
    <n v="1"/>
    <n v="2"/>
    <n v="2"/>
    <s v="Si"/>
    <s v="Si"/>
    <n v="1"/>
    <n v="2500"/>
    <n v="13000"/>
    <n v="0"/>
    <n v="120000"/>
    <n v="500000"/>
    <n v="360000"/>
    <x v="40"/>
    <x v="0"/>
  </r>
  <r>
    <x v="164"/>
    <s v="Protegido 165"/>
    <d v="2018-05-13T00:00:00"/>
    <d v="2020-03-10T00:00:00"/>
    <x v="0"/>
    <s v="CHIA"/>
    <x v="16"/>
    <n v="0"/>
    <n v="2"/>
    <n v="0"/>
    <n v="3"/>
    <n v="2"/>
    <n v="1"/>
    <s v="Si"/>
    <s v="Si"/>
    <n v="1"/>
    <n v="0"/>
    <n v="13000"/>
    <n v="0"/>
    <n v="360000"/>
    <n v="500000"/>
    <n v="180000"/>
    <x v="21"/>
    <x v="2"/>
  </r>
  <r>
    <x v="165"/>
    <s v="Protegido 166"/>
    <d v="2018-05-13T00:00:00"/>
    <d v="2019-09-26T00:00:00"/>
    <x v="1"/>
    <s v="BOGOTA"/>
    <x v="1"/>
    <n v="0"/>
    <n v="2"/>
    <n v="0"/>
    <n v="3"/>
    <n v="3"/>
    <n v="2"/>
    <s v="Si"/>
    <s v="Si"/>
    <n v="1"/>
    <n v="0"/>
    <n v="13000"/>
    <n v="0"/>
    <n v="360000"/>
    <n v="750000"/>
    <n v="360000"/>
    <x v="111"/>
    <x v="0"/>
  </r>
  <r>
    <x v="166"/>
    <s v="Protegido 167"/>
    <d v="2018-05-13T00:00:00"/>
    <d v="2018-11-05T00:00:00"/>
    <x v="1"/>
    <s v="SAMANA"/>
    <x v="6"/>
    <n v="0"/>
    <n v="2"/>
    <n v="0"/>
    <n v="0"/>
    <n v="3"/>
    <n v="0"/>
    <s v="Si"/>
    <s v="Si"/>
    <n v="1"/>
    <n v="0"/>
    <n v="13000"/>
    <n v="0"/>
    <n v="0"/>
    <n v="750000"/>
    <n v="0"/>
    <x v="112"/>
    <x v="0"/>
  </r>
  <r>
    <x v="167"/>
    <s v="Protegido 168"/>
    <d v="2018-05-14T00:00:00"/>
    <d v="2018-10-14T00:00:00"/>
    <x v="1"/>
    <s v="BOGOTA"/>
    <x v="1"/>
    <n v="1"/>
    <n v="2"/>
    <n v="1"/>
    <n v="0"/>
    <n v="1"/>
    <n v="2"/>
    <s v="Si"/>
    <s v="Si"/>
    <n v="1"/>
    <n v="2500"/>
    <n v="13000"/>
    <n v="1500"/>
    <n v="0"/>
    <n v="250000"/>
    <n v="360000"/>
    <x v="34"/>
    <x v="0"/>
  </r>
  <r>
    <x v="168"/>
    <s v="Protegido 169"/>
    <d v="2018-05-14T00:00:00"/>
    <d v="2018-08-16T00:00:00"/>
    <x v="0"/>
    <s v="BOGOTA"/>
    <x v="1"/>
    <n v="0"/>
    <n v="2"/>
    <n v="0"/>
    <n v="1"/>
    <n v="2"/>
    <n v="2"/>
    <s v="Si"/>
    <s v="Si"/>
    <n v="1"/>
    <n v="0"/>
    <n v="13000"/>
    <n v="0"/>
    <n v="120000"/>
    <n v="500000"/>
    <n v="360000"/>
    <x v="75"/>
    <x v="0"/>
  </r>
  <r>
    <x v="169"/>
    <s v="Protegido 170"/>
    <d v="2018-05-21T00:00:00"/>
    <d v="2018-09-06T00:00:00"/>
    <x v="0"/>
    <s v="BOGOTA"/>
    <x v="1"/>
    <n v="1"/>
    <n v="1"/>
    <n v="0"/>
    <n v="1"/>
    <n v="1"/>
    <n v="0"/>
    <s v="Si"/>
    <s v="Si"/>
    <n v="1"/>
    <n v="2500"/>
    <n v="6500"/>
    <n v="0"/>
    <n v="120000"/>
    <n v="250000"/>
    <n v="0"/>
    <x v="113"/>
    <x v="0"/>
  </r>
  <r>
    <x v="170"/>
    <s v="Protegido 171"/>
    <d v="2018-05-21T00:00:00"/>
    <d v="2019-12-20T00:00:00"/>
    <x v="0"/>
    <s v="BOGOTA"/>
    <x v="1"/>
    <n v="0"/>
    <n v="1"/>
    <n v="0"/>
    <n v="3"/>
    <n v="2"/>
    <n v="0"/>
    <s v="Si"/>
    <s v="Si"/>
    <n v="1"/>
    <n v="0"/>
    <n v="6500"/>
    <n v="0"/>
    <n v="360000"/>
    <n v="500000"/>
    <n v="0"/>
    <x v="70"/>
    <x v="0"/>
  </r>
  <r>
    <x v="171"/>
    <s v="Protegido 172"/>
    <d v="2018-05-25T00:00:00"/>
    <d v="2018-10-21T00:00:00"/>
    <x v="0"/>
    <s v="PASTO"/>
    <x v="11"/>
    <n v="1"/>
    <n v="1"/>
    <n v="0"/>
    <n v="0"/>
    <n v="2"/>
    <n v="2"/>
    <s v="Si"/>
    <s v="Si"/>
    <n v="1"/>
    <n v="2500"/>
    <n v="6500"/>
    <n v="0"/>
    <n v="0"/>
    <n v="500000"/>
    <n v="360000"/>
    <x v="14"/>
    <x v="1"/>
  </r>
  <r>
    <x v="172"/>
    <s v="Protegido 173"/>
    <d v="2018-05-25T00:00:00"/>
    <d v="2018-10-30T00:00:00"/>
    <x v="0"/>
    <s v="QUIBDO"/>
    <x v="15"/>
    <n v="0"/>
    <n v="0"/>
    <n v="0"/>
    <n v="1"/>
    <n v="3"/>
    <n v="0"/>
    <s v="No"/>
    <s v="Si"/>
    <n v="1"/>
    <n v="0"/>
    <n v="0"/>
    <n v="0"/>
    <n v="120000"/>
    <n v="750000"/>
    <n v="0"/>
    <x v="109"/>
    <x v="2"/>
  </r>
  <r>
    <x v="173"/>
    <s v="Protegido 174"/>
    <d v="2018-05-28T00:00:00"/>
    <d v="2018-10-17T00:00:00"/>
    <x v="0"/>
    <s v="GUAPI"/>
    <x v="5"/>
    <n v="1"/>
    <n v="2"/>
    <n v="1"/>
    <n v="0"/>
    <n v="1"/>
    <n v="2"/>
    <s v="Si"/>
    <s v="Si"/>
    <n v="1"/>
    <n v="2500"/>
    <n v="13000"/>
    <n v="1500"/>
    <n v="0"/>
    <n v="250000"/>
    <n v="360000"/>
    <x v="34"/>
    <x v="0"/>
  </r>
  <r>
    <x v="174"/>
    <s v="Protegido 175"/>
    <d v="2018-05-28T00:00:00"/>
    <d v="2018-09-24T00:00:00"/>
    <x v="1"/>
    <s v="BOGOTA"/>
    <x v="1"/>
    <n v="0"/>
    <n v="2"/>
    <n v="0"/>
    <n v="1"/>
    <n v="1"/>
    <n v="1"/>
    <s v="Si"/>
    <s v="Si"/>
    <n v="1"/>
    <n v="0"/>
    <n v="13000"/>
    <n v="0"/>
    <n v="120000"/>
    <n v="250000"/>
    <n v="180000"/>
    <x v="84"/>
    <x v="0"/>
  </r>
  <r>
    <x v="175"/>
    <s v="Protegido 176"/>
    <d v="2018-05-28T00:00:00"/>
    <d v="2020-05-06T00:00:00"/>
    <x v="0"/>
    <s v="BUCARAMANGA"/>
    <x v="13"/>
    <n v="1"/>
    <n v="0"/>
    <n v="0"/>
    <n v="0"/>
    <n v="1"/>
    <n v="0"/>
    <s v="Si"/>
    <s v="Si"/>
    <n v="1"/>
    <n v="2500"/>
    <n v="0"/>
    <n v="0"/>
    <n v="0"/>
    <n v="250000"/>
    <n v="0"/>
    <x v="114"/>
    <x v="1"/>
  </r>
  <r>
    <x v="176"/>
    <s v="Protegido 177"/>
    <d v="2018-05-28T00:00:00"/>
    <d v="2018-09-24T00:00:00"/>
    <x v="0"/>
    <s v="BARRANCABERMEJA"/>
    <x v="13"/>
    <n v="1"/>
    <n v="0"/>
    <n v="0"/>
    <n v="1"/>
    <n v="1"/>
    <n v="0"/>
    <s v="Si"/>
    <s v="Si"/>
    <n v="1"/>
    <n v="2500"/>
    <n v="0"/>
    <n v="0"/>
    <n v="120000"/>
    <n v="250000"/>
    <n v="0"/>
    <x v="101"/>
    <x v="1"/>
  </r>
  <r>
    <x v="177"/>
    <s v="Protegido 178"/>
    <d v="2018-05-28T00:00:00"/>
    <d v="2020-06-10T00:00:00"/>
    <x v="1"/>
    <s v="BUCARAMANGA"/>
    <x v="13"/>
    <n v="0"/>
    <n v="2"/>
    <n v="0"/>
    <n v="3"/>
    <n v="1"/>
    <n v="1"/>
    <s v="Si"/>
    <s v="Si"/>
    <n v="1"/>
    <n v="0"/>
    <n v="13000"/>
    <n v="0"/>
    <n v="360000"/>
    <n v="250000"/>
    <n v="180000"/>
    <x v="115"/>
    <x v="1"/>
  </r>
  <r>
    <x v="178"/>
    <s v="Protegido 179"/>
    <d v="2018-05-28T00:00:00"/>
    <d v="2018-12-27T00:00:00"/>
    <x v="1"/>
    <s v="BUCARAMANGA"/>
    <x v="13"/>
    <n v="0"/>
    <n v="1"/>
    <n v="0"/>
    <n v="3"/>
    <n v="3"/>
    <n v="1"/>
    <s v="Si"/>
    <s v="Si"/>
    <n v="1"/>
    <n v="0"/>
    <n v="6500"/>
    <n v="0"/>
    <n v="360000"/>
    <n v="750000"/>
    <n v="180000"/>
    <x v="116"/>
    <x v="1"/>
  </r>
  <r>
    <x v="179"/>
    <s v="Protegido 180"/>
    <d v="2018-05-28T00:00:00"/>
    <d v="2018-09-16T00:00:00"/>
    <x v="0"/>
    <s v="BUCARAMANGA"/>
    <x v="13"/>
    <n v="0"/>
    <n v="2"/>
    <n v="0"/>
    <n v="3"/>
    <n v="3"/>
    <n v="1"/>
    <s v="Si"/>
    <s v="Si"/>
    <n v="1"/>
    <n v="0"/>
    <n v="13000"/>
    <n v="0"/>
    <n v="360000"/>
    <n v="750000"/>
    <n v="180000"/>
    <x v="65"/>
    <x v="1"/>
  </r>
  <r>
    <x v="180"/>
    <s v="Protegido 181"/>
    <d v="2018-05-28T00:00:00"/>
    <d v="2018-12-21T00:00:00"/>
    <x v="0"/>
    <s v="BUCARAMANGA"/>
    <x v="13"/>
    <n v="1"/>
    <n v="0"/>
    <n v="0"/>
    <n v="0"/>
    <n v="1"/>
    <n v="0"/>
    <s v="Si"/>
    <s v="Si"/>
    <n v="1"/>
    <n v="2500"/>
    <n v="0"/>
    <n v="0"/>
    <n v="0"/>
    <n v="250000"/>
    <n v="0"/>
    <x v="114"/>
    <x v="1"/>
  </r>
  <r>
    <x v="181"/>
    <s v="Protegido 182"/>
    <d v="2018-05-28T00:00:00"/>
    <d v="2019-05-30T00:00:00"/>
    <x v="0"/>
    <s v="FLORIDABLANCA"/>
    <x v="13"/>
    <n v="1"/>
    <n v="0"/>
    <n v="1"/>
    <n v="1"/>
    <n v="1"/>
    <n v="0"/>
    <s v="Si"/>
    <s v="Si"/>
    <n v="1"/>
    <n v="2500"/>
    <n v="0"/>
    <n v="1500"/>
    <n v="120000"/>
    <n v="250000"/>
    <n v="0"/>
    <x v="117"/>
    <x v="1"/>
  </r>
  <r>
    <x v="182"/>
    <s v="Protegido 183"/>
    <d v="2018-05-28T00:00:00"/>
    <d v="2019-06-11T00:00:00"/>
    <x v="0"/>
    <s v="BUCARAMANGA"/>
    <x v="13"/>
    <n v="0"/>
    <n v="0"/>
    <n v="0"/>
    <n v="0"/>
    <n v="1"/>
    <n v="2"/>
    <s v="No"/>
    <s v="Si"/>
    <n v="1"/>
    <n v="0"/>
    <n v="0"/>
    <n v="0"/>
    <n v="0"/>
    <n v="250000"/>
    <n v="360000"/>
    <x v="118"/>
    <x v="1"/>
  </r>
  <r>
    <x v="183"/>
    <s v="Protegido 184"/>
    <d v="2018-05-28T00:00:00"/>
    <d v="2019-11-28T00:00:00"/>
    <x v="1"/>
    <s v="PIENDAMO - TUNIA"/>
    <x v="5"/>
    <n v="0"/>
    <n v="2"/>
    <n v="0"/>
    <n v="1"/>
    <n v="3"/>
    <n v="0"/>
    <s v="Si"/>
    <s v="Si"/>
    <n v="1"/>
    <n v="0"/>
    <n v="13000"/>
    <n v="0"/>
    <n v="120000"/>
    <n v="750000"/>
    <n v="0"/>
    <x v="41"/>
    <x v="0"/>
  </r>
  <r>
    <x v="184"/>
    <s v="Protegido 185"/>
    <d v="2018-06-03T00:00:00"/>
    <d v="2019-06-28T00:00:00"/>
    <x v="0"/>
    <s v="TOTORO"/>
    <x v="5"/>
    <n v="0"/>
    <n v="1"/>
    <n v="0"/>
    <n v="0"/>
    <n v="2"/>
    <n v="1"/>
    <s v="Si"/>
    <s v="Si"/>
    <n v="1"/>
    <n v="0"/>
    <n v="6500"/>
    <n v="0"/>
    <n v="0"/>
    <n v="500000"/>
    <n v="180000"/>
    <x v="77"/>
    <x v="0"/>
  </r>
  <r>
    <x v="185"/>
    <s v="Protegido 186"/>
    <d v="2018-06-03T00:00:00"/>
    <d v="2020-08-29T00:00:00"/>
    <x v="1"/>
    <s v="TAMESIS"/>
    <x v="10"/>
    <n v="1"/>
    <n v="1"/>
    <n v="1"/>
    <n v="3"/>
    <n v="1"/>
    <n v="0"/>
    <s v="Si"/>
    <s v="Si"/>
    <n v="1"/>
    <n v="2500"/>
    <n v="6500"/>
    <n v="1500"/>
    <n v="360000"/>
    <n v="250000"/>
    <n v="0"/>
    <x v="119"/>
    <x v="1"/>
  </r>
  <r>
    <x v="186"/>
    <s v="Protegido 187"/>
    <d v="2018-06-03T00:00:00"/>
    <d v="2019-10-22T00:00:00"/>
    <x v="1"/>
    <s v="SOLEDAD"/>
    <x v="14"/>
    <n v="0"/>
    <n v="2"/>
    <n v="0"/>
    <n v="1"/>
    <n v="3"/>
    <n v="0"/>
    <s v="Si"/>
    <s v="Si"/>
    <n v="1"/>
    <n v="0"/>
    <n v="13000"/>
    <n v="0"/>
    <n v="120000"/>
    <n v="750000"/>
    <n v="0"/>
    <x v="41"/>
    <x v="1"/>
  </r>
  <r>
    <x v="187"/>
    <s v="Protegido 188"/>
    <d v="2018-06-04T00:00:00"/>
    <d v="2019-04-14T00:00:00"/>
    <x v="0"/>
    <s v="BOGOTA"/>
    <x v="1"/>
    <n v="0"/>
    <n v="1"/>
    <n v="0"/>
    <n v="0"/>
    <n v="2"/>
    <n v="0"/>
    <s v="Si"/>
    <s v="Si"/>
    <n v="1"/>
    <n v="0"/>
    <n v="6500"/>
    <n v="0"/>
    <n v="0"/>
    <n v="500000"/>
    <n v="0"/>
    <x v="120"/>
    <x v="0"/>
  </r>
  <r>
    <x v="188"/>
    <s v="Protegido 189"/>
    <d v="2018-06-04T00:00:00"/>
    <d v="2018-11-17T00:00:00"/>
    <x v="1"/>
    <s v="SEVILLA"/>
    <x v="9"/>
    <n v="0"/>
    <n v="1"/>
    <n v="0"/>
    <n v="0"/>
    <n v="2"/>
    <n v="0"/>
    <s v="Si"/>
    <s v="Si"/>
    <n v="1"/>
    <n v="0"/>
    <n v="6500"/>
    <n v="0"/>
    <n v="0"/>
    <n v="500000"/>
    <n v="0"/>
    <x v="120"/>
    <x v="1"/>
  </r>
  <r>
    <x v="189"/>
    <s v="Protegido 190"/>
    <d v="2018-06-04T00:00:00"/>
    <d v="2020-02-11T00:00:00"/>
    <x v="1"/>
    <s v="CALI"/>
    <x v="9"/>
    <n v="0"/>
    <n v="1"/>
    <n v="0"/>
    <n v="1"/>
    <n v="1"/>
    <n v="1"/>
    <s v="Si"/>
    <s v="Si"/>
    <n v="1"/>
    <n v="0"/>
    <n v="6500"/>
    <n v="0"/>
    <n v="120000"/>
    <n v="250000"/>
    <n v="180000"/>
    <x v="7"/>
    <x v="1"/>
  </r>
  <r>
    <x v="190"/>
    <s v="Protegido 191"/>
    <d v="2018-06-04T00:00:00"/>
    <d v="2019-07-02T00:00:00"/>
    <x v="0"/>
    <s v="CALI"/>
    <x v="9"/>
    <n v="1"/>
    <n v="1"/>
    <n v="0"/>
    <n v="1"/>
    <n v="2"/>
    <n v="0"/>
    <s v="Si"/>
    <s v="Si"/>
    <n v="1"/>
    <n v="2500"/>
    <n v="6500"/>
    <n v="0"/>
    <n v="120000"/>
    <n v="500000"/>
    <n v="0"/>
    <x v="121"/>
    <x v="1"/>
  </r>
  <r>
    <x v="191"/>
    <s v="Protegido 192"/>
    <d v="2018-06-09T00:00:00"/>
    <d v="2019-05-12T00:00:00"/>
    <x v="0"/>
    <s v="CAREPA"/>
    <x v="10"/>
    <n v="1"/>
    <n v="2"/>
    <n v="0"/>
    <n v="0"/>
    <n v="2"/>
    <n v="2"/>
    <s v="Si"/>
    <s v="Si"/>
    <n v="1"/>
    <n v="2500"/>
    <n v="13000"/>
    <n v="0"/>
    <n v="0"/>
    <n v="500000"/>
    <n v="360000"/>
    <x v="47"/>
    <x v="1"/>
  </r>
  <r>
    <x v="192"/>
    <s v="Protegido 193"/>
    <d v="2018-06-09T00:00:00"/>
    <d v="2020-02-21T00:00:00"/>
    <x v="0"/>
    <s v="EL CERRITO"/>
    <x v="9"/>
    <n v="1"/>
    <n v="1"/>
    <n v="1"/>
    <n v="1"/>
    <n v="1"/>
    <n v="1"/>
    <s v="Si"/>
    <s v="Si"/>
    <n v="1"/>
    <n v="2500"/>
    <n v="6500"/>
    <n v="1500"/>
    <n v="120000"/>
    <n v="250000"/>
    <n v="180000"/>
    <x v="122"/>
    <x v="1"/>
  </r>
  <r>
    <x v="193"/>
    <s v="Protegido 194"/>
    <d v="2018-06-09T00:00:00"/>
    <d v="2019-08-11T00:00:00"/>
    <x v="0"/>
    <s v="BOGOTA"/>
    <x v="1"/>
    <n v="1"/>
    <n v="2"/>
    <n v="0"/>
    <n v="0"/>
    <n v="2"/>
    <n v="1"/>
    <s v="Si"/>
    <s v="Si"/>
    <n v="1"/>
    <n v="2500"/>
    <n v="13000"/>
    <n v="0"/>
    <n v="0"/>
    <n v="500000"/>
    <n v="180000"/>
    <x v="59"/>
    <x v="0"/>
  </r>
  <r>
    <x v="194"/>
    <s v="Protegido 195"/>
    <d v="2018-06-09T00:00:00"/>
    <d v="2018-11-29T00:00:00"/>
    <x v="1"/>
    <s v="BOGOTA"/>
    <x v="1"/>
    <n v="1"/>
    <n v="1"/>
    <n v="1"/>
    <n v="0"/>
    <n v="2"/>
    <n v="1"/>
    <s v="Si"/>
    <s v="Si"/>
    <n v="1"/>
    <n v="2500"/>
    <n v="6500"/>
    <n v="1500"/>
    <n v="0"/>
    <n v="500000"/>
    <n v="180000"/>
    <x v="50"/>
    <x v="0"/>
  </r>
  <r>
    <x v="195"/>
    <s v="Protegido 196"/>
    <d v="2018-06-09T00:00:00"/>
    <d v="2019-04-01T00:00:00"/>
    <x v="0"/>
    <s v="PASTO"/>
    <x v="11"/>
    <n v="1"/>
    <n v="2"/>
    <n v="0"/>
    <n v="1"/>
    <n v="1"/>
    <n v="1"/>
    <s v="Si"/>
    <s v="Si"/>
    <n v="1"/>
    <n v="2500"/>
    <n v="13000"/>
    <n v="0"/>
    <n v="120000"/>
    <n v="250000"/>
    <n v="180000"/>
    <x v="123"/>
    <x v="1"/>
  </r>
  <r>
    <x v="196"/>
    <s v="Protegido 197"/>
    <d v="2018-06-09T00:00:00"/>
    <d v="2019-04-21T00:00:00"/>
    <x v="0"/>
    <s v="BUENAVENTURA"/>
    <x v="9"/>
    <n v="0"/>
    <n v="1"/>
    <n v="0"/>
    <n v="1"/>
    <n v="3"/>
    <n v="0"/>
    <s v="Si"/>
    <s v="Si"/>
    <n v="1"/>
    <n v="0"/>
    <n v="6500"/>
    <n v="0"/>
    <n v="120000"/>
    <n v="750000"/>
    <n v="0"/>
    <x v="107"/>
    <x v="1"/>
  </r>
  <r>
    <x v="197"/>
    <s v="Protegido 198"/>
    <d v="2018-06-09T00:00:00"/>
    <d v="2019-05-03T00:00:00"/>
    <x v="1"/>
    <s v="AGUSTIN CODAZZI"/>
    <x v="22"/>
    <n v="1"/>
    <n v="0"/>
    <n v="1"/>
    <n v="0"/>
    <n v="1"/>
    <n v="0"/>
    <s v="Si"/>
    <s v="Si"/>
    <n v="1"/>
    <n v="2500"/>
    <n v="0"/>
    <n v="1500"/>
    <n v="0"/>
    <n v="250000"/>
    <n v="0"/>
    <x v="124"/>
    <x v="3"/>
  </r>
  <r>
    <x v="198"/>
    <s v="Protegido 199"/>
    <d v="2018-06-09T00:00:00"/>
    <d v="2020-08-24T00:00:00"/>
    <x v="1"/>
    <s v="NEIVA"/>
    <x v="3"/>
    <n v="1"/>
    <n v="0"/>
    <n v="0"/>
    <n v="0"/>
    <n v="0"/>
    <n v="0"/>
    <s v="Si"/>
    <s v="No"/>
    <n v="1"/>
    <n v="2500"/>
    <n v="0"/>
    <n v="0"/>
    <n v="0"/>
    <n v="0"/>
    <n v="0"/>
    <x v="125"/>
    <x v="0"/>
  </r>
  <r>
    <x v="199"/>
    <s v="Protegido 200"/>
    <d v="2018-06-09T00:00:00"/>
    <d v="2018-11-02T00:00:00"/>
    <x v="1"/>
    <s v="TIBACUY"/>
    <x v="16"/>
    <n v="0"/>
    <n v="0"/>
    <n v="0"/>
    <n v="0"/>
    <n v="3"/>
    <n v="0"/>
    <s v="No"/>
    <s v="Si"/>
    <n v="1"/>
    <n v="0"/>
    <n v="0"/>
    <n v="0"/>
    <n v="0"/>
    <n v="750000"/>
    <n v="0"/>
    <x v="98"/>
    <x v="2"/>
  </r>
  <r>
    <x v="200"/>
    <s v="Protegido 201"/>
    <d v="2018-06-09T00:00:00"/>
    <d v="2019-05-14T00:00:00"/>
    <x v="1"/>
    <s v="MEDELLIN"/>
    <x v="10"/>
    <n v="0"/>
    <n v="0"/>
    <n v="1"/>
    <n v="0"/>
    <n v="3"/>
    <n v="2"/>
    <s v="Si"/>
    <s v="Si"/>
    <n v="1"/>
    <n v="0"/>
    <n v="0"/>
    <n v="1500"/>
    <n v="0"/>
    <n v="750000"/>
    <n v="360000"/>
    <x v="126"/>
    <x v="1"/>
  </r>
  <r>
    <x v="201"/>
    <s v="Protegido 202"/>
    <d v="2018-06-09T00:00:00"/>
    <d v="2019-12-02T00:00:00"/>
    <x v="0"/>
    <s v="BARRANCABERMEJA"/>
    <x v="13"/>
    <n v="0"/>
    <n v="0"/>
    <n v="0"/>
    <n v="0"/>
    <n v="2"/>
    <n v="1"/>
    <s v="No"/>
    <s v="Si"/>
    <n v="1"/>
    <n v="0"/>
    <n v="0"/>
    <n v="0"/>
    <n v="0"/>
    <n v="500000"/>
    <n v="180000"/>
    <x v="127"/>
    <x v="1"/>
  </r>
  <r>
    <x v="202"/>
    <s v="Protegido 203"/>
    <d v="2018-06-09T00:00:00"/>
    <d v="2019-11-20T00:00:00"/>
    <x v="0"/>
    <s v="PASTO"/>
    <x v="11"/>
    <n v="0"/>
    <n v="2"/>
    <n v="0"/>
    <n v="3"/>
    <n v="2"/>
    <n v="0"/>
    <s v="Si"/>
    <s v="Si"/>
    <n v="1"/>
    <n v="0"/>
    <n v="13000"/>
    <n v="0"/>
    <n v="360000"/>
    <n v="500000"/>
    <n v="0"/>
    <x v="62"/>
    <x v="1"/>
  </r>
  <r>
    <x v="203"/>
    <s v="Protegido 204"/>
    <d v="2018-06-09T00:00:00"/>
    <d v="2020-04-15T00:00:00"/>
    <x v="0"/>
    <s v="INZA"/>
    <x v="5"/>
    <n v="0"/>
    <n v="2"/>
    <n v="1"/>
    <n v="0"/>
    <n v="1"/>
    <n v="1"/>
    <s v="Si"/>
    <s v="Si"/>
    <n v="1"/>
    <n v="0"/>
    <n v="13000"/>
    <n v="1500"/>
    <n v="0"/>
    <n v="250000"/>
    <n v="180000"/>
    <x v="90"/>
    <x v="0"/>
  </r>
  <r>
    <x v="204"/>
    <s v="Protegido 205"/>
    <d v="2018-06-09T00:00:00"/>
    <d v="2019-02-05T00:00:00"/>
    <x v="0"/>
    <s v="BOGOTA"/>
    <x v="1"/>
    <n v="0"/>
    <n v="2"/>
    <n v="0"/>
    <n v="3"/>
    <n v="3"/>
    <n v="1"/>
    <s v="Si"/>
    <s v="Si"/>
    <n v="1"/>
    <n v="0"/>
    <n v="13000"/>
    <n v="0"/>
    <n v="360000"/>
    <n v="750000"/>
    <n v="180000"/>
    <x v="65"/>
    <x v="0"/>
  </r>
  <r>
    <x v="205"/>
    <s v="Protegido 206"/>
    <d v="2018-06-09T00:00:00"/>
    <d v="2019-11-29T00:00:00"/>
    <x v="0"/>
    <s v="ARMENIA 2"/>
    <x v="17"/>
    <n v="1"/>
    <n v="0"/>
    <n v="0"/>
    <n v="3"/>
    <n v="3"/>
    <n v="1"/>
    <s v="Si"/>
    <s v="Si"/>
    <n v="1"/>
    <n v="2500"/>
    <n v="0"/>
    <n v="0"/>
    <n v="360000"/>
    <n v="750000"/>
    <n v="180000"/>
    <x v="128"/>
    <x v="2"/>
  </r>
  <r>
    <x v="206"/>
    <s v="Protegido 207"/>
    <d v="2018-06-23T00:00:00"/>
    <d v="2019-07-03T00:00:00"/>
    <x v="1"/>
    <s v="BOGOTA"/>
    <x v="1"/>
    <n v="0"/>
    <n v="1"/>
    <n v="0"/>
    <n v="1"/>
    <n v="2"/>
    <n v="0"/>
    <s v="Si"/>
    <s v="Si"/>
    <n v="1"/>
    <n v="0"/>
    <n v="6500"/>
    <n v="0"/>
    <n v="120000"/>
    <n v="500000"/>
    <n v="0"/>
    <x v="129"/>
    <x v="0"/>
  </r>
  <r>
    <x v="207"/>
    <s v="Protegido 208"/>
    <d v="2018-06-23T00:00:00"/>
    <d v="2019-08-13T00:00:00"/>
    <x v="1"/>
    <s v="BOGOTA"/>
    <x v="1"/>
    <n v="1"/>
    <n v="1"/>
    <n v="1"/>
    <n v="3"/>
    <n v="1"/>
    <n v="0"/>
    <s v="Si"/>
    <s v="Si"/>
    <n v="1"/>
    <n v="2500"/>
    <n v="6500"/>
    <n v="1500"/>
    <n v="360000"/>
    <n v="250000"/>
    <n v="0"/>
    <x v="119"/>
    <x v="0"/>
  </r>
  <r>
    <x v="208"/>
    <s v="Protegido 209"/>
    <d v="2018-06-23T00:00:00"/>
    <d v="2019-10-22T00:00:00"/>
    <x v="0"/>
    <s v="BOGOTA"/>
    <x v="1"/>
    <n v="1"/>
    <n v="2"/>
    <n v="0"/>
    <n v="3"/>
    <n v="1"/>
    <n v="2"/>
    <s v="Si"/>
    <s v="Si"/>
    <n v="1"/>
    <n v="2500"/>
    <n v="13000"/>
    <n v="0"/>
    <n v="360000"/>
    <n v="250000"/>
    <n v="360000"/>
    <x v="130"/>
    <x v="0"/>
  </r>
  <r>
    <x v="209"/>
    <s v="Protegido 210"/>
    <d v="2018-07-02T00:00:00"/>
    <d v="2019-10-20T00:00:00"/>
    <x v="1"/>
    <s v="CALI"/>
    <x v="9"/>
    <n v="0"/>
    <n v="2"/>
    <n v="0"/>
    <n v="3"/>
    <n v="1"/>
    <n v="0"/>
    <s v="Si"/>
    <s v="Si"/>
    <n v="1"/>
    <n v="0"/>
    <n v="13000"/>
    <n v="0"/>
    <n v="360000"/>
    <n v="250000"/>
    <n v="0"/>
    <x v="28"/>
    <x v="1"/>
  </r>
  <r>
    <x v="210"/>
    <s v="Protegido 211"/>
    <d v="2018-07-03T00:00:00"/>
    <d v="2020-02-26T00:00:00"/>
    <x v="0"/>
    <s v="BOGOTA"/>
    <x v="1"/>
    <n v="1"/>
    <n v="0"/>
    <n v="0"/>
    <n v="1"/>
    <n v="3"/>
    <n v="1"/>
    <s v="Si"/>
    <s v="Si"/>
    <n v="1"/>
    <n v="2500"/>
    <n v="0"/>
    <n v="0"/>
    <n v="120000"/>
    <n v="750000"/>
    <n v="180000"/>
    <x v="131"/>
    <x v="0"/>
  </r>
  <r>
    <x v="211"/>
    <s v="Protegido 212"/>
    <d v="2018-07-03T00:00:00"/>
    <d v="2018-11-02T00:00:00"/>
    <x v="0"/>
    <s v="BARRANQUILLA"/>
    <x v="14"/>
    <n v="1"/>
    <n v="1"/>
    <n v="0"/>
    <n v="0"/>
    <n v="1"/>
    <n v="2"/>
    <s v="Si"/>
    <s v="Si"/>
    <n v="1"/>
    <n v="2500"/>
    <n v="6500"/>
    <n v="0"/>
    <n v="0"/>
    <n v="250000"/>
    <n v="360000"/>
    <x v="80"/>
    <x v="1"/>
  </r>
  <r>
    <x v="212"/>
    <s v="Protegido 213"/>
    <d v="2018-07-03T00:00:00"/>
    <d v="2019-06-28T00:00:00"/>
    <x v="0"/>
    <s v="COPACABANA"/>
    <x v="10"/>
    <n v="1"/>
    <n v="1"/>
    <n v="0"/>
    <n v="0"/>
    <n v="2"/>
    <n v="2"/>
    <s v="Si"/>
    <s v="Si"/>
    <n v="1"/>
    <n v="2500"/>
    <n v="6500"/>
    <n v="0"/>
    <n v="0"/>
    <n v="500000"/>
    <n v="360000"/>
    <x v="14"/>
    <x v="1"/>
  </r>
  <r>
    <x v="213"/>
    <s v="Protegido 214"/>
    <d v="2018-07-03T00:00:00"/>
    <d v="2019-12-06T00:00:00"/>
    <x v="1"/>
    <s v="EL CARMEN DE BOLIVAR"/>
    <x v="19"/>
    <n v="0"/>
    <n v="2"/>
    <n v="1"/>
    <n v="0"/>
    <n v="1"/>
    <n v="2"/>
    <s v="Si"/>
    <s v="Si"/>
    <n v="1"/>
    <n v="0"/>
    <n v="13000"/>
    <n v="1500"/>
    <n v="0"/>
    <n v="250000"/>
    <n v="360000"/>
    <x v="1"/>
    <x v="2"/>
  </r>
  <r>
    <x v="214"/>
    <s v="Protegido 215"/>
    <d v="2018-07-09T00:00:00"/>
    <d v="2020-10-10T00:00:00"/>
    <x v="0"/>
    <s v="SANTA MARTA"/>
    <x v="23"/>
    <n v="0"/>
    <n v="1"/>
    <n v="0"/>
    <n v="3"/>
    <n v="1"/>
    <n v="1"/>
    <s v="Si"/>
    <s v="Si"/>
    <n v="1"/>
    <n v="0"/>
    <n v="6500"/>
    <n v="0"/>
    <n v="360000"/>
    <n v="250000"/>
    <n v="180000"/>
    <x v="132"/>
    <x v="3"/>
  </r>
  <r>
    <x v="215"/>
    <s v="Protegido 216"/>
    <d v="2018-07-09T00:00:00"/>
    <d v="2018-12-09T00:00:00"/>
    <x v="0"/>
    <s v="NEIVA"/>
    <x v="3"/>
    <n v="1"/>
    <n v="1"/>
    <n v="1"/>
    <n v="0"/>
    <n v="2"/>
    <n v="2"/>
    <s v="Si"/>
    <s v="Si"/>
    <n v="1"/>
    <n v="2500"/>
    <n v="6500"/>
    <n v="1500"/>
    <n v="0"/>
    <n v="500000"/>
    <n v="360000"/>
    <x v="133"/>
    <x v="0"/>
  </r>
  <r>
    <x v="216"/>
    <s v="Protegido 217"/>
    <d v="2018-07-09T00:00:00"/>
    <d v="2019-07-02T00:00:00"/>
    <x v="1"/>
    <s v="BUCARAMANGA"/>
    <x v="13"/>
    <n v="0"/>
    <n v="1"/>
    <n v="0"/>
    <n v="3"/>
    <n v="2"/>
    <n v="2"/>
    <s v="Si"/>
    <s v="Si"/>
    <n v="1"/>
    <n v="0"/>
    <n v="6500"/>
    <n v="0"/>
    <n v="360000"/>
    <n v="500000"/>
    <n v="360000"/>
    <x v="134"/>
    <x v="1"/>
  </r>
  <r>
    <x v="217"/>
    <s v="Protegido 218"/>
    <d v="2018-07-16T00:00:00"/>
    <d v="2020-01-01T00:00:00"/>
    <x v="0"/>
    <s v="IBAGUE"/>
    <x v="27"/>
    <n v="0"/>
    <n v="1"/>
    <n v="0"/>
    <n v="1"/>
    <n v="1"/>
    <n v="1"/>
    <s v="Si"/>
    <s v="Si"/>
    <n v="1"/>
    <n v="0"/>
    <n v="6500"/>
    <n v="0"/>
    <n v="120000"/>
    <n v="250000"/>
    <n v="180000"/>
    <x v="7"/>
    <x v="3"/>
  </r>
  <r>
    <x v="218"/>
    <s v="Protegido 219"/>
    <d v="2018-07-17T00:00:00"/>
    <d v="2019-03-10T00:00:00"/>
    <x v="0"/>
    <s v="VALLEDUPAR"/>
    <x v="22"/>
    <n v="0"/>
    <n v="2"/>
    <n v="1"/>
    <n v="1"/>
    <n v="1"/>
    <n v="0"/>
    <s v="Si"/>
    <s v="Si"/>
    <n v="1"/>
    <n v="0"/>
    <n v="13000"/>
    <n v="1500"/>
    <n v="120000"/>
    <n v="250000"/>
    <n v="0"/>
    <x v="135"/>
    <x v="3"/>
  </r>
  <r>
    <x v="219"/>
    <s v="Protegido 220"/>
    <d v="2018-07-17T00:00:00"/>
    <d v="2020-05-03T00:00:00"/>
    <x v="1"/>
    <s v="FLORENCIA 1"/>
    <x v="2"/>
    <n v="1"/>
    <n v="0"/>
    <n v="0"/>
    <n v="1"/>
    <n v="3"/>
    <n v="0"/>
    <s v="Si"/>
    <s v="Si"/>
    <n v="1"/>
    <n v="2500"/>
    <n v="0"/>
    <n v="0"/>
    <n v="120000"/>
    <n v="750000"/>
    <n v="0"/>
    <x v="136"/>
    <x v="0"/>
  </r>
  <r>
    <x v="220"/>
    <s v="Protegido 221"/>
    <d v="2018-07-17T00:00:00"/>
    <d v="2019-01-10T00:00:00"/>
    <x v="0"/>
    <s v="FLORENCIA 1"/>
    <x v="2"/>
    <n v="1"/>
    <n v="0"/>
    <n v="0"/>
    <n v="1"/>
    <n v="2"/>
    <n v="0"/>
    <s v="Si"/>
    <s v="Si"/>
    <n v="1"/>
    <n v="2500"/>
    <n v="0"/>
    <n v="0"/>
    <n v="120000"/>
    <n v="500000"/>
    <n v="0"/>
    <x v="137"/>
    <x v="0"/>
  </r>
  <r>
    <x v="221"/>
    <s v="Protegido 222"/>
    <d v="2018-07-17T00:00:00"/>
    <d v="2019-02-05T00:00:00"/>
    <x v="0"/>
    <s v="QUIBDO"/>
    <x v="15"/>
    <n v="1"/>
    <n v="1"/>
    <n v="0"/>
    <n v="1"/>
    <n v="3"/>
    <n v="1"/>
    <s v="Si"/>
    <s v="Si"/>
    <n v="1"/>
    <n v="2500"/>
    <n v="6500"/>
    <n v="0"/>
    <n v="120000"/>
    <n v="750000"/>
    <n v="180000"/>
    <x v="138"/>
    <x v="2"/>
  </r>
  <r>
    <x v="222"/>
    <s v="Protegido 223"/>
    <d v="2018-07-20T00:00:00"/>
    <d v="2020-07-12T00:00:00"/>
    <x v="0"/>
    <s v="YUMBO"/>
    <x v="9"/>
    <n v="1"/>
    <n v="2"/>
    <n v="0"/>
    <n v="1"/>
    <n v="1"/>
    <n v="1"/>
    <s v="Si"/>
    <s v="Si"/>
    <n v="1"/>
    <n v="2500"/>
    <n v="13000"/>
    <n v="0"/>
    <n v="120000"/>
    <n v="250000"/>
    <n v="180000"/>
    <x v="123"/>
    <x v="1"/>
  </r>
  <r>
    <x v="223"/>
    <s v="Protegido 224"/>
    <d v="2018-07-20T00:00:00"/>
    <d v="2019-01-31T00:00:00"/>
    <x v="0"/>
    <s v="ARMENIA 2"/>
    <x v="17"/>
    <n v="0"/>
    <n v="1"/>
    <n v="1"/>
    <n v="3"/>
    <n v="0"/>
    <n v="1"/>
    <s v="Si"/>
    <s v="Si"/>
    <n v="1"/>
    <n v="0"/>
    <n v="6500"/>
    <n v="1500"/>
    <n v="360000"/>
    <n v="0"/>
    <n v="180000"/>
    <x v="139"/>
    <x v="2"/>
  </r>
  <r>
    <x v="224"/>
    <s v="Protegido 225"/>
    <d v="2018-07-20T00:00:00"/>
    <d v="2019-09-07T00:00:00"/>
    <x v="0"/>
    <s v="PELAYA"/>
    <x v="22"/>
    <n v="0"/>
    <n v="1"/>
    <n v="0"/>
    <n v="1"/>
    <n v="3"/>
    <n v="0"/>
    <s v="Si"/>
    <s v="Si"/>
    <n v="1"/>
    <n v="0"/>
    <n v="6500"/>
    <n v="0"/>
    <n v="120000"/>
    <n v="750000"/>
    <n v="0"/>
    <x v="107"/>
    <x v="3"/>
  </r>
  <r>
    <x v="225"/>
    <s v="Protegido 226"/>
    <d v="2018-07-20T00:00:00"/>
    <d v="2019-12-15T00:00:00"/>
    <x v="1"/>
    <s v="MEDELLIN"/>
    <x v="10"/>
    <n v="1"/>
    <n v="1"/>
    <n v="0"/>
    <n v="0"/>
    <n v="2"/>
    <n v="1"/>
    <s v="Si"/>
    <s v="Si"/>
    <n v="1"/>
    <n v="2500"/>
    <n v="6500"/>
    <n v="0"/>
    <n v="0"/>
    <n v="500000"/>
    <n v="180000"/>
    <x v="44"/>
    <x v="1"/>
  </r>
  <r>
    <x v="226"/>
    <s v="Protegido 227"/>
    <d v="2018-07-28T00:00:00"/>
    <d v="2018-10-14T00:00:00"/>
    <x v="0"/>
    <s v="BOGOTA"/>
    <x v="1"/>
    <n v="1"/>
    <n v="1"/>
    <n v="0"/>
    <n v="0"/>
    <n v="1"/>
    <n v="2"/>
    <s v="Si"/>
    <s v="Si"/>
    <n v="1"/>
    <n v="2500"/>
    <n v="6500"/>
    <n v="0"/>
    <n v="0"/>
    <n v="250000"/>
    <n v="360000"/>
    <x v="80"/>
    <x v="0"/>
  </r>
  <r>
    <x v="227"/>
    <s v="Protegido 228"/>
    <d v="2018-07-28T00:00:00"/>
    <d v="2021-01-07T00:00:00"/>
    <x v="0"/>
    <s v="BOGOTA"/>
    <x v="1"/>
    <n v="1"/>
    <n v="2"/>
    <n v="0"/>
    <n v="0"/>
    <n v="2"/>
    <n v="1"/>
    <s v="Si"/>
    <s v="Si"/>
    <n v="1"/>
    <n v="2500"/>
    <n v="13000"/>
    <n v="0"/>
    <n v="0"/>
    <n v="500000"/>
    <n v="180000"/>
    <x v="59"/>
    <x v="0"/>
  </r>
  <r>
    <x v="228"/>
    <s v="Protegido 229"/>
    <d v="2018-07-31T00:00:00"/>
    <d v="2020-02-07T00:00:00"/>
    <x v="0"/>
    <s v="PALMAR DE VARELA"/>
    <x v="14"/>
    <n v="0"/>
    <n v="2"/>
    <n v="0"/>
    <n v="3"/>
    <n v="1"/>
    <n v="2"/>
    <s v="Si"/>
    <s v="Si"/>
    <n v="1"/>
    <n v="0"/>
    <n v="13000"/>
    <n v="0"/>
    <n v="360000"/>
    <n v="250000"/>
    <n v="360000"/>
    <x v="140"/>
    <x v="1"/>
  </r>
  <r>
    <x v="229"/>
    <s v="Protegido 230"/>
    <d v="2018-07-31T00:00:00"/>
    <d v="2020-05-21T00:00:00"/>
    <x v="0"/>
    <s v="NEIVA"/>
    <x v="3"/>
    <n v="0"/>
    <n v="1"/>
    <n v="0"/>
    <n v="1"/>
    <n v="2"/>
    <n v="0"/>
    <s v="Si"/>
    <s v="Si"/>
    <n v="1"/>
    <n v="0"/>
    <n v="6500"/>
    <n v="0"/>
    <n v="120000"/>
    <n v="500000"/>
    <n v="0"/>
    <x v="129"/>
    <x v="0"/>
  </r>
  <r>
    <x v="230"/>
    <s v="Protegido 231"/>
    <d v="2018-07-31T00:00:00"/>
    <d v="2018-10-02T00:00:00"/>
    <x v="1"/>
    <s v="BOGOTA"/>
    <x v="1"/>
    <n v="1"/>
    <n v="2"/>
    <n v="1"/>
    <n v="0"/>
    <n v="2"/>
    <n v="2"/>
    <s v="Si"/>
    <s v="Si"/>
    <n v="1"/>
    <n v="2500"/>
    <n v="13000"/>
    <n v="1500"/>
    <n v="0"/>
    <n v="500000"/>
    <n v="360000"/>
    <x v="72"/>
    <x v="0"/>
  </r>
  <r>
    <x v="231"/>
    <s v="Protegido 232"/>
    <d v="2018-07-31T00:00:00"/>
    <d v="2019-01-02T00:00:00"/>
    <x v="1"/>
    <s v="SAN JOSE DE CUCUTA"/>
    <x v="25"/>
    <n v="0"/>
    <n v="2"/>
    <n v="1"/>
    <n v="3"/>
    <n v="3"/>
    <n v="0"/>
    <s v="Si"/>
    <s v="Si"/>
    <n v="1"/>
    <n v="0"/>
    <n v="13000"/>
    <n v="1500"/>
    <n v="360000"/>
    <n v="750000"/>
    <n v="0"/>
    <x v="83"/>
    <x v="3"/>
  </r>
  <r>
    <x v="232"/>
    <s v="Protegido 233"/>
    <d v="2018-07-31T00:00:00"/>
    <d v="2019-09-21T00:00:00"/>
    <x v="1"/>
    <s v="FLORIDA"/>
    <x v="9"/>
    <n v="1"/>
    <n v="0"/>
    <n v="1"/>
    <n v="0"/>
    <n v="1"/>
    <n v="2"/>
    <s v="Si"/>
    <s v="Si"/>
    <n v="1"/>
    <n v="2500"/>
    <n v="0"/>
    <n v="1500"/>
    <n v="0"/>
    <n v="250000"/>
    <n v="360000"/>
    <x v="141"/>
    <x v="1"/>
  </r>
  <r>
    <x v="233"/>
    <s v="Protegido 234"/>
    <d v="2018-07-31T00:00:00"/>
    <d v="2019-12-31T00:00:00"/>
    <x v="1"/>
    <s v="BOGOTA"/>
    <x v="1"/>
    <n v="0"/>
    <n v="0"/>
    <n v="0"/>
    <n v="0"/>
    <n v="2"/>
    <n v="2"/>
    <s v="No"/>
    <s v="Si"/>
    <n v="1"/>
    <n v="0"/>
    <n v="0"/>
    <n v="0"/>
    <n v="0"/>
    <n v="500000"/>
    <n v="360000"/>
    <x v="17"/>
    <x v="0"/>
  </r>
  <r>
    <x v="234"/>
    <s v="Protegido 235"/>
    <d v="2018-07-31T00:00:00"/>
    <d v="2020-02-19T00:00:00"/>
    <x v="1"/>
    <s v="BOGOTA"/>
    <x v="1"/>
    <n v="0"/>
    <n v="1"/>
    <n v="0"/>
    <n v="0"/>
    <n v="2"/>
    <n v="2"/>
    <s v="Si"/>
    <s v="Si"/>
    <n v="1"/>
    <n v="0"/>
    <n v="6500"/>
    <n v="0"/>
    <n v="0"/>
    <n v="500000"/>
    <n v="360000"/>
    <x v="70"/>
    <x v="0"/>
  </r>
  <r>
    <x v="235"/>
    <s v="Protegido 236"/>
    <d v="2018-07-31T00:00:00"/>
    <d v="2019-10-04T00:00:00"/>
    <x v="1"/>
    <s v="BUENAVENTURA"/>
    <x v="9"/>
    <n v="1"/>
    <n v="0"/>
    <n v="0"/>
    <n v="3"/>
    <n v="1"/>
    <n v="1"/>
    <s v="Si"/>
    <s v="Si"/>
    <n v="1"/>
    <n v="2500"/>
    <n v="0"/>
    <n v="0"/>
    <n v="360000"/>
    <n v="250000"/>
    <n v="180000"/>
    <x v="8"/>
    <x v="1"/>
  </r>
  <r>
    <x v="236"/>
    <s v="Protegido 237"/>
    <d v="2018-07-31T00:00:00"/>
    <d v="2019-08-20T00:00:00"/>
    <x v="0"/>
    <s v="GIRARDOT"/>
    <x v="16"/>
    <n v="0"/>
    <n v="2"/>
    <n v="0"/>
    <n v="0"/>
    <n v="2"/>
    <n v="2"/>
    <s v="Si"/>
    <s v="Si"/>
    <n v="1"/>
    <n v="0"/>
    <n v="13000"/>
    <n v="0"/>
    <n v="0"/>
    <n v="500000"/>
    <n v="360000"/>
    <x v="62"/>
    <x v="2"/>
  </r>
  <r>
    <x v="237"/>
    <s v="Protegido 238"/>
    <d v="2018-07-31T00:00:00"/>
    <d v="2020-11-01T00:00:00"/>
    <x v="0"/>
    <s v="BUCARAMANGA"/>
    <x v="13"/>
    <n v="1"/>
    <n v="0"/>
    <n v="0"/>
    <n v="0"/>
    <n v="3"/>
    <n v="1"/>
    <s v="Si"/>
    <s v="Si"/>
    <n v="1"/>
    <n v="2500"/>
    <n v="0"/>
    <n v="0"/>
    <n v="0"/>
    <n v="750000"/>
    <n v="180000"/>
    <x v="71"/>
    <x v="1"/>
  </r>
  <r>
    <x v="238"/>
    <s v="Protegido 239"/>
    <d v="2018-07-31T00:00:00"/>
    <d v="2020-04-12T00:00:00"/>
    <x v="0"/>
    <s v="SAN JOSE DE URE"/>
    <x v="12"/>
    <n v="1"/>
    <n v="2"/>
    <n v="0"/>
    <n v="3"/>
    <n v="1"/>
    <n v="2"/>
    <s v="Si"/>
    <s v="Si"/>
    <n v="1"/>
    <n v="2500"/>
    <n v="13000"/>
    <n v="0"/>
    <n v="360000"/>
    <n v="250000"/>
    <n v="360000"/>
    <x v="130"/>
    <x v="1"/>
  </r>
  <r>
    <x v="239"/>
    <s v="Protegido 240"/>
    <d v="2018-07-31T00:00:00"/>
    <d v="2019-04-21T00:00:00"/>
    <x v="1"/>
    <s v="POPAYAN"/>
    <x v="5"/>
    <n v="0"/>
    <n v="2"/>
    <n v="0"/>
    <n v="0"/>
    <n v="3"/>
    <n v="1"/>
    <s v="Si"/>
    <s v="Si"/>
    <n v="1"/>
    <n v="0"/>
    <n v="13000"/>
    <n v="0"/>
    <n v="0"/>
    <n v="750000"/>
    <n v="180000"/>
    <x v="142"/>
    <x v="0"/>
  </r>
  <r>
    <x v="240"/>
    <s v="Protegido 241"/>
    <d v="2018-07-31T00:00:00"/>
    <d v="2018-12-26T00:00:00"/>
    <x v="1"/>
    <s v="YOLOMBO"/>
    <x v="10"/>
    <n v="0"/>
    <n v="1"/>
    <n v="0"/>
    <n v="0"/>
    <n v="2"/>
    <n v="0"/>
    <s v="Si"/>
    <s v="Si"/>
    <n v="1"/>
    <n v="0"/>
    <n v="6500"/>
    <n v="0"/>
    <n v="0"/>
    <n v="500000"/>
    <n v="0"/>
    <x v="120"/>
    <x v="1"/>
  </r>
  <r>
    <x v="241"/>
    <s v="Protegido 242"/>
    <d v="2018-07-31T00:00:00"/>
    <d v="2019-10-26T00:00:00"/>
    <x v="1"/>
    <s v="BOGOTA"/>
    <x v="1"/>
    <n v="1"/>
    <n v="2"/>
    <n v="0"/>
    <n v="3"/>
    <n v="1"/>
    <n v="1"/>
    <s v="Si"/>
    <s v="Si"/>
    <n v="1"/>
    <n v="2500"/>
    <n v="13000"/>
    <n v="0"/>
    <n v="360000"/>
    <n v="250000"/>
    <n v="180000"/>
    <x v="143"/>
    <x v="0"/>
  </r>
  <r>
    <x v="242"/>
    <s v="Protegido 243"/>
    <d v="2018-07-31T00:00:00"/>
    <d v="2020-08-24T00:00:00"/>
    <x v="0"/>
    <s v="SAN JOSE DE URE"/>
    <x v="12"/>
    <n v="0"/>
    <n v="0"/>
    <n v="0"/>
    <n v="0"/>
    <n v="1"/>
    <n v="0"/>
    <s v="No"/>
    <s v="Si"/>
    <n v="1"/>
    <n v="0"/>
    <n v="0"/>
    <n v="0"/>
    <n v="0"/>
    <n v="250000"/>
    <n v="0"/>
    <x v="25"/>
    <x v="1"/>
  </r>
  <r>
    <x v="243"/>
    <s v="Protegido 244"/>
    <d v="2018-07-31T00:00:00"/>
    <d v="2020-07-15T00:00:00"/>
    <x v="0"/>
    <s v="SAN JOSE DE URE"/>
    <x v="12"/>
    <n v="0"/>
    <n v="1"/>
    <n v="0"/>
    <n v="3"/>
    <n v="2"/>
    <n v="2"/>
    <s v="Si"/>
    <s v="Si"/>
    <n v="1"/>
    <n v="0"/>
    <n v="6500"/>
    <n v="0"/>
    <n v="360000"/>
    <n v="500000"/>
    <n v="360000"/>
    <x v="134"/>
    <x v="1"/>
  </r>
  <r>
    <x v="244"/>
    <s v="Protegido 245"/>
    <d v="2018-07-31T00:00:00"/>
    <d v="2019-02-16T00:00:00"/>
    <x v="0"/>
    <s v="SAN JOSE DE URE"/>
    <x v="12"/>
    <n v="0"/>
    <n v="2"/>
    <n v="1"/>
    <n v="0"/>
    <n v="3"/>
    <n v="1"/>
    <s v="Si"/>
    <s v="Si"/>
    <n v="1"/>
    <n v="0"/>
    <n v="13000"/>
    <n v="1500"/>
    <n v="0"/>
    <n v="750000"/>
    <n v="180000"/>
    <x v="144"/>
    <x v="1"/>
  </r>
  <r>
    <x v="245"/>
    <s v="Protegido 246"/>
    <d v="2018-07-31T00:00:00"/>
    <d v="2019-12-27T00:00:00"/>
    <x v="0"/>
    <s v="SAN JOSE DE URE"/>
    <x v="12"/>
    <n v="0"/>
    <n v="2"/>
    <n v="0"/>
    <n v="1"/>
    <n v="3"/>
    <n v="0"/>
    <s v="Si"/>
    <s v="Si"/>
    <n v="1"/>
    <n v="0"/>
    <n v="13000"/>
    <n v="0"/>
    <n v="120000"/>
    <n v="750000"/>
    <n v="0"/>
    <x v="41"/>
    <x v="1"/>
  </r>
  <r>
    <x v="246"/>
    <s v="Protegido 247"/>
    <d v="2018-08-05T00:00:00"/>
    <d v="2018-11-12T00:00:00"/>
    <x v="0"/>
    <s v="BOGOTA"/>
    <x v="1"/>
    <n v="0"/>
    <n v="1"/>
    <n v="1"/>
    <n v="3"/>
    <n v="2"/>
    <n v="1"/>
    <s v="Si"/>
    <s v="Si"/>
    <n v="1"/>
    <n v="0"/>
    <n v="6500"/>
    <n v="1500"/>
    <n v="360000"/>
    <n v="500000"/>
    <n v="180000"/>
    <x v="145"/>
    <x v="0"/>
  </r>
  <r>
    <x v="247"/>
    <s v="Protegido 248"/>
    <d v="2018-08-05T00:00:00"/>
    <d v="2019-02-01T00:00:00"/>
    <x v="0"/>
    <s v="CAUCASIA"/>
    <x v="10"/>
    <n v="0"/>
    <n v="2"/>
    <n v="0"/>
    <n v="1"/>
    <n v="2"/>
    <n v="1"/>
    <s v="Si"/>
    <s v="Si"/>
    <n v="1"/>
    <n v="0"/>
    <n v="13000"/>
    <n v="0"/>
    <n v="120000"/>
    <n v="500000"/>
    <n v="180000"/>
    <x v="146"/>
    <x v="1"/>
  </r>
  <r>
    <x v="248"/>
    <s v="Protegido 249"/>
    <d v="2018-08-05T00:00:00"/>
    <d v="2020-02-06T00:00:00"/>
    <x v="1"/>
    <s v="MALLAMA"/>
    <x v="11"/>
    <n v="0"/>
    <n v="2"/>
    <n v="0"/>
    <n v="3"/>
    <n v="1"/>
    <n v="0"/>
    <s v="Si"/>
    <s v="Si"/>
    <n v="1"/>
    <n v="0"/>
    <n v="13000"/>
    <n v="0"/>
    <n v="360000"/>
    <n v="250000"/>
    <n v="0"/>
    <x v="28"/>
    <x v="1"/>
  </r>
  <r>
    <x v="249"/>
    <s v="Protegido 250"/>
    <d v="2018-08-05T00:00:00"/>
    <d v="2020-04-24T00:00:00"/>
    <x v="1"/>
    <s v="ANDALUCIA"/>
    <x v="9"/>
    <n v="0"/>
    <n v="1"/>
    <n v="0"/>
    <n v="0"/>
    <n v="2"/>
    <n v="2"/>
    <s v="Si"/>
    <s v="Si"/>
    <n v="1"/>
    <n v="0"/>
    <n v="6500"/>
    <n v="0"/>
    <n v="0"/>
    <n v="500000"/>
    <n v="360000"/>
    <x v="70"/>
    <x v="1"/>
  </r>
  <r>
    <x v="250"/>
    <s v="Protegido 251"/>
    <d v="2018-08-05T00:00:00"/>
    <d v="2020-02-03T00:00:00"/>
    <x v="0"/>
    <s v="BOGOTA"/>
    <x v="1"/>
    <n v="1"/>
    <n v="0"/>
    <n v="0"/>
    <n v="0"/>
    <n v="2"/>
    <n v="1"/>
    <s v="Si"/>
    <s v="Si"/>
    <n v="1"/>
    <n v="2500"/>
    <n v="0"/>
    <n v="0"/>
    <n v="0"/>
    <n v="500000"/>
    <n v="180000"/>
    <x v="147"/>
    <x v="0"/>
  </r>
  <r>
    <x v="251"/>
    <s v="Protegido 252"/>
    <d v="2018-08-05T00:00:00"/>
    <d v="2019-01-27T00:00:00"/>
    <x v="0"/>
    <s v="LEJANIAS"/>
    <x v="4"/>
    <n v="1"/>
    <n v="0"/>
    <n v="0"/>
    <n v="3"/>
    <n v="2"/>
    <n v="2"/>
    <s v="Si"/>
    <s v="Si"/>
    <n v="1"/>
    <n v="2500"/>
    <n v="0"/>
    <n v="0"/>
    <n v="360000"/>
    <n v="500000"/>
    <n v="360000"/>
    <x v="148"/>
    <x v="0"/>
  </r>
  <r>
    <x v="252"/>
    <s v="Protegido 253"/>
    <d v="2018-08-13T00:00:00"/>
    <d v="2019-08-27T00:00:00"/>
    <x v="1"/>
    <s v="SUCRE 1"/>
    <x v="5"/>
    <n v="1"/>
    <n v="2"/>
    <n v="0"/>
    <n v="1"/>
    <n v="1"/>
    <n v="2"/>
    <s v="Si"/>
    <s v="Si"/>
    <n v="1"/>
    <n v="2500"/>
    <n v="13000"/>
    <n v="0"/>
    <n v="120000"/>
    <n v="250000"/>
    <n v="360000"/>
    <x v="149"/>
    <x v="0"/>
  </r>
  <r>
    <x v="253"/>
    <s v="Protegido 254"/>
    <d v="2018-08-20T00:00:00"/>
    <d v="2019-12-11T00:00:00"/>
    <x v="1"/>
    <s v="BUENAVENTURA"/>
    <x v="9"/>
    <n v="0"/>
    <n v="2"/>
    <n v="0"/>
    <n v="0"/>
    <n v="2"/>
    <n v="2"/>
    <s v="Si"/>
    <s v="Si"/>
    <n v="1"/>
    <n v="0"/>
    <n v="13000"/>
    <n v="0"/>
    <n v="0"/>
    <n v="500000"/>
    <n v="360000"/>
    <x v="62"/>
    <x v="1"/>
  </r>
  <r>
    <x v="254"/>
    <s v="Protegido 255"/>
    <d v="2018-08-20T00:00:00"/>
    <d v="2020-07-21T00:00:00"/>
    <x v="1"/>
    <s v="CAUCASIA"/>
    <x v="10"/>
    <n v="1"/>
    <n v="2"/>
    <n v="1"/>
    <n v="0"/>
    <n v="1"/>
    <n v="2"/>
    <s v="Si"/>
    <s v="Si"/>
    <n v="1"/>
    <n v="2500"/>
    <n v="13000"/>
    <n v="1500"/>
    <n v="0"/>
    <n v="250000"/>
    <n v="360000"/>
    <x v="34"/>
    <x v="1"/>
  </r>
  <r>
    <x v="255"/>
    <s v="Protegido 256"/>
    <d v="2018-08-20T00:00:00"/>
    <d v="2020-08-02T00:00:00"/>
    <x v="0"/>
    <s v="BARRANQUILLA"/>
    <x v="14"/>
    <n v="1"/>
    <n v="0"/>
    <n v="0"/>
    <n v="1"/>
    <n v="3"/>
    <n v="2"/>
    <s v="Si"/>
    <s v="Si"/>
    <n v="1"/>
    <n v="2500"/>
    <n v="0"/>
    <n v="0"/>
    <n v="120000"/>
    <n v="750000"/>
    <n v="360000"/>
    <x v="150"/>
    <x v="1"/>
  </r>
  <r>
    <x v="256"/>
    <s v="Protegido 257"/>
    <d v="2018-08-20T00:00:00"/>
    <d v="2020-06-13T00:00:00"/>
    <x v="0"/>
    <s v="VILLA DEL ROSARIO"/>
    <x v="25"/>
    <n v="1"/>
    <n v="2"/>
    <n v="0"/>
    <n v="1"/>
    <n v="1"/>
    <n v="1"/>
    <s v="Si"/>
    <s v="Si"/>
    <n v="1"/>
    <n v="2500"/>
    <n v="13000"/>
    <n v="0"/>
    <n v="120000"/>
    <n v="250000"/>
    <n v="180000"/>
    <x v="123"/>
    <x v="3"/>
  </r>
  <r>
    <x v="257"/>
    <s v="Protegido 258"/>
    <d v="2018-08-20T00:00:00"/>
    <d v="2018-11-23T00:00:00"/>
    <x v="1"/>
    <s v="VILLA DEL ROSARIO"/>
    <x v="25"/>
    <n v="1"/>
    <n v="1"/>
    <n v="0"/>
    <n v="0"/>
    <n v="1"/>
    <n v="1"/>
    <s v="Si"/>
    <s v="Si"/>
    <n v="1"/>
    <n v="2500"/>
    <n v="6500"/>
    <n v="0"/>
    <n v="0"/>
    <n v="250000"/>
    <n v="180000"/>
    <x v="6"/>
    <x v="3"/>
  </r>
  <r>
    <x v="258"/>
    <s v="Protegido 259"/>
    <d v="2018-08-31T00:00:00"/>
    <d v="2020-12-28T00:00:00"/>
    <x v="0"/>
    <s v="MANIZALES"/>
    <x v="6"/>
    <n v="0"/>
    <n v="1"/>
    <n v="0"/>
    <n v="3"/>
    <n v="3"/>
    <n v="2"/>
    <s v="Si"/>
    <s v="Si"/>
    <n v="1"/>
    <n v="0"/>
    <n v="6500"/>
    <n v="0"/>
    <n v="360000"/>
    <n v="750000"/>
    <n v="360000"/>
    <x v="97"/>
    <x v="0"/>
  </r>
  <r>
    <x v="259"/>
    <s v="Protegido 260"/>
    <d v="2018-08-31T00:00:00"/>
    <d v="2019-12-27T00:00:00"/>
    <x v="0"/>
    <s v="CARTAGENA DE INDIAS"/>
    <x v="19"/>
    <n v="0"/>
    <n v="0"/>
    <n v="1"/>
    <n v="1"/>
    <n v="2"/>
    <n v="1"/>
    <s v="Si"/>
    <s v="Si"/>
    <n v="1"/>
    <n v="0"/>
    <n v="0"/>
    <n v="1500"/>
    <n v="120000"/>
    <n v="500000"/>
    <n v="180000"/>
    <x v="151"/>
    <x v="2"/>
  </r>
  <r>
    <x v="260"/>
    <s v="Protegido 261"/>
    <d v="2018-08-31T00:00:00"/>
    <d v="2020-01-16T00:00:00"/>
    <x v="0"/>
    <s v="AGUACHICA"/>
    <x v="22"/>
    <n v="0"/>
    <n v="0"/>
    <n v="1"/>
    <n v="3"/>
    <n v="3"/>
    <n v="0"/>
    <s v="Si"/>
    <s v="Si"/>
    <n v="1"/>
    <n v="0"/>
    <n v="0"/>
    <n v="1500"/>
    <n v="360000"/>
    <n v="750000"/>
    <n v="0"/>
    <x v="126"/>
    <x v="3"/>
  </r>
  <r>
    <x v="261"/>
    <s v="Protegido 262"/>
    <d v="2018-08-31T00:00:00"/>
    <d v="2020-11-14T00:00:00"/>
    <x v="1"/>
    <s v="VILLAVICENCIO"/>
    <x v="4"/>
    <n v="1"/>
    <n v="0"/>
    <n v="0"/>
    <n v="0"/>
    <n v="1"/>
    <n v="0"/>
    <s v="Si"/>
    <s v="Si"/>
    <n v="1"/>
    <n v="2500"/>
    <n v="0"/>
    <n v="0"/>
    <n v="0"/>
    <n v="250000"/>
    <n v="0"/>
    <x v="114"/>
    <x v="0"/>
  </r>
  <r>
    <x v="262"/>
    <s v="Protegido 263"/>
    <d v="2018-08-31T00:00:00"/>
    <d v="2018-11-29T00:00:00"/>
    <x v="0"/>
    <s v="CAREPA"/>
    <x v="10"/>
    <n v="0"/>
    <n v="2"/>
    <n v="0"/>
    <n v="0"/>
    <n v="2"/>
    <n v="0"/>
    <s v="Si"/>
    <s v="Si"/>
    <n v="1"/>
    <n v="0"/>
    <n v="13000"/>
    <n v="0"/>
    <n v="0"/>
    <n v="500000"/>
    <n v="0"/>
    <x v="152"/>
    <x v="1"/>
  </r>
  <r>
    <x v="263"/>
    <s v="Protegido 264"/>
    <d v="2018-08-31T00:00:00"/>
    <d v="2019-09-18T00:00:00"/>
    <x v="0"/>
    <s v="VALLEDUPAR"/>
    <x v="22"/>
    <n v="0"/>
    <n v="0"/>
    <n v="1"/>
    <n v="1"/>
    <n v="2"/>
    <n v="2"/>
    <s v="Si"/>
    <s v="Si"/>
    <n v="1"/>
    <n v="0"/>
    <n v="0"/>
    <n v="1500"/>
    <n v="120000"/>
    <n v="500000"/>
    <n v="360000"/>
    <x v="153"/>
    <x v="3"/>
  </r>
  <r>
    <x v="264"/>
    <s v="Protegido 265"/>
    <d v="2018-08-31T00:00:00"/>
    <d v="2020-09-15T00:00:00"/>
    <x v="0"/>
    <s v="POPAYAN"/>
    <x v="5"/>
    <n v="0"/>
    <n v="1"/>
    <n v="1"/>
    <n v="1"/>
    <n v="1"/>
    <n v="0"/>
    <s v="Si"/>
    <s v="Si"/>
    <n v="1"/>
    <n v="0"/>
    <n v="6500"/>
    <n v="1500"/>
    <n v="120000"/>
    <n v="250000"/>
    <n v="0"/>
    <x v="154"/>
    <x v="0"/>
  </r>
  <r>
    <x v="265"/>
    <s v="Protegido 266"/>
    <d v="2018-08-31T00:00:00"/>
    <d v="2019-12-09T00:00:00"/>
    <x v="0"/>
    <s v="CHIRIGUANA"/>
    <x v="22"/>
    <n v="0"/>
    <n v="2"/>
    <n v="0"/>
    <n v="1"/>
    <n v="1"/>
    <n v="0"/>
    <s v="Si"/>
    <s v="Si"/>
    <n v="1"/>
    <n v="0"/>
    <n v="13000"/>
    <n v="0"/>
    <n v="120000"/>
    <n v="250000"/>
    <n v="0"/>
    <x v="155"/>
    <x v="3"/>
  </r>
  <r>
    <x v="266"/>
    <s v="Protegido 267"/>
    <d v="2018-09-04T00:00:00"/>
    <d v="2020-12-28T00:00:00"/>
    <x v="0"/>
    <s v="FLORIDA"/>
    <x v="9"/>
    <n v="0"/>
    <n v="1"/>
    <n v="1"/>
    <n v="3"/>
    <n v="1"/>
    <n v="0"/>
    <s v="Si"/>
    <s v="Si"/>
    <n v="1"/>
    <n v="0"/>
    <n v="6500"/>
    <n v="1500"/>
    <n v="360000"/>
    <n v="250000"/>
    <n v="0"/>
    <x v="36"/>
    <x v="1"/>
  </r>
  <r>
    <x v="267"/>
    <s v="Protegido 268"/>
    <d v="2018-09-04T00:00:00"/>
    <d v="2019-03-27T00:00:00"/>
    <x v="1"/>
    <s v="RESTREPO 1"/>
    <x v="4"/>
    <n v="1"/>
    <n v="1"/>
    <n v="0"/>
    <n v="1"/>
    <n v="2"/>
    <n v="1"/>
    <s v="Si"/>
    <s v="Si"/>
    <n v="1"/>
    <n v="2500"/>
    <n v="6500"/>
    <n v="0"/>
    <n v="120000"/>
    <n v="500000"/>
    <n v="180000"/>
    <x v="86"/>
    <x v="0"/>
  </r>
  <r>
    <x v="268"/>
    <s v="Protegido 269"/>
    <d v="2018-09-04T00:00:00"/>
    <d v="2021-01-15T00:00:00"/>
    <x v="1"/>
    <s v="BOGOTA"/>
    <x v="1"/>
    <n v="0"/>
    <n v="1"/>
    <n v="1"/>
    <n v="3"/>
    <n v="2"/>
    <n v="2"/>
    <s v="Si"/>
    <s v="Si"/>
    <n v="1"/>
    <n v="0"/>
    <n v="6500"/>
    <n v="1500"/>
    <n v="360000"/>
    <n v="500000"/>
    <n v="360000"/>
    <x v="156"/>
    <x v="0"/>
  </r>
  <r>
    <x v="269"/>
    <s v="Protegido 270"/>
    <d v="2018-09-04T00:00:00"/>
    <d v="2020-10-30T00:00:00"/>
    <x v="1"/>
    <s v="EL CARMEN DE BOLIVAR"/>
    <x v="19"/>
    <n v="1"/>
    <n v="0"/>
    <n v="1"/>
    <n v="1"/>
    <n v="3"/>
    <n v="1"/>
    <s v="Si"/>
    <s v="Si"/>
    <n v="1"/>
    <n v="2500"/>
    <n v="0"/>
    <n v="1500"/>
    <n v="120000"/>
    <n v="750000"/>
    <n v="180000"/>
    <x v="157"/>
    <x v="2"/>
  </r>
  <r>
    <x v="270"/>
    <s v="Protegido 271"/>
    <d v="2018-09-04T00:00:00"/>
    <d v="2020-08-30T00:00:00"/>
    <x v="0"/>
    <s v="POPAYAN"/>
    <x v="5"/>
    <n v="0"/>
    <n v="2"/>
    <n v="1"/>
    <n v="1"/>
    <n v="1"/>
    <n v="0"/>
    <s v="Si"/>
    <s v="Si"/>
    <n v="1"/>
    <n v="0"/>
    <n v="13000"/>
    <n v="1500"/>
    <n v="120000"/>
    <n v="250000"/>
    <n v="0"/>
    <x v="135"/>
    <x v="0"/>
  </r>
  <r>
    <x v="271"/>
    <s v="Protegido 272"/>
    <d v="2018-09-04T00:00:00"/>
    <d v="2019-09-22T00:00:00"/>
    <x v="0"/>
    <s v="BOGOTA"/>
    <x v="1"/>
    <n v="0"/>
    <n v="2"/>
    <n v="1"/>
    <n v="3"/>
    <n v="3"/>
    <n v="1"/>
    <s v="Si"/>
    <s v="Si"/>
    <n v="1"/>
    <n v="0"/>
    <n v="13000"/>
    <n v="1500"/>
    <n v="360000"/>
    <n v="750000"/>
    <n v="180000"/>
    <x v="158"/>
    <x v="0"/>
  </r>
  <r>
    <x v="272"/>
    <s v="Protegido 273"/>
    <d v="2018-09-04T00:00:00"/>
    <d v="2019-04-19T00:00:00"/>
    <x v="0"/>
    <s v="BOGOTA"/>
    <x v="1"/>
    <n v="1"/>
    <n v="1"/>
    <n v="0"/>
    <n v="0"/>
    <n v="1"/>
    <n v="2"/>
    <s v="Si"/>
    <s v="Si"/>
    <n v="1"/>
    <n v="2500"/>
    <n v="6500"/>
    <n v="0"/>
    <n v="0"/>
    <n v="250000"/>
    <n v="360000"/>
    <x v="80"/>
    <x v="0"/>
  </r>
  <r>
    <x v="273"/>
    <s v="Protegido 274"/>
    <d v="2018-09-04T00:00:00"/>
    <d v="2020-10-28T00:00:00"/>
    <x v="0"/>
    <s v="CARTAGENA DE INDIAS"/>
    <x v="19"/>
    <n v="0"/>
    <n v="0"/>
    <n v="1"/>
    <n v="0"/>
    <n v="1"/>
    <n v="2"/>
    <s v="Si"/>
    <s v="Si"/>
    <n v="1"/>
    <n v="0"/>
    <n v="0"/>
    <n v="1500"/>
    <n v="0"/>
    <n v="250000"/>
    <n v="360000"/>
    <x v="159"/>
    <x v="2"/>
  </r>
  <r>
    <x v="274"/>
    <s v="Protegido 275"/>
    <d v="2018-09-04T00:00:00"/>
    <d v="2019-02-02T00:00:00"/>
    <x v="0"/>
    <s v="PASTO"/>
    <x v="11"/>
    <n v="0"/>
    <n v="1"/>
    <n v="0"/>
    <n v="3"/>
    <n v="2"/>
    <n v="2"/>
    <s v="Si"/>
    <s v="Si"/>
    <n v="1"/>
    <n v="0"/>
    <n v="6500"/>
    <n v="0"/>
    <n v="360000"/>
    <n v="500000"/>
    <n v="360000"/>
    <x v="134"/>
    <x v="1"/>
  </r>
  <r>
    <x v="275"/>
    <s v="Protegido 276"/>
    <d v="2018-09-04T00:00:00"/>
    <d v="2020-07-18T00:00:00"/>
    <x v="0"/>
    <s v="ARAUCA"/>
    <x v="26"/>
    <n v="1"/>
    <n v="2"/>
    <n v="1"/>
    <n v="1"/>
    <n v="3"/>
    <n v="2"/>
    <s v="Si"/>
    <s v="Si"/>
    <n v="1"/>
    <n v="2500"/>
    <n v="13000"/>
    <n v="1500"/>
    <n v="120000"/>
    <n v="750000"/>
    <n v="360000"/>
    <x v="160"/>
    <x v="3"/>
  </r>
  <r>
    <x v="276"/>
    <s v="Protegido 277"/>
    <d v="2018-09-04T00:00:00"/>
    <d v="2020-01-10T00:00:00"/>
    <x v="0"/>
    <s v="BOGOTA"/>
    <x v="1"/>
    <n v="1"/>
    <n v="1"/>
    <n v="1"/>
    <n v="1"/>
    <n v="1"/>
    <n v="1"/>
    <s v="Si"/>
    <s v="Si"/>
    <n v="1"/>
    <n v="2500"/>
    <n v="6500"/>
    <n v="1500"/>
    <n v="120000"/>
    <n v="250000"/>
    <n v="180000"/>
    <x v="122"/>
    <x v="0"/>
  </r>
  <r>
    <x v="277"/>
    <s v="Protegido 278"/>
    <d v="2018-09-21T00:00:00"/>
    <d v="2020-08-13T00:00:00"/>
    <x v="1"/>
    <s v="PUERTO ASIS"/>
    <x v="8"/>
    <n v="1"/>
    <n v="1"/>
    <n v="1"/>
    <n v="3"/>
    <n v="1"/>
    <n v="0"/>
    <s v="Si"/>
    <s v="Si"/>
    <n v="1"/>
    <n v="2500"/>
    <n v="6500"/>
    <n v="1500"/>
    <n v="360000"/>
    <n v="250000"/>
    <n v="0"/>
    <x v="119"/>
    <x v="1"/>
  </r>
  <r>
    <x v="278"/>
    <s v="Protegido 279"/>
    <d v="2018-09-21T00:00:00"/>
    <d v="2020-12-28T00:00:00"/>
    <x v="0"/>
    <s v="BUGALAGRANDE"/>
    <x v="9"/>
    <n v="0"/>
    <n v="2"/>
    <n v="1"/>
    <n v="0"/>
    <n v="3"/>
    <n v="0"/>
    <s v="Si"/>
    <s v="Si"/>
    <n v="1"/>
    <n v="0"/>
    <n v="13000"/>
    <n v="1500"/>
    <n v="0"/>
    <n v="750000"/>
    <n v="0"/>
    <x v="161"/>
    <x v="1"/>
  </r>
  <r>
    <x v="279"/>
    <s v="Protegido 280"/>
    <d v="2018-09-21T00:00:00"/>
    <d v="2019-06-04T00:00:00"/>
    <x v="0"/>
    <s v="IBAGUE"/>
    <x v="27"/>
    <n v="0"/>
    <n v="0"/>
    <n v="0"/>
    <n v="3"/>
    <n v="2"/>
    <n v="2"/>
    <s v="No"/>
    <s v="Si"/>
    <n v="1"/>
    <n v="0"/>
    <n v="0"/>
    <n v="0"/>
    <n v="360000"/>
    <n v="500000"/>
    <n v="360000"/>
    <x v="10"/>
    <x v="3"/>
  </r>
  <r>
    <x v="280"/>
    <s v="Protegido 281"/>
    <d v="2018-09-30T00:00:00"/>
    <d v="2019-12-03T00:00:00"/>
    <x v="0"/>
    <s v="ALTO BAUDO"/>
    <x v="15"/>
    <n v="0"/>
    <n v="0"/>
    <n v="0"/>
    <n v="1"/>
    <n v="2"/>
    <n v="0"/>
    <s v="No"/>
    <s v="Si"/>
    <n v="1"/>
    <n v="0"/>
    <n v="0"/>
    <n v="0"/>
    <n v="120000"/>
    <n v="500000"/>
    <n v="0"/>
    <x v="32"/>
    <x v="2"/>
  </r>
  <r>
    <x v="281"/>
    <s v="Protegido 282"/>
    <d v="2018-09-30T00:00:00"/>
    <d v="2019-08-21T00:00:00"/>
    <x v="0"/>
    <s v="MEDIO BAUDO"/>
    <x v="15"/>
    <n v="1"/>
    <n v="0"/>
    <n v="0"/>
    <n v="3"/>
    <n v="3"/>
    <n v="0"/>
    <s v="Si"/>
    <s v="Si"/>
    <n v="1"/>
    <n v="2500"/>
    <n v="0"/>
    <n v="0"/>
    <n v="360000"/>
    <n v="750000"/>
    <n v="0"/>
    <x v="23"/>
    <x v="2"/>
  </r>
  <r>
    <x v="282"/>
    <s v="Protegido 283"/>
    <d v="2018-09-30T00:00:00"/>
    <d v="2020-07-29T00:00:00"/>
    <x v="0"/>
    <s v="MEDIO BAUDO"/>
    <x v="15"/>
    <n v="0"/>
    <n v="2"/>
    <n v="0"/>
    <n v="1"/>
    <n v="1"/>
    <n v="1"/>
    <s v="Si"/>
    <s v="Si"/>
    <n v="1"/>
    <n v="0"/>
    <n v="13000"/>
    <n v="0"/>
    <n v="120000"/>
    <n v="250000"/>
    <n v="180000"/>
    <x v="84"/>
    <x v="2"/>
  </r>
  <r>
    <x v="283"/>
    <s v="Protegido 284"/>
    <d v="2018-09-30T00:00:00"/>
    <d v="2019-09-10T00:00:00"/>
    <x v="0"/>
    <s v="BOGOTA"/>
    <x v="1"/>
    <n v="1"/>
    <n v="1"/>
    <n v="0"/>
    <n v="1"/>
    <n v="1"/>
    <n v="1"/>
    <s v="Si"/>
    <s v="Si"/>
    <n v="1"/>
    <n v="2500"/>
    <n v="6500"/>
    <n v="0"/>
    <n v="120000"/>
    <n v="250000"/>
    <n v="180000"/>
    <x v="162"/>
    <x v="0"/>
  </r>
  <r>
    <x v="284"/>
    <s v="Protegido 285"/>
    <d v="2018-09-30T00:00:00"/>
    <d v="2019-02-04T00:00:00"/>
    <x v="0"/>
    <s v="BOGOTA"/>
    <x v="1"/>
    <n v="0"/>
    <n v="2"/>
    <n v="0"/>
    <n v="1"/>
    <n v="3"/>
    <n v="0"/>
    <s v="Si"/>
    <s v="Si"/>
    <n v="1"/>
    <n v="0"/>
    <n v="13000"/>
    <n v="0"/>
    <n v="120000"/>
    <n v="750000"/>
    <n v="0"/>
    <x v="41"/>
    <x v="0"/>
  </r>
  <r>
    <x v="285"/>
    <s v="Protegido 286"/>
    <d v="2018-09-30T00:00:00"/>
    <d v="2019-12-11T00:00:00"/>
    <x v="0"/>
    <s v="BOGOTA"/>
    <x v="1"/>
    <n v="1"/>
    <n v="1"/>
    <n v="0"/>
    <n v="0"/>
    <n v="1"/>
    <n v="0"/>
    <s v="Si"/>
    <s v="Si"/>
    <n v="1"/>
    <n v="2500"/>
    <n v="6500"/>
    <n v="0"/>
    <n v="0"/>
    <n v="250000"/>
    <n v="0"/>
    <x v="163"/>
    <x v="0"/>
  </r>
  <r>
    <x v="286"/>
    <s v="Protegido 287"/>
    <d v="2018-09-30T00:00:00"/>
    <d v="2020-05-17T00:00:00"/>
    <x v="0"/>
    <s v="AGUA DE DIOS"/>
    <x v="16"/>
    <n v="0"/>
    <n v="0"/>
    <n v="1"/>
    <n v="3"/>
    <n v="1"/>
    <n v="1"/>
    <s v="Si"/>
    <s v="Si"/>
    <n v="1"/>
    <n v="0"/>
    <n v="0"/>
    <n v="1500"/>
    <n v="360000"/>
    <n v="250000"/>
    <n v="180000"/>
    <x v="164"/>
    <x v="2"/>
  </r>
  <r>
    <x v="287"/>
    <s v="Protegido 288"/>
    <d v="2018-09-30T00:00:00"/>
    <d v="2019-01-19T00:00:00"/>
    <x v="0"/>
    <s v="ARMENIA 2"/>
    <x v="17"/>
    <n v="0"/>
    <n v="2"/>
    <n v="1"/>
    <n v="0"/>
    <n v="3"/>
    <n v="2"/>
    <s v="Si"/>
    <s v="Si"/>
    <n v="1"/>
    <n v="0"/>
    <n v="13000"/>
    <n v="1500"/>
    <n v="0"/>
    <n v="750000"/>
    <n v="360000"/>
    <x v="83"/>
    <x v="2"/>
  </r>
  <r>
    <x v="288"/>
    <s v="Protegido 289"/>
    <d v="2018-09-30T00:00:00"/>
    <d v="2021-02-08T00:00:00"/>
    <x v="1"/>
    <s v="LA TEBAIDA"/>
    <x v="17"/>
    <n v="0"/>
    <n v="2"/>
    <n v="1"/>
    <n v="3"/>
    <n v="2"/>
    <n v="0"/>
    <s v="Si"/>
    <s v="Si"/>
    <n v="1"/>
    <n v="0"/>
    <n v="13000"/>
    <n v="1500"/>
    <n v="360000"/>
    <n v="500000"/>
    <n v="0"/>
    <x v="165"/>
    <x v="2"/>
  </r>
  <r>
    <x v="289"/>
    <s v="Protegido 290"/>
    <d v="2018-09-30T00:00:00"/>
    <d v="2021-03-16T00:00:00"/>
    <x v="1"/>
    <s v="CALI"/>
    <x v="9"/>
    <n v="0"/>
    <n v="2"/>
    <n v="0"/>
    <n v="1"/>
    <n v="2"/>
    <n v="0"/>
    <s v="Si"/>
    <s v="Si"/>
    <n v="1"/>
    <n v="0"/>
    <n v="13000"/>
    <n v="0"/>
    <n v="120000"/>
    <n v="500000"/>
    <n v="0"/>
    <x v="57"/>
    <x v="1"/>
  </r>
  <r>
    <x v="290"/>
    <s v="Protegido 291"/>
    <d v="2018-09-30T00:00:00"/>
    <d v="2020-11-27T00:00:00"/>
    <x v="0"/>
    <s v="POPAYAN"/>
    <x v="5"/>
    <n v="0"/>
    <n v="0"/>
    <n v="0"/>
    <n v="1"/>
    <n v="2"/>
    <n v="0"/>
    <s v="No"/>
    <s v="Si"/>
    <n v="1"/>
    <n v="0"/>
    <n v="0"/>
    <n v="0"/>
    <n v="120000"/>
    <n v="500000"/>
    <n v="0"/>
    <x v="32"/>
    <x v="0"/>
  </r>
  <r>
    <x v="291"/>
    <s v="Protegido 292"/>
    <d v="2018-09-30T00:00:00"/>
    <d v="2020-10-17T00:00:00"/>
    <x v="1"/>
    <s v="BOGOTA"/>
    <x v="1"/>
    <n v="1"/>
    <n v="0"/>
    <n v="0"/>
    <n v="3"/>
    <n v="3"/>
    <n v="2"/>
    <s v="Si"/>
    <s v="Si"/>
    <n v="1"/>
    <n v="2500"/>
    <n v="0"/>
    <n v="0"/>
    <n v="360000"/>
    <n v="750000"/>
    <n v="360000"/>
    <x v="166"/>
    <x v="0"/>
  </r>
  <r>
    <x v="292"/>
    <s v="Protegido 293"/>
    <d v="2018-09-30T00:00:00"/>
    <d v="2020-08-07T00:00:00"/>
    <x v="0"/>
    <s v="BOGOTA"/>
    <x v="1"/>
    <n v="0"/>
    <n v="1"/>
    <n v="1"/>
    <n v="0"/>
    <n v="1"/>
    <n v="0"/>
    <s v="Si"/>
    <s v="Si"/>
    <n v="1"/>
    <n v="0"/>
    <n v="6500"/>
    <n v="1500"/>
    <n v="0"/>
    <n v="250000"/>
    <n v="0"/>
    <x v="43"/>
    <x v="0"/>
  </r>
  <r>
    <x v="293"/>
    <s v="Protegido 294"/>
    <d v="2018-10-01T00:00:00"/>
    <d v="2019-12-25T00:00:00"/>
    <x v="1"/>
    <s v="SOACHA"/>
    <x v="16"/>
    <n v="0"/>
    <n v="0"/>
    <n v="0"/>
    <n v="3"/>
    <n v="3"/>
    <n v="2"/>
    <s v="No"/>
    <s v="Si"/>
    <n v="1"/>
    <n v="0"/>
    <n v="0"/>
    <n v="0"/>
    <n v="360000"/>
    <n v="750000"/>
    <n v="360000"/>
    <x v="167"/>
    <x v="2"/>
  </r>
  <r>
    <x v="294"/>
    <s v="Protegido 295"/>
    <d v="2018-10-08T00:00:00"/>
    <d v="2019-03-19T00:00:00"/>
    <x v="0"/>
    <s v="PLANETA RICA"/>
    <x v="12"/>
    <n v="1"/>
    <n v="2"/>
    <n v="0"/>
    <n v="0"/>
    <n v="1"/>
    <n v="0"/>
    <s v="Si"/>
    <s v="Si"/>
    <n v="1"/>
    <n v="2500"/>
    <n v="13000"/>
    <n v="0"/>
    <n v="0"/>
    <n v="250000"/>
    <n v="0"/>
    <x v="87"/>
    <x v="1"/>
  </r>
  <r>
    <x v="295"/>
    <s v="Protegido 296"/>
    <d v="2018-10-08T00:00:00"/>
    <d v="2021-02-05T00:00:00"/>
    <x v="0"/>
    <s v="PLANETA RICA"/>
    <x v="12"/>
    <n v="0"/>
    <n v="1"/>
    <n v="0"/>
    <n v="1"/>
    <n v="1"/>
    <n v="2"/>
    <s v="Si"/>
    <s v="Si"/>
    <n v="1"/>
    <n v="0"/>
    <n v="6500"/>
    <n v="0"/>
    <n v="120000"/>
    <n v="250000"/>
    <n v="360000"/>
    <x v="15"/>
    <x v="1"/>
  </r>
  <r>
    <x v="296"/>
    <s v="Protegido 297"/>
    <d v="2018-10-08T00:00:00"/>
    <d v="2020-04-19T00:00:00"/>
    <x v="0"/>
    <s v="PLANETA RICA"/>
    <x v="12"/>
    <n v="0"/>
    <n v="1"/>
    <n v="0"/>
    <n v="1"/>
    <n v="2"/>
    <n v="2"/>
    <s v="Si"/>
    <s v="Si"/>
    <n v="1"/>
    <n v="0"/>
    <n v="6500"/>
    <n v="0"/>
    <n v="120000"/>
    <n v="500000"/>
    <n v="360000"/>
    <x v="79"/>
    <x v="1"/>
  </r>
  <r>
    <x v="297"/>
    <s v="Protegido 298"/>
    <d v="2018-10-08T00:00:00"/>
    <d v="2019-01-30T00:00:00"/>
    <x v="1"/>
    <s v="IBAGUE"/>
    <x v="27"/>
    <n v="1"/>
    <n v="0"/>
    <n v="1"/>
    <n v="0"/>
    <n v="1"/>
    <n v="2"/>
    <s v="Si"/>
    <s v="Si"/>
    <n v="1"/>
    <n v="2500"/>
    <n v="0"/>
    <n v="1500"/>
    <n v="0"/>
    <n v="250000"/>
    <n v="360000"/>
    <x v="141"/>
    <x v="3"/>
  </r>
  <r>
    <x v="298"/>
    <s v="Protegido 299"/>
    <d v="2018-10-08T00:00:00"/>
    <d v="2019-11-06T00:00:00"/>
    <x v="0"/>
    <s v="SAN VICENTE DEL CAGUAN"/>
    <x v="2"/>
    <n v="0"/>
    <n v="0"/>
    <n v="0"/>
    <n v="3"/>
    <n v="2"/>
    <n v="1"/>
    <s v="No"/>
    <s v="Si"/>
    <n v="1"/>
    <n v="0"/>
    <n v="0"/>
    <n v="0"/>
    <n v="360000"/>
    <n v="500000"/>
    <n v="180000"/>
    <x v="93"/>
    <x v="0"/>
  </r>
  <r>
    <x v="299"/>
    <s v="Protegido 300"/>
    <d v="2018-10-08T00:00:00"/>
    <d v="2019-10-12T00:00:00"/>
    <x v="0"/>
    <s v="TAMINANGO"/>
    <x v="11"/>
    <n v="0"/>
    <n v="1"/>
    <n v="0"/>
    <n v="0"/>
    <n v="1"/>
    <n v="2"/>
    <s v="Si"/>
    <s v="Si"/>
    <n v="1"/>
    <n v="0"/>
    <n v="6500"/>
    <n v="0"/>
    <n v="0"/>
    <n v="250000"/>
    <n v="360000"/>
    <x v="0"/>
    <x v="1"/>
  </r>
  <r>
    <x v="300"/>
    <s v="Protegido 301"/>
    <d v="2018-10-08T00:00:00"/>
    <d v="2020-02-18T00:00:00"/>
    <x v="1"/>
    <s v="LOS ANDES"/>
    <x v="11"/>
    <n v="0"/>
    <n v="1"/>
    <n v="0"/>
    <n v="0"/>
    <n v="1"/>
    <n v="1"/>
    <s v="Si"/>
    <s v="Si"/>
    <n v="1"/>
    <n v="0"/>
    <n v="6500"/>
    <n v="0"/>
    <n v="0"/>
    <n v="250000"/>
    <n v="180000"/>
    <x v="4"/>
    <x v="1"/>
  </r>
  <r>
    <x v="301"/>
    <s v="Protegido 302"/>
    <d v="2018-10-08T00:00:00"/>
    <d v="2020-08-16T00:00:00"/>
    <x v="0"/>
    <s v="LOS ANDES"/>
    <x v="11"/>
    <n v="0"/>
    <n v="2"/>
    <n v="0"/>
    <n v="1"/>
    <n v="2"/>
    <n v="1"/>
    <s v="Si"/>
    <s v="Si"/>
    <n v="1"/>
    <n v="0"/>
    <n v="13000"/>
    <n v="0"/>
    <n v="120000"/>
    <n v="500000"/>
    <n v="180000"/>
    <x v="146"/>
    <x v="1"/>
  </r>
  <r>
    <x v="302"/>
    <s v="Protegido 303"/>
    <d v="2018-10-08T00:00:00"/>
    <d v="2020-07-25T00:00:00"/>
    <x v="1"/>
    <s v="LOS ANDES"/>
    <x v="11"/>
    <n v="0"/>
    <n v="0"/>
    <n v="1"/>
    <n v="0"/>
    <n v="2"/>
    <n v="2"/>
    <s v="Si"/>
    <s v="Si"/>
    <n v="1"/>
    <n v="0"/>
    <n v="0"/>
    <n v="1500"/>
    <n v="0"/>
    <n v="500000"/>
    <n v="360000"/>
    <x v="42"/>
    <x v="1"/>
  </r>
  <r>
    <x v="303"/>
    <s v="Protegido 304"/>
    <d v="2018-10-08T00:00:00"/>
    <d v="2021-02-12T00:00:00"/>
    <x v="0"/>
    <s v="LOS ANDES"/>
    <x v="11"/>
    <n v="0"/>
    <n v="2"/>
    <n v="0"/>
    <n v="0"/>
    <n v="1"/>
    <n v="1"/>
    <s v="Si"/>
    <s v="Si"/>
    <n v="1"/>
    <n v="0"/>
    <n v="13000"/>
    <n v="0"/>
    <n v="0"/>
    <n v="250000"/>
    <n v="180000"/>
    <x v="76"/>
    <x v="1"/>
  </r>
  <r>
    <x v="304"/>
    <s v="Protegido 305"/>
    <d v="2018-10-16T00:00:00"/>
    <d v="2020-04-15T00:00:00"/>
    <x v="0"/>
    <s v="BALBOA 1"/>
    <x v="5"/>
    <n v="1"/>
    <n v="0"/>
    <n v="0"/>
    <n v="1"/>
    <n v="1"/>
    <n v="0"/>
    <s v="Si"/>
    <s v="Si"/>
    <n v="1"/>
    <n v="2500"/>
    <n v="0"/>
    <n v="0"/>
    <n v="120000"/>
    <n v="250000"/>
    <n v="0"/>
    <x v="101"/>
    <x v="0"/>
  </r>
  <r>
    <x v="305"/>
    <s v="Protegido 306"/>
    <d v="2018-10-21T00:00:00"/>
    <d v="2021-03-21T00:00:00"/>
    <x v="1"/>
    <s v="MEDELLIN"/>
    <x v="10"/>
    <n v="0"/>
    <n v="2"/>
    <n v="0"/>
    <n v="1"/>
    <n v="1"/>
    <n v="2"/>
    <s v="Si"/>
    <s v="Si"/>
    <n v="1"/>
    <n v="0"/>
    <n v="13000"/>
    <n v="0"/>
    <n v="120000"/>
    <n v="250000"/>
    <n v="360000"/>
    <x v="168"/>
    <x v="1"/>
  </r>
  <r>
    <x v="306"/>
    <s v="Protegido 307"/>
    <d v="2018-10-21T00:00:00"/>
    <d v="2019-01-31T00:00:00"/>
    <x v="0"/>
    <s v="SANTANDER DE QUILICHAO"/>
    <x v="5"/>
    <n v="0"/>
    <n v="1"/>
    <n v="0"/>
    <n v="3"/>
    <n v="2"/>
    <n v="1"/>
    <s v="Si"/>
    <s v="Si"/>
    <n v="1"/>
    <n v="0"/>
    <n v="6500"/>
    <n v="0"/>
    <n v="360000"/>
    <n v="500000"/>
    <n v="180000"/>
    <x v="49"/>
    <x v="0"/>
  </r>
  <r>
    <x v="307"/>
    <s v="Protegido 308"/>
    <d v="2018-10-21T00:00:00"/>
    <d v="2018-12-22T00:00:00"/>
    <x v="0"/>
    <s v="PASTO"/>
    <x v="11"/>
    <n v="0"/>
    <n v="0"/>
    <n v="0"/>
    <n v="0"/>
    <n v="1"/>
    <n v="2"/>
    <s v="No"/>
    <s v="Si"/>
    <n v="1"/>
    <n v="0"/>
    <n v="0"/>
    <n v="0"/>
    <n v="0"/>
    <n v="250000"/>
    <n v="360000"/>
    <x v="118"/>
    <x v="1"/>
  </r>
  <r>
    <x v="308"/>
    <s v="Protegido 309"/>
    <d v="2018-10-21T00:00:00"/>
    <d v="2021-01-04T00:00:00"/>
    <x v="0"/>
    <s v="BOGOTA"/>
    <x v="1"/>
    <n v="1"/>
    <n v="2"/>
    <n v="0"/>
    <n v="0"/>
    <n v="2"/>
    <n v="0"/>
    <s v="Si"/>
    <s v="Si"/>
    <n v="1"/>
    <n v="2500"/>
    <n v="13000"/>
    <n v="0"/>
    <n v="0"/>
    <n v="500000"/>
    <n v="0"/>
    <x v="169"/>
    <x v="0"/>
  </r>
  <r>
    <x v="309"/>
    <s v="Protegido 310"/>
    <d v="2018-10-21T00:00:00"/>
    <d v="2021-03-23T00:00:00"/>
    <x v="1"/>
    <s v="FACATATIVA"/>
    <x v="16"/>
    <n v="0"/>
    <n v="1"/>
    <n v="0"/>
    <n v="0"/>
    <n v="1"/>
    <n v="0"/>
    <s v="Si"/>
    <s v="Si"/>
    <n v="1"/>
    <n v="0"/>
    <n v="6500"/>
    <n v="0"/>
    <n v="0"/>
    <n v="250000"/>
    <n v="0"/>
    <x v="170"/>
    <x v="2"/>
  </r>
  <r>
    <x v="310"/>
    <s v="Protegido 311"/>
    <d v="2018-10-21T00:00:00"/>
    <d v="2019-01-07T00:00:00"/>
    <x v="1"/>
    <s v="EL CARMEN DE BOLIVAR"/>
    <x v="19"/>
    <n v="0"/>
    <n v="2"/>
    <n v="0"/>
    <n v="3"/>
    <n v="3"/>
    <n v="2"/>
    <s v="Si"/>
    <s v="Si"/>
    <n v="1"/>
    <n v="0"/>
    <n v="13000"/>
    <n v="0"/>
    <n v="360000"/>
    <n v="750000"/>
    <n v="360000"/>
    <x v="111"/>
    <x v="2"/>
  </r>
  <r>
    <x v="311"/>
    <s v="Protegido 312"/>
    <d v="2018-10-21T00:00:00"/>
    <d v="2020-10-16T00:00:00"/>
    <x v="1"/>
    <s v="GUADUAS"/>
    <x v="16"/>
    <n v="0"/>
    <n v="0"/>
    <n v="1"/>
    <n v="3"/>
    <n v="3"/>
    <n v="1"/>
    <s v="Si"/>
    <s v="Si"/>
    <n v="1"/>
    <n v="0"/>
    <n v="0"/>
    <n v="1500"/>
    <n v="360000"/>
    <n v="750000"/>
    <n v="180000"/>
    <x v="171"/>
    <x v="2"/>
  </r>
  <r>
    <x v="312"/>
    <s v="Protegido 313"/>
    <d v="2018-10-21T00:00:00"/>
    <d v="2019-04-13T00:00:00"/>
    <x v="0"/>
    <s v="RIOSUCIO 2"/>
    <x v="15"/>
    <n v="0"/>
    <n v="0"/>
    <n v="1"/>
    <n v="1"/>
    <n v="1"/>
    <n v="2"/>
    <s v="Si"/>
    <s v="Si"/>
    <n v="1"/>
    <n v="0"/>
    <n v="0"/>
    <n v="1500"/>
    <n v="120000"/>
    <n v="250000"/>
    <n v="360000"/>
    <x v="172"/>
    <x v="2"/>
  </r>
  <r>
    <x v="313"/>
    <s v="Protegido 314"/>
    <d v="2018-10-21T00:00:00"/>
    <d v="2020-08-29T00:00:00"/>
    <x v="0"/>
    <s v="PASTO"/>
    <x v="11"/>
    <n v="1"/>
    <n v="1"/>
    <n v="0"/>
    <n v="3"/>
    <n v="2"/>
    <n v="1"/>
    <s v="Si"/>
    <s v="Si"/>
    <n v="1"/>
    <n v="2500"/>
    <n v="6500"/>
    <n v="0"/>
    <n v="360000"/>
    <n v="500000"/>
    <n v="180000"/>
    <x v="173"/>
    <x v="1"/>
  </r>
  <r>
    <x v="314"/>
    <s v="Protegido 315"/>
    <d v="2018-10-21T00:00:00"/>
    <d v="2020-10-14T00:00:00"/>
    <x v="0"/>
    <s v="CALI"/>
    <x v="9"/>
    <n v="0"/>
    <n v="2"/>
    <n v="0"/>
    <n v="0"/>
    <n v="1"/>
    <n v="2"/>
    <s v="Si"/>
    <s v="Si"/>
    <n v="1"/>
    <n v="0"/>
    <n v="13000"/>
    <n v="0"/>
    <n v="0"/>
    <n v="250000"/>
    <n v="360000"/>
    <x v="28"/>
    <x v="1"/>
  </r>
  <r>
    <x v="315"/>
    <s v="Protegido 316"/>
    <d v="2018-10-21T00:00:00"/>
    <d v="2020-12-12T00:00:00"/>
    <x v="1"/>
    <s v="MEDELLIN"/>
    <x v="10"/>
    <n v="0"/>
    <n v="2"/>
    <n v="0"/>
    <n v="0"/>
    <n v="2"/>
    <n v="1"/>
    <s v="Si"/>
    <s v="Si"/>
    <n v="1"/>
    <n v="0"/>
    <n v="13000"/>
    <n v="0"/>
    <n v="0"/>
    <n v="500000"/>
    <n v="180000"/>
    <x v="20"/>
    <x v="1"/>
  </r>
  <r>
    <x v="316"/>
    <s v="Protegido 317"/>
    <d v="2018-11-06T00:00:00"/>
    <d v="2020-02-18T00:00:00"/>
    <x v="0"/>
    <s v="PASTO"/>
    <x v="11"/>
    <n v="0"/>
    <n v="2"/>
    <n v="0"/>
    <n v="0"/>
    <n v="2"/>
    <n v="0"/>
    <s v="Si"/>
    <s v="Si"/>
    <n v="1"/>
    <n v="0"/>
    <n v="13000"/>
    <n v="0"/>
    <n v="0"/>
    <n v="500000"/>
    <n v="0"/>
    <x v="152"/>
    <x v="1"/>
  </r>
  <r>
    <x v="317"/>
    <s v="Protegido 318"/>
    <d v="2018-11-06T00:00:00"/>
    <d v="2020-01-30T00:00:00"/>
    <x v="0"/>
    <s v="SILVIA"/>
    <x v="5"/>
    <n v="0"/>
    <n v="1"/>
    <n v="1"/>
    <n v="3"/>
    <n v="3"/>
    <n v="1"/>
    <s v="Si"/>
    <s v="Si"/>
    <n v="1"/>
    <n v="0"/>
    <n v="6500"/>
    <n v="1500"/>
    <n v="360000"/>
    <n v="750000"/>
    <n v="180000"/>
    <x v="174"/>
    <x v="0"/>
  </r>
  <r>
    <x v="318"/>
    <s v="Protegido 319"/>
    <d v="2018-11-06T00:00:00"/>
    <d v="2020-03-25T00:00:00"/>
    <x v="0"/>
    <s v="IPIALES"/>
    <x v="11"/>
    <n v="0"/>
    <n v="0"/>
    <n v="0"/>
    <n v="0"/>
    <n v="2"/>
    <n v="2"/>
    <s v="No"/>
    <s v="Si"/>
    <n v="1"/>
    <n v="0"/>
    <n v="0"/>
    <n v="0"/>
    <n v="0"/>
    <n v="500000"/>
    <n v="360000"/>
    <x v="17"/>
    <x v="1"/>
  </r>
  <r>
    <x v="319"/>
    <s v="Protegido 320"/>
    <d v="2018-11-06T00:00:00"/>
    <d v="2020-06-15T00:00:00"/>
    <x v="0"/>
    <s v="CALI"/>
    <x v="9"/>
    <n v="0"/>
    <n v="1"/>
    <n v="0"/>
    <n v="1"/>
    <n v="1"/>
    <n v="0"/>
    <s v="Si"/>
    <s v="Si"/>
    <n v="1"/>
    <n v="0"/>
    <n v="6500"/>
    <n v="0"/>
    <n v="120000"/>
    <n v="250000"/>
    <n v="0"/>
    <x v="175"/>
    <x v="1"/>
  </r>
  <r>
    <x v="320"/>
    <s v="Protegido 321"/>
    <d v="2018-11-06T00:00:00"/>
    <d v="2021-02-11T00:00:00"/>
    <x v="0"/>
    <s v="ROSAS"/>
    <x v="5"/>
    <n v="1"/>
    <n v="2"/>
    <n v="0"/>
    <n v="0"/>
    <n v="1"/>
    <n v="1"/>
    <s v="Si"/>
    <s v="Si"/>
    <n v="1"/>
    <n v="2500"/>
    <n v="13000"/>
    <n v="0"/>
    <n v="0"/>
    <n v="250000"/>
    <n v="180000"/>
    <x v="67"/>
    <x v="0"/>
  </r>
  <r>
    <x v="321"/>
    <s v="Protegido 322"/>
    <d v="2018-11-06T00:00:00"/>
    <d v="2019-09-19T00:00:00"/>
    <x v="1"/>
    <s v="TULUA"/>
    <x v="9"/>
    <n v="0"/>
    <n v="2"/>
    <n v="0"/>
    <n v="3"/>
    <n v="3"/>
    <n v="1"/>
    <s v="Si"/>
    <s v="Si"/>
    <n v="1"/>
    <n v="0"/>
    <n v="13000"/>
    <n v="0"/>
    <n v="360000"/>
    <n v="750000"/>
    <n v="180000"/>
    <x v="65"/>
    <x v="1"/>
  </r>
  <r>
    <x v="322"/>
    <s v="Protegido 323"/>
    <d v="2018-11-06T00:00:00"/>
    <d v="2020-09-15T00:00:00"/>
    <x v="0"/>
    <s v="BALBOA 1"/>
    <x v="5"/>
    <n v="0"/>
    <n v="0"/>
    <n v="1"/>
    <n v="3"/>
    <n v="2"/>
    <n v="1"/>
    <s v="Si"/>
    <s v="Si"/>
    <n v="1"/>
    <n v="0"/>
    <n v="0"/>
    <n v="1500"/>
    <n v="360000"/>
    <n v="500000"/>
    <n v="180000"/>
    <x v="176"/>
    <x v="0"/>
  </r>
  <r>
    <x v="323"/>
    <s v="Protegido 324"/>
    <d v="2018-11-06T00:00:00"/>
    <d v="2019-05-18T00:00:00"/>
    <x v="0"/>
    <s v="MALLAMA"/>
    <x v="11"/>
    <n v="0"/>
    <n v="0"/>
    <n v="1"/>
    <n v="1"/>
    <n v="2"/>
    <n v="0"/>
    <s v="Si"/>
    <s v="Si"/>
    <n v="1"/>
    <n v="0"/>
    <n v="0"/>
    <n v="1500"/>
    <n v="120000"/>
    <n v="500000"/>
    <n v="0"/>
    <x v="106"/>
    <x v="1"/>
  </r>
  <r>
    <x v="324"/>
    <s v="Protegido 325"/>
    <d v="2018-11-06T00:00:00"/>
    <d v="2020-04-12T00:00:00"/>
    <x v="0"/>
    <s v="MALLAMA"/>
    <x v="11"/>
    <n v="0"/>
    <n v="2"/>
    <n v="0"/>
    <n v="3"/>
    <n v="2"/>
    <n v="0"/>
    <s v="Si"/>
    <s v="Si"/>
    <n v="1"/>
    <n v="0"/>
    <n v="13000"/>
    <n v="0"/>
    <n v="360000"/>
    <n v="500000"/>
    <n v="0"/>
    <x v="62"/>
    <x v="1"/>
  </r>
  <r>
    <x v="325"/>
    <s v="Protegido 326"/>
    <d v="2018-11-06T00:00:00"/>
    <d v="2021-01-17T00:00:00"/>
    <x v="0"/>
    <s v="MALLAMA"/>
    <x v="11"/>
    <n v="0"/>
    <n v="0"/>
    <n v="1"/>
    <n v="0"/>
    <n v="1"/>
    <n v="0"/>
    <s v="Si"/>
    <s v="Si"/>
    <n v="1"/>
    <n v="0"/>
    <n v="0"/>
    <n v="1500"/>
    <n v="0"/>
    <n v="250000"/>
    <n v="0"/>
    <x v="24"/>
    <x v="1"/>
  </r>
  <r>
    <x v="326"/>
    <s v="Protegido 327"/>
    <d v="2018-11-06T00:00:00"/>
    <d v="2019-04-29T00:00:00"/>
    <x v="0"/>
    <s v="MALLAMA"/>
    <x v="11"/>
    <n v="0"/>
    <n v="1"/>
    <n v="1"/>
    <n v="3"/>
    <n v="1"/>
    <n v="1"/>
    <s v="Si"/>
    <s v="Si"/>
    <n v="1"/>
    <n v="0"/>
    <n v="6500"/>
    <n v="1500"/>
    <n v="360000"/>
    <n v="250000"/>
    <n v="180000"/>
    <x v="177"/>
    <x v="1"/>
  </r>
  <r>
    <x v="327"/>
    <s v="Protegido 328"/>
    <d v="2018-11-06T00:00:00"/>
    <d v="2019-10-27T00:00:00"/>
    <x v="1"/>
    <s v="CALI"/>
    <x v="9"/>
    <n v="0"/>
    <n v="0"/>
    <n v="0"/>
    <n v="1"/>
    <n v="1"/>
    <n v="0"/>
    <s v="No"/>
    <s v="Si"/>
    <n v="1"/>
    <n v="0"/>
    <n v="0"/>
    <n v="0"/>
    <n v="120000"/>
    <n v="250000"/>
    <n v="0"/>
    <x v="178"/>
    <x v="1"/>
  </r>
  <r>
    <x v="328"/>
    <s v="Protegido 329"/>
    <d v="2018-11-06T00:00:00"/>
    <d v="2021-04-18T00:00:00"/>
    <x v="1"/>
    <s v="VALLEDUPAR"/>
    <x v="22"/>
    <n v="0"/>
    <n v="2"/>
    <n v="1"/>
    <n v="3"/>
    <n v="3"/>
    <n v="0"/>
    <s v="Si"/>
    <s v="Si"/>
    <n v="1"/>
    <n v="0"/>
    <n v="13000"/>
    <n v="1500"/>
    <n v="360000"/>
    <n v="750000"/>
    <n v="0"/>
    <x v="83"/>
    <x v="3"/>
  </r>
  <r>
    <x v="329"/>
    <s v="Protegido 330"/>
    <d v="2018-11-12T00:00:00"/>
    <d v="2020-10-17T00:00:00"/>
    <x v="0"/>
    <s v="ITAGUI"/>
    <x v="10"/>
    <n v="0"/>
    <n v="2"/>
    <n v="1"/>
    <n v="0"/>
    <n v="1"/>
    <n v="1"/>
    <s v="Si"/>
    <s v="Si"/>
    <n v="1"/>
    <n v="0"/>
    <n v="13000"/>
    <n v="1500"/>
    <n v="0"/>
    <n v="250000"/>
    <n v="180000"/>
    <x v="90"/>
    <x v="1"/>
  </r>
  <r>
    <x v="330"/>
    <s v="Protegido 331"/>
    <d v="2018-11-13T00:00:00"/>
    <d v="2019-12-24T00:00:00"/>
    <x v="1"/>
    <s v="BARRANQUILLA"/>
    <x v="14"/>
    <n v="0"/>
    <n v="2"/>
    <n v="1"/>
    <n v="1"/>
    <n v="1"/>
    <n v="0"/>
    <s v="Si"/>
    <s v="Si"/>
    <n v="1"/>
    <n v="0"/>
    <n v="13000"/>
    <n v="1500"/>
    <n v="120000"/>
    <n v="250000"/>
    <n v="0"/>
    <x v="135"/>
    <x v="1"/>
  </r>
  <r>
    <x v="331"/>
    <s v="Protegido 332"/>
    <d v="2018-11-13T00:00:00"/>
    <d v="2020-01-06T00:00:00"/>
    <x v="1"/>
    <s v="BARRANQUILLA"/>
    <x v="14"/>
    <n v="0"/>
    <n v="0"/>
    <n v="0"/>
    <n v="3"/>
    <n v="3"/>
    <n v="2"/>
    <s v="No"/>
    <s v="Si"/>
    <n v="1"/>
    <n v="0"/>
    <n v="0"/>
    <n v="0"/>
    <n v="360000"/>
    <n v="750000"/>
    <n v="360000"/>
    <x v="167"/>
    <x v="1"/>
  </r>
  <r>
    <x v="332"/>
    <s v="Protegido 333"/>
    <d v="2018-11-13T00:00:00"/>
    <d v="2019-08-22T00:00:00"/>
    <x v="1"/>
    <s v="NIMAIMA"/>
    <x v="16"/>
    <n v="0"/>
    <n v="2"/>
    <n v="1"/>
    <n v="3"/>
    <n v="2"/>
    <n v="0"/>
    <s v="Si"/>
    <s v="Si"/>
    <n v="1"/>
    <n v="0"/>
    <n v="13000"/>
    <n v="1500"/>
    <n v="360000"/>
    <n v="500000"/>
    <n v="0"/>
    <x v="165"/>
    <x v="2"/>
  </r>
  <r>
    <x v="333"/>
    <s v="Protegido 334"/>
    <d v="2018-11-24T00:00:00"/>
    <d v="2020-02-03T00:00:00"/>
    <x v="1"/>
    <s v="SINCELEJO"/>
    <x v="21"/>
    <n v="0"/>
    <n v="1"/>
    <n v="0"/>
    <n v="0"/>
    <n v="1"/>
    <n v="1"/>
    <s v="Si"/>
    <s v="Si"/>
    <n v="1"/>
    <n v="0"/>
    <n v="6500"/>
    <n v="0"/>
    <n v="0"/>
    <n v="250000"/>
    <n v="180000"/>
    <x v="4"/>
    <x v="3"/>
  </r>
  <r>
    <x v="334"/>
    <s v="Protegido 335"/>
    <d v="2018-11-24T00:00:00"/>
    <d v="2020-12-30T00:00:00"/>
    <x v="0"/>
    <s v="BOGOTA"/>
    <x v="1"/>
    <n v="1"/>
    <n v="2"/>
    <n v="0"/>
    <n v="1"/>
    <n v="2"/>
    <n v="2"/>
    <s v="Si"/>
    <s v="Si"/>
    <n v="1"/>
    <n v="2500"/>
    <n v="13000"/>
    <n v="0"/>
    <n v="120000"/>
    <n v="500000"/>
    <n v="360000"/>
    <x v="40"/>
    <x v="0"/>
  </r>
  <r>
    <x v="335"/>
    <s v="Protegido 336"/>
    <d v="2018-11-24T00:00:00"/>
    <d v="2021-04-26T00:00:00"/>
    <x v="0"/>
    <s v="BOGOTA"/>
    <x v="1"/>
    <n v="0"/>
    <n v="1"/>
    <n v="1"/>
    <n v="1"/>
    <n v="2"/>
    <n v="1"/>
    <s v="Si"/>
    <s v="Si"/>
    <n v="1"/>
    <n v="0"/>
    <n v="6500"/>
    <n v="1500"/>
    <n v="120000"/>
    <n v="500000"/>
    <n v="180000"/>
    <x v="12"/>
    <x v="0"/>
  </r>
  <r>
    <x v="336"/>
    <s v="Protegido 337"/>
    <d v="2018-11-24T00:00:00"/>
    <d v="2020-09-19T00:00:00"/>
    <x v="0"/>
    <s v="BOGOTA"/>
    <x v="1"/>
    <n v="0"/>
    <n v="2"/>
    <n v="0"/>
    <n v="1"/>
    <n v="1"/>
    <n v="1"/>
    <s v="Si"/>
    <s v="Si"/>
    <n v="1"/>
    <n v="0"/>
    <n v="13000"/>
    <n v="0"/>
    <n v="120000"/>
    <n v="250000"/>
    <n v="180000"/>
    <x v="84"/>
    <x v="0"/>
  </r>
  <r>
    <x v="337"/>
    <s v="Protegido 338"/>
    <d v="2018-11-24T00:00:00"/>
    <d v="2020-12-01T00:00:00"/>
    <x v="0"/>
    <s v="NEIVA"/>
    <x v="3"/>
    <n v="0"/>
    <n v="0"/>
    <n v="1"/>
    <n v="1"/>
    <n v="1"/>
    <n v="1"/>
    <s v="Si"/>
    <s v="Si"/>
    <n v="1"/>
    <n v="0"/>
    <n v="0"/>
    <n v="1500"/>
    <n v="120000"/>
    <n v="250000"/>
    <n v="180000"/>
    <x v="179"/>
    <x v="0"/>
  </r>
  <r>
    <x v="338"/>
    <s v="Protegido 339"/>
    <d v="2018-12-08T00:00:00"/>
    <d v="2019-07-02T00:00:00"/>
    <x v="0"/>
    <s v="NOVITA"/>
    <x v="15"/>
    <n v="0"/>
    <n v="0"/>
    <n v="0"/>
    <n v="0"/>
    <n v="3"/>
    <n v="0"/>
    <s v="No"/>
    <s v="Si"/>
    <n v="1"/>
    <n v="0"/>
    <n v="0"/>
    <n v="0"/>
    <n v="0"/>
    <n v="750000"/>
    <n v="0"/>
    <x v="98"/>
    <x v="2"/>
  </r>
  <r>
    <x v="339"/>
    <s v="Protegido 340"/>
    <d v="2018-12-08T00:00:00"/>
    <d v="2021-05-23T00:00:00"/>
    <x v="0"/>
    <s v="MANIZALES"/>
    <x v="6"/>
    <n v="1"/>
    <n v="0"/>
    <n v="1"/>
    <n v="0"/>
    <n v="1"/>
    <n v="1"/>
    <s v="Si"/>
    <s v="Si"/>
    <n v="1"/>
    <n v="2500"/>
    <n v="0"/>
    <n v="1500"/>
    <n v="0"/>
    <n v="250000"/>
    <n v="180000"/>
    <x v="180"/>
    <x v="0"/>
  </r>
  <r>
    <x v="340"/>
    <s v="Protegido 341"/>
    <d v="2018-12-08T00:00:00"/>
    <d v="2019-04-30T00:00:00"/>
    <x v="0"/>
    <s v="FLORENCIA 1"/>
    <x v="2"/>
    <n v="0"/>
    <n v="2"/>
    <n v="1"/>
    <n v="1"/>
    <n v="2"/>
    <n v="0"/>
    <s v="Si"/>
    <s v="Si"/>
    <n v="1"/>
    <n v="0"/>
    <n v="13000"/>
    <n v="1500"/>
    <n v="120000"/>
    <n v="500000"/>
    <n v="0"/>
    <x v="181"/>
    <x v="0"/>
  </r>
  <r>
    <x v="341"/>
    <s v="Protegido 342"/>
    <d v="2018-12-08T00:00:00"/>
    <d v="2019-09-22T00:00:00"/>
    <x v="1"/>
    <s v="BOGOTA"/>
    <x v="1"/>
    <n v="0"/>
    <n v="0"/>
    <n v="0"/>
    <n v="3"/>
    <n v="3"/>
    <n v="2"/>
    <s v="No"/>
    <s v="Si"/>
    <n v="1"/>
    <n v="0"/>
    <n v="0"/>
    <n v="0"/>
    <n v="360000"/>
    <n v="750000"/>
    <n v="360000"/>
    <x v="167"/>
    <x v="0"/>
  </r>
  <r>
    <x v="342"/>
    <s v="Protegido 343"/>
    <d v="2018-12-08T00:00:00"/>
    <d v="2019-04-24T00:00:00"/>
    <x v="1"/>
    <s v="SAN ANDRES DE TUMACO"/>
    <x v="11"/>
    <n v="0"/>
    <n v="2"/>
    <n v="1"/>
    <n v="1"/>
    <n v="1"/>
    <n v="0"/>
    <s v="Si"/>
    <s v="Si"/>
    <n v="1"/>
    <n v="0"/>
    <n v="13000"/>
    <n v="1500"/>
    <n v="120000"/>
    <n v="250000"/>
    <n v="0"/>
    <x v="135"/>
    <x v="1"/>
  </r>
  <r>
    <x v="343"/>
    <s v="Protegido 344"/>
    <d v="2018-12-08T00:00:00"/>
    <d v="2020-06-23T00:00:00"/>
    <x v="0"/>
    <s v="RIOHACHA"/>
    <x v="18"/>
    <n v="0"/>
    <n v="0"/>
    <n v="0"/>
    <n v="0"/>
    <n v="1"/>
    <n v="1"/>
    <s v="No"/>
    <s v="Si"/>
    <n v="1"/>
    <n v="0"/>
    <n v="0"/>
    <n v="0"/>
    <n v="0"/>
    <n v="250000"/>
    <n v="180000"/>
    <x v="182"/>
    <x v="2"/>
  </r>
  <r>
    <x v="344"/>
    <s v="Protegido 345"/>
    <d v="2018-12-08T00:00:00"/>
    <d v="2020-07-02T00:00:00"/>
    <x v="0"/>
    <s v="BOGOTA"/>
    <x v="1"/>
    <n v="1"/>
    <n v="2"/>
    <n v="0"/>
    <n v="0"/>
    <n v="2"/>
    <n v="2"/>
    <s v="Si"/>
    <s v="Si"/>
    <n v="1"/>
    <n v="2500"/>
    <n v="13000"/>
    <n v="0"/>
    <n v="0"/>
    <n v="500000"/>
    <n v="360000"/>
    <x v="47"/>
    <x v="0"/>
  </r>
  <r>
    <x v="345"/>
    <s v="Protegido 346"/>
    <d v="2018-12-14T00:00:00"/>
    <d v="2020-07-26T00:00:00"/>
    <x v="0"/>
    <s v="BOGOTA"/>
    <x v="1"/>
    <n v="0"/>
    <n v="1"/>
    <n v="0"/>
    <n v="1"/>
    <n v="1"/>
    <n v="0"/>
    <s v="Si"/>
    <s v="Si"/>
    <n v="1"/>
    <n v="0"/>
    <n v="6500"/>
    <n v="0"/>
    <n v="120000"/>
    <n v="250000"/>
    <n v="0"/>
    <x v="175"/>
    <x v="0"/>
  </r>
  <r>
    <x v="346"/>
    <s v="Protegido 347"/>
    <d v="2018-12-14T00:00:00"/>
    <d v="2020-02-16T00:00:00"/>
    <x v="0"/>
    <s v="BOGOTA"/>
    <x v="1"/>
    <n v="0"/>
    <n v="0"/>
    <n v="0"/>
    <n v="1"/>
    <n v="3"/>
    <n v="0"/>
    <s v="No"/>
    <s v="Si"/>
    <n v="1"/>
    <n v="0"/>
    <n v="0"/>
    <n v="0"/>
    <n v="120000"/>
    <n v="750000"/>
    <n v="0"/>
    <x v="109"/>
    <x v="0"/>
  </r>
  <r>
    <x v="347"/>
    <s v="Protegido 348"/>
    <d v="2018-12-17T00:00:00"/>
    <d v="2019-07-15T00:00:00"/>
    <x v="0"/>
    <s v="BARRANQUILLA"/>
    <x v="14"/>
    <n v="0"/>
    <n v="1"/>
    <n v="0"/>
    <n v="0"/>
    <n v="1"/>
    <n v="2"/>
    <s v="Si"/>
    <s v="Si"/>
    <n v="1"/>
    <n v="0"/>
    <n v="6500"/>
    <n v="0"/>
    <n v="0"/>
    <n v="250000"/>
    <n v="360000"/>
    <x v="0"/>
    <x v="1"/>
  </r>
  <r>
    <x v="348"/>
    <s v="Protegido 349"/>
    <d v="2018-12-17T00:00:00"/>
    <d v="2021-05-11T00:00:00"/>
    <x v="0"/>
    <s v="BUENAVENTURA"/>
    <x v="9"/>
    <n v="1"/>
    <n v="2"/>
    <n v="1"/>
    <n v="1"/>
    <n v="2"/>
    <n v="1"/>
    <s v="Si"/>
    <s v="Si"/>
    <n v="1"/>
    <n v="2500"/>
    <n v="13000"/>
    <n v="1500"/>
    <n v="120000"/>
    <n v="500000"/>
    <n v="180000"/>
    <x v="52"/>
    <x v="1"/>
  </r>
  <r>
    <x v="349"/>
    <s v="Protegido 350"/>
    <d v="2018-12-17T00:00:00"/>
    <d v="2019-05-09T00:00:00"/>
    <x v="1"/>
    <s v="SABANALARGA 2"/>
    <x v="14"/>
    <n v="0"/>
    <n v="0"/>
    <n v="1"/>
    <n v="3"/>
    <n v="1"/>
    <n v="0"/>
    <s v="Si"/>
    <s v="Si"/>
    <n v="1"/>
    <n v="0"/>
    <n v="0"/>
    <n v="1500"/>
    <n v="360000"/>
    <n v="250000"/>
    <n v="0"/>
    <x v="159"/>
    <x v="1"/>
  </r>
  <r>
    <x v="350"/>
    <s v="Protegido 351"/>
    <d v="2018-12-17T00:00:00"/>
    <d v="2019-12-05T00:00:00"/>
    <x v="0"/>
    <s v="BOGOTA"/>
    <x v="1"/>
    <n v="0"/>
    <n v="0"/>
    <n v="0"/>
    <n v="1"/>
    <n v="3"/>
    <n v="0"/>
    <s v="No"/>
    <s v="Si"/>
    <n v="1"/>
    <n v="0"/>
    <n v="0"/>
    <n v="0"/>
    <n v="120000"/>
    <n v="750000"/>
    <n v="0"/>
    <x v="109"/>
    <x v="0"/>
  </r>
  <r>
    <x v="351"/>
    <s v="Protegido 352"/>
    <d v="2018-12-17T00:00:00"/>
    <d v="2019-11-25T00:00:00"/>
    <x v="0"/>
    <s v="CALI"/>
    <x v="9"/>
    <n v="0"/>
    <n v="1"/>
    <n v="1"/>
    <n v="0"/>
    <n v="3"/>
    <n v="2"/>
    <s v="Si"/>
    <s v="Si"/>
    <n v="1"/>
    <n v="0"/>
    <n v="6500"/>
    <n v="1500"/>
    <n v="0"/>
    <n v="750000"/>
    <n v="360000"/>
    <x v="183"/>
    <x v="1"/>
  </r>
  <r>
    <x v="352"/>
    <s v="Protegido 353"/>
    <d v="2018-12-17T00:00:00"/>
    <d v="2021-05-30T00:00:00"/>
    <x v="0"/>
    <s v="PUERTO COLOMBIA 1"/>
    <x v="14"/>
    <n v="0"/>
    <n v="2"/>
    <n v="1"/>
    <n v="3"/>
    <n v="1"/>
    <n v="0"/>
    <s v="Si"/>
    <s v="Si"/>
    <n v="1"/>
    <n v="0"/>
    <n v="13000"/>
    <n v="1500"/>
    <n v="360000"/>
    <n v="250000"/>
    <n v="0"/>
    <x v="1"/>
    <x v="1"/>
  </r>
  <r>
    <x v="353"/>
    <s v="Protegido 354"/>
    <d v="2018-12-17T00:00:00"/>
    <d v="2019-09-19T00:00:00"/>
    <x v="0"/>
    <s v="FLORENCIA 1"/>
    <x v="2"/>
    <n v="0"/>
    <n v="0"/>
    <n v="1"/>
    <n v="0"/>
    <n v="2"/>
    <n v="0"/>
    <s v="Si"/>
    <s v="Si"/>
    <n v="1"/>
    <n v="0"/>
    <n v="0"/>
    <n v="1500"/>
    <n v="0"/>
    <n v="500000"/>
    <n v="0"/>
    <x v="184"/>
    <x v="0"/>
  </r>
  <r>
    <x v="354"/>
    <s v="Protegido 355"/>
    <d v="2018-12-17T00:00:00"/>
    <d v="2019-10-10T00:00:00"/>
    <x v="1"/>
    <s v="BOGOTA"/>
    <x v="1"/>
    <n v="0"/>
    <n v="1"/>
    <n v="0"/>
    <n v="3"/>
    <n v="3"/>
    <n v="2"/>
    <s v="Si"/>
    <s v="Si"/>
    <n v="1"/>
    <n v="0"/>
    <n v="6500"/>
    <n v="0"/>
    <n v="360000"/>
    <n v="750000"/>
    <n v="360000"/>
    <x v="97"/>
    <x v="0"/>
  </r>
  <r>
    <x v="355"/>
    <s v="Protegido 356"/>
    <d v="2018-12-17T00:00:00"/>
    <d v="2020-05-24T00:00:00"/>
    <x v="1"/>
    <s v="VILLAVICENCIO"/>
    <x v="4"/>
    <n v="0"/>
    <n v="0"/>
    <n v="1"/>
    <n v="0"/>
    <n v="1"/>
    <n v="2"/>
    <s v="Si"/>
    <s v="Si"/>
    <n v="1"/>
    <n v="0"/>
    <n v="0"/>
    <n v="1500"/>
    <n v="0"/>
    <n v="250000"/>
    <n v="360000"/>
    <x v="159"/>
    <x v="0"/>
  </r>
  <r>
    <x v="356"/>
    <s v="Protegido 357"/>
    <d v="2018-12-17T00:00:00"/>
    <d v="2020-09-21T00:00:00"/>
    <x v="1"/>
    <s v="PASTO"/>
    <x v="11"/>
    <n v="0"/>
    <n v="1"/>
    <n v="0"/>
    <n v="3"/>
    <n v="2"/>
    <n v="0"/>
    <s v="Si"/>
    <s v="Si"/>
    <n v="1"/>
    <n v="0"/>
    <n v="6500"/>
    <n v="0"/>
    <n v="360000"/>
    <n v="500000"/>
    <n v="0"/>
    <x v="70"/>
    <x v="1"/>
  </r>
  <r>
    <x v="357"/>
    <s v="Protegido 358"/>
    <d v="2018-12-17T00:00:00"/>
    <d v="2019-12-14T00:00:00"/>
    <x v="0"/>
    <s v="BOGOTA"/>
    <x v="1"/>
    <n v="1"/>
    <n v="1"/>
    <n v="0"/>
    <n v="0"/>
    <n v="2"/>
    <n v="0"/>
    <s v="Si"/>
    <s v="Si"/>
    <n v="1"/>
    <n v="2500"/>
    <n v="6500"/>
    <n v="0"/>
    <n v="0"/>
    <n v="500000"/>
    <n v="0"/>
    <x v="185"/>
    <x v="0"/>
  </r>
  <r>
    <x v="358"/>
    <s v="Protegido 359"/>
    <d v="2018-12-17T00:00:00"/>
    <d v="2020-11-15T00:00:00"/>
    <x v="1"/>
    <s v="COPACABANA"/>
    <x v="10"/>
    <n v="0"/>
    <n v="0"/>
    <n v="0"/>
    <n v="1"/>
    <n v="1"/>
    <n v="1"/>
    <s v="No"/>
    <s v="Si"/>
    <n v="1"/>
    <n v="0"/>
    <n v="0"/>
    <n v="0"/>
    <n v="120000"/>
    <n v="250000"/>
    <n v="180000"/>
    <x v="85"/>
    <x v="1"/>
  </r>
  <r>
    <x v="359"/>
    <s v="Protegido 360"/>
    <d v="2018-12-29T00:00:00"/>
    <d v="2019-04-09T00:00:00"/>
    <x v="0"/>
    <s v="BARRANQUILLA"/>
    <x v="14"/>
    <n v="0"/>
    <n v="0"/>
    <n v="0"/>
    <n v="1"/>
    <n v="2"/>
    <n v="0"/>
    <s v="No"/>
    <s v="Si"/>
    <n v="1"/>
    <n v="0"/>
    <n v="0"/>
    <n v="0"/>
    <n v="120000"/>
    <n v="500000"/>
    <n v="0"/>
    <x v="32"/>
    <x v="1"/>
  </r>
  <r>
    <x v="360"/>
    <s v="Protegido 361"/>
    <d v="2018-12-29T00:00:00"/>
    <d v="2019-10-30T00:00:00"/>
    <x v="1"/>
    <s v="SOLEDAD"/>
    <x v="14"/>
    <n v="0"/>
    <n v="1"/>
    <n v="0"/>
    <n v="1"/>
    <n v="2"/>
    <n v="2"/>
    <s v="Si"/>
    <s v="Si"/>
    <n v="1"/>
    <n v="0"/>
    <n v="6500"/>
    <n v="0"/>
    <n v="120000"/>
    <n v="500000"/>
    <n v="360000"/>
    <x v="79"/>
    <x v="1"/>
  </r>
  <r>
    <x v="361"/>
    <s v="Protegido 362"/>
    <d v="2018-12-29T00:00:00"/>
    <d v="2021-05-28T00:00:00"/>
    <x v="1"/>
    <s v="MEDELLIN"/>
    <x v="10"/>
    <n v="0"/>
    <n v="1"/>
    <n v="0"/>
    <n v="0"/>
    <n v="1"/>
    <n v="2"/>
    <s v="Si"/>
    <s v="Si"/>
    <n v="1"/>
    <n v="0"/>
    <n v="6500"/>
    <n v="0"/>
    <n v="0"/>
    <n v="250000"/>
    <n v="360000"/>
    <x v="0"/>
    <x v="1"/>
  </r>
  <r>
    <x v="362"/>
    <s v="Protegido 363"/>
    <d v="2018-12-29T00:00:00"/>
    <d v="2020-10-12T00:00:00"/>
    <x v="0"/>
    <s v="LOS PATIOS"/>
    <x v="25"/>
    <n v="1"/>
    <n v="0"/>
    <n v="1"/>
    <n v="0"/>
    <n v="3"/>
    <n v="1"/>
    <s v="Si"/>
    <s v="Si"/>
    <n v="1"/>
    <n v="2500"/>
    <n v="0"/>
    <n v="1500"/>
    <n v="0"/>
    <n v="750000"/>
    <n v="180000"/>
    <x v="186"/>
    <x v="3"/>
  </r>
  <r>
    <x v="363"/>
    <s v="Protegido 364"/>
    <d v="2019-01-12T00:00:00"/>
    <d v="2021-01-19T00:00:00"/>
    <x v="0"/>
    <s v="BOGOTA"/>
    <x v="1"/>
    <n v="0"/>
    <n v="1"/>
    <n v="1"/>
    <n v="3"/>
    <n v="2"/>
    <n v="2"/>
    <s v="Si"/>
    <s v="Si"/>
    <n v="1"/>
    <n v="0"/>
    <n v="6500"/>
    <n v="1500"/>
    <n v="360000"/>
    <n v="500000"/>
    <n v="360000"/>
    <x v="156"/>
    <x v="0"/>
  </r>
  <r>
    <x v="364"/>
    <s v="Protegido 365"/>
    <d v="2019-01-12T00:00:00"/>
    <d v="2020-10-29T00:00:00"/>
    <x v="0"/>
    <s v="SANTA MARTA"/>
    <x v="23"/>
    <n v="0"/>
    <n v="0"/>
    <n v="1"/>
    <n v="1"/>
    <n v="2"/>
    <n v="2"/>
    <s v="Si"/>
    <s v="Si"/>
    <n v="1"/>
    <n v="0"/>
    <n v="0"/>
    <n v="1500"/>
    <n v="120000"/>
    <n v="500000"/>
    <n v="360000"/>
    <x v="153"/>
    <x v="3"/>
  </r>
  <r>
    <x v="365"/>
    <s v="Protegido 366"/>
    <d v="2019-01-12T00:00:00"/>
    <d v="2020-08-26T00:00:00"/>
    <x v="0"/>
    <s v="ARMENIA 2"/>
    <x v="17"/>
    <n v="0"/>
    <n v="1"/>
    <n v="0"/>
    <n v="1"/>
    <n v="3"/>
    <n v="0"/>
    <s v="Si"/>
    <s v="Si"/>
    <n v="1"/>
    <n v="0"/>
    <n v="6500"/>
    <n v="0"/>
    <n v="120000"/>
    <n v="750000"/>
    <n v="0"/>
    <x v="107"/>
    <x v="2"/>
  </r>
  <r>
    <x v="366"/>
    <s v="Protegido 367"/>
    <d v="2019-01-12T00:00:00"/>
    <d v="2020-05-27T00:00:00"/>
    <x v="1"/>
    <s v="CALI"/>
    <x v="9"/>
    <n v="0"/>
    <n v="2"/>
    <n v="1"/>
    <n v="1"/>
    <n v="1"/>
    <n v="2"/>
    <s v="Si"/>
    <s v="Si"/>
    <n v="1"/>
    <n v="0"/>
    <n v="13000"/>
    <n v="1500"/>
    <n v="120000"/>
    <n v="250000"/>
    <n v="360000"/>
    <x v="73"/>
    <x v="1"/>
  </r>
  <r>
    <x v="367"/>
    <s v="Protegido 368"/>
    <d v="2019-01-12T00:00:00"/>
    <d v="2019-06-10T00:00:00"/>
    <x v="0"/>
    <s v="MOCOA"/>
    <x v="8"/>
    <n v="1"/>
    <n v="0"/>
    <n v="0"/>
    <n v="1"/>
    <n v="2"/>
    <n v="2"/>
    <s v="Si"/>
    <s v="Si"/>
    <n v="1"/>
    <n v="2500"/>
    <n v="0"/>
    <n v="0"/>
    <n v="120000"/>
    <n v="500000"/>
    <n v="360000"/>
    <x v="66"/>
    <x v="1"/>
  </r>
  <r>
    <x v="368"/>
    <s v="Protegido 369"/>
    <d v="2019-01-12T00:00:00"/>
    <d v="2021-05-02T00:00:00"/>
    <x v="1"/>
    <s v="CALI"/>
    <x v="9"/>
    <n v="1"/>
    <n v="2"/>
    <n v="1"/>
    <n v="3"/>
    <n v="2"/>
    <n v="1"/>
    <s v="Si"/>
    <s v="Si"/>
    <n v="1"/>
    <n v="2500"/>
    <n v="13000"/>
    <n v="1500"/>
    <n v="360000"/>
    <n v="500000"/>
    <n v="180000"/>
    <x v="187"/>
    <x v="1"/>
  </r>
  <r>
    <x v="369"/>
    <s v="Protegido 370"/>
    <d v="2019-01-18T00:00:00"/>
    <d v="2020-08-03T00:00:00"/>
    <x v="0"/>
    <s v="VALLEDUPAR"/>
    <x v="22"/>
    <n v="1"/>
    <n v="0"/>
    <n v="0"/>
    <n v="3"/>
    <n v="2"/>
    <n v="1"/>
    <s v="Si"/>
    <s v="Si"/>
    <n v="1"/>
    <n v="2500"/>
    <n v="0"/>
    <n v="0"/>
    <n v="360000"/>
    <n v="500000"/>
    <n v="180000"/>
    <x v="188"/>
    <x v="3"/>
  </r>
  <r>
    <x v="370"/>
    <s v="Protegido 371"/>
    <d v="2019-01-18T00:00:00"/>
    <d v="2019-05-24T00:00:00"/>
    <x v="1"/>
    <s v="GUAPI"/>
    <x v="5"/>
    <n v="0"/>
    <n v="2"/>
    <n v="0"/>
    <n v="1"/>
    <n v="2"/>
    <n v="0"/>
    <s v="Si"/>
    <s v="Si"/>
    <n v="1"/>
    <n v="0"/>
    <n v="13000"/>
    <n v="0"/>
    <n v="120000"/>
    <n v="500000"/>
    <n v="0"/>
    <x v="57"/>
    <x v="0"/>
  </r>
  <r>
    <x v="371"/>
    <s v="Protegido 372"/>
    <d v="2019-01-18T00:00:00"/>
    <d v="2021-05-04T00:00:00"/>
    <x v="1"/>
    <s v="BARRANQUILLA"/>
    <x v="14"/>
    <n v="0"/>
    <n v="1"/>
    <n v="0"/>
    <n v="0"/>
    <n v="3"/>
    <n v="1"/>
    <s v="Si"/>
    <s v="Si"/>
    <n v="1"/>
    <n v="0"/>
    <n v="6500"/>
    <n v="0"/>
    <n v="0"/>
    <n v="750000"/>
    <n v="180000"/>
    <x v="56"/>
    <x v="1"/>
  </r>
  <r>
    <x v="372"/>
    <s v="Protegido 373"/>
    <d v="2019-01-18T00:00:00"/>
    <d v="2020-08-04T00:00:00"/>
    <x v="1"/>
    <s v="BARRANQUILLA"/>
    <x v="14"/>
    <n v="0"/>
    <n v="1"/>
    <n v="0"/>
    <n v="1"/>
    <n v="2"/>
    <n v="2"/>
    <s v="Si"/>
    <s v="Si"/>
    <n v="1"/>
    <n v="0"/>
    <n v="6500"/>
    <n v="0"/>
    <n v="120000"/>
    <n v="500000"/>
    <n v="360000"/>
    <x v="79"/>
    <x v="1"/>
  </r>
  <r>
    <x v="373"/>
    <s v="Protegido 374"/>
    <d v="2019-01-26T00:00:00"/>
    <d v="2020-08-26T00:00:00"/>
    <x v="1"/>
    <s v="ARMENIA 2"/>
    <x v="17"/>
    <n v="0"/>
    <n v="0"/>
    <n v="0"/>
    <n v="1"/>
    <n v="1"/>
    <n v="0"/>
    <s v="No"/>
    <s v="Si"/>
    <n v="1"/>
    <n v="0"/>
    <n v="0"/>
    <n v="0"/>
    <n v="120000"/>
    <n v="250000"/>
    <n v="0"/>
    <x v="178"/>
    <x v="2"/>
  </r>
  <r>
    <x v="374"/>
    <s v="Protegido 375"/>
    <d v="2019-02-09T00:00:00"/>
    <d v="2021-07-02T00:00:00"/>
    <x v="0"/>
    <s v="FLORENCIA 1"/>
    <x v="2"/>
    <n v="1"/>
    <n v="0"/>
    <n v="0"/>
    <n v="3"/>
    <n v="3"/>
    <n v="1"/>
    <s v="Si"/>
    <s v="Si"/>
    <n v="1"/>
    <n v="2500"/>
    <n v="0"/>
    <n v="0"/>
    <n v="360000"/>
    <n v="750000"/>
    <n v="180000"/>
    <x v="128"/>
    <x v="0"/>
  </r>
  <r>
    <x v="375"/>
    <s v="Protegido 376"/>
    <d v="2019-02-09T00:00:00"/>
    <d v="2020-03-20T00:00:00"/>
    <x v="1"/>
    <s v="CARTAGO"/>
    <x v="9"/>
    <n v="1"/>
    <n v="0"/>
    <n v="1"/>
    <n v="3"/>
    <n v="2"/>
    <n v="0"/>
    <s v="Si"/>
    <s v="Si"/>
    <n v="1"/>
    <n v="2500"/>
    <n v="0"/>
    <n v="1500"/>
    <n v="360000"/>
    <n v="500000"/>
    <n v="0"/>
    <x v="189"/>
    <x v="1"/>
  </r>
  <r>
    <x v="376"/>
    <s v="Protegido 377"/>
    <d v="2019-02-09T00:00:00"/>
    <d v="2020-11-25T00:00:00"/>
    <x v="1"/>
    <s v="BARRANQUILLA"/>
    <x v="14"/>
    <n v="1"/>
    <n v="2"/>
    <n v="0"/>
    <n v="1"/>
    <n v="2"/>
    <n v="0"/>
    <s v="Si"/>
    <s v="Si"/>
    <n v="1"/>
    <n v="2500"/>
    <n v="13000"/>
    <n v="0"/>
    <n v="120000"/>
    <n v="500000"/>
    <n v="0"/>
    <x v="190"/>
    <x v="1"/>
  </r>
  <r>
    <x v="377"/>
    <s v="Protegido 378"/>
    <d v="2019-02-17T00:00:00"/>
    <d v="2020-12-06T00:00:00"/>
    <x v="1"/>
    <s v="SAN VICENTE DEL CAGUAN"/>
    <x v="2"/>
    <n v="1"/>
    <n v="1"/>
    <n v="1"/>
    <n v="1"/>
    <n v="2"/>
    <n v="2"/>
    <s v="Si"/>
    <s v="Si"/>
    <n v="1"/>
    <n v="2500"/>
    <n v="6500"/>
    <n v="1500"/>
    <n v="120000"/>
    <n v="500000"/>
    <n v="360000"/>
    <x v="74"/>
    <x v="0"/>
  </r>
  <r>
    <x v="378"/>
    <s v="Protegido 379"/>
    <d v="2019-02-17T00:00:00"/>
    <d v="2020-02-23T00:00:00"/>
    <x v="1"/>
    <s v="IBAGUE"/>
    <x v="27"/>
    <n v="0"/>
    <n v="2"/>
    <n v="1"/>
    <n v="0"/>
    <n v="2"/>
    <n v="1"/>
    <s v="Si"/>
    <s v="Si"/>
    <n v="1"/>
    <n v="0"/>
    <n v="13000"/>
    <n v="1500"/>
    <n v="0"/>
    <n v="500000"/>
    <n v="180000"/>
    <x v="96"/>
    <x v="3"/>
  </r>
  <r>
    <x v="379"/>
    <s v="Protegido 380"/>
    <d v="2019-02-22T00:00:00"/>
    <d v="2019-09-12T00:00:00"/>
    <x v="0"/>
    <s v="BARRANQUILLA"/>
    <x v="14"/>
    <n v="0"/>
    <n v="1"/>
    <n v="0"/>
    <n v="3"/>
    <n v="1"/>
    <n v="0"/>
    <s v="Si"/>
    <s v="Si"/>
    <n v="1"/>
    <n v="0"/>
    <n v="6500"/>
    <n v="0"/>
    <n v="360000"/>
    <n v="250000"/>
    <n v="0"/>
    <x v="0"/>
    <x v="1"/>
  </r>
  <r>
    <x v="380"/>
    <s v="Protegido 381"/>
    <d v="2019-02-22T00:00:00"/>
    <d v="2020-07-14T00:00:00"/>
    <x v="0"/>
    <s v="RIO VIEJO"/>
    <x v="19"/>
    <n v="0"/>
    <n v="2"/>
    <n v="0"/>
    <n v="3"/>
    <n v="1"/>
    <n v="2"/>
    <s v="Si"/>
    <s v="Si"/>
    <n v="1"/>
    <n v="0"/>
    <n v="13000"/>
    <n v="0"/>
    <n v="360000"/>
    <n v="250000"/>
    <n v="360000"/>
    <x v="140"/>
    <x v="2"/>
  </r>
  <r>
    <x v="381"/>
    <s v="Protegido 382"/>
    <d v="2019-02-22T00:00:00"/>
    <d v="2021-04-03T00:00:00"/>
    <x v="0"/>
    <s v="MALAGA"/>
    <x v="13"/>
    <n v="0"/>
    <n v="1"/>
    <n v="1"/>
    <n v="0"/>
    <n v="2"/>
    <n v="2"/>
    <s v="Si"/>
    <s v="Si"/>
    <n v="1"/>
    <n v="0"/>
    <n v="6500"/>
    <n v="1500"/>
    <n v="0"/>
    <n v="500000"/>
    <n v="360000"/>
    <x v="89"/>
    <x v="1"/>
  </r>
  <r>
    <x v="382"/>
    <s v="Protegido 383"/>
    <d v="2019-02-22T00:00:00"/>
    <d v="2020-07-15T00:00:00"/>
    <x v="0"/>
    <s v="POPAYAN"/>
    <x v="5"/>
    <n v="0"/>
    <n v="2"/>
    <n v="1"/>
    <n v="3"/>
    <n v="3"/>
    <n v="1"/>
    <s v="Si"/>
    <s v="Si"/>
    <n v="1"/>
    <n v="0"/>
    <n v="13000"/>
    <n v="1500"/>
    <n v="360000"/>
    <n v="750000"/>
    <n v="180000"/>
    <x v="158"/>
    <x v="0"/>
  </r>
  <r>
    <x v="383"/>
    <s v="Protegido 384"/>
    <d v="2019-02-22T00:00:00"/>
    <d v="2020-12-31T00:00:00"/>
    <x v="1"/>
    <s v="SAN JOSE DE CUCUTA"/>
    <x v="25"/>
    <n v="1"/>
    <n v="0"/>
    <n v="1"/>
    <n v="1"/>
    <n v="3"/>
    <n v="0"/>
    <s v="Si"/>
    <s v="Si"/>
    <n v="1"/>
    <n v="2500"/>
    <n v="0"/>
    <n v="1500"/>
    <n v="120000"/>
    <n v="750000"/>
    <n v="0"/>
    <x v="191"/>
    <x v="3"/>
  </r>
  <r>
    <x v="384"/>
    <s v="Protegido 385"/>
    <d v="2019-02-22T00:00:00"/>
    <d v="2020-06-26T00:00:00"/>
    <x v="0"/>
    <s v="RIO VIEJO"/>
    <x v="19"/>
    <n v="1"/>
    <n v="0"/>
    <n v="0"/>
    <n v="1"/>
    <n v="3"/>
    <n v="0"/>
    <s v="Si"/>
    <s v="Si"/>
    <n v="1"/>
    <n v="2500"/>
    <n v="0"/>
    <n v="0"/>
    <n v="120000"/>
    <n v="750000"/>
    <n v="0"/>
    <x v="136"/>
    <x v="2"/>
  </r>
  <r>
    <x v="385"/>
    <s v="Protegido 386"/>
    <d v="2019-02-22T00:00:00"/>
    <d v="2019-10-14T00:00:00"/>
    <x v="0"/>
    <s v="VALLEDUPAR"/>
    <x v="22"/>
    <n v="1"/>
    <n v="0"/>
    <n v="0"/>
    <n v="3"/>
    <n v="3"/>
    <n v="0"/>
    <s v="Si"/>
    <s v="Si"/>
    <n v="1"/>
    <n v="2500"/>
    <n v="0"/>
    <n v="0"/>
    <n v="360000"/>
    <n v="750000"/>
    <n v="0"/>
    <x v="23"/>
    <x v="3"/>
  </r>
  <r>
    <x v="386"/>
    <s v="Protegido 387"/>
    <d v="2019-02-26T00:00:00"/>
    <d v="2020-04-16T00:00:00"/>
    <x v="0"/>
    <s v="SOLEDAD"/>
    <x v="14"/>
    <n v="1"/>
    <n v="0"/>
    <n v="0"/>
    <n v="3"/>
    <n v="1"/>
    <n v="2"/>
    <s v="Si"/>
    <s v="Si"/>
    <n v="1"/>
    <n v="2500"/>
    <n v="0"/>
    <n v="0"/>
    <n v="360000"/>
    <n v="250000"/>
    <n v="360000"/>
    <x v="30"/>
    <x v="1"/>
  </r>
  <r>
    <x v="387"/>
    <s v="Protegido 388"/>
    <d v="2019-02-26T00:00:00"/>
    <d v="2020-01-20T00:00:00"/>
    <x v="1"/>
    <s v="BOGOTA"/>
    <x v="1"/>
    <n v="0"/>
    <n v="2"/>
    <n v="0"/>
    <n v="3"/>
    <n v="2"/>
    <n v="0"/>
    <s v="Si"/>
    <s v="Si"/>
    <n v="1"/>
    <n v="0"/>
    <n v="13000"/>
    <n v="0"/>
    <n v="360000"/>
    <n v="500000"/>
    <n v="0"/>
    <x v="62"/>
    <x v="0"/>
  </r>
  <r>
    <x v="388"/>
    <s v="Protegido 389"/>
    <d v="2019-03-02T00:00:00"/>
    <d v="2020-10-17T00:00:00"/>
    <x v="0"/>
    <s v="EL CARMEN DE ATRATO"/>
    <x v="15"/>
    <n v="1"/>
    <n v="1"/>
    <n v="1"/>
    <n v="0"/>
    <n v="2"/>
    <n v="2"/>
    <s v="Si"/>
    <s v="Si"/>
    <n v="1"/>
    <n v="2500"/>
    <n v="6500"/>
    <n v="1500"/>
    <n v="0"/>
    <n v="500000"/>
    <n v="360000"/>
    <x v="133"/>
    <x v="2"/>
  </r>
  <r>
    <x v="389"/>
    <s v="Protegido 390"/>
    <d v="2019-03-02T00:00:00"/>
    <d v="2021-04-07T00:00:00"/>
    <x v="0"/>
    <s v="EL CARMEN DE ATRATO"/>
    <x v="15"/>
    <n v="0"/>
    <n v="1"/>
    <n v="0"/>
    <n v="3"/>
    <n v="3"/>
    <n v="0"/>
    <s v="Si"/>
    <s v="Si"/>
    <n v="1"/>
    <n v="0"/>
    <n v="6500"/>
    <n v="0"/>
    <n v="360000"/>
    <n v="750000"/>
    <n v="0"/>
    <x v="104"/>
    <x v="2"/>
  </r>
  <r>
    <x v="390"/>
    <s v="Protegido 391"/>
    <d v="2019-03-02T00:00:00"/>
    <d v="2021-04-19T00:00:00"/>
    <x v="0"/>
    <s v="EL CARMEN DE ATRATO"/>
    <x v="15"/>
    <n v="0"/>
    <n v="0"/>
    <n v="0"/>
    <n v="0"/>
    <n v="3"/>
    <n v="1"/>
    <s v="No"/>
    <s v="Si"/>
    <n v="1"/>
    <n v="0"/>
    <n v="0"/>
    <n v="0"/>
    <n v="0"/>
    <n v="750000"/>
    <n v="180000"/>
    <x v="192"/>
    <x v="2"/>
  </r>
  <r>
    <x v="391"/>
    <s v="Protegido 392"/>
    <d v="2019-03-02T00:00:00"/>
    <d v="2021-03-05T00:00:00"/>
    <x v="0"/>
    <s v="QUIBDO"/>
    <x v="15"/>
    <n v="1"/>
    <n v="1"/>
    <n v="0"/>
    <n v="3"/>
    <n v="3"/>
    <n v="0"/>
    <s v="Si"/>
    <s v="Si"/>
    <n v="1"/>
    <n v="2500"/>
    <n v="6500"/>
    <n v="0"/>
    <n v="360000"/>
    <n v="750000"/>
    <n v="0"/>
    <x v="193"/>
    <x v="2"/>
  </r>
  <r>
    <x v="392"/>
    <s v="Protegido 393"/>
    <d v="2019-03-02T00:00:00"/>
    <d v="2019-08-16T00:00:00"/>
    <x v="0"/>
    <s v="EL CARMEN DE ATRATO"/>
    <x v="15"/>
    <n v="0"/>
    <n v="0"/>
    <n v="1"/>
    <n v="3"/>
    <n v="1"/>
    <n v="1"/>
    <s v="Si"/>
    <s v="Si"/>
    <n v="1"/>
    <n v="0"/>
    <n v="0"/>
    <n v="1500"/>
    <n v="360000"/>
    <n v="250000"/>
    <n v="180000"/>
    <x v="164"/>
    <x v="2"/>
  </r>
  <r>
    <x v="393"/>
    <s v="Protegido 394"/>
    <d v="2019-03-02T00:00:00"/>
    <d v="2020-04-18T00:00:00"/>
    <x v="0"/>
    <s v="EL ZULIA"/>
    <x v="25"/>
    <n v="1"/>
    <n v="0"/>
    <n v="0"/>
    <n v="3"/>
    <n v="1"/>
    <n v="2"/>
    <s v="Si"/>
    <s v="Si"/>
    <n v="1"/>
    <n v="2500"/>
    <n v="0"/>
    <n v="0"/>
    <n v="360000"/>
    <n v="250000"/>
    <n v="360000"/>
    <x v="30"/>
    <x v="3"/>
  </r>
  <r>
    <x v="394"/>
    <s v="Protegido 395"/>
    <d v="2019-03-02T00:00:00"/>
    <d v="2020-05-24T00:00:00"/>
    <x v="0"/>
    <s v="EL ZULIA"/>
    <x v="25"/>
    <n v="1"/>
    <n v="1"/>
    <n v="0"/>
    <n v="0"/>
    <n v="3"/>
    <n v="1"/>
    <s v="Si"/>
    <s v="Si"/>
    <n v="1"/>
    <n v="2500"/>
    <n v="6500"/>
    <n v="0"/>
    <n v="0"/>
    <n v="750000"/>
    <n v="180000"/>
    <x v="194"/>
    <x v="3"/>
  </r>
  <r>
    <x v="395"/>
    <s v="Protegido 396"/>
    <d v="2019-03-02T00:00:00"/>
    <d v="2020-04-17T00:00:00"/>
    <x v="0"/>
    <s v="EL ZULIA"/>
    <x v="25"/>
    <n v="0"/>
    <n v="1"/>
    <n v="1"/>
    <n v="0"/>
    <n v="2"/>
    <n v="1"/>
    <s v="Si"/>
    <s v="Si"/>
    <n v="1"/>
    <n v="0"/>
    <n v="6500"/>
    <n v="1500"/>
    <n v="0"/>
    <n v="500000"/>
    <n v="180000"/>
    <x v="195"/>
    <x v="3"/>
  </r>
  <r>
    <x v="396"/>
    <s v="Protegido 397"/>
    <d v="2019-03-02T00:00:00"/>
    <d v="2020-08-26T00:00:00"/>
    <x v="0"/>
    <s v="EL ZULIA"/>
    <x v="25"/>
    <n v="1"/>
    <n v="0"/>
    <n v="0"/>
    <n v="1"/>
    <n v="1"/>
    <n v="0"/>
    <s v="Si"/>
    <s v="Si"/>
    <n v="1"/>
    <n v="2500"/>
    <n v="0"/>
    <n v="0"/>
    <n v="120000"/>
    <n v="250000"/>
    <n v="0"/>
    <x v="101"/>
    <x v="3"/>
  </r>
  <r>
    <x v="397"/>
    <s v="Protegido 398"/>
    <d v="2019-03-02T00:00:00"/>
    <d v="2021-03-19T00:00:00"/>
    <x v="1"/>
    <s v="TORO"/>
    <x v="9"/>
    <n v="1"/>
    <n v="1"/>
    <n v="1"/>
    <n v="1"/>
    <n v="3"/>
    <n v="0"/>
    <s v="Si"/>
    <s v="Si"/>
    <n v="1"/>
    <n v="2500"/>
    <n v="6500"/>
    <n v="1500"/>
    <n v="120000"/>
    <n v="750000"/>
    <n v="0"/>
    <x v="196"/>
    <x v="1"/>
  </r>
  <r>
    <x v="398"/>
    <s v="Protegido 399"/>
    <d v="2019-03-02T00:00:00"/>
    <d v="2021-06-11T00:00:00"/>
    <x v="1"/>
    <s v="CALI"/>
    <x v="9"/>
    <n v="1"/>
    <n v="2"/>
    <n v="1"/>
    <n v="0"/>
    <n v="2"/>
    <n v="1"/>
    <s v="Si"/>
    <s v="Si"/>
    <n v="1"/>
    <n v="2500"/>
    <n v="13000"/>
    <n v="1500"/>
    <n v="0"/>
    <n v="500000"/>
    <n v="180000"/>
    <x v="197"/>
    <x v="1"/>
  </r>
  <r>
    <x v="399"/>
    <s v="Protegido 400"/>
    <d v="2019-03-02T00:00:00"/>
    <d v="2019-07-07T00:00:00"/>
    <x v="1"/>
    <s v="MEDELLIN"/>
    <x v="10"/>
    <n v="0"/>
    <n v="2"/>
    <n v="0"/>
    <n v="1"/>
    <n v="1"/>
    <n v="0"/>
    <s v="Si"/>
    <s v="Si"/>
    <n v="1"/>
    <n v="0"/>
    <n v="13000"/>
    <n v="0"/>
    <n v="120000"/>
    <n v="250000"/>
    <n v="0"/>
    <x v="155"/>
    <x v="1"/>
  </r>
  <r>
    <x v="400"/>
    <s v="Protegido 401"/>
    <d v="2019-03-02T00:00:00"/>
    <d v="2020-03-07T00:00:00"/>
    <x v="0"/>
    <s v="CALI"/>
    <x v="9"/>
    <n v="0"/>
    <n v="2"/>
    <n v="1"/>
    <n v="3"/>
    <n v="1"/>
    <n v="1"/>
    <s v="Si"/>
    <s v="Si"/>
    <n v="1"/>
    <n v="0"/>
    <n v="13000"/>
    <n v="1500"/>
    <n v="360000"/>
    <n v="250000"/>
    <n v="180000"/>
    <x v="198"/>
    <x v="1"/>
  </r>
  <r>
    <x v="401"/>
    <s v="Protegido 402"/>
    <d v="2019-03-02T00:00:00"/>
    <d v="2021-02-27T00:00:00"/>
    <x v="0"/>
    <s v="BELLO"/>
    <x v="10"/>
    <n v="0"/>
    <n v="2"/>
    <n v="1"/>
    <n v="1"/>
    <n v="3"/>
    <n v="1"/>
    <s v="Si"/>
    <s v="Si"/>
    <n v="1"/>
    <n v="0"/>
    <n v="13000"/>
    <n v="1500"/>
    <n v="120000"/>
    <n v="750000"/>
    <n v="180000"/>
    <x v="199"/>
    <x v="1"/>
  </r>
  <r>
    <x v="402"/>
    <s v="Protegido 403"/>
    <d v="2019-03-02T00:00:00"/>
    <d v="2020-08-20T00:00:00"/>
    <x v="0"/>
    <s v="EL ZULIA"/>
    <x v="25"/>
    <n v="0"/>
    <n v="0"/>
    <n v="0"/>
    <n v="3"/>
    <n v="3"/>
    <n v="2"/>
    <s v="No"/>
    <s v="Si"/>
    <n v="1"/>
    <n v="0"/>
    <n v="0"/>
    <n v="0"/>
    <n v="360000"/>
    <n v="750000"/>
    <n v="360000"/>
    <x v="167"/>
    <x v="3"/>
  </r>
  <r>
    <x v="403"/>
    <s v="Protegido 404"/>
    <d v="2019-03-02T00:00:00"/>
    <d v="2021-06-26T00:00:00"/>
    <x v="0"/>
    <s v="MONTERIA"/>
    <x v="12"/>
    <n v="1"/>
    <n v="1"/>
    <n v="0"/>
    <n v="1"/>
    <n v="2"/>
    <n v="2"/>
    <s v="Si"/>
    <s v="Si"/>
    <n v="1"/>
    <n v="2500"/>
    <n v="6500"/>
    <n v="0"/>
    <n v="120000"/>
    <n v="500000"/>
    <n v="360000"/>
    <x v="9"/>
    <x v="1"/>
  </r>
  <r>
    <x v="404"/>
    <s v="Protegido 405"/>
    <d v="2019-03-02T00:00:00"/>
    <d v="2020-05-12T00:00:00"/>
    <x v="1"/>
    <s v="QUIBDO"/>
    <x v="15"/>
    <n v="0"/>
    <n v="0"/>
    <n v="0"/>
    <n v="1"/>
    <n v="2"/>
    <n v="1"/>
    <s v="No"/>
    <s v="Si"/>
    <n v="1"/>
    <n v="0"/>
    <n v="0"/>
    <n v="0"/>
    <n v="120000"/>
    <n v="500000"/>
    <n v="180000"/>
    <x v="200"/>
    <x v="2"/>
  </r>
  <r>
    <x v="405"/>
    <s v="Protegido 406"/>
    <d v="2019-03-02T00:00:00"/>
    <d v="2020-08-14T00:00:00"/>
    <x v="0"/>
    <s v="QUIBDO"/>
    <x v="15"/>
    <n v="0"/>
    <n v="1"/>
    <n v="0"/>
    <n v="1"/>
    <n v="3"/>
    <n v="1"/>
    <s v="Si"/>
    <s v="Si"/>
    <n v="1"/>
    <n v="0"/>
    <n v="6500"/>
    <n v="0"/>
    <n v="120000"/>
    <n v="750000"/>
    <n v="180000"/>
    <x v="201"/>
    <x v="2"/>
  </r>
  <r>
    <x v="406"/>
    <s v="Protegido 407"/>
    <d v="2019-03-02T00:00:00"/>
    <d v="2020-04-01T00:00:00"/>
    <x v="1"/>
    <s v="MEDELLIN"/>
    <x v="10"/>
    <n v="0"/>
    <n v="0"/>
    <n v="1"/>
    <n v="3"/>
    <n v="2"/>
    <n v="1"/>
    <s v="Si"/>
    <s v="Si"/>
    <n v="1"/>
    <n v="0"/>
    <n v="0"/>
    <n v="1500"/>
    <n v="360000"/>
    <n v="500000"/>
    <n v="180000"/>
    <x v="176"/>
    <x v="1"/>
  </r>
  <r>
    <x v="407"/>
    <s v="Protegido 408"/>
    <d v="2019-03-02T00:00:00"/>
    <d v="2021-05-26T00:00:00"/>
    <x v="0"/>
    <s v="SANTA MARTA"/>
    <x v="23"/>
    <n v="0"/>
    <n v="1"/>
    <n v="0"/>
    <n v="1"/>
    <n v="3"/>
    <n v="1"/>
    <s v="Si"/>
    <s v="Si"/>
    <n v="1"/>
    <n v="0"/>
    <n v="6500"/>
    <n v="0"/>
    <n v="120000"/>
    <n v="750000"/>
    <n v="180000"/>
    <x v="201"/>
    <x v="3"/>
  </r>
  <r>
    <x v="408"/>
    <s v="Protegido 409"/>
    <d v="2019-03-02T00:00:00"/>
    <d v="2020-12-06T00:00:00"/>
    <x v="0"/>
    <s v="APARTADO"/>
    <x v="10"/>
    <n v="0"/>
    <n v="0"/>
    <n v="0"/>
    <n v="1"/>
    <n v="2"/>
    <n v="2"/>
    <s v="No"/>
    <s v="Si"/>
    <n v="1"/>
    <n v="0"/>
    <n v="0"/>
    <n v="0"/>
    <n v="120000"/>
    <n v="500000"/>
    <n v="360000"/>
    <x v="60"/>
    <x v="1"/>
  </r>
  <r>
    <x v="409"/>
    <s v="Protegido 410"/>
    <d v="2019-03-02T00:00:00"/>
    <d v="2020-10-20T00:00:00"/>
    <x v="0"/>
    <s v="BOGOTA"/>
    <x v="1"/>
    <n v="0"/>
    <n v="2"/>
    <n v="0"/>
    <n v="1"/>
    <n v="1"/>
    <n v="0"/>
    <s v="Si"/>
    <s v="Si"/>
    <n v="1"/>
    <n v="0"/>
    <n v="13000"/>
    <n v="0"/>
    <n v="120000"/>
    <n v="250000"/>
    <n v="0"/>
    <x v="155"/>
    <x v="0"/>
  </r>
  <r>
    <x v="410"/>
    <s v="Protegido 411"/>
    <d v="2019-03-02T00:00:00"/>
    <d v="2021-04-26T00:00:00"/>
    <x v="0"/>
    <s v="SANTA MARTA"/>
    <x v="23"/>
    <n v="0"/>
    <n v="0"/>
    <n v="0"/>
    <n v="0"/>
    <n v="1"/>
    <n v="0"/>
    <s v="No"/>
    <s v="Si"/>
    <n v="1"/>
    <n v="0"/>
    <n v="0"/>
    <n v="0"/>
    <n v="0"/>
    <n v="250000"/>
    <n v="0"/>
    <x v="25"/>
    <x v="3"/>
  </r>
  <r>
    <x v="411"/>
    <s v="Protegido 412"/>
    <d v="2019-03-02T00:00:00"/>
    <d v="2020-10-09T00:00:00"/>
    <x v="0"/>
    <s v="FUNDACION"/>
    <x v="23"/>
    <n v="0"/>
    <n v="0"/>
    <n v="0"/>
    <n v="1"/>
    <n v="2"/>
    <n v="0"/>
    <s v="No"/>
    <s v="Si"/>
    <n v="1"/>
    <n v="0"/>
    <n v="0"/>
    <n v="0"/>
    <n v="120000"/>
    <n v="500000"/>
    <n v="0"/>
    <x v="32"/>
    <x v="3"/>
  </r>
  <r>
    <x v="412"/>
    <s v="Protegido 413"/>
    <d v="2019-03-02T00:00:00"/>
    <d v="2020-09-16T00:00:00"/>
    <x v="1"/>
    <s v="BOGOTA"/>
    <x v="1"/>
    <n v="1"/>
    <n v="1"/>
    <n v="0"/>
    <n v="0"/>
    <n v="2"/>
    <n v="0"/>
    <s v="Si"/>
    <s v="Si"/>
    <n v="1"/>
    <n v="2500"/>
    <n v="6500"/>
    <n v="0"/>
    <n v="0"/>
    <n v="500000"/>
    <n v="0"/>
    <x v="185"/>
    <x v="0"/>
  </r>
  <r>
    <x v="413"/>
    <s v="Protegido 414"/>
    <d v="2019-03-02T00:00:00"/>
    <d v="2021-03-03T00:00:00"/>
    <x v="0"/>
    <s v="BOGOTA"/>
    <x v="1"/>
    <n v="0"/>
    <n v="0"/>
    <n v="0"/>
    <n v="0"/>
    <n v="3"/>
    <n v="0"/>
    <s v="No"/>
    <s v="Si"/>
    <n v="1"/>
    <n v="0"/>
    <n v="0"/>
    <n v="0"/>
    <n v="0"/>
    <n v="750000"/>
    <n v="0"/>
    <x v="98"/>
    <x v="0"/>
  </r>
  <r>
    <x v="414"/>
    <s v="Protegido 415"/>
    <d v="2019-03-02T00:00:00"/>
    <d v="2019-05-30T00:00:00"/>
    <x v="0"/>
    <s v="CAICEDONIA"/>
    <x v="9"/>
    <n v="0"/>
    <n v="2"/>
    <n v="0"/>
    <n v="3"/>
    <n v="3"/>
    <n v="1"/>
    <s v="Si"/>
    <s v="Si"/>
    <n v="1"/>
    <n v="0"/>
    <n v="13000"/>
    <n v="0"/>
    <n v="360000"/>
    <n v="750000"/>
    <n v="180000"/>
    <x v="65"/>
    <x v="1"/>
  </r>
  <r>
    <x v="415"/>
    <s v="Protegido 416"/>
    <d v="2019-03-02T00:00:00"/>
    <d v="2020-09-22T00:00:00"/>
    <x v="0"/>
    <s v="BOGOTA"/>
    <x v="1"/>
    <n v="0"/>
    <n v="0"/>
    <n v="1"/>
    <n v="0"/>
    <n v="1"/>
    <n v="1"/>
    <s v="Si"/>
    <s v="Si"/>
    <n v="1"/>
    <n v="0"/>
    <n v="0"/>
    <n v="1500"/>
    <n v="0"/>
    <n v="250000"/>
    <n v="180000"/>
    <x v="202"/>
    <x v="0"/>
  </r>
  <r>
    <x v="416"/>
    <s v="Protegido 417"/>
    <d v="2019-03-16T00:00:00"/>
    <d v="2021-01-06T00:00:00"/>
    <x v="0"/>
    <s v="ZONA BANANERA"/>
    <x v="23"/>
    <n v="0"/>
    <n v="1"/>
    <n v="1"/>
    <n v="1"/>
    <n v="1"/>
    <n v="0"/>
    <s v="Si"/>
    <s v="Si"/>
    <n v="1"/>
    <n v="0"/>
    <n v="6500"/>
    <n v="1500"/>
    <n v="120000"/>
    <n v="250000"/>
    <n v="0"/>
    <x v="154"/>
    <x v="3"/>
  </r>
  <r>
    <x v="417"/>
    <s v="Protegido 418"/>
    <d v="2019-03-16T00:00:00"/>
    <d v="2020-12-14T00:00:00"/>
    <x v="1"/>
    <s v="BOGOTA"/>
    <x v="1"/>
    <n v="0"/>
    <n v="2"/>
    <n v="1"/>
    <n v="0"/>
    <n v="1"/>
    <n v="2"/>
    <s v="Si"/>
    <s v="Si"/>
    <n v="1"/>
    <n v="0"/>
    <n v="13000"/>
    <n v="1500"/>
    <n v="0"/>
    <n v="250000"/>
    <n v="360000"/>
    <x v="1"/>
    <x v="0"/>
  </r>
  <r>
    <x v="418"/>
    <s v="Protegido 419"/>
    <d v="2019-03-16T00:00:00"/>
    <d v="2021-07-30T00:00:00"/>
    <x v="0"/>
    <s v="MAICAO"/>
    <x v="18"/>
    <n v="1"/>
    <n v="2"/>
    <n v="1"/>
    <n v="0"/>
    <n v="3"/>
    <n v="1"/>
    <s v="Si"/>
    <s v="Si"/>
    <n v="1"/>
    <n v="2500"/>
    <n v="13000"/>
    <n v="1500"/>
    <n v="0"/>
    <n v="750000"/>
    <n v="180000"/>
    <x v="203"/>
    <x v="2"/>
  </r>
  <r>
    <x v="419"/>
    <s v="Protegido 420"/>
    <d v="2019-03-16T00:00:00"/>
    <d v="2020-10-16T00:00:00"/>
    <x v="0"/>
    <s v="CHIVOLO"/>
    <x v="23"/>
    <n v="1"/>
    <n v="2"/>
    <n v="0"/>
    <n v="3"/>
    <n v="1"/>
    <n v="1"/>
    <s v="Si"/>
    <s v="Si"/>
    <n v="1"/>
    <n v="2500"/>
    <n v="13000"/>
    <n v="0"/>
    <n v="360000"/>
    <n v="250000"/>
    <n v="180000"/>
    <x v="143"/>
    <x v="3"/>
  </r>
  <r>
    <x v="420"/>
    <s v="Protegido 421"/>
    <d v="2019-03-23T00:00:00"/>
    <d v="2020-09-29T00:00:00"/>
    <x v="0"/>
    <s v="BOGOTA"/>
    <x v="1"/>
    <n v="0"/>
    <n v="0"/>
    <n v="0"/>
    <n v="0"/>
    <n v="2"/>
    <n v="0"/>
    <s v="No"/>
    <s v="Si"/>
    <n v="1"/>
    <n v="0"/>
    <n v="0"/>
    <n v="0"/>
    <n v="0"/>
    <n v="500000"/>
    <n v="0"/>
    <x v="204"/>
    <x v="0"/>
  </r>
  <r>
    <x v="421"/>
    <s v="Protegido 422"/>
    <d v="2019-03-23T00:00:00"/>
    <d v="2020-12-06T00:00:00"/>
    <x v="0"/>
    <s v="SAN VICENTE DEL CAGUAN"/>
    <x v="2"/>
    <n v="0"/>
    <n v="2"/>
    <n v="0"/>
    <n v="1"/>
    <n v="1"/>
    <n v="0"/>
    <s v="Si"/>
    <s v="Si"/>
    <n v="1"/>
    <n v="0"/>
    <n v="13000"/>
    <n v="0"/>
    <n v="120000"/>
    <n v="250000"/>
    <n v="0"/>
    <x v="155"/>
    <x v="0"/>
  </r>
  <r>
    <x v="422"/>
    <s v="Protegido 423"/>
    <d v="2019-03-23T00:00:00"/>
    <d v="2020-04-25T00:00:00"/>
    <x v="1"/>
    <s v="VIOTA"/>
    <x v="16"/>
    <n v="0"/>
    <n v="1"/>
    <n v="0"/>
    <n v="0"/>
    <n v="3"/>
    <n v="2"/>
    <s v="Si"/>
    <s v="Si"/>
    <n v="1"/>
    <n v="0"/>
    <n v="6500"/>
    <n v="0"/>
    <n v="0"/>
    <n v="750000"/>
    <n v="360000"/>
    <x v="104"/>
    <x v="2"/>
  </r>
  <r>
    <x v="423"/>
    <s v="Protegido 424"/>
    <d v="2019-03-23T00:00:00"/>
    <d v="2021-01-24T00:00:00"/>
    <x v="0"/>
    <s v="VILLAVICENCIO"/>
    <x v="4"/>
    <n v="1"/>
    <n v="1"/>
    <n v="0"/>
    <n v="1"/>
    <n v="1"/>
    <n v="0"/>
    <s v="Si"/>
    <s v="Si"/>
    <n v="1"/>
    <n v="2500"/>
    <n v="6500"/>
    <n v="0"/>
    <n v="120000"/>
    <n v="250000"/>
    <n v="0"/>
    <x v="113"/>
    <x v="0"/>
  </r>
  <r>
    <x v="424"/>
    <s v="Protegido 425"/>
    <d v="2019-03-23T00:00:00"/>
    <d v="2019-10-30T00:00:00"/>
    <x v="1"/>
    <s v="BOGOTA"/>
    <x v="1"/>
    <n v="0"/>
    <n v="1"/>
    <n v="0"/>
    <n v="1"/>
    <n v="2"/>
    <n v="2"/>
    <s v="Si"/>
    <s v="Si"/>
    <n v="1"/>
    <n v="0"/>
    <n v="6500"/>
    <n v="0"/>
    <n v="120000"/>
    <n v="500000"/>
    <n v="360000"/>
    <x v="79"/>
    <x v="0"/>
  </r>
  <r>
    <x v="425"/>
    <s v="Protegido 426"/>
    <d v="2019-03-23T00:00:00"/>
    <d v="2019-06-19T00:00:00"/>
    <x v="0"/>
    <s v="BOGOTA"/>
    <x v="1"/>
    <n v="0"/>
    <n v="0"/>
    <n v="0"/>
    <n v="1"/>
    <n v="1"/>
    <n v="0"/>
    <s v="No"/>
    <s v="Si"/>
    <n v="1"/>
    <n v="0"/>
    <n v="0"/>
    <n v="0"/>
    <n v="120000"/>
    <n v="250000"/>
    <n v="0"/>
    <x v="178"/>
    <x v="0"/>
  </r>
  <r>
    <x v="426"/>
    <s v="Protegido 427"/>
    <d v="2019-03-23T00:00:00"/>
    <d v="2021-01-07T00:00:00"/>
    <x v="0"/>
    <s v="BOGOTA"/>
    <x v="1"/>
    <n v="0"/>
    <n v="1"/>
    <n v="0"/>
    <n v="3"/>
    <n v="3"/>
    <n v="0"/>
    <s v="Si"/>
    <s v="Si"/>
    <n v="1"/>
    <n v="0"/>
    <n v="6500"/>
    <n v="0"/>
    <n v="360000"/>
    <n v="750000"/>
    <n v="0"/>
    <x v="104"/>
    <x v="0"/>
  </r>
  <r>
    <x v="427"/>
    <s v="Protegido 428"/>
    <d v="2019-03-23T00:00:00"/>
    <d v="2021-04-28T00:00:00"/>
    <x v="0"/>
    <s v="MEDELLIN"/>
    <x v="10"/>
    <n v="0"/>
    <n v="2"/>
    <n v="0"/>
    <n v="3"/>
    <n v="3"/>
    <n v="1"/>
    <s v="Si"/>
    <s v="Si"/>
    <n v="1"/>
    <n v="0"/>
    <n v="13000"/>
    <n v="0"/>
    <n v="360000"/>
    <n v="750000"/>
    <n v="180000"/>
    <x v="65"/>
    <x v="1"/>
  </r>
  <r>
    <x v="428"/>
    <s v="Protegido 429"/>
    <d v="2019-03-23T00:00:00"/>
    <d v="2020-01-23T00:00:00"/>
    <x v="0"/>
    <s v="MANIZALES"/>
    <x v="6"/>
    <n v="0"/>
    <n v="1"/>
    <n v="1"/>
    <n v="0"/>
    <n v="3"/>
    <n v="1"/>
    <s v="Si"/>
    <s v="Si"/>
    <n v="1"/>
    <n v="0"/>
    <n v="6500"/>
    <n v="1500"/>
    <n v="0"/>
    <n v="750000"/>
    <n v="180000"/>
    <x v="205"/>
    <x v="0"/>
  </r>
  <r>
    <x v="429"/>
    <s v="Protegido 430"/>
    <d v="2019-03-23T00:00:00"/>
    <d v="2021-03-15T00:00:00"/>
    <x v="0"/>
    <s v="SAN VICENTE DEL CAGUAN"/>
    <x v="2"/>
    <n v="0"/>
    <n v="1"/>
    <n v="1"/>
    <n v="0"/>
    <n v="2"/>
    <n v="1"/>
    <s v="Si"/>
    <s v="Si"/>
    <n v="1"/>
    <n v="0"/>
    <n v="6500"/>
    <n v="1500"/>
    <n v="0"/>
    <n v="500000"/>
    <n v="180000"/>
    <x v="195"/>
    <x v="0"/>
  </r>
  <r>
    <x v="430"/>
    <s v="Protegido 431"/>
    <d v="2019-03-23T00:00:00"/>
    <d v="2020-09-15T00:00:00"/>
    <x v="0"/>
    <s v="POPAYAN"/>
    <x v="5"/>
    <n v="0"/>
    <n v="2"/>
    <n v="0"/>
    <n v="3"/>
    <n v="3"/>
    <n v="0"/>
    <s v="Si"/>
    <s v="Si"/>
    <n v="1"/>
    <n v="0"/>
    <n v="13000"/>
    <n v="0"/>
    <n v="360000"/>
    <n v="750000"/>
    <n v="0"/>
    <x v="206"/>
    <x v="0"/>
  </r>
  <r>
    <x v="431"/>
    <s v="Protegido 432"/>
    <d v="2019-03-23T00:00:00"/>
    <d v="2019-08-29T00:00:00"/>
    <x v="0"/>
    <s v="BARRANQUILLA"/>
    <x v="14"/>
    <n v="1"/>
    <n v="0"/>
    <n v="1"/>
    <n v="1"/>
    <n v="1"/>
    <n v="1"/>
    <s v="Si"/>
    <s v="Si"/>
    <n v="1"/>
    <n v="2500"/>
    <n v="0"/>
    <n v="1500"/>
    <n v="120000"/>
    <n v="250000"/>
    <n v="180000"/>
    <x v="207"/>
    <x v="1"/>
  </r>
  <r>
    <x v="432"/>
    <s v="Protegido 433"/>
    <d v="2019-03-23T00:00:00"/>
    <d v="2019-10-25T00:00:00"/>
    <x v="0"/>
    <s v="CHAPARRAL"/>
    <x v="27"/>
    <n v="0"/>
    <n v="1"/>
    <n v="1"/>
    <n v="1"/>
    <n v="3"/>
    <n v="2"/>
    <s v="Si"/>
    <s v="Si"/>
    <n v="1"/>
    <n v="0"/>
    <n v="6500"/>
    <n v="1500"/>
    <n v="120000"/>
    <n v="750000"/>
    <n v="360000"/>
    <x v="108"/>
    <x v="3"/>
  </r>
  <r>
    <x v="433"/>
    <s v="Protegido 434"/>
    <d v="2019-03-23T00:00:00"/>
    <d v="2019-06-14T00:00:00"/>
    <x v="0"/>
    <s v="IBAGUE"/>
    <x v="27"/>
    <n v="0"/>
    <n v="1"/>
    <n v="0"/>
    <n v="3"/>
    <n v="1"/>
    <n v="1"/>
    <s v="Si"/>
    <s v="Si"/>
    <n v="1"/>
    <n v="0"/>
    <n v="6500"/>
    <n v="0"/>
    <n v="360000"/>
    <n v="250000"/>
    <n v="180000"/>
    <x v="132"/>
    <x v="3"/>
  </r>
  <r>
    <x v="434"/>
    <s v="Protegido 435"/>
    <d v="2019-03-23T00:00:00"/>
    <d v="2019-07-09T00:00:00"/>
    <x v="0"/>
    <s v="SAN VICENTE DEL CAGUAN"/>
    <x v="2"/>
    <n v="0"/>
    <n v="1"/>
    <n v="0"/>
    <n v="3"/>
    <n v="2"/>
    <n v="1"/>
    <s v="Si"/>
    <s v="Si"/>
    <n v="1"/>
    <n v="0"/>
    <n v="6500"/>
    <n v="0"/>
    <n v="360000"/>
    <n v="500000"/>
    <n v="180000"/>
    <x v="49"/>
    <x v="0"/>
  </r>
  <r>
    <x v="435"/>
    <s v="Protegido 436"/>
    <d v="2019-03-23T00:00:00"/>
    <d v="2020-02-07T00:00:00"/>
    <x v="0"/>
    <s v="BOGOTA"/>
    <x v="1"/>
    <n v="1"/>
    <n v="2"/>
    <n v="1"/>
    <n v="3"/>
    <n v="3"/>
    <n v="2"/>
    <s v="Si"/>
    <s v="Si"/>
    <n v="1"/>
    <n v="2500"/>
    <n v="13000"/>
    <n v="1500"/>
    <n v="360000"/>
    <n v="750000"/>
    <n v="360000"/>
    <x v="208"/>
    <x v="0"/>
  </r>
  <r>
    <x v="436"/>
    <s v="Protegido 437"/>
    <d v="2019-03-23T00:00:00"/>
    <d v="2021-03-22T00:00:00"/>
    <x v="0"/>
    <s v="BOGOTA"/>
    <x v="1"/>
    <n v="1"/>
    <n v="0"/>
    <n v="0"/>
    <n v="0"/>
    <n v="3"/>
    <n v="2"/>
    <s v="Si"/>
    <s v="Si"/>
    <n v="1"/>
    <n v="2500"/>
    <n v="0"/>
    <n v="0"/>
    <n v="0"/>
    <n v="750000"/>
    <n v="360000"/>
    <x v="23"/>
    <x v="0"/>
  </r>
  <r>
    <x v="437"/>
    <s v="Protegido 438"/>
    <d v="2019-03-23T00:00:00"/>
    <d v="2019-07-22T00:00:00"/>
    <x v="0"/>
    <s v="BOGOTA"/>
    <x v="1"/>
    <n v="0"/>
    <n v="2"/>
    <n v="1"/>
    <n v="1"/>
    <n v="2"/>
    <n v="2"/>
    <s v="Si"/>
    <s v="Si"/>
    <n v="1"/>
    <n v="0"/>
    <n v="13000"/>
    <n v="1500"/>
    <n v="120000"/>
    <n v="500000"/>
    <n v="360000"/>
    <x v="16"/>
    <x v="0"/>
  </r>
  <r>
    <x v="438"/>
    <s v="Protegido 439"/>
    <d v="2019-03-23T00:00:00"/>
    <d v="2019-06-16T00:00:00"/>
    <x v="0"/>
    <s v="PEREIRA"/>
    <x v="0"/>
    <n v="1"/>
    <n v="1"/>
    <n v="1"/>
    <n v="1"/>
    <n v="3"/>
    <n v="2"/>
    <s v="Si"/>
    <s v="Si"/>
    <n v="1"/>
    <n v="2500"/>
    <n v="6500"/>
    <n v="1500"/>
    <n v="120000"/>
    <n v="750000"/>
    <n v="360000"/>
    <x v="209"/>
    <x v="0"/>
  </r>
  <r>
    <x v="439"/>
    <s v="Protegido 440"/>
    <d v="2019-03-23T00:00:00"/>
    <d v="2021-03-10T00:00:00"/>
    <x v="0"/>
    <s v="MANIZALES"/>
    <x v="6"/>
    <n v="0"/>
    <n v="1"/>
    <n v="0"/>
    <n v="1"/>
    <n v="3"/>
    <n v="0"/>
    <s v="Si"/>
    <s v="Si"/>
    <n v="1"/>
    <n v="0"/>
    <n v="6500"/>
    <n v="0"/>
    <n v="120000"/>
    <n v="750000"/>
    <n v="0"/>
    <x v="107"/>
    <x v="0"/>
  </r>
  <r>
    <x v="440"/>
    <s v="Protegido 441"/>
    <d v="2019-03-23T00:00:00"/>
    <d v="2021-06-26T00:00:00"/>
    <x v="0"/>
    <s v="MANIZALES"/>
    <x v="6"/>
    <n v="1"/>
    <n v="1"/>
    <n v="1"/>
    <n v="1"/>
    <n v="3"/>
    <n v="0"/>
    <s v="Si"/>
    <s v="Si"/>
    <n v="1"/>
    <n v="2500"/>
    <n v="6500"/>
    <n v="1500"/>
    <n v="120000"/>
    <n v="750000"/>
    <n v="0"/>
    <x v="196"/>
    <x v="0"/>
  </r>
  <r>
    <x v="441"/>
    <s v="Protegido 442"/>
    <d v="2019-03-23T00:00:00"/>
    <d v="2020-07-28T00:00:00"/>
    <x v="0"/>
    <s v="MANIZALES"/>
    <x v="6"/>
    <n v="1"/>
    <n v="1"/>
    <n v="0"/>
    <n v="3"/>
    <n v="3"/>
    <n v="2"/>
    <s v="Si"/>
    <s v="Si"/>
    <n v="1"/>
    <n v="2500"/>
    <n v="6500"/>
    <n v="0"/>
    <n v="360000"/>
    <n v="750000"/>
    <n v="360000"/>
    <x v="27"/>
    <x v="0"/>
  </r>
  <r>
    <x v="442"/>
    <s v="Protegido 443"/>
    <d v="2019-03-23T00:00:00"/>
    <d v="2021-04-13T00:00:00"/>
    <x v="0"/>
    <s v="POPAYAN"/>
    <x v="5"/>
    <n v="1"/>
    <n v="0"/>
    <n v="1"/>
    <n v="0"/>
    <n v="2"/>
    <n v="0"/>
    <s v="Si"/>
    <s v="Si"/>
    <n v="1"/>
    <n v="2500"/>
    <n v="0"/>
    <n v="1500"/>
    <n v="0"/>
    <n v="500000"/>
    <n v="0"/>
    <x v="11"/>
    <x v="0"/>
  </r>
  <r>
    <x v="443"/>
    <s v="Protegido 444"/>
    <d v="2019-03-23T00:00:00"/>
    <d v="2021-01-26T00:00:00"/>
    <x v="0"/>
    <s v="MONTERIA"/>
    <x v="12"/>
    <n v="1"/>
    <n v="1"/>
    <n v="1"/>
    <n v="1"/>
    <n v="1"/>
    <n v="0"/>
    <s v="Si"/>
    <s v="Si"/>
    <n v="1"/>
    <n v="2500"/>
    <n v="6500"/>
    <n v="1500"/>
    <n v="120000"/>
    <n v="250000"/>
    <n v="0"/>
    <x v="210"/>
    <x v="1"/>
  </r>
  <r>
    <x v="444"/>
    <s v="Protegido 445"/>
    <d v="2019-03-23T00:00:00"/>
    <d v="2019-07-08T00:00:00"/>
    <x v="0"/>
    <s v="BOGOTA"/>
    <x v="1"/>
    <n v="0"/>
    <n v="1"/>
    <n v="1"/>
    <n v="0"/>
    <n v="1"/>
    <n v="2"/>
    <s v="Si"/>
    <s v="Si"/>
    <n v="1"/>
    <n v="0"/>
    <n v="6500"/>
    <n v="1500"/>
    <n v="0"/>
    <n v="250000"/>
    <n v="360000"/>
    <x v="36"/>
    <x v="0"/>
  </r>
  <r>
    <x v="445"/>
    <s v="Protegido 446"/>
    <d v="2019-03-23T00:00:00"/>
    <d v="2021-07-16T00:00:00"/>
    <x v="0"/>
    <s v="BOGOTA"/>
    <x v="1"/>
    <n v="1"/>
    <n v="2"/>
    <n v="0"/>
    <n v="0"/>
    <n v="2"/>
    <n v="1"/>
    <s v="Si"/>
    <s v="Si"/>
    <n v="1"/>
    <n v="2500"/>
    <n v="13000"/>
    <n v="0"/>
    <n v="0"/>
    <n v="500000"/>
    <n v="180000"/>
    <x v="59"/>
    <x v="0"/>
  </r>
  <r>
    <x v="446"/>
    <s v="Protegido 447"/>
    <d v="2019-03-23T00:00:00"/>
    <d v="2020-07-20T00:00:00"/>
    <x v="0"/>
    <s v="PITALITO"/>
    <x v="3"/>
    <n v="0"/>
    <n v="2"/>
    <n v="1"/>
    <n v="3"/>
    <n v="3"/>
    <n v="1"/>
    <s v="Si"/>
    <s v="Si"/>
    <n v="1"/>
    <n v="0"/>
    <n v="13000"/>
    <n v="1500"/>
    <n v="360000"/>
    <n v="750000"/>
    <n v="180000"/>
    <x v="158"/>
    <x v="0"/>
  </r>
  <r>
    <x v="447"/>
    <s v="Protegido 448"/>
    <d v="2019-03-23T00:00:00"/>
    <d v="2020-08-30T00:00:00"/>
    <x v="0"/>
    <s v="PITALITO"/>
    <x v="3"/>
    <n v="1"/>
    <n v="1"/>
    <n v="0"/>
    <n v="0"/>
    <n v="2"/>
    <n v="2"/>
    <s v="Si"/>
    <s v="Si"/>
    <n v="1"/>
    <n v="2500"/>
    <n v="6500"/>
    <n v="0"/>
    <n v="0"/>
    <n v="500000"/>
    <n v="360000"/>
    <x v="14"/>
    <x v="0"/>
  </r>
  <r>
    <x v="448"/>
    <s v="Protegido 449"/>
    <d v="2019-03-23T00:00:00"/>
    <d v="2020-07-03T00:00:00"/>
    <x v="0"/>
    <s v="NEIVA"/>
    <x v="3"/>
    <n v="0"/>
    <n v="0"/>
    <n v="0"/>
    <n v="1"/>
    <n v="1"/>
    <n v="2"/>
    <s v="No"/>
    <s v="Si"/>
    <n v="1"/>
    <n v="0"/>
    <n v="0"/>
    <n v="0"/>
    <n v="120000"/>
    <n v="250000"/>
    <n v="360000"/>
    <x v="211"/>
    <x v="0"/>
  </r>
  <r>
    <x v="449"/>
    <s v="Protegido 450"/>
    <d v="2019-03-23T00:00:00"/>
    <d v="2021-08-21T00:00:00"/>
    <x v="0"/>
    <s v="BECERRIL"/>
    <x v="22"/>
    <n v="1"/>
    <n v="2"/>
    <n v="1"/>
    <n v="3"/>
    <n v="1"/>
    <n v="2"/>
    <s v="Si"/>
    <s v="Si"/>
    <n v="1"/>
    <n v="2500"/>
    <n v="13000"/>
    <n v="1500"/>
    <n v="360000"/>
    <n v="250000"/>
    <n v="360000"/>
    <x v="212"/>
    <x v="3"/>
  </r>
  <r>
    <x v="450"/>
    <s v="Protegido 451"/>
    <d v="2019-03-23T00:00:00"/>
    <d v="2020-11-20T00:00:00"/>
    <x v="0"/>
    <s v="SAN VICENTE DEL CAGUAN"/>
    <x v="2"/>
    <n v="1"/>
    <n v="0"/>
    <n v="0"/>
    <n v="0"/>
    <n v="2"/>
    <n v="2"/>
    <s v="Si"/>
    <s v="Si"/>
    <n v="1"/>
    <n v="2500"/>
    <n v="0"/>
    <n v="0"/>
    <n v="0"/>
    <n v="500000"/>
    <n v="360000"/>
    <x v="213"/>
    <x v="0"/>
  </r>
  <r>
    <x v="451"/>
    <s v="Protegido 452"/>
    <d v="2019-03-23T00:00:00"/>
    <d v="2021-04-05T00:00:00"/>
    <x v="0"/>
    <s v="SAN MARTIN 1"/>
    <x v="22"/>
    <n v="0"/>
    <n v="0"/>
    <n v="0"/>
    <n v="0"/>
    <n v="2"/>
    <n v="1"/>
    <s v="No"/>
    <s v="Si"/>
    <n v="1"/>
    <n v="0"/>
    <n v="0"/>
    <n v="0"/>
    <n v="0"/>
    <n v="500000"/>
    <n v="180000"/>
    <x v="127"/>
    <x v="3"/>
  </r>
  <r>
    <x v="452"/>
    <s v="Protegido 453"/>
    <d v="2019-03-23T00:00:00"/>
    <d v="2020-03-05T00:00:00"/>
    <x v="0"/>
    <s v="MANIZALES"/>
    <x v="6"/>
    <n v="0"/>
    <n v="0"/>
    <n v="0"/>
    <n v="3"/>
    <n v="2"/>
    <n v="0"/>
    <s v="No"/>
    <s v="Si"/>
    <n v="1"/>
    <n v="0"/>
    <n v="0"/>
    <n v="0"/>
    <n v="360000"/>
    <n v="500000"/>
    <n v="0"/>
    <x v="17"/>
    <x v="0"/>
  </r>
  <r>
    <x v="453"/>
    <s v="Protegido 454"/>
    <d v="2019-03-23T00:00:00"/>
    <d v="2020-06-13T00:00:00"/>
    <x v="0"/>
    <s v="FLORENCIA 1"/>
    <x v="2"/>
    <n v="0"/>
    <n v="1"/>
    <n v="0"/>
    <n v="0"/>
    <n v="2"/>
    <n v="2"/>
    <s v="Si"/>
    <s v="Si"/>
    <n v="1"/>
    <n v="0"/>
    <n v="6500"/>
    <n v="0"/>
    <n v="0"/>
    <n v="500000"/>
    <n v="360000"/>
    <x v="70"/>
    <x v="0"/>
  </r>
  <r>
    <x v="454"/>
    <s v="Protegido 455"/>
    <d v="2019-03-23T00:00:00"/>
    <d v="2021-01-11T00:00:00"/>
    <x v="0"/>
    <s v="SAN VICENTE DEL CAGUAN"/>
    <x v="2"/>
    <n v="0"/>
    <n v="2"/>
    <n v="0"/>
    <n v="3"/>
    <n v="2"/>
    <n v="1"/>
    <s v="Si"/>
    <s v="Si"/>
    <n v="1"/>
    <n v="0"/>
    <n v="13000"/>
    <n v="0"/>
    <n v="360000"/>
    <n v="500000"/>
    <n v="180000"/>
    <x v="21"/>
    <x v="0"/>
  </r>
  <r>
    <x v="455"/>
    <s v="Protegido 456"/>
    <d v="2019-03-23T00:00:00"/>
    <d v="2020-04-18T00:00:00"/>
    <x v="0"/>
    <s v="BOGOTA"/>
    <x v="1"/>
    <n v="0"/>
    <n v="1"/>
    <n v="0"/>
    <n v="0"/>
    <n v="3"/>
    <n v="2"/>
    <s v="Si"/>
    <s v="Si"/>
    <n v="1"/>
    <n v="0"/>
    <n v="6500"/>
    <n v="0"/>
    <n v="0"/>
    <n v="750000"/>
    <n v="360000"/>
    <x v="104"/>
    <x v="0"/>
  </r>
  <r>
    <x v="456"/>
    <s v="Protegido 457"/>
    <d v="2019-03-23T00:00:00"/>
    <d v="2020-11-16T00:00:00"/>
    <x v="0"/>
    <s v="BOGOTA"/>
    <x v="1"/>
    <n v="1"/>
    <n v="1"/>
    <n v="0"/>
    <n v="3"/>
    <n v="1"/>
    <n v="1"/>
    <s v="Si"/>
    <s v="Si"/>
    <n v="1"/>
    <n v="2500"/>
    <n v="6500"/>
    <n v="0"/>
    <n v="360000"/>
    <n v="250000"/>
    <n v="180000"/>
    <x v="214"/>
    <x v="0"/>
  </r>
  <r>
    <x v="457"/>
    <s v="Protegido 458"/>
    <d v="2019-03-23T00:00:00"/>
    <d v="2019-10-05T00:00:00"/>
    <x v="0"/>
    <s v="LIBANO"/>
    <x v="27"/>
    <n v="0"/>
    <n v="1"/>
    <n v="1"/>
    <n v="3"/>
    <n v="3"/>
    <n v="1"/>
    <s v="Si"/>
    <s v="Si"/>
    <n v="1"/>
    <n v="0"/>
    <n v="6500"/>
    <n v="1500"/>
    <n v="360000"/>
    <n v="750000"/>
    <n v="180000"/>
    <x v="174"/>
    <x v="3"/>
  </r>
  <r>
    <x v="458"/>
    <s v="Protegido 459"/>
    <d v="2019-03-23T00:00:00"/>
    <d v="2021-08-13T00:00:00"/>
    <x v="0"/>
    <s v="VILLAVICENCIO"/>
    <x v="4"/>
    <n v="0"/>
    <n v="2"/>
    <n v="0"/>
    <n v="1"/>
    <n v="1"/>
    <n v="0"/>
    <s v="Si"/>
    <s v="Si"/>
    <n v="1"/>
    <n v="0"/>
    <n v="13000"/>
    <n v="0"/>
    <n v="120000"/>
    <n v="250000"/>
    <n v="0"/>
    <x v="155"/>
    <x v="0"/>
  </r>
  <r>
    <x v="459"/>
    <s v="Protegido 460"/>
    <d v="2019-03-23T00:00:00"/>
    <d v="2021-07-06T00:00:00"/>
    <x v="0"/>
    <s v="BOGOTA"/>
    <x v="1"/>
    <n v="0"/>
    <n v="2"/>
    <n v="1"/>
    <n v="3"/>
    <n v="1"/>
    <n v="0"/>
    <s v="Si"/>
    <s v="Si"/>
    <n v="1"/>
    <n v="0"/>
    <n v="13000"/>
    <n v="1500"/>
    <n v="360000"/>
    <n v="250000"/>
    <n v="0"/>
    <x v="1"/>
    <x v="0"/>
  </r>
  <r>
    <x v="460"/>
    <s v="Protegido 461"/>
    <d v="2019-03-23T00:00:00"/>
    <d v="2019-10-26T00:00:00"/>
    <x v="0"/>
    <s v="VILLAVICENCIO"/>
    <x v="4"/>
    <n v="0"/>
    <n v="2"/>
    <n v="1"/>
    <n v="0"/>
    <n v="1"/>
    <n v="0"/>
    <s v="Si"/>
    <s v="Si"/>
    <n v="1"/>
    <n v="0"/>
    <n v="13000"/>
    <n v="1500"/>
    <n v="0"/>
    <n v="250000"/>
    <n v="0"/>
    <x v="215"/>
    <x v="0"/>
  </r>
  <r>
    <x v="461"/>
    <s v="Protegido 462"/>
    <d v="2019-03-23T00:00:00"/>
    <d v="2019-07-16T00:00:00"/>
    <x v="1"/>
    <s v="SAN JUAN DE RIOSECO"/>
    <x v="16"/>
    <n v="0"/>
    <n v="2"/>
    <n v="0"/>
    <n v="1"/>
    <n v="2"/>
    <n v="2"/>
    <s v="Si"/>
    <s v="Si"/>
    <n v="1"/>
    <n v="0"/>
    <n v="13000"/>
    <n v="0"/>
    <n v="120000"/>
    <n v="500000"/>
    <n v="360000"/>
    <x v="75"/>
    <x v="2"/>
  </r>
  <r>
    <x v="462"/>
    <s v="Protegido 463"/>
    <d v="2019-03-23T00:00:00"/>
    <d v="2020-05-07T00:00:00"/>
    <x v="1"/>
    <s v="VILLAVICENCIO"/>
    <x v="4"/>
    <n v="1"/>
    <n v="0"/>
    <n v="1"/>
    <n v="1"/>
    <n v="2"/>
    <n v="1"/>
    <s v="Si"/>
    <s v="Si"/>
    <n v="1"/>
    <n v="2500"/>
    <n v="0"/>
    <n v="1500"/>
    <n v="120000"/>
    <n v="500000"/>
    <n v="180000"/>
    <x v="100"/>
    <x v="0"/>
  </r>
  <r>
    <x v="463"/>
    <s v="Protegido 464"/>
    <d v="2019-03-23T00:00:00"/>
    <d v="2019-11-28T00:00:00"/>
    <x v="1"/>
    <s v="FLORIDABLANCA"/>
    <x v="13"/>
    <n v="0"/>
    <n v="2"/>
    <n v="1"/>
    <n v="1"/>
    <n v="3"/>
    <n v="2"/>
    <s v="Si"/>
    <s v="Si"/>
    <n v="1"/>
    <n v="0"/>
    <n v="13000"/>
    <n v="1500"/>
    <n v="120000"/>
    <n v="750000"/>
    <n v="360000"/>
    <x v="216"/>
    <x v="1"/>
  </r>
  <r>
    <x v="464"/>
    <s v="Protegido 465"/>
    <d v="2019-03-23T00:00:00"/>
    <d v="2020-11-13T00:00:00"/>
    <x v="1"/>
    <s v="MEDELLIN"/>
    <x v="10"/>
    <n v="0"/>
    <n v="0"/>
    <n v="0"/>
    <n v="3"/>
    <n v="2"/>
    <n v="1"/>
    <s v="No"/>
    <s v="Si"/>
    <n v="1"/>
    <n v="0"/>
    <n v="0"/>
    <n v="0"/>
    <n v="360000"/>
    <n v="500000"/>
    <n v="180000"/>
    <x v="93"/>
    <x v="1"/>
  </r>
  <r>
    <x v="465"/>
    <s v="Protegido 466"/>
    <d v="2019-03-23T00:00:00"/>
    <d v="2019-11-27T00:00:00"/>
    <x v="1"/>
    <s v="BELEN DE UMBRIA"/>
    <x v="0"/>
    <n v="1"/>
    <n v="0"/>
    <n v="0"/>
    <n v="0"/>
    <n v="1"/>
    <n v="1"/>
    <s v="Si"/>
    <s v="Si"/>
    <n v="1"/>
    <n v="2500"/>
    <n v="0"/>
    <n v="0"/>
    <n v="0"/>
    <n v="250000"/>
    <n v="180000"/>
    <x v="217"/>
    <x v="0"/>
  </r>
  <r>
    <x v="466"/>
    <s v="Protegido 467"/>
    <d v="2019-03-23T00:00:00"/>
    <d v="2019-12-22T00:00:00"/>
    <x v="1"/>
    <s v="BARRANQUILLA"/>
    <x v="14"/>
    <n v="0"/>
    <n v="0"/>
    <n v="0"/>
    <n v="0"/>
    <n v="3"/>
    <n v="2"/>
    <s v="No"/>
    <s v="Si"/>
    <n v="1"/>
    <n v="0"/>
    <n v="0"/>
    <n v="0"/>
    <n v="0"/>
    <n v="750000"/>
    <n v="360000"/>
    <x v="218"/>
    <x v="1"/>
  </r>
  <r>
    <x v="467"/>
    <s v="Protegido 468"/>
    <d v="2019-03-23T00:00:00"/>
    <d v="2019-05-30T00:00:00"/>
    <x v="1"/>
    <s v="SABANAGRANDE"/>
    <x v="14"/>
    <n v="1"/>
    <n v="0"/>
    <n v="1"/>
    <n v="1"/>
    <n v="2"/>
    <n v="1"/>
    <s v="Si"/>
    <s v="Si"/>
    <n v="1"/>
    <n v="2500"/>
    <n v="0"/>
    <n v="1500"/>
    <n v="120000"/>
    <n v="500000"/>
    <n v="180000"/>
    <x v="100"/>
    <x v="1"/>
  </r>
  <r>
    <x v="468"/>
    <s v="Protegido 469"/>
    <d v="2019-03-23T00:00:00"/>
    <d v="2021-04-05T00:00:00"/>
    <x v="0"/>
    <s v="SABANAGRANDE"/>
    <x v="14"/>
    <n v="0"/>
    <n v="2"/>
    <n v="0"/>
    <n v="0"/>
    <n v="1"/>
    <n v="1"/>
    <s v="Si"/>
    <s v="Si"/>
    <n v="1"/>
    <n v="0"/>
    <n v="13000"/>
    <n v="0"/>
    <n v="0"/>
    <n v="250000"/>
    <n v="180000"/>
    <x v="76"/>
    <x v="1"/>
  </r>
  <r>
    <x v="469"/>
    <s v="Protegido 470"/>
    <d v="2019-03-23T00:00:00"/>
    <d v="2020-09-10T00:00:00"/>
    <x v="1"/>
    <s v="SANTO TOMAS"/>
    <x v="14"/>
    <n v="1"/>
    <n v="0"/>
    <n v="0"/>
    <n v="3"/>
    <n v="2"/>
    <n v="0"/>
    <s v="Si"/>
    <s v="Si"/>
    <n v="1"/>
    <n v="2500"/>
    <n v="0"/>
    <n v="0"/>
    <n v="360000"/>
    <n v="500000"/>
    <n v="0"/>
    <x v="213"/>
    <x v="1"/>
  </r>
  <r>
    <x v="470"/>
    <s v="Protegido 471"/>
    <d v="2019-03-23T00:00:00"/>
    <d v="2019-05-24T00:00:00"/>
    <x v="1"/>
    <s v="SINCELEJO"/>
    <x v="21"/>
    <n v="0"/>
    <n v="2"/>
    <n v="0"/>
    <n v="0"/>
    <n v="2"/>
    <n v="2"/>
    <s v="Si"/>
    <s v="Si"/>
    <n v="1"/>
    <n v="0"/>
    <n v="13000"/>
    <n v="0"/>
    <n v="0"/>
    <n v="500000"/>
    <n v="360000"/>
    <x v="62"/>
    <x v="3"/>
  </r>
  <r>
    <x v="471"/>
    <s v="Protegido 472"/>
    <d v="2019-03-23T00:00:00"/>
    <d v="2020-07-04T00:00:00"/>
    <x v="1"/>
    <s v="ARMENIA 1"/>
    <x v="10"/>
    <n v="0"/>
    <n v="0"/>
    <n v="0"/>
    <n v="3"/>
    <n v="1"/>
    <n v="0"/>
    <s v="No"/>
    <s v="Si"/>
    <n v="1"/>
    <n v="0"/>
    <n v="0"/>
    <n v="0"/>
    <n v="360000"/>
    <n v="250000"/>
    <n v="0"/>
    <x v="118"/>
    <x v="1"/>
  </r>
  <r>
    <x v="472"/>
    <s v="Protegido 473"/>
    <d v="2019-03-23T00:00:00"/>
    <d v="2019-12-08T00:00:00"/>
    <x v="0"/>
    <s v="PUEBLO RICO"/>
    <x v="0"/>
    <n v="0"/>
    <n v="2"/>
    <n v="0"/>
    <n v="1"/>
    <n v="3"/>
    <n v="0"/>
    <s v="Si"/>
    <s v="Si"/>
    <n v="1"/>
    <n v="0"/>
    <n v="13000"/>
    <n v="0"/>
    <n v="120000"/>
    <n v="750000"/>
    <n v="0"/>
    <x v="41"/>
    <x v="0"/>
  </r>
  <r>
    <x v="473"/>
    <s v="Protegido 474"/>
    <d v="2019-03-23T00:00:00"/>
    <d v="2020-09-14T00:00:00"/>
    <x v="1"/>
    <s v="PEREIRA"/>
    <x v="0"/>
    <n v="0"/>
    <n v="1"/>
    <n v="1"/>
    <n v="0"/>
    <n v="2"/>
    <n v="0"/>
    <s v="Si"/>
    <s v="Si"/>
    <n v="1"/>
    <n v="0"/>
    <n v="6500"/>
    <n v="1500"/>
    <n v="0"/>
    <n v="500000"/>
    <n v="0"/>
    <x v="219"/>
    <x v="0"/>
  </r>
  <r>
    <x v="474"/>
    <s v="Protegido 475"/>
    <d v="2019-03-23T00:00:00"/>
    <d v="2019-07-07T00:00:00"/>
    <x v="0"/>
    <s v="POPAYAN"/>
    <x v="5"/>
    <n v="0"/>
    <n v="1"/>
    <n v="0"/>
    <n v="1"/>
    <n v="3"/>
    <n v="0"/>
    <s v="Si"/>
    <s v="Si"/>
    <n v="1"/>
    <n v="0"/>
    <n v="6500"/>
    <n v="0"/>
    <n v="120000"/>
    <n v="750000"/>
    <n v="0"/>
    <x v="107"/>
    <x v="0"/>
  </r>
  <r>
    <x v="475"/>
    <s v="Protegido 476"/>
    <d v="2019-03-23T00:00:00"/>
    <d v="2020-10-22T00:00:00"/>
    <x v="1"/>
    <s v="POPAYAN"/>
    <x v="5"/>
    <n v="0"/>
    <n v="0"/>
    <n v="0"/>
    <n v="0"/>
    <n v="1"/>
    <n v="0"/>
    <s v="No"/>
    <s v="Si"/>
    <n v="1"/>
    <n v="0"/>
    <n v="0"/>
    <n v="0"/>
    <n v="0"/>
    <n v="250000"/>
    <n v="0"/>
    <x v="25"/>
    <x v="0"/>
  </r>
  <r>
    <x v="476"/>
    <s v="Protegido 477"/>
    <d v="2019-03-23T00:00:00"/>
    <d v="2020-04-18T00:00:00"/>
    <x v="0"/>
    <s v="BARRANQUILLA"/>
    <x v="14"/>
    <n v="0"/>
    <n v="1"/>
    <n v="1"/>
    <n v="1"/>
    <n v="1"/>
    <n v="1"/>
    <s v="Si"/>
    <s v="Si"/>
    <n v="1"/>
    <n v="0"/>
    <n v="6500"/>
    <n v="1500"/>
    <n v="120000"/>
    <n v="250000"/>
    <n v="180000"/>
    <x v="19"/>
    <x v="1"/>
  </r>
  <r>
    <x v="477"/>
    <s v="Protegido 478"/>
    <d v="2019-03-23T00:00:00"/>
    <d v="2019-11-24T00:00:00"/>
    <x v="1"/>
    <s v="BOGOTA"/>
    <x v="1"/>
    <n v="1"/>
    <n v="2"/>
    <n v="0"/>
    <n v="1"/>
    <n v="1"/>
    <n v="0"/>
    <s v="Si"/>
    <s v="Si"/>
    <n v="1"/>
    <n v="2500"/>
    <n v="13000"/>
    <n v="0"/>
    <n v="120000"/>
    <n v="250000"/>
    <n v="0"/>
    <x v="220"/>
    <x v="0"/>
  </r>
  <r>
    <x v="478"/>
    <s v="Protegido 479"/>
    <d v="2019-03-23T00:00:00"/>
    <d v="2020-09-02T00:00:00"/>
    <x v="0"/>
    <s v="PITALITO"/>
    <x v="3"/>
    <n v="0"/>
    <n v="0"/>
    <n v="0"/>
    <n v="1"/>
    <n v="3"/>
    <n v="2"/>
    <s v="No"/>
    <s v="Si"/>
    <n v="1"/>
    <n v="0"/>
    <n v="0"/>
    <n v="0"/>
    <n v="120000"/>
    <n v="750000"/>
    <n v="360000"/>
    <x v="33"/>
    <x v="0"/>
  </r>
  <r>
    <x v="479"/>
    <s v="Protegido 480"/>
    <d v="2019-03-23T00:00:00"/>
    <d v="2020-05-30T00:00:00"/>
    <x v="1"/>
    <s v="NEIVA"/>
    <x v="3"/>
    <n v="1"/>
    <n v="1"/>
    <n v="1"/>
    <n v="0"/>
    <n v="1"/>
    <n v="0"/>
    <s v="Si"/>
    <s v="Si"/>
    <n v="1"/>
    <n v="2500"/>
    <n v="6500"/>
    <n v="1500"/>
    <n v="0"/>
    <n v="250000"/>
    <n v="0"/>
    <x v="221"/>
    <x v="0"/>
  </r>
  <r>
    <x v="480"/>
    <s v="Protegido 481"/>
    <d v="2019-03-23T00:00:00"/>
    <d v="2021-01-31T00:00:00"/>
    <x v="0"/>
    <s v="BOGOTA"/>
    <x v="1"/>
    <n v="0"/>
    <n v="1"/>
    <n v="0"/>
    <n v="3"/>
    <n v="1"/>
    <n v="1"/>
    <s v="Si"/>
    <s v="Si"/>
    <n v="1"/>
    <n v="0"/>
    <n v="6500"/>
    <n v="0"/>
    <n v="360000"/>
    <n v="250000"/>
    <n v="180000"/>
    <x v="132"/>
    <x v="0"/>
  </r>
  <r>
    <x v="481"/>
    <s v="Protegido 482"/>
    <d v="2019-03-23T00:00:00"/>
    <d v="2020-04-20T00:00:00"/>
    <x v="0"/>
    <s v="BOGOTA"/>
    <x v="1"/>
    <n v="0"/>
    <n v="1"/>
    <n v="0"/>
    <n v="0"/>
    <n v="3"/>
    <n v="0"/>
    <s v="Si"/>
    <s v="Si"/>
    <n v="1"/>
    <n v="0"/>
    <n v="6500"/>
    <n v="0"/>
    <n v="0"/>
    <n v="750000"/>
    <n v="0"/>
    <x v="54"/>
    <x v="0"/>
  </r>
  <r>
    <x v="482"/>
    <s v="Protegido 483"/>
    <d v="2019-03-23T00:00:00"/>
    <d v="2020-07-25T00:00:00"/>
    <x v="1"/>
    <s v="ARMENIA 1"/>
    <x v="10"/>
    <n v="0"/>
    <n v="0"/>
    <n v="1"/>
    <n v="1"/>
    <n v="3"/>
    <n v="0"/>
    <s v="Si"/>
    <s v="Si"/>
    <n v="1"/>
    <n v="0"/>
    <n v="0"/>
    <n v="1500"/>
    <n v="120000"/>
    <n v="750000"/>
    <n v="0"/>
    <x v="222"/>
    <x v="1"/>
  </r>
  <r>
    <x v="483"/>
    <s v="Protegido 484"/>
    <d v="2019-03-23T00:00:00"/>
    <d v="2019-11-03T00:00:00"/>
    <x v="1"/>
    <s v="LIBANO"/>
    <x v="27"/>
    <n v="1"/>
    <n v="0"/>
    <n v="1"/>
    <n v="3"/>
    <n v="1"/>
    <n v="1"/>
    <s v="Si"/>
    <s v="Si"/>
    <n v="1"/>
    <n v="2500"/>
    <n v="0"/>
    <n v="1500"/>
    <n v="360000"/>
    <n v="250000"/>
    <n v="180000"/>
    <x v="223"/>
    <x v="3"/>
  </r>
  <r>
    <x v="484"/>
    <s v="Protegido 485"/>
    <d v="2019-03-23T00:00:00"/>
    <d v="2020-12-26T00:00:00"/>
    <x v="1"/>
    <s v="BOGOTA"/>
    <x v="1"/>
    <n v="0"/>
    <n v="1"/>
    <n v="1"/>
    <n v="1"/>
    <n v="2"/>
    <n v="1"/>
    <s v="Si"/>
    <s v="Si"/>
    <n v="1"/>
    <n v="0"/>
    <n v="6500"/>
    <n v="1500"/>
    <n v="120000"/>
    <n v="500000"/>
    <n v="180000"/>
    <x v="12"/>
    <x v="0"/>
  </r>
  <r>
    <x v="485"/>
    <s v="Protegido 486"/>
    <d v="2019-03-23T00:00:00"/>
    <d v="2020-11-15T00:00:00"/>
    <x v="0"/>
    <s v="SAN VICENTE DEL CAGUAN"/>
    <x v="2"/>
    <n v="1"/>
    <n v="0"/>
    <n v="0"/>
    <n v="1"/>
    <n v="3"/>
    <n v="2"/>
    <s v="Si"/>
    <s v="Si"/>
    <n v="1"/>
    <n v="2500"/>
    <n v="0"/>
    <n v="0"/>
    <n v="120000"/>
    <n v="750000"/>
    <n v="360000"/>
    <x v="150"/>
    <x v="0"/>
  </r>
  <r>
    <x v="486"/>
    <s v="Protegido 487"/>
    <d v="2019-03-23T00:00:00"/>
    <d v="2019-08-28T00:00:00"/>
    <x v="1"/>
    <s v="DAGUA"/>
    <x v="9"/>
    <n v="1"/>
    <n v="1"/>
    <n v="1"/>
    <n v="1"/>
    <n v="3"/>
    <n v="1"/>
    <s v="Si"/>
    <s v="Si"/>
    <n v="1"/>
    <n v="2500"/>
    <n v="6500"/>
    <n v="1500"/>
    <n v="120000"/>
    <n v="750000"/>
    <n v="180000"/>
    <x v="29"/>
    <x v="1"/>
  </r>
  <r>
    <x v="487"/>
    <s v="Protegido 488"/>
    <d v="2019-03-23T00:00:00"/>
    <d v="2021-08-26T00:00:00"/>
    <x v="1"/>
    <s v="BOGOTA"/>
    <x v="1"/>
    <n v="0"/>
    <n v="0"/>
    <n v="1"/>
    <n v="1"/>
    <n v="2"/>
    <n v="1"/>
    <s v="Si"/>
    <s v="Si"/>
    <n v="1"/>
    <n v="0"/>
    <n v="0"/>
    <n v="1500"/>
    <n v="120000"/>
    <n v="500000"/>
    <n v="180000"/>
    <x v="151"/>
    <x v="0"/>
  </r>
  <r>
    <x v="488"/>
    <s v="Protegido 489"/>
    <d v="2019-03-23T00:00:00"/>
    <d v="2021-03-31T00:00:00"/>
    <x v="1"/>
    <s v="MANIZALES"/>
    <x v="6"/>
    <n v="0"/>
    <n v="0"/>
    <n v="0"/>
    <n v="3"/>
    <n v="1"/>
    <n v="1"/>
    <s v="No"/>
    <s v="Si"/>
    <n v="1"/>
    <n v="0"/>
    <n v="0"/>
    <n v="0"/>
    <n v="360000"/>
    <n v="250000"/>
    <n v="180000"/>
    <x v="94"/>
    <x v="0"/>
  </r>
  <r>
    <x v="489"/>
    <s v="Protegido 490"/>
    <d v="2019-03-23T00:00:00"/>
    <d v="2019-10-12T00:00:00"/>
    <x v="0"/>
    <s v="BARRANCABERMEJA"/>
    <x v="13"/>
    <n v="0"/>
    <n v="2"/>
    <n v="0"/>
    <n v="0"/>
    <n v="3"/>
    <n v="0"/>
    <s v="Si"/>
    <s v="Si"/>
    <n v="1"/>
    <n v="0"/>
    <n v="13000"/>
    <n v="0"/>
    <n v="0"/>
    <n v="750000"/>
    <n v="0"/>
    <x v="112"/>
    <x v="1"/>
  </r>
  <r>
    <x v="490"/>
    <s v="Protegido 491"/>
    <d v="2019-03-23T00:00:00"/>
    <d v="2020-07-01T00:00:00"/>
    <x v="1"/>
    <s v="VILLAVICENCIO"/>
    <x v="4"/>
    <n v="0"/>
    <n v="2"/>
    <n v="0"/>
    <n v="3"/>
    <n v="2"/>
    <n v="0"/>
    <s v="Si"/>
    <s v="Si"/>
    <n v="1"/>
    <n v="0"/>
    <n v="13000"/>
    <n v="0"/>
    <n v="360000"/>
    <n v="500000"/>
    <n v="0"/>
    <x v="62"/>
    <x v="0"/>
  </r>
  <r>
    <x v="491"/>
    <s v="Protegido 492"/>
    <d v="2019-03-23T00:00:00"/>
    <d v="2020-02-13T00:00:00"/>
    <x v="1"/>
    <s v="MEDELLIN"/>
    <x v="10"/>
    <n v="1"/>
    <n v="2"/>
    <n v="0"/>
    <n v="0"/>
    <n v="1"/>
    <n v="0"/>
    <s v="Si"/>
    <s v="Si"/>
    <n v="1"/>
    <n v="2500"/>
    <n v="13000"/>
    <n v="0"/>
    <n v="0"/>
    <n v="250000"/>
    <n v="0"/>
    <x v="87"/>
    <x v="1"/>
  </r>
  <r>
    <x v="492"/>
    <s v="Protegido 493"/>
    <d v="2019-03-23T00:00:00"/>
    <d v="2020-02-02T00:00:00"/>
    <x v="1"/>
    <s v="BARRANQUILLA"/>
    <x v="14"/>
    <n v="0"/>
    <n v="2"/>
    <n v="1"/>
    <n v="3"/>
    <n v="1"/>
    <n v="1"/>
    <s v="Si"/>
    <s v="Si"/>
    <n v="1"/>
    <n v="0"/>
    <n v="13000"/>
    <n v="1500"/>
    <n v="360000"/>
    <n v="250000"/>
    <n v="180000"/>
    <x v="198"/>
    <x v="1"/>
  </r>
  <r>
    <x v="493"/>
    <s v="Protegido 494"/>
    <d v="2019-03-23T00:00:00"/>
    <d v="2019-07-12T00:00:00"/>
    <x v="0"/>
    <s v="RIOHACHA"/>
    <x v="18"/>
    <n v="0"/>
    <n v="0"/>
    <n v="0"/>
    <n v="3"/>
    <n v="1"/>
    <n v="2"/>
    <s v="No"/>
    <s v="Si"/>
    <n v="1"/>
    <n v="0"/>
    <n v="0"/>
    <n v="0"/>
    <n v="360000"/>
    <n v="250000"/>
    <n v="360000"/>
    <x v="2"/>
    <x v="2"/>
  </r>
  <r>
    <x v="494"/>
    <s v="Protegido 495"/>
    <d v="2019-03-23T00:00:00"/>
    <d v="2019-09-30T00:00:00"/>
    <x v="1"/>
    <s v="BARRANQUILLA"/>
    <x v="14"/>
    <n v="1"/>
    <n v="0"/>
    <n v="1"/>
    <n v="3"/>
    <n v="2"/>
    <n v="2"/>
    <s v="Si"/>
    <s v="Si"/>
    <n v="1"/>
    <n v="2500"/>
    <n v="0"/>
    <n v="1500"/>
    <n v="360000"/>
    <n v="500000"/>
    <n v="360000"/>
    <x v="224"/>
    <x v="1"/>
  </r>
  <r>
    <x v="495"/>
    <s v="Protegido 496"/>
    <d v="2019-03-23T00:00:00"/>
    <d v="2020-09-30T00:00:00"/>
    <x v="1"/>
    <s v="BARRANQUILLA"/>
    <x v="14"/>
    <n v="0"/>
    <n v="0"/>
    <n v="1"/>
    <n v="0"/>
    <n v="2"/>
    <n v="1"/>
    <s v="Si"/>
    <s v="Si"/>
    <n v="1"/>
    <n v="0"/>
    <n v="0"/>
    <n v="1500"/>
    <n v="0"/>
    <n v="500000"/>
    <n v="180000"/>
    <x v="26"/>
    <x v="1"/>
  </r>
  <r>
    <x v="496"/>
    <s v="Protegido 497"/>
    <d v="2019-03-23T00:00:00"/>
    <d v="2020-02-06T00:00:00"/>
    <x v="1"/>
    <s v="MAGANGUE"/>
    <x v="19"/>
    <n v="1"/>
    <n v="2"/>
    <n v="1"/>
    <n v="0"/>
    <n v="1"/>
    <n v="1"/>
    <s v="Si"/>
    <s v="Si"/>
    <n v="1"/>
    <n v="2500"/>
    <n v="13000"/>
    <n v="1500"/>
    <n v="0"/>
    <n v="250000"/>
    <n v="180000"/>
    <x v="37"/>
    <x v="2"/>
  </r>
  <r>
    <x v="497"/>
    <s v="Protegido 498"/>
    <d v="2019-03-23T00:00:00"/>
    <d v="2019-06-08T00:00:00"/>
    <x v="0"/>
    <s v="POPAYAN"/>
    <x v="5"/>
    <n v="0"/>
    <n v="0"/>
    <n v="0"/>
    <n v="0"/>
    <n v="3"/>
    <n v="2"/>
    <s v="No"/>
    <s v="Si"/>
    <n v="1"/>
    <n v="0"/>
    <n v="0"/>
    <n v="0"/>
    <n v="0"/>
    <n v="750000"/>
    <n v="360000"/>
    <x v="218"/>
    <x v="0"/>
  </r>
  <r>
    <x v="498"/>
    <s v="Protegido 499"/>
    <d v="2019-03-23T00:00:00"/>
    <d v="2020-02-21T00:00:00"/>
    <x v="1"/>
    <s v="POPAYAN"/>
    <x v="5"/>
    <n v="0"/>
    <n v="2"/>
    <n v="0"/>
    <n v="3"/>
    <n v="3"/>
    <n v="0"/>
    <s v="Si"/>
    <s v="Si"/>
    <n v="1"/>
    <n v="0"/>
    <n v="13000"/>
    <n v="0"/>
    <n v="360000"/>
    <n v="750000"/>
    <n v="0"/>
    <x v="206"/>
    <x v="0"/>
  </r>
  <r>
    <x v="499"/>
    <s v="Protegido 500"/>
    <d v="2019-03-23T00:00:00"/>
    <d v="2021-04-21T00:00:00"/>
    <x v="0"/>
    <s v="POPAYAN"/>
    <x v="5"/>
    <n v="0"/>
    <n v="0"/>
    <n v="1"/>
    <n v="1"/>
    <n v="3"/>
    <n v="0"/>
    <s v="Si"/>
    <s v="Si"/>
    <n v="1"/>
    <n v="0"/>
    <n v="0"/>
    <n v="1500"/>
    <n v="120000"/>
    <n v="750000"/>
    <n v="0"/>
    <x v="222"/>
    <x v="0"/>
  </r>
  <r>
    <x v="500"/>
    <s v="Protegido 501"/>
    <d v="2019-03-23T00:00:00"/>
    <d v="2021-08-08T00:00:00"/>
    <x v="0"/>
    <s v="VILLAVICENCIO"/>
    <x v="4"/>
    <n v="0"/>
    <n v="0"/>
    <n v="1"/>
    <n v="3"/>
    <n v="1"/>
    <n v="2"/>
    <s v="Si"/>
    <s v="Si"/>
    <n v="1"/>
    <n v="0"/>
    <n v="0"/>
    <n v="1500"/>
    <n v="360000"/>
    <n v="250000"/>
    <n v="360000"/>
    <x v="225"/>
    <x v="0"/>
  </r>
  <r>
    <x v="501"/>
    <s v="Protegido 502"/>
    <d v="2019-03-23T00:00:00"/>
    <d v="2020-11-03T00:00:00"/>
    <x v="0"/>
    <s v="VILLAVICENCIO"/>
    <x v="4"/>
    <n v="0"/>
    <n v="2"/>
    <n v="1"/>
    <n v="3"/>
    <n v="3"/>
    <n v="2"/>
    <s v="Si"/>
    <s v="Si"/>
    <n v="1"/>
    <n v="0"/>
    <n v="13000"/>
    <n v="1500"/>
    <n v="360000"/>
    <n v="750000"/>
    <n v="360000"/>
    <x v="226"/>
    <x v="0"/>
  </r>
  <r>
    <x v="502"/>
    <s v="Protegido 503"/>
    <d v="2019-03-23T00:00:00"/>
    <d v="2020-08-20T00:00:00"/>
    <x v="1"/>
    <s v="NEIVA"/>
    <x v="3"/>
    <n v="1"/>
    <n v="2"/>
    <n v="0"/>
    <n v="0"/>
    <n v="3"/>
    <n v="0"/>
    <s v="Si"/>
    <s v="Si"/>
    <n v="1"/>
    <n v="2500"/>
    <n v="13000"/>
    <n v="0"/>
    <n v="0"/>
    <n v="750000"/>
    <n v="0"/>
    <x v="227"/>
    <x v="0"/>
  </r>
  <r>
    <x v="503"/>
    <s v="Protegido 504"/>
    <d v="2019-03-23T00:00:00"/>
    <d v="2021-04-09T00:00:00"/>
    <x v="1"/>
    <s v="PITALITO"/>
    <x v="3"/>
    <n v="0"/>
    <n v="2"/>
    <n v="0"/>
    <n v="3"/>
    <n v="1"/>
    <n v="1"/>
    <s v="Si"/>
    <s v="Si"/>
    <n v="1"/>
    <n v="0"/>
    <n v="13000"/>
    <n v="0"/>
    <n v="360000"/>
    <n v="250000"/>
    <n v="180000"/>
    <x v="115"/>
    <x v="0"/>
  </r>
  <r>
    <x v="504"/>
    <s v="Protegido 505"/>
    <d v="2019-03-23T00:00:00"/>
    <d v="2021-01-02T00:00:00"/>
    <x v="0"/>
    <s v="LA PLATA"/>
    <x v="3"/>
    <n v="0"/>
    <n v="2"/>
    <n v="0"/>
    <n v="1"/>
    <n v="3"/>
    <n v="1"/>
    <s v="Si"/>
    <s v="Si"/>
    <n v="1"/>
    <n v="0"/>
    <n v="13000"/>
    <n v="0"/>
    <n v="120000"/>
    <n v="750000"/>
    <n v="180000"/>
    <x v="51"/>
    <x v="0"/>
  </r>
  <r>
    <x v="505"/>
    <s v="Protegido 506"/>
    <d v="2019-03-23T00:00:00"/>
    <d v="2020-01-28T00:00:00"/>
    <x v="0"/>
    <s v="BARRANCABERMEJA"/>
    <x v="13"/>
    <n v="1"/>
    <n v="0"/>
    <n v="0"/>
    <n v="1"/>
    <n v="3"/>
    <n v="0"/>
    <s v="Si"/>
    <s v="Si"/>
    <n v="1"/>
    <n v="2500"/>
    <n v="0"/>
    <n v="0"/>
    <n v="120000"/>
    <n v="750000"/>
    <n v="0"/>
    <x v="136"/>
    <x v="1"/>
  </r>
  <r>
    <x v="506"/>
    <s v="Protegido 507"/>
    <d v="2019-03-23T00:00:00"/>
    <d v="2021-07-27T00:00:00"/>
    <x v="1"/>
    <s v="BARRANCABERMEJA"/>
    <x v="13"/>
    <n v="1"/>
    <n v="0"/>
    <n v="0"/>
    <n v="3"/>
    <n v="1"/>
    <n v="1"/>
    <s v="Si"/>
    <s v="Si"/>
    <n v="1"/>
    <n v="2500"/>
    <n v="0"/>
    <n v="0"/>
    <n v="360000"/>
    <n v="250000"/>
    <n v="180000"/>
    <x v="8"/>
    <x v="1"/>
  </r>
  <r>
    <x v="507"/>
    <s v="Protegido 508"/>
    <d v="2019-03-23T00:00:00"/>
    <d v="2020-12-19T00:00:00"/>
    <x v="0"/>
    <s v="BARRANCABERMEJA"/>
    <x v="13"/>
    <n v="1"/>
    <n v="2"/>
    <n v="0"/>
    <n v="0"/>
    <n v="2"/>
    <n v="1"/>
    <s v="Si"/>
    <s v="Si"/>
    <n v="1"/>
    <n v="2500"/>
    <n v="13000"/>
    <n v="0"/>
    <n v="0"/>
    <n v="500000"/>
    <n v="180000"/>
    <x v="59"/>
    <x v="1"/>
  </r>
  <r>
    <x v="508"/>
    <s v="Protegido 509"/>
    <d v="2019-03-23T00:00:00"/>
    <d v="2019-07-15T00:00:00"/>
    <x v="1"/>
    <s v="BARRANCABERMEJA"/>
    <x v="13"/>
    <n v="1"/>
    <n v="1"/>
    <n v="1"/>
    <n v="0"/>
    <n v="2"/>
    <n v="2"/>
    <s v="Si"/>
    <s v="Si"/>
    <n v="1"/>
    <n v="2500"/>
    <n v="6500"/>
    <n v="1500"/>
    <n v="0"/>
    <n v="500000"/>
    <n v="360000"/>
    <x v="133"/>
    <x v="1"/>
  </r>
  <r>
    <x v="509"/>
    <s v="Protegido 510"/>
    <d v="2019-03-23T00:00:00"/>
    <d v="2020-06-09T00:00:00"/>
    <x v="0"/>
    <s v="BARRANCABERMEJA"/>
    <x v="13"/>
    <n v="0"/>
    <n v="1"/>
    <n v="0"/>
    <n v="3"/>
    <n v="2"/>
    <n v="1"/>
    <s v="Si"/>
    <s v="Si"/>
    <n v="1"/>
    <n v="0"/>
    <n v="6500"/>
    <n v="0"/>
    <n v="360000"/>
    <n v="500000"/>
    <n v="180000"/>
    <x v="49"/>
    <x v="1"/>
  </r>
  <r>
    <x v="510"/>
    <s v="Protegido 511"/>
    <d v="2019-03-23T00:00:00"/>
    <d v="2019-12-21T00:00:00"/>
    <x v="0"/>
    <s v="IBAGUE"/>
    <x v="27"/>
    <n v="1"/>
    <n v="0"/>
    <n v="1"/>
    <n v="0"/>
    <n v="3"/>
    <n v="1"/>
    <s v="Si"/>
    <s v="Si"/>
    <n v="1"/>
    <n v="2500"/>
    <n v="0"/>
    <n v="1500"/>
    <n v="0"/>
    <n v="750000"/>
    <n v="180000"/>
    <x v="186"/>
    <x v="3"/>
  </r>
  <r>
    <x v="511"/>
    <s v="Protegido 512"/>
    <d v="2019-03-23T00:00:00"/>
    <d v="2020-05-28T00:00:00"/>
    <x v="1"/>
    <s v="BOGOTA"/>
    <x v="1"/>
    <n v="0"/>
    <n v="0"/>
    <n v="0"/>
    <n v="3"/>
    <n v="2"/>
    <n v="1"/>
    <s v="No"/>
    <s v="Si"/>
    <n v="1"/>
    <n v="0"/>
    <n v="0"/>
    <n v="0"/>
    <n v="360000"/>
    <n v="500000"/>
    <n v="180000"/>
    <x v="93"/>
    <x v="0"/>
  </r>
  <r>
    <x v="512"/>
    <s v="Protegido 513"/>
    <d v="2019-03-23T00:00:00"/>
    <d v="2020-04-18T00:00:00"/>
    <x v="0"/>
    <s v="MEDELLIN"/>
    <x v="10"/>
    <n v="0"/>
    <n v="0"/>
    <n v="0"/>
    <n v="1"/>
    <n v="1"/>
    <n v="2"/>
    <s v="No"/>
    <s v="Si"/>
    <n v="1"/>
    <n v="0"/>
    <n v="0"/>
    <n v="0"/>
    <n v="120000"/>
    <n v="250000"/>
    <n v="360000"/>
    <x v="211"/>
    <x v="1"/>
  </r>
  <r>
    <x v="513"/>
    <s v="Protegido 514"/>
    <d v="2019-03-23T00:00:00"/>
    <d v="2020-03-01T00:00:00"/>
    <x v="0"/>
    <s v="BOGOTA"/>
    <x v="1"/>
    <n v="0"/>
    <n v="2"/>
    <n v="1"/>
    <n v="1"/>
    <n v="2"/>
    <n v="0"/>
    <s v="Si"/>
    <s v="Si"/>
    <n v="1"/>
    <n v="0"/>
    <n v="13000"/>
    <n v="1500"/>
    <n v="120000"/>
    <n v="500000"/>
    <n v="0"/>
    <x v="181"/>
    <x v="0"/>
  </r>
  <r>
    <x v="514"/>
    <s v="Protegido 515"/>
    <d v="2019-03-23T00:00:00"/>
    <d v="2020-02-23T00:00:00"/>
    <x v="1"/>
    <s v="FLORENCIA 1"/>
    <x v="2"/>
    <n v="0"/>
    <n v="1"/>
    <n v="0"/>
    <n v="1"/>
    <n v="1"/>
    <n v="1"/>
    <s v="Si"/>
    <s v="Si"/>
    <n v="1"/>
    <n v="0"/>
    <n v="6500"/>
    <n v="0"/>
    <n v="120000"/>
    <n v="250000"/>
    <n v="180000"/>
    <x v="7"/>
    <x v="0"/>
  </r>
  <r>
    <x v="515"/>
    <s v="Protegido 516"/>
    <d v="2019-03-23T00:00:00"/>
    <d v="2020-12-31T00:00:00"/>
    <x v="0"/>
    <s v="GRANADA 3"/>
    <x v="4"/>
    <n v="0"/>
    <n v="0"/>
    <n v="0"/>
    <n v="0"/>
    <n v="3"/>
    <n v="0"/>
    <s v="No"/>
    <s v="Si"/>
    <n v="1"/>
    <n v="0"/>
    <n v="0"/>
    <n v="0"/>
    <n v="0"/>
    <n v="750000"/>
    <n v="0"/>
    <x v="98"/>
    <x v="0"/>
  </r>
  <r>
    <x v="516"/>
    <s v="Protegido 517"/>
    <d v="2019-03-23T00:00:00"/>
    <d v="2020-01-03T00:00:00"/>
    <x v="1"/>
    <s v="BOGOTA"/>
    <x v="1"/>
    <n v="1"/>
    <n v="1"/>
    <n v="0"/>
    <n v="3"/>
    <n v="2"/>
    <n v="0"/>
    <s v="Si"/>
    <s v="Si"/>
    <n v="1"/>
    <n v="2500"/>
    <n v="6500"/>
    <n v="0"/>
    <n v="360000"/>
    <n v="500000"/>
    <n v="0"/>
    <x v="14"/>
    <x v="0"/>
  </r>
  <r>
    <x v="517"/>
    <s v="Protegido 518"/>
    <d v="2019-03-23T00:00:00"/>
    <d v="2020-02-11T00:00:00"/>
    <x v="1"/>
    <s v="EL DONCELLO"/>
    <x v="2"/>
    <n v="0"/>
    <n v="2"/>
    <n v="1"/>
    <n v="0"/>
    <n v="1"/>
    <n v="1"/>
    <s v="Si"/>
    <s v="Si"/>
    <n v="1"/>
    <n v="0"/>
    <n v="13000"/>
    <n v="1500"/>
    <n v="0"/>
    <n v="250000"/>
    <n v="180000"/>
    <x v="90"/>
    <x v="0"/>
  </r>
  <r>
    <x v="518"/>
    <s v="Protegido 519"/>
    <d v="2019-03-23T00:00:00"/>
    <d v="2021-08-19T00:00:00"/>
    <x v="1"/>
    <s v="FLORENCIA 1"/>
    <x v="2"/>
    <n v="0"/>
    <n v="2"/>
    <n v="1"/>
    <n v="0"/>
    <n v="1"/>
    <n v="2"/>
    <s v="Si"/>
    <s v="Si"/>
    <n v="1"/>
    <n v="0"/>
    <n v="13000"/>
    <n v="1500"/>
    <n v="0"/>
    <n v="250000"/>
    <n v="360000"/>
    <x v="1"/>
    <x v="0"/>
  </r>
  <r>
    <x v="519"/>
    <s v="Protegido 520"/>
    <d v="2019-03-23T00:00:00"/>
    <d v="2021-06-24T00:00:00"/>
    <x v="0"/>
    <s v="BOGOTA"/>
    <x v="1"/>
    <n v="0"/>
    <n v="0"/>
    <n v="0"/>
    <n v="0"/>
    <n v="3"/>
    <n v="1"/>
    <s v="No"/>
    <s v="Si"/>
    <n v="1"/>
    <n v="0"/>
    <n v="0"/>
    <n v="0"/>
    <n v="0"/>
    <n v="750000"/>
    <n v="180000"/>
    <x v="192"/>
    <x v="0"/>
  </r>
  <r>
    <x v="520"/>
    <s v="Protegido 521"/>
    <d v="2019-03-23T00:00:00"/>
    <d v="2021-08-21T00:00:00"/>
    <x v="0"/>
    <s v="BOGOTA"/>
    <x v="1"/>
    <n v="0"/>
    <n v="0"/>
    <n v="0"/>
    <n v="1"/>
    <n v="2"/>
    <n v="2"/>
    <s v="No"/>
    <s v="Si"/>
    <n v="1"/>
    <n v="0"/>
    <n v="0"/>
    <n v="0"/>
    <n v="120000"/>
    <n v="500000"/>
    <n v="360000"/>
    <x v="60"/>
    <x v="0"/>
  </r>
  <r>
    <x v="521"/>
    <s v="Protegido 522"/>
    <d v="2019-03-23T00:00:00"/>
    <d v="2021-01-13T00:00:00"/>
    <x v="1"/>
    <s v="BOGOTA"/>
    <x v="1"/>
    <n v="1"/>
    <n v="1"/>
    <n v="0"/>
    <n v="1"/>
    <n v="1"/>
    <n v="1"/>
    <s v="Si"/>
    <s v="Si"/>
    <n v="1"/>
    <n v="2500"/>
    <n v="6500"/>
    <n v="0"/>
    <n v="120000"/>
    <n v="250000"/>
    <n v="180000"/>
    <x v="162"/>
    <x v="0"/>
  </r>
  <r>
    <x v="522"/>
    <s v="Protegido 523"/>
    <d v="2019-03-23T00:00:00"/>
    <d v="2019-06-22T00:00:00"/>
    <x v="0"/>
    <s v="BOGOTA"/>
    <x v="1"/>
    <n v="1"/>
    <n v="1"/>
    <n v="0"/>
    <n v="1"/>
    <n v="2"/>
    <n v="2"/>
    <s v="Si"/>
    <s v="Si"/>
    <n v="1"/>
    <n v="2500"/>
    <n v="6500"/>
    <n v="0"/>
    <n v="120000"/>
    <n v="500000"/>
    <n v="360000"/>
    <x v="9"/>
    <x v="0"/>
  </r>
  <r>
    <x v="523"/>
    <s v="Protegido 524"/>
    <d v="2019-03-23T00:00:00"/>
    <d v="2019-07-15T00:00:00"/>
    <x v="0"/>
    <s v="IBAGUE"/>
    <x v="27"/>
    <n v="0"/>
    <n v="1"/>
    <n v="0"/>
    <n v="3"/>
    <n v="1"/>
    <n v="0"/>
    <s v="Si"/>
    <s v="Si"/>
    <n v="1"/>
    <n v="0"/>
    <n v="6500"/>
    <n v="0"/>
    <n v="360000"/>
    <n v="250000"/>
    <n v="0"/>
    <x v="0"/>
    <x v="3"/>
  </r>
  <r>
    <x v="524"/>
    <s v="Protegido 525"/>
    <d v="2019-03-23T00:00:00"/>
    <d v="2020-09-22T00:00:00"/>
    <x v="1"/>
    <s v="FLORENCIA 1"/>
    <x v="2"/>
    <n v="0"/>
    <n v="2"/>
    <n v="0"/>
    <n v="0"/>
    <n v="2"/>
    <n v="2"/>
    <s v="Si"/>
    <s v="Si"/>
    <n v="1"/>
    <n v="0"/>
    <n v="13000"/>
    <n v="0"/>
    <n v="0"/>
    <n v="500000"/>
    <n v="360000"/>
    <x v="62"/>
    <x v="0"/>
  </r>
  <r>
    <x v="525"/>
    <s v="Protegido 526"/>
    <d v="2019-03-23T00:00:00"/>
    <d v="2020-05-05T00:00:00"/>
    <x v="1"/>
    <s v="PEREIRA"/>
    <x v="0"/>
    <n v="0"/>
    <n v="0"/>
    <n v="0"/>
    <n v="1"/>
    <n v="1"/>
    <n v="1"/>
    <s v="No"/>
    <s v="Si"/>
    <n v="1"/>
    <n v="0"/>
    <n v="0"/>
    <n v="0"/>
    <n v="120000"/>
    <n v="250000"/>
    <n v="180000"/>
    <x v="85"/>
    <x v="0"/>
  </r>
  <r>
    <x v="526"/>
    <s v="Protegido 527"/>
    <d v="2019-03-23T00:00:00"/>
    <d v="2020-09-10T00:00:00"/>
    <x v="1"/>
    <s v="PUEBLO RICO"/>
    <x v="0"/>
    <n v="0"/>
    <n v="2"/>
    <n v="0"/>
    <n v="0"/>
    <n v="1"/>
    <n v="2"/>
    <s v="Si"/>
    <s v="Si"/>
    <n v="1"/>
    <n v="0"/>
    <n v="13000"/>
    <n v="0"/>
    <n v="0"/>
    <n v="250000"/>
    <n v="360000"/>
    <x v="28"/>
    <x v="0"/>
  </r>
  <r>
    <x v="527"/>
    <s v="Protegido 528"/>
    <d v="2019-03-23T00:00:00"/>
    <d v="2021-07-28T00:00:00"/>
    <x v="1"/>
    <s v="MEDELLIN"/>
    <x v="10"/>
    <n v="0"/>
    <n v="0"/>
    <n v="0"/>
    <n v="1"/>
    <n v="2"/>
    <n v="1"/>
    <s v="No"/>
    <s v="Si"/>
    <n v="1"/>
    <n v="0"/>
    <n v="0"/>
    <n v="0"/>
    <n v="120000"/>
    <n v="500000"/>
    <n v="180000"/>
    <x v="200"/>
    <x v="1"/>
  </r>
  <r>
    <x v="528"/>
    <s v="Protegido 529"/>
    <d v="2019-03-23T00:00:00"/>
    <d v="2020-02-12T00:00:00"/>
    <x v="1"/>
    <s v="MEDELLIN"/>
    <x v="10"/>
    <n v="0"/>
    <n v="0"/>
    <n v="1"/>
    <n v="0"/>
    <n v="3"/>
    <n v="1"/>
    <s v="Si"/>
    <s v="Si"/>
    <n v="1"/>
    <n v="0"/>
    <n v="0"/>
    <n v="1500"/>
    <n v="0"/>
    <n v="750000"/>
    <n v="180000"/>
    <x v="228"/>
    <x v="1"/>
  </r>
  <r>
    <x v="529"/>
    <s v="Protegido 530"/>
    <d v="2019-03-23T00:00:00"/>
    <d v="2021-07-13T00:00:00"/>
    <x v="1"/>
    <s v="MEDELLIN"/>
    <x v="10"/>
    <n v="1"/>
    <n v="2"/>
    <n v="1"/>
    <n v="3"/>
    <n v="2"/>
    <n v="0"/>
    <s v="Si"/>
    <s v="Si"/>
    <n v="1"/>
    <n v="2500"/>
    <n v="13000"/>
    <n v="1500"/>
    <n v="360000"/>
    <n v="500000"/>
    <n v="0"/>
    <x v="72"/>
    <x v="1"/>
  </r>
  <r>
    <x v="530"/>
    <s v="Protegido 531"/>
    <d v="2019-03-23T00:00:00"/>
    <d v="2020-09-16T00:00:00"/>
    <x v="1"/>
    <s v="MUTATA"/>
    <x v="10"/>
    <n v="0"/>
    <n v="2"/>
    <n v="1"/>
    <n v="0"/>
    <n v="1"/>
    <n v="1"/>
    <s v="Si"/>
    <s v="Si"/>
    <n v="1"/>
    <n v="0"/>
    <n v="13000"/>
    <n v="1500"/>
    <n v="0"/>
    <n v="250000"/>
    <n v="180000"/>
    <x v="90"/>
    <x v="1"/>
  </r>
  <r>
    <x v="531"/>
    <s v="Protegido 532"/>
    <d v="2019-03-23T00:00:00"/>
    <d v="2021-09-08T00:00:00"/>
    <x v="0"/>
    <s v="BARRANQUILLA"/>
    <x v="14"/>
    <n v="0"/>
    <n v="1"/>
    <n v="1"/>
    <n v="1"/>
    <n v="3"/>
    <n v="2"/>
    <s v="Si"/>
    <s v="Si"/>
    <n v="1"/>
    <n v="0"/>
    <n v="6500"/>
    <n v="1500"/>
    <n v="120000"/>
    <n v="750000"/>
    <n v="360000"/>
    <x v="108"/>
    <x v="1"/>
  </r>
  <r>
    <x v="532"/>
    <s v="Protegido 533"/>
    <d v="2019-03-23T00:00:00"/>
    <d v="2020-08-31T00:00:00"/>
    <x v="1"/>
    <s v="CIENAGA"/>
    <x v="23"/>
    <n v="1"/>
    <n v="0"/>
    <n v="0"/>
    <n v="1"/>
    <n v="3"/>
    <n v="1"/>
    <s v="Si"/>
    <s v="Si"/>
    <n v="1"/>
    <n v="2500"/>
    <n v="0"/>
    <n v="0"/>
    <n v="120000"/>
    <n v="750000"/>
    <n v="180000"/>
    <x v="131"/>
    <x v="3"/>
  </r>
  <r>
    <x v="533"/>
    <s v="Protegido 534"/>
    <d v="2019-03-23T00:00:00"/>
    <d v="2020-06-02T00:00:00"/>
    <x v="1"/>
    <s v="COYAIMA"/>
    <x v="27"/>
    <n v="0"/>
    <n v="2"/>
    <n v="0"/>
    <n v="0"/>
    <n v="1"/>
    <n v="1"/>
    <s v="Si"/>
    <s v="Si"/>
    <n v="1"/>
    <n v="0"/>
    <n v="13000"/>
    <n v="0"/>
    <n v="0"/>
    <n v="250000"/>
    <n v="180000"/>
    <x v="76"/>
    <x v="3"/>
  </r>
  <r>
    <x v="534"/>
    <s v="Protegido 535"/>
    <d v="2019-03-23T00:00:00"/>
    <d v="2021-05-30T00:00:00"/>
    <x v="1"/>
    <s v="BOGOTA"/>
    <x v="1"/>
    <n v="0"/>
    <n v="1"/>
    <n v="1"/>
    <n v="0"/>
    <n v="2"/>
    <n v="0"/>
    <s v="Si"/>
    <s v="Si"/>
    <n v="1"/>
    <n v="0"/>
    <n v="6500"/>
    <n v="1500"/>
    <n v="0"/>
    <n v="500000"/>
    <n v="0"/>
    <x v="219"/>
    <x v="0"/>
  </r>
  <r>
    <x v="535"/>
    <s v="Protegido 536"/>
    <d v="2019-03-23T00:00:00"/>
    <d v="2019-12-19T00:00:00"/>
    <x v="1"/>
    <s v="VILLAVICENCIO"/>
    <x v="4"/>
    <n v="0"/>
    <n v="1"/>
    <n v="0"/>
    <n v="3"/>
    <n v="2"/>
    <n v="0"/>
    <s v="Si"/>
    <s v="Si"/>
    <n v="1"/>
    <n v="0"/>
    <n v="6500"/>
    <n v="0"/>
    <n v="360000"/>
    <n v="500000"/>
    <n v="0"/>
    <x v="70"/>
    <x v="0"/>
  </r>
  <r>
    <x v="536"/>
    <s v="Protegido 537"/>
    <d v="2019-03-23T00:00:00"/>
    <d v="2021-06-02T00:00:00"/>
    <x v="1"/>
    <s v="LA MESA"/>
    <x v="16"/>
    <n v="1"/>
    <n v="0"/>
    <n v="0"/>
    <n v="0"/>
    <n v="1"/>
    <n v="0"/>
    <s v="Si"/>
    <s v="Si"/>
    <n v="1"/>
    <n v="2500"/>
    <n v="0"/>
    <n v="0"/>
    <n v="0"/>
    <n v="250000"/>
    <n v="0"/>
    <x v="114"/>
    <x v="2"/>
  </r>
  <r>
    <x v="537"/>
    <s v="Protegido 538"/>
    <d v="2019-03-23T00:00:00"/>
    <d v="2020-02-26T00:00:00"/>
    <x v="0"/>
    <s v="FLORENCIA 1"/>
    <x v="2"/>
    <n v="0"/>
    <n v="2"/>
    <n v="0"/>
    <n v="3"/>
    <n v="1"/>
    <n v="2"/>
    <s v="Si"/>
    <s v="Si"/>
    <n v="1"/>
    <n v="0"/>
    <n v="13000"/>
    <n v="0"/>
    <n v="360000"/>
    <n v="250000"/>
    <n v="360000"/>
    <x v="140"/>
    <x v="0"/>
  </r>
  <r>
    <x v="538"/>
    <s v="Protegido 539"/>
    <d v="2019-03-23T00:00:00"/>
    <d v="2020-07-28T00:00:00"/>
    <x v="0"/>
    <s v="GIRARDOT"/>
    <x v="16"/>
    <n v="0"/>
    <n v="0"/>
    <n v="0"/>
    <n v="1"/>
    <n v="2"/>
    <n v="0"/>
    <s v="No"/>
    <s v="Si"/>
    <n v="1"/>
    <n v="0"/>
    <n v="0"/>
    <n v="0"/>
    <n v="120000"/>
    <n v="500000"/>
    <n v="0"/>
    <x v="32"/>
    <x v="2"/>
  </r>
  <r>
    <x v="539"/>
    <s v="Protegido 540"/>
    <d v="2019-03-23T00:00:00"/>
    <d v="2020-07-25T00:00:00"/>
    <x v="0"/>
    <s v="LA BELLEZA"/>
    <x v="13"/>
    <n v="1"/>
    <n v="1"/>
    <n v="0"/>
    <n v="1"/>
    <n v="3"/>
    <n v="2"/>
    <s v="Si"/>
    <s v="Si"/>
    <n v="1"/>
    <n v="2500"/>
    <n v="6500"/>
    <n v="0"/>
    <n v="120000"/>
    <n v="750000"/>
    <n v="360000"/>
    <x v="39"/>
    <x v="1"/>
  </r>
  <r>
    <x v="540"/>
    <s v="Protegido 541"/>
    <d v="2019-03-23T00:00:00"/>
    <d v="2020-12-01T00:00:00"/>
    <x v="0"/>
    <s v="PITALITO"/>
    <x v="3"/>
    <n v="0"/>
    <n v="1"/>
    <n v="0"/>
    <n v="1"/>
    <n v="2"/>
    <n v="1"/>
    <s v="Si"/>
    <s v="Si"/>
    <n v="1"/>
    <n v="0"/>
    <n v="6500"/>
    <n v="0"/>
    <n v="120000"/>
    <n v="500000"/>
    <n v="180000"/>
    <x v="58"/>
    <x v="0"/>
  </r>
  <r>
    <x v="541"/>
    <s v="Protegido 542"/>
    <d v="2019-03-23T00:00:00"/>
    <d v="2019-12-04T00:00:00"/>
    <x v="1"/>
    <s v="BARRANCABERMEJA"/>
    <x v="13"/>
    <n v="1"/>
    <n v="0"/>
    <n v="0"/>
    <n v="3"/>
    <n v="2"/>
    <n v="0"/>
    <s v="Si"/>
    <s v="Si"/>
    <n v="1"/>
    <n v="2500"/>
    <n v="0"/>
    <n v="0"/>
    <n v="360000"/>
    <n v="500000"/>
    <n v="0"/>
    <x v="213"/>
    <x v="1"/>
  </r>
  <r>
    <x v="542"/>
    <s v="Protegido 543"/>
    <d v="2019-03-23T00:00:00"/>
    <d v="2020-12-02T00:00:00"/>
    <x v="1"/>
    <s v="BARRANQUILLA"/>
    <x v="14"/>
    <n v="0"/>
    <n v="1"/>
    <n v="1"/>
    <n v="0"/>
    <n v="2"/>
    <n v="0"/>
    <s v="Si"/>
    <s v="Si"/>
    <n v="1"/>
    <n v="0"/>
    <n v="6500"/>
    <n v="1500"/>
    <n v="0"/>
    <n v="500000"/>
    <n v="0"/>
    <x v="219"/>
    <x v="1"/>
  </r>
  <r>
    <x v="543"/>
    <s v="Protegido 544"/>
    <d v="2019-03-23T00:00:00"/>
    <d v="2019-12-23T00:00:00"/>
    <x v="0"/>
    <s v="BOGOTA"/>
    <x v="1"/>
    <n v="1"/>
    <n v="1"/>
    <n v="1"/>
    <n v="3"/>
    <n v="3"/>
    <n v="0"/>
    <s v="Si"/>
    <s v="Si"/>
    <n v="1"/>
    <n v="2500"/>
    <n v="6500"/>
    <n v="1500"/>
    <n v="360000"/>
    <n v="750000"/>
    <n v="0"/>
    <x v="229"/>
    <x v="0"/>
  </r>
  <r>
    <x v="544"/>
    <s v="Protegido 545"/>
    <d v="2019-03-23T00:00:00"/>
    <d v="2021-02-09T00:00:00"/>
    <x v="0"/>
    <s v="BOGOTA"/>
    <x v="1"/>
    <n v="0"/>
    <n v="2"/>
    <n v="0"/>
    <n v="1"/>
    <n v="1"/>
    <n v="0"/>
    <s v="Si"/>
    <s v="Si"/>
    <n v="1"/>
    <n v="0"/>
    <n v="13000"/>
    <n v="0"/>
    <n v="120000"/>
    <n v="250000"/>
    <n v="0"/>
    <x v="155"/>
    <x v="0"/>
  </r>
  <r>
    <x v="545"/>
    <s v="Protegido 546"/>
    <d v="2019-03-23T00:00:00"/>
    <d v="2019-10-04T00:00:00"/>
    <x v="0"/>
    <s v="BOGOTA"/>
    <x v="1"/>
    <n v="0"/>
    <n v="0"/>
    <n v="1"/>
    <n v="3"/>
    <n v="3"/>
    <n v="0"/>
    <s v="Si"/>
    <s v="Si"/>
    <n v="1"/>
    <n v="0"/>
    <n v="0"/>
    <n v="1500"/>
    <n v="360000"/>
    <n v="750000"/>
    <n v="0"/>
    <x v="126"/>
    <x v="0"/>
  </r>
  <r>
    <x v="546"/>
    <s v="Protegido 547"/>
    <d v="2019-03-23T00:00:00"/>
    <d v="2019-11-12T00:00:00"/>
    <x v="0"/>
    <s v="VIOTA"/>
    <x v="16"/>
    <n v="0"/>
    <n v="1"/>
    <n v="0"/>
    <n v="0"/>
    <n v="1"/>
    <n v="1"/>
    <s v="Si"/>
    <s v="Si"/>
    <n v="1"/>
    <n v="0"/>
    <n v="6500"/>
    <n v="0"/>
    <n v="0"/>
    <n v="250000"/>
    <n v="180000"/>
    <x v="4"/>
    <x v="2"/>
  </r>
  <r>
    <x v="547"/>
    <s v="Protegido 548"/>
    <d v="2019-03-23T00:00:00"/>
    <d v="2020-05-08T00:00:00"/>
    <x v="1"/>
    <s v="SAN VICENTE DEL CAGUAN"/>
    <x v="2"/>
    <n v="0"/>
    <n v="2"/>
    <n v="0"/>
    <n v="1"/>
    <n v="2"/>
    <n v="1"/>
    <s v="Si"/>
    <s v="Si"/>
    <n v="1"/>
    <n v="0"/>
    <n v="13000"/>
    <n v="0"/>
    <n v="120000"/>
    <n v="500000"/>
    <n v="180000"/>
    <x v="146"/>
    <x v="0"/>
  </r>
  <r>
    <x v="548"/>
    <s v="Protegido 549"/>
    <d v="2019-03-23T00:00:00"/>
    <d v="2019-12-28T00:00:00"/>
    <x v="0"/>
    <s v="CIMITARRA"/>
    <x v="13"/>
    <n v="0"/>
    <n v="1"/>
    <n v="1"/>
    <n v="3"/>
    <n v="2"/>
    <n v="0"/>
    <s v="Si"/>
    <s v="Si"/>
    <n v="1"/>
    <n v="0"/>
    <n v="6500"/>
    <n v="1500"/>
    <n v="360000"/>
    <n v="500000"/>
    <n v="0"/>
    <x v="89"/>
    <x v="1"/>
  </r>
  <r>
    <x v="549"/>
    <s v="Protegido 550"/>
    <d v="2019-03-23T00:00:00"/>
    <d v="2020-07-23T00:00:00"/>
    <x v="1"/>
    <s v="PIEDECUESTA"/>
    <x v="13"/>
    <n v="0"/>
    <n v="1"/>
    <n v="0"/>
    <n v="0"/>
    <n v="1"/>
    <n v="2"/>
    <s v="Si"/>
    <s v="Si"/>
    <n v="1"/>
    <n v="0"/>
    <n v="6500"/>
    <n v="0"/>
    <n v="0"/>
    <n v="250000"/>
    <n v="360000"/>
    <x v="0"/>
    <x v="1"/>
  </r>
  <r>
    <x v="550"/>
    <s v="Protegido 551"/>
    <d v="2019-03-23T00:00:00"/>
    <d v="2021-04-22T00:00:00"/>
    <x v="1"/>
    <s v="BARRANCABERMEJA"/>
    <x v="13"/>
    <n v="1"/>
    <n v="2"/>
    <n v="1"/>
    <n v="3"/>
    <n v="3"/>
    <n v="1"/>
    <s v="Si"/>
    <s v="Si"/>
    <n v="1"/>
    <n v="2500"/>
    <n v="13000"/>
    <n v="1500"/>
    <n v="360000"/>
    <n v="750000"/>
    <n v="180000"/>
    <x v="230"/>
    <x v="1"/>
  </r>
  <r>
    <x v="551"/>
    <s v="Protegido 552"/>
    <d v="2019-03-23T00:00:00"/>
    <d v="2019-07-03T00:00:00"/>
    <x v="0"/>
    <s v="BARRANCABERMEJA"/>
    <x v="13"/>
    <n v="0"/>
    <n v="2"/>
    <n v="1"/>
    <n v="3"/>
    <n v="3"/>
    <n v="2"/>
    <s v="Si"/>
    <s v="Si"/>
    <n v="1"/>
    <n v="0"/>
    <n v="13000"/>
    <n v="1500"/>
    <n v="360000"/>
    <n v="750000"/>
    <n v="360000"/>
    <x v="226"/>
    <x v="1"/>
  </r>
  <r>
    <x v="552"/>
    <s v="Protegido 553"/>
    <d v="2019-03-23T00:00:00"/>
    <d v="2019-12-25T00:00:00"/>
    <x v="0"/>
    <s v="IBAGUE"/>
    <x v="27"/>
    <n v="0"/>
    <n v="0"/>
    <n v="0"/>
    <n v="3"/>
    <n v="2"/>
    <n v="2"/>
    <s v="No"/>
    <s v="Si"/>
    <n v="1"/>
    <n v="0"/>
    <n v="0"/>
    <n v="0"/>
    <n v="360000"/>
    <n v="500000"/>
    <n v="360000"/>
    <x v="10"/>
    <x v="3"/>
  </r>
  <r>
    <x v="553"/>
    <s v="Protegido 554"/>
    <d v="2019-03-23T00:00:00"/>
    <d v="2019-12-23T00:00:00"/>
    <x v="0"/>
    <s v="BOGOTA"/>
    <x v="1"/>
    <n v="0"/>
    <n v="2"/>
    <n v="0"/>
    <n v="1"/>
    <n v="2"/>
    <n v="1"/>
    <s v="Si"/>
    <s v="Si"/>
    <n v="1"/>
    <n v="0"/>
    <n v="13000"/>
    <n v="0"/>
    <n v="120000"/>
    <n v="500000"/>
    <n v="180000"/>
    <x v="146"/>
    <x v="0"/>
  </r>
  <r>
    <x v="554"/>
    <s v="Protegido 555"/>
    <d v="2019-03-23T00:00:00"/>
    <d v="2021-01-28T00:00:00"/>
    <x v="0"/>
    <s v="POPAYAN"/>
    <x v="5"/>
    <n v="0"/>
    <n v="0"/>
    <n v="0"/>
    <n v="1"/>
    <n v="3"/>
    <n v="2"/>
    <s v="No"/>
    <s v="Si"/>
    <n v="1"/>
    <n v="0"/>
    <n v="0"/>
    <n v="0"/>
    <n v="120000"/>
    <n v="750000"/>
    <n v="360000"/>
    <x v="33"/>
    <x v="0"/>
  </r>
  <r>
    <x v="555"/>
    <s v="Protegido 556"/>
    <d v="2019-03-23T00:00:00"/>
    <d v="2020-08-18T00:00:00"/>
    <x v="1"/>
    <s v="SAN VICENTE DEL CAGUAN"/>
    <x v="2"/>
    <n v="0"/>
    <n v="2"/>
    <n v="0"/>
    <n v="3"/>
    <n v="3"/>
    <n v="2"/>
    <s v="Si"/>
    <s v="Si"/>
    <n v="1"/>
    <n v="0"/>
    <n v="13000"/>
    <n v="0"/>
    <n v="360000"/>
    <n v="750000"/>
    <n v="360000"/>
    <x v="111"/>
    <x v="0"/>
  </r>
  <r>
    <x v="556"/>
    <s v="Protegido 557"/>
    <d v="2019-03-23T00:00:00"/>
    <d v="2021-05-21T00:00:00"/>
    <x v="0"/>
    <s v="MEDELLIN"/>
    <x v="10"/>
    <n v="1"/>
    <n v="0"/>
    <n v="0"/>
    <n v="3"/>
    <n v="2"/>
    <n v="0"/>
    <s v="Si"/>
    <s v="Si"/>
    <n v="1"/>
    <n v="2500"/>
    <n v="0"/>
    <n v="0"/>
    <n v="360000"/>
    <n v="500000"/>
    <n v="0"/>
    <x v="213"/>
    <x v="1"/>
  </r>
  <r>
    <x v="557"/>
    <s v="Protegido 558"/>
    <d v="2019-03-23T00:00:00"/>
    <d v="2019-08-08T00:00:00"/>
    <x v="0"/>
    <s v="BOGOTA"/>
    <x v="1"/>
    <n v="1"/>
    <n v="1"/>
    <n v="1"/>
    <n v="1"/>
    <n v="3"/>
    <n v="0"/>
    <s v="Si"/>
    <s v="Si"/>
    <n v="1"/>
    <n v="2500"/>
    <n v="6500"/>
    <n v="1500"/>
    <n v="120000"/>
    <n v="750000"/>
    <n v="0"/>
    <x v="196"/>
    <x v="0"/>
  </r>
  <r>
    <x v="558"/>
    <s v="Protegido 559"/>
    <d v="2019-03-23T00:00:00"/>
    <d v="2020-03-30T00:00:00"/>
    <x v="0"/>
    <s v="BOGOTA"/>
    <x v="1"/>
    <n v="0"/>
    <n v="1"/>
    <n v="0"/>
    <n v="1"/>
    <n v="1"/>
    <n v="0"/>
    <s v="Si"/>
    <s v="Si"/>
    <n v="1"/>
    <n v="0"/>
    <n v="6500"/>
    <n v="0"/>
    <n v="120000"/>
    <n v="250000"/>
    <n v="0"/>
    <x v="175"/>
    <x v="0"/>
  </r>
  <r>
    <x v="559"/>
    <s v="Protegido 560"/>
    <d v="2019-03-23T00:00:00"/>
    <d v="2020-11-04T00:00:00"/>
    <x v="0"/>
    <s v="PITALITO"/>
    <x v="3"/>
    <n v="0"/>
    <n v="1"/>
    <n v="0"/>
    <n v="0"/>
    <n v="3"/>
    <n v="2"/>
    <s v="Si"/>
    <s v="Si"/>
    <n v="1"/>
    <n v="0"/>
    <n v="6500"/>
    <n v="0"/>
    <n v="0"/>
    <n v="750000"/>
    <n v="360000"/>
    <x v="104"/>
    <x v="0"/>
  </r>
  <r>
    <x v="560"/>
    <s v="Protegido 561"/>
    <d v="2019-03-23T00:00:00"/>
    <d v="2020-06-09T00:00:00"/>
    <x v="0"/>
    <s v="BOGOTA"/>
    <x v="1"/>
    <n v="0"/>
    <n v="2"/>
    <n v="1"/>
    <n v="0"/>
    <n v="3"/>
    <n v="2"/>
    <s v="Si"/>
    <s v="Si"/>
    <n v="1"/>
    <n v="0"/>
    <n v="13000"/>
    <n v="1500"/>
    <n v="0"/>
    <n v="750000"/>
    <n v="360000"/>
    <x v="83"/>
    <x v="0"/>
  </r>
  <r>
    <x v="561"/>
    <s v="Protegido 562"/>
    <d v="2019-03-23T00:00:00"/>
    <d v="2019-07-16T00:00:00"/>
    <x v="0"/>
    <s v="BOGOTA"/>
    <x v="1"/>
    <n v="0"/>
    <n v="1"/>
    <n v="1"/>
    <n v="0"/>
    <n v="3"/>
    <n v="0"/>
    <s v="Si"/>
    <s v="Si"/>
    <n v="1"/>
    <n v="0"/>
    <n v="6500"/>
    <n v="1500"/>
    <n v="0"/>
    <n v="750000"/>
    <n v="0"/>
    <x v="231"/>
    <x v="0"/>
  </r>
  <r>
    <x v="562"/>
    <s v="Protegido 563"/>
    <d v="2019-03-23T00:00:00"/>
    <d v="2020-03-29T00:00:00"/>
    <x v="0"/>
    <s v="BOGOTA"/>
    <x v="1"/>
    <n v="0"/>
    <n v="0"/>
    <n v="1"/>
    <n v="1"/>
    <n v="2"/>
    <n v="2"/>
    <s v="Si"/>
    <s v="Si"/>
    <n v="1"/>
    <n v="0"/>
    <n v="0"/>
    <n v="1500"/>
    <n v="120000"/>
    <n v="500000"/>
    <n v="360000"/>
    <x v="153"/>
    <x v="0"/>
  </r>
  <r>
    <x v="563"/>
    <s v="Protegido 564"/>
    <d v="2019-03-23T00:00:00"/>
    <d v="2019-11-10T00:00:00"/>
    <x v="0"/>
    <s v="BOGOTA"/>
    <x v="1"/>
    <n v="0"/>
    <n v="1"/>
    <n v="0"/>
    <n v="0"/>
    <n v="1"/>
    <n v="1"/>
    <s v="Si"/>
    <s v="Si"/>
    <n v="1"/>
    <n v="0"/>
    <n v="6500"/>
    <n v="0"/>
    <n v="0"/>
    <n v="250000"/>
    <n v="180000"/>
    <x v="4"/>
    <x v="0"/>
  </r>
  <r>
    <x v="564"/>
    <s v="Protegido 565"/>
    <d v="2019-03-23T00:00:00"/>
    <d v="2020-05-16T00:00:00"/>
    <x v="0"/>
    <s v="MANIZALES"/>
    <x v="6"/>
    <n v="0"/>
    <n v="1"/>
    <n v="0"/>
    <n v="1"/>
    <n v="2"/>
    <n v="0"/>
    <s v="Si"/>
    <s v="Si"/>
    <n v="1"/>
    <n v="0"/>
    <n v="6500"/>
    <n v="0"/>
    <n v="120000"/>
    <n v="500000"/>
    <n v="0"/>
    <x v="129"/>
    <x v="0"/>
  </r>
  <r>
    <x v="565"/>
    <s v="Protegido 566"/>
    <d v="2019-03-23T00:00:00"/>
    <d v="2019-06-21T00:00:00"/>
    <x v="0"/>
    <s v="BOGOTA"/>
    <x v="1"/>
    <n v="1"/>
    <n v="2"/>
    <n v="1"/>
    <n v="1"/>
    <n v="2"/>
    <n v="0"/>
    <s v="Si"/>
    <s v="Si"/>
    <n v="1"/>
    <n v="2500"/>
    <n v="13000"/>
    <n v="1500"/>
    <n v="120000"/>
    <n v="500000"/>
    <n v="0"/>
    <x v="232"/>
    <x v="0"/>
  </r>
  <r>
    <x v="566"/>
    <s v="Protegido 567"/>
    <d v="2019-03-23T00:00:00"/>
    <d v="2019-07-13T00:00:00"/>
    <x v="0"/>
    <s v="GUAITARILLA"/>
    <x v="11"/>
    <n v="0"/>
    <n v="0"/>
    <n v="1"/>
    <n v="1"/>
    <n v="1"/>
    <n v="1"/>
    <s v="Si"/>
    <s v="Si"/>
    <n v="1"/>
    <n v="0"/>
    <n v="0"/>
    <n v="1500"/>
    <n v="120000"/>
    <n v="250000"/>
    <n v="180000"/>
    <x v="179"/>
    <x v="1"/>
  </r>
  <r>
    <x v="567"/>
    <s v="Protegido 568"/>
    <d v="2019-03-23T00:00:00"/>
    <d v="2021-08-02T00:00:00"/>
    <x v="0"/>
    <s v="BUCARAMANGA"/>
    <x v="13"/>
    <n v="1"/>
    <n v="2"/>
    <n v="1"/>
    <n v="3"/>
    <n v="1"/>
    <n v="1"/>
    <s v="Si"/>
    <s v="Si"/>
    <n v="1"/>
    <n v="2500"/>
    <n v="13000"/>
    <n v="1500"/>
    <n v="360000"/>
    <n v="250000"/>
    <n v="180000"/>
    <x v="233"/>
    <x v="1"/>
  </r>
  <r>
    <x v="568"/>
    <s v="Protegido 569"/>
    <d v="2019-03-23T00:00:00"/>
    <d v="2020-02-02T00:00:00"/>
    <x v="0"/>
    <s v="BUCARAMANGA"/>
    <x v="13"/>
    <n v="0"/>
    <n v="0"/>
    <n v="0"/>
    <n v="1"/>
    <n v="1"/>
    <n v="1"/>
    <s v="No"/>
    <s v="Si"/>
    <n v="1"/>
    <n v="0"/>
    <n v="0"/>
    <n v="0"/>
    <n v="120000"/>
    <n v="250000"/>
    <n v="180000"/>
    <x v="85"/>
    <x v="1"/>
  </r>
  <r>
    <x v="569"/>
    <s v="Protegido 570"/>
    <d v="2019-03-23T00:00:00"/>
    <d v="2021-03-04T00:00:00"/>
    <x v="0"/>
    <s v="BUCARAMANGA"/>
    <x v="13"/>
    <n v="1"/>
    <n v="0"/>
    <n v="1"/>
    <n v="3"/>
    <n v="2"/>
    <n v="2"/>
    <s v="Si"/>
    <s v="Si"/>
    <n v="1"/>
    <n v="2500"/>
    <n v="0"/>
    <n v="1500"/>
    <n v="360000"/>
    <n v="500000"/>
    <n v="360000"/>
    <x v="224"/>
    <x v="1"/>
  </r>
  <r>
    <x v="570"/>
    <s v="Protegido 571"/>
    <d v="2019-03-23T00:00:00"/>
    <d v="2019-10-16T00:00:00"/>
    <x v="0"/>
    <s v="BARRANCABERMEJA"/>
    <x v="13"/>
    <n v="0"/>
    <n v="1"/>
    <n v="1"/>
    <n v="3"/>
    <n v="3"/>
    <n v="1"/>
    <s v="Si"/>
    <s v="Si"/>
    <n v="1"/>
    <n v="0"/>
    <n v="6500"/>
    <n v="1500"/>
    <n v="360000"/>
    <n v="750000"/>
    <n v="180000"/>
    <x v="174"/>
    <x v="1"/>
  </r>
  <r>
    <x v="571"/>
    <s v="Protegido 572"/>
    <d v="2019-03-23T00:00:00"/>
    <d v="2020-02-12T00:00:00"/>
    <x v="0"/>
    <s v="SAN PABLO 2"/>
    <x v="11"/>
    <n v="0"/>
    <n v="2"/>
    <n v="0"/>
    <n v="1"/>
    <n v="1"/>
    <n v="0"/>
    <s v="Si"/>
    <s v="Si"/>
    <n v="1"/>
    <n v="0"/>
    <n v="13000"/>
    <n v="0"/>
    <n v="120000"/>
    <n v="250000"/>
    <n v="0"/>
    <x v="155"/>
    <x v="1"/>
  </r>
  <r>
    <x v="572"/>
    <s v="Protegido 573"/>
    <d v="2019-03-23T00:00:00"/>
    <d v="2020-12-16T00:00:00"/>
    <x v="0"/>
    <s v="BARRANCABERMEJA"/>
    <x v="13"/>
    <n v="0"/>
    <n v="2"/>
    <n v="0"/>
    <n v="3"/>
    <n v="3"/>
    <n v="0"/>
    <s v="Si"/>
    <s v="Si"/>
    <n v="1"/>
    <n v="0"/>
    <n v="13000"/>
    <n v="0"/>
    <n v="360000"/>
    <n v="750000"/>
    <n v="0"/>
    <x v="206"/>
    <x v="1"/>
  </r>
  <r>
    <x v="573"/>
    <s v="Protegido 574"/>
    <d v="2019-03-23T00:00:00"/>
    <d v="2019-10-16T00:00:00"/>
    <x v="0"/>
    <s v="VILLAVICENCIO"/>
    <x v="4"/>
    <n v="0"/>
    <n v="1"/>
    <n v="1"/>
    <n v="3"/>
    <n v="1"/>
    <n v="0"/>
    <s v="Si"/>
    <s v="Si"/>
    <n v="1"/>
    <n v="0"/>
    <n v="6500"/>
    <n v="1500"/>
    <n v="360000"/>
    <n v="250000"/>
    <n v="0"/>
    <x v="36"/>
    <x v="0"/>
  </r>
  <r>
    <x v="574"/>
    <s v="Protegido 575"/>
    <d v="2019-03-23T00:00:00"/>
    <d v="2020-09-30T00:00:00"/>
    <x v="1"/>
    <s v="BUCARAMANGA"/>
    <x v="13"/>
    <n v="1"/>
    <n v="2"/>
    <n v="0"/>
    <n v="1"/>
    <n v="3"/>
    <n v="1"/>
    <s v="Si"/>
    <s v="Si"/>
    <n v="1"/>
    <n v="2500"/>
    <n v="13000"/>
    <n v="0"/>
    <n v="120000"/>
    <n v="750000"/>
    <n v="180000"/>
    <x v="31"/>
    <x v="1"/>
  </r>
  <r>
    <x v="575"/>
    <s v="Protegido 576"/>
    <d v="2019-03-23T00:00:00"/>
    <d v="2019-07-06T00:00:00"/>
    <x v="0"/>
    <s v="BOGOTA"/>
    <x v="1"/>
    <n v="0"/>
    <n v="2"/>
    <n v="0"/>
    <n v="1"/>
    <n v="2"/>
    <n v="2"/>
    <s v="Si"/>
    <s v="Si"/>
    <n v="1"/>
    <n v="0"/>
    <n v="13000"/>
    <n v="0"/>
    <n v="120000"/>
    <n v="500000"/>
    <n v="360000"/>
    <x v="75"/>
    <x v="0"/>
  </r>
  <r>
    <x v="576"/>
    <s v="Protegido 577"/>
    <d v="2019-03-23T00:00:00"/>
    <d v="2021-09-01T00:00:00"/>
    <x v="1"/>
    <s v="COYAIMA"/>
    <x v="27"/>
    <n v="0"/>
    <n v="0"/>
    <n v="0"/>
    <n v="0"/>
    <n v="1"/>
    <n v="1"/>
    <s v="No"/>
    <s v="Si"/>
    <n v="1"/>
    <n v="0"/>
    <n v="0"/>
    <n v="0"/>
    <n v="0"/>
    <n v="250000"/>
    <n v="180000"/>
    <x v="182"/>
    <x v="3"/>
  </r>
  <r>
    <x v="577"/>
    <s v="Protegido 578"/>
    <d v="2019-03-23T00:00:00"/>
    <d v="2019-06-21T00:00:00"/>
    <x v="0"/>
    <s v="IBAGUE"/>
    <x v="27"/>
    <n v="1"/>
    <n v="2"/>
    <n v="0"/>
    <n v="3"/>
    <n v="2"/>
    <n v="0"/>
    <s v="Si"/>
    <s v="Si"/>
    <n v="1"/>
    <n v="2500"/>
    <n v="13000"/>
    <n v="0"/>
    <n v="360000"/>
    <n v="500000"/>
    <n v="0"/>
    <x v="47"/>
    <x v="3"/>
  </r>
  <r>
    <x v="578"/>
    <s v="Protegido 579"/>
    <d v="2019-03-23T00:00:00"/>
    <d v="2021-03-18T00:00:00"/>
    <x v="1"/>
    <s v="VIOTA"/>
    <x v="16"/>
    <n v="0"/>
    <n v="0"/>
    <n v="0"/>
    <n v="0"/>
    <n v="1"/>
    <n v="0"/>
    <s v="No"/>
    <s v="Si"/>
    <n v="1"/>
    <n v="0"/>
    <n v="0"/>
    <n v="0"/>
    <n v="0"/>
    <n v="250000"/>
    <n v="0"/>
    <x v="25"/>
    <x v="2"/>
  </r>
  <r>
    <x v="579"/>
    <s v="Protegido 580"/>
    <d v="2019-03-23T00:00:00"/>
    <d v="2021-08-03T00:00:00"/>
    <x v="0"/>
    <s v="BOGOTA"/>
    <x v="1"/>
    <n v="0"/>
    <n v="2"/>
    <n v="0"/>
    <n v="0"/>
    <n v="1"/>
    <n v="2"/>
    <s v="Si"/>
    <s v="Si"/>
    <n v="1"/>
    <n v="0"/>
    <n v="13000"/>
    <n v="0"/>
    <n v="0"/>
    <n v="250000"/>
    <n v="360000"/>
    <x v="28"/>
    <x v="0"/>
  </r>
  <r>
    <x v="580"/>
    <s v="Protegido 581"/>
    <d v="2019-03-23T00:00:00"/>
    <d v="2021-01-02T00:00:00"/>
    <x v="0"/>
    <s v="BOGOTA"/>
    <x v="1"/>
    <n v="1"/>
    <n v="2"/>
    <n v="0"/>
    <n v="3"/>
    <n v="3"/>
    <n v="1"/>
    <s v="Si"/>
    <s v="Si"/>
    <n v="1"/>
    <n v="2500"/>
    <n v="13000"/>
    <n v="0"/>
    <n v="360000"/>
    <n v="750000"/>
    <n v="180000"/>
    <x v="22"/>
    <x v="0"/>
  </r>
  <r>
    <x v="581"/>
    <s v="Protegido 582"/>
    <d v="2019-03-23T00:00:00"/>
    <d v="2021-02-23T00:00:00"/>
    <x v="1"/>
    <s v="SAN JUAN DE RIOSECO"/>
    <x v="16"/>
    <n v="1"/>
    <n v="2"/>
    <n v="0"/>
    <n v="0"/>
    <n v="2"/>
    <n v="2"/>
    <s v="Si"/>
    <s v="Si"/>
    <n v="1"/>
    <n v="2500"/>
    <n v="13000"/>
    <n v="0"/>
    <n v="0"/>
    <n v="500000"/>
    <n v="360000"/>
    <x v="47"/>
    <x v="2"/>
  </r>
  <r>
    <x v="582"/>
    <s v="Protegido 583"/>
    <d v="2019-03-23T00:00:00"/>
    <d v="2020-05-20T00:00:00"/>
    <x v="0"/>
    <s v="BOGOTA"/>
    <x v="1"/>
    <n v="1"/>
    <n v="2"/>
    <n v="0"/>
    <n v="1"/>
    <n v="1"/>
    <n v="2"/>
    <s v="Si"/>
    <s v="Si"/>
    <n v="1"/>
    <n v="2500"/>
    <n v="13000"/>
    <n v="0"/>
    <n v="120000"/>
    <n v="250000"/>
    <n v="360000"/>
    <x v="149"/>
    <x v="0"/>
  </r>
  <r>
    <x v="583"/>
    <s v="Protegido 584"/>
    <d v="2019-03-23T00:00:00"/>
    <d v="2021-03-10T00:00:00"/>
    <x v="0"/>
    <s v="VIOTA"/>
    <x v="16"/>
    <n v="0"/>
    <n v="0"/>
    <n v="0"/>
    <n v="1"/>
    <n v="1"/>
    <n v="0"/>
    <s v="No"/>
    <s v="Si"/>
    <n v="1"/>
    <n v="0"/>
    <n v="0"/>
    <n v="0"/>
    <n v="120000"/>
    <n v="250000"/>
    <n v="0"/>
    <x v="178"/>
    <x v="2"/>
  </r>
  <r>
    <x v="584"/>
    <s v="Protegido 585"/>
    <d v="2019-03-23T00:00:00"/>
    <d v="2019-06-11T00:00:00"/>
    <x v="0"/>
    <s v="BARRANCABERMEJA"/>
    <x v="13"/>
    <n v="0"/>
    <n v="1"/>
    <n v="0"/>
    <n v="0"/>
    <n v="3"/>
    <n v="0"/>
    <s v="Si"/>
    <s v="Si"/>
    <n v="1"/>
    <n v="0"/>
    <n v="6500"/>
    <n v="0"/>
    <n v="0"/>
    <n v="750000"/>
    <n v="0"/>
    <x v="54"/>
    <x v="1"/>
  </r>
  <r>
    <x v="585"/>
    <s v="Protegido 586"/>
    <d v="2019-03-23T00:00:00"/>
    <d v="2021-07-23T00:00:00"/>
    <x v="0"/>
    <s v="MEDELLIN"/>
    <x v="10"/>
    <n v="0"/>
    <n v="1"/>
    <n v="0"/>
    <n v="1"/>
    <n v="3"/>
    <n v="0"/>
    <s v="Si"/>
    <s v="Si"/>
    <n v="1"/>
    <n v="0"/>
    <n v="6500"/>
    <n v="0"/>
    <n v="120000"/>
    <n v="750000"/>
    <n v="0"/>
    <x v="107"/>
    <x v="1"/>
  </r>
  <r>
    <x v="586"/>
    <s v="Protegido 587"/>
    <d v="2019-03-23T00:00:00"/>
    <d v="2020-10-01T00:00:00"/>
    <x v="1"/>
    <s v="NEIVA"/>
    <x v="3"/>
    <n v="1"/>
    <n v="2"/>
    <n v="1"/>
    <n v="3"/>
    <n v="1"/>
    <n v="0"/>
    <s v="Si"/>
    <s v="Si"/>
    <n v="1"/>
    <n v="2500"/>
    <n v="13000"/>
    <n v="1500"/>
    <n v="360000"/>
    <n v="250000"/>
    <n v="0"/>
    <x v="34"/>
    <x v="0"/>
  </r>
  <r>
    <x v="587"/>
    <s v="Protegido 588"/>
    <d v="2019-03-23T00:00:00"/>
    <d v="2019-09-09T00:00:00"/>
    <x v="0"/>
    <s v="BOGOTA"/>
    <x v="1"/>
    <n v="0"/>
    <n v="2"/>
    <n v="0"/>
    <n v="0"/>
    <n v="1"/>
    <n v="1"/>
    <s v="Si"/>
    <s v="Si"/>
    <n v="1"/>
    <n v="0"/>
    <n v="13000"/>
    <n v="0"/>
    <n v="0"/>
    <n v="250000"/>
    <n v="180000"/>
    <x v="76"/>
    <x v="0"/>
  </r>
  <r>
    <x v="588"/>
    <s v="Protegido 589"/>
    <d v="2019-03-23T00:00:00"/>
    <d v="2020-06-24T00:00:00"/>
    <x v="0"/>
    <s v="SOACHA"/>
    <x v="16"/>
    <n v="0"/>
    <n v="0"/>
    <n v="0"/>
    <n v="1"/>
    <n v="1"/>
    <n v="1"/>
    <s v="No"/>
    <s v="Si"/>
    <n v="1"/>
    <n v="0"/>
    <n v="0"/>
    <n v="0"/>
    <n v="120000"/>
    <n v="250000"/>
    <n v="180000"/>
    <x v="85"/>
    <x v="2"/>
  </r>
  <r>
    <x v="589"/>
    <s v="Protegido 590"/>
    <d v="2019-03-23T00:00:00"/>
    <d v="2020-08-09T00:00:00"/>
    <x v="0"/>
    <s v="SOACHA"/>
    <x v="16"/>
    <n v="0"/>
    <n v="2"/>
    <n v="1"/>
    <n v="0"/>
    <n v="2"/>
    <n v="1"/>
    <s v="Si"/>
    <s v="Si"/>
    <n v="1"/>
    <n v="0"/>
    <n v="13000"/>
    <n v="1500"/>
    <n v="0"/>
    <n v="500000"/>
    <n v="180000"/>
    <x v="96"/>
    <x v="2"/>
  </r>
  <r>
    <x v="590"/>
    <s v="Protegido 591"/>
    <d v="2019-03-23T00:00:00"/>
    <d v="2019-06-26T00:00:00"/>
    <x v="0"/>
    <s v="BOGOTA"/>
    <x v="1"/>
    <n v="0"/>
    <n v="0"/>
    <n v="1"/>
    <n v="3"/>
    <n v="3"/>
    <n v="0"/>
    <s v="Si"/>
    <s v="Si"/>
    <n v="1"/>
    <n v="0"/>
    <n v="0"/>
    <n v="1500"/>
    <n v="360000"/>
    <n v="750000"/>
    <n v="0"/>
    <x v="126"/>
    <x v="0"/>
  </r>
  <r>
    <x v="591"/>
    <s v="Protegido 592"/>
    <d v="2019-03-23T00:00:00"/>
    <d v="2021-01-28T00:00:00"/>
    <x v="0"/>
    <s v="APARTADO"/>
    <x v="10"/>
    <n v="1"/>
    <n v="2"/>
    <n v="1"/>
    <n v="0"/>
    <n v="1"/>
    <n v="0"/>
    <s v="Si"/>
    <s v="Si"/>
    <n v="1"/>
    <n v="2500"/>
    <n v="13000"/>
    <n v="1500"/>
    <n v="0"/>
    <n v="250000"/>
    <n v="0"/>
    <x v="234"/>
    <x v="1"/>
  </r>
  <r>
    <x v="592"/>
    <s v="Protegido 593"/>
    <d v="2019-03-23T00:00:00"/>
    <d v="2021-03-16T00:00:00"/>
    <x v="1"/>
    <s v="VILLAVICENCIO"/>
    <x v="4"/>
    <n v="0"/>
    <n v="1"/>
    <n v="0"/>
    <n v="1"/>
    <n v="2"/>
    <n v="2"/>
    <s v="Si"/>
    <s v="Si"/>
    <n v="1"/>
    <n v="0"/>
    <n v="6500"/>
    <n v="0"/>
    <n v="120000"/>
    <n v="500000"/>
    <n v="360000"/>
    <x v="79"/>
    <x v="0"/>
  </r>
  <r>
    <x v="593"/>
    <s v="Protegido 594"/>
    <d v="2019-03-23T00:00:00"/>
    <d v="2021-05-04T00:00:00"/>
    <x v="0"/>
    <s v="BARRANQUILLA"/>
    <x v="14"/>
    <n v="1"/>
    <n v="2"/>
    <n v="0"/>
    <n v="1"/>
    <n v="1"/>
    <n v="2"/>
    <s v="Si"/>
    <s v="Si"/>
    <n v="1"/>
    <n v="2500"/>
    <n v="13000"/>
    <n v="0"/>
    <n v="120000"/>
    <n v="250000"/>
    <n v="360000"/>
    <x v="149"/>
    <x v="1"/>
  </r>
  <r>
    <x v="594"/>
    <s v="Protegido 595"/>
    <d v="2019-03-23T00:00:00"/>
    <d v="2021-06-04T00:00:00"/>
    <x v="0"/>
    <s v="DUITAMA"/>
    <x v="24"/>
    <n v="0"/>
    <n v="0"/>
    <n v="0"/>
    <n v="3"/>
    <n v="3"/>
    <n v="1"/>
    <s v="No"/>
    <s v="Si"/>
    <n v="1"/>
    <n v="0"/>
    <n v="0"/>
    <n v="0"/>
    <n v="360000"/>
    <n v="750000"/>
    <n v="180000"/>
    <x v="235"/>
    <x v="3"/>
  </r>
  <r>
    <x v="595"/>
    <s v="Protegido 596"/>
    <d v="2019-03-23T00:00:00"/>
    <d v="2019-09-21T00:00:00"/>
    <x v="1"/>
    <s v="MESETAS"/>
    <x v="4"/>
    <n v="1"/>
    <n v="1"/>
    <n v="0"/>
    <n v="3"/>
    <n v="2"/>
    <n v="0"/>
    <s v="Si"/>
    <s v="Si"/>
    <n v="1"/>
    <n v="2500"/>
    <n v="6500"/>
    <n v="0"/>
    <n v="360000"/>
    <n v="500000"/>
    <n v="0"/>
    <x v="14"/>
    <x v="0"/>
  </r>
  <r>
    <x v="596"/>
    <s v="Protegido 597"/>
    <d v="2019-03-23T00:00:00"/>
    <d v="2020-02-05T00:00:00"/>
    <x v="0"/>
    <s v="TUNJA"/>
    <x v="24"/>
    <n v="0"/>
    <n v="1"/>
    <n v="0"/>
    <n v="0"/>
    <n v="1"/>
    <n v="2"/>
    <s v="Si"/>
    <s v="Si"/>
    <n v="1"/>
    <n v="0"/>
    <n v="6500"/>
    <n v="0"/>
    <n v="0"/>
    <n v="250000"/>
    <n v="360000"/>
    <x v="0"/>
    <x v="3"/>
  </r>
  <r>
    <x v="597"/>
    <s v="Protegido 598"/>
    <d v="2019-03-23T00:00:00"/>
    <d v="2021-06-30T00:00:00"/>
    <x v="0"/>
    <s v="BUCARAMANGA"/>
    <x v="13"/>
    <n v="0"/>
    <n v="0"/>
    <n v="0"/>
    <n v="0"/>
    <n v="3"/>
    <n v="0"/>
    <s v="No"/>
    <s v="Si"/>
    <n v="1"/>
    <n v="0"/>
    <n v="0"/>
    <n v="0"/>
    <n v="0"/>
    <n v="750000"/>
    <n v="0"/>
    <x v="98"/>
    <x v="1"/>
  </r>
  <r>
    <x v="598"/>
    <s v="Protegido 599"/>
    <d v="2019-03-23T00:00:00"/>
    <d v="2021-05-21T00:00:00"/>
    <x v="0"/>
    <s v="SAN VICENTE DEL CAGUAN"/>
    <x v="2"/>
    <n v="0"/>
    <n v="1"/>
    <n v="0"/>
    <n v="1"/>
    <n v="3"/>
    <n v="1"/>
    <s v="Si"/>
    <s v="Si"/>
    <n v="1"/>
    <n v="0"/>
    <n v="6500"/>
    <n v="0"/>
    <n v="120000"/>
    <n v="750000"/>
    <n v="180000"/>
    <x v="201"/>
    <x v="0"/>
  </r>
  <r>
    <x v="599"/>
    <s v="Protegido 600"/>
    <d v="2019-03-23T00:00:00"/>
    <d v="2019-11-18T00:00:00"/>
    <x v="1"/>
    <s v="SAN VICENTE DEL CAGUAN"/>
    <x v="2"/>
    <n v="0"/>
    <n v="1"/>
    <n v="0"/>
    <n v="0"/>
    <n v="3"/>
    <n v="2"/>
    <s v="Si"/>
    <s v="Si"/>
    <n v="1"/>
    <n v="0"/>
    <n v="6500"/>
    <n v="0"/>
    <n v="0"/>
    <n v="750000"/>
    <n v="360000"/>
    <x v="104"/>
    <x v="0"/>
  </r>
  <r>
    <x v="600"/>
    <s v="Protegido 601"/>
    <d v="2019-03-23T00:00:00"/>
    <d v="2020-02-09T00:00:00"/>
    <x v="1"/>
    <s v="IBAGUE"/>
    <x v="27"/>
    <n v="0"/>
    <n v="1"/>
    <n v="0"/>
    <n v="0"/>
    <n v="3"/>
    <n v="0"/>
    <s v="Si"/>
    <s v="Si"/>
    <n v="1"/>
    <n v="0"/>
    <n v="6500"/>
    <n v="0"/>
    <n v="0"/>
    <n v="750000"/>
    <n v="0"/>
    <x v="54"/>
    <x v="3"/>
  </r>
  <r>
    <x v="601"/>
    <s v="Protegido 602"/>
    <d v="2019-03-23T00:00:00"/>
    <d v="2020-02-19T00:00:00"/>
    <x v="0"/>
    <s v="EL CHARCO"/>
    <x v="11"/>
    <n v="1"/>
    <n v="2"/>
    <n v="1"/>
    <n v="0"/>
    <n v="1"/>
    <n v="0"/>
    <s v="Si"/>
    <s v="Si"/>
    <n v="1"/>
    <n v="2500"/>
    <n v="13000"/>
    <n v="1500"/>
    <n v="0"/>
    <n v="250000"/>
    <n v="0"/>
    <x v="234"/>
    <x v="1"/>
  </r>
  <r>
    <x v="602"/>
    <s v="Protegido 603"/>
    <d v="2019-03-23T00:00:00"/>
    <d v="2019-11-21T00:00:00"/>
    <x v="0"/>
    <s v="BARRANQUILLA"/>
    <x v="14"/>
    <n v="0"/>
    <n v="1"/>
    <n v="0"/>
    <n v="3"/>
    <n v="1"/>
    <n v="1"/>
    <s v="Si"/>
    <s v="Si"/>
    <n v="1"/>
    <n v="0"/>
    <n v="6500"/>
    <n v="0"/>
    <n v="360000"/>
    <n v="250000"/>
    <n v="180000"/>
    <x v="132"/>
    <x v="1"/>
  </r>
  <r>
    <x v="603"/>
    <s v="Protegido 604"/>
    <d v="2019-03-23T00:00:00"/>
    <d v="2021-03-04T00:00:00"/>
    <x v="1"/>
    <s v="YONDO"/>
    <x v="10"/>
    <n v="0"/>
    <n v="1"/>
    <n v="0"/>
    <n v="0"/>
    <n v="1"/>
    <n v="0"/>
    <s v="Si"/>
    <s v="Si"/>
    <n v="1"/>
    <n v="0"/>
    <n v="6500"/>
    <n v="0"/>
    <n v="0"/>
    <n v="250000"/>
    <n v="0"/>
    <x v="170"/>
    <x v="1"/>
  </r>
  <r>
    <x v="604"/>
    <s v="Protegido 605"/>
    <d v="2019-03-23T00:00:00"/>
    <d v="2020-09-23T00:00:00"/>
    <x v="0"/>
    <s v="SOACHA"/>
    <x v="16"/>
    <n v="1"/>
    <n v="0"/>
    <n v="0"/>
    <n v="3"/>
    <n v="3"/>
    <n v="2"/>
    <s v="Si"/>
    <s v="Si"/>
    <n v="1"/>
    <n v="2500"/>
    <n v="0"/>
    <n v="0"/>
    <n v="360000"/>
    <n v="750000"/>
    <n v="360000"/>
    <x v="166"/>
    <x v="2"/>
  </r>
  <r>
    <x v="605"/>
    <s v="Protegido 606"/>
    <d v="2019-03-23T00:00:00"/>
    <d v="2020-11-01T00:00:00"/>
    <x v="0"/>
    <s v="BOGOTA"/>
    <x v="1"/>
    <n v="0"/>
    <n v="2"/>
    <n v="0"/>
    <n v="1"/>
    <n v="2"/>
    <n v="2"/>
    <s v="Si"/>
    <s v="Si"/>
    <n v="1"/>
    <n v="0"/>
    <n v="13000"/>
    <n v="0"/>
    <n v="120000"/>
    <n v="500000"/>
    <n v="360000"/>
    <x v="75"/>
    <x v="0"/>
  </r>
  <r>
    <x v="606"/>
    <s v="Protegido 607"/>
    <d v="2019-03-23T00:00:00"/>
    <d v="2020-11-12T00:00:00"/>
    <x v="0"/>
    <s v="BARBOSA 2"/>
    <x v="13"/>
    <n v="0"/>
    <n v="2"/>
    <n v="1"/>
    <n v="3"/>
    <n v="1"/>
    <n v="2"/>
    <s v="Si"/>
    <s v="Si"/>
    <n v="1"/>
    <n v="0"/>
    <n v="13000"/>
    <n v="1500"/>
    <n v="360000"/>
    <n v="250000"/>
    <n v="360000"/>
    <x v="236"/>
    <x v="1"/>
  </r>
  <r>
    <x v="607"/>
    <s v="Protegido 608"/>
    <d v="2019-03-23T00:00:00"/>
    <d v="2019-07-07T00:00:00"/>
    <x v="1"/>
    <s v="MAGANGUE"/>
    <x v="19"/>
    <n v="1"/>
    <n v="0"/>
    <n v="1"/>
    <n v="1"/>
    <n v="1"/>
    <n v="0"/>
    <s v="Si"/>
    <s v="Si"/>
    <n v="1"/>
    <n v="2500"/>
    <n v="0"/>
    <n v="1500"/>
    <n v="120000"/>
    <n v="250000"/>
    <n v="0"/>
    <x v="117"/>
    <x v="2"/>
  </r>
  <r>
    <x v="608"/>
    <s v="Protegido 609"/>
    <d v="2019-03-23T00:00:00"/>
    <d v="2019-08-07T00:00:00"/>
    <x v="0"/>
    <s v="YONDO"/>
    <x v="10"/>
    <n v="1"/>
    <n v="1"/>
    <n v="0"/>
    <n v="3"/>
    <n v="1"/>
    <n v="0"/>
    <s v="Si"/>
    <s v="Si"/>
    <n v="1"/>
    <n v="2500"/>
    <n v="6500"/>
    <n v="0"/>
    <n v="360000"/>
    <n v="250000"/>
    <n v="0"/>
    <x v="80"/>
    <x v="1"/>
  </r>
  <r>
    <x v="609"/>
    <s v="Protegido 610"/>
    <d v="2019-03-23T00:00:00"/>
    <d v="2021-01-29T00:00:00"/>
    <x v="1"/>
    <s v="SABANAGRANDE"/>
    <x v="14"/>
    <n v="1"/>
    <n v="1"/>
    <n v="0"/>
    <n v="3"/>
    <n v="2"/>
    <n v="2"/>
    <s v="Si"/>
    <s v="Si"/>
    <n v="1"/>
    <n v="2500"/>
    <n v="6500"/>
    <n v="0"/>
    <n v="360000"/>
    <n v="500000"/>
    <n v="360000"/>
    <x v="237"/>
    <x v="1"/>
  </r>
  <r>
    <x v="610"/>
    <s v="Protegido 611"/>
    <d v="2019-03-23T00:00:00"/>
    <d v="2020-08-15T00:00:00"/>
    <x v="1"/>
    <s v="PALMAR DE VARELA"/>
    <x v="14"/>
    <n v="1"/>
    <n v="1"/>
    <n v="0"/>
    <n v="0"/>
    <n v="2"/>
    <n v="0"/>
    <s v="Si"/>
    <s v="Si"/>
    <n v="1"/>
    <n v="2500"/>
    <n v="6500"/>
    <n v="0"/>
    <n v="0"/>
    <n v="500000"/>
    <n v="0"/>
    <x v="185"/>
    <x v="1"/>
  </r>
  <r>
    <x v="611"/>
    <s v="Protegido 612"/>
    <d v="2019-03-23T00:00:00"/>
    <d v="2020-06-04T00:00:00"/>
    <x v="0"/>
    <s v="BARRANQUILLA"/>
    <x v="14"/>
    <n v="0"/>
    <n v="0"/>
    <n v="1"/>
    <n v="3"/>
    <n v="1"/>
    <n v="1"/>
    <s v="Si"/>
    <s v="Si"/>
    <n v="1"/>
    <n v="0"/>
    <n v="0"/>
    <n v="1500"/>
    <n v="360000"/>
    <n v="250000"/>
    <n v="180000"/>
    <x v="164"/>
    <x v="1"/>
  </r>
  <r>
    <x v="612"/>
    <s v="Protegido 613"/>
    <d v="2019-03-23T00:00:00"/>
    <d v="2021-04-28T00:00:00"/>
    <x v="0"/>
    <s v="BOGOTA"/>
    <x v="1"/>
    <n v="0"/>
    <n v="1"/>
    <n v="0"/>
    <n v="0"/>
    <n v="3"/>
    <n v="0"/>
    <s v="Si"/>
    <s v="Si"/>
    <n v="1"/>
    <n v="0"/>
    <n v="6500"/>
    <n v="0"/>
    <n v="0"/>
    <n v="750000"/>
    <n v="0"/>
    <x v="54"/>
    <x v="0"/>
  </r>
  <r>
    <x v="613"/>
    <s v="Protegido 614"/>
    <d v="2019-03-23T00:00:00"/>
    <d v="2019-12-08T00:00:00"/>
    <x v="1"/>
    <s v="CHINCHINA"/>
    <x v="6"/>
    <n v="0"/>
    <n v="0"/>
    <n v="1"/>
    <n v="1"/>
    <n v="2"/>
    <n v="0"/>
    <s v="Si"/>
    <s v="Si"/>
    <n v="1"/>
    <n v="0"/>
    <n v="0"/>
    <n v="1500"/>
    <n v="120000"/>
    <n v="500000"/>
    <n v="0"/>
    <x v="106"/>
    <x v="0"/>
  </r>
  <r>
    <x v="614"/>
    <s v="Protegido 615"/>
    <d v="2019-03-23T00:00:00"/>
    <d v="2020-11-08T00:00:00"/>
    <x v="1"/>
    <s v="POPAYAN"/>
    <x v="5"/>
    <n v="1"/>
    <n v="0"/>
    <n v="0"/>
    <n v="1"/>
    <n v="3"/>
    <n v="2"/>
    <s v="Si"/>
    <s v="Si"/>
    <n v="1"/>
    <n v="2500"/>
    <n v="0"/>
    <n v="0"/>
    <n v="120000"/>
    <n v="750000"/>
    <n v="360000"/>
    <x v="150"/>
    <x v="0"/>
  </r>
  <r>
    <x v="615"/>
    <s v="Protegido 616"/>
    <d v="2019-03-23T00:00:00"/>
    <d v="2020-10-26T00:00:00"/>
    <x v="0"/>
    <s v="POPAYAN"/>
    <x v="5"/>
    <n v="0"/>
    <n v="1"/>
    <n v="0"/>
    <n v="0"/>
    <n v="2"/>
    <n v="0"/>
    <s v="Si"/>
    <s v="Si"/>
    <n v="1"/>
    <n v="0"/>
    <n v="6500"/>
    <n v="0"/>
    <n v="0"/>
    <n v="500000"/>
    <n v="0"/>
    <x v="120"/>
    <x v="0"/>
  </r>
  <r>
    <x v="616"/>
    <s v="Protegido 617"/>
    <d v="2019-03-23T00:00:00"/>
    <d v="2019-09-27T00:00:00"/>
    <x v="1"/>
    <s v="BOGOTA"/>
    <x v="1"/>
    <n v="0"/>
    <n v="1"/>
    <n v="1"/>
    <n v="3"/>
    <n v="2"/>
    <n v="1"/>
    <s v="Si"/>
    <s v="Si"/>
    <n v="1"/>
    <n v="0"/>
    <n v="6500"/>
    <n v="1500"/>
    <n v="360000"/>
    <n v="500000"/>
    <n v="180000"/>
    <x v="145"/>
    <x v="0"/>
  </r>
  <r>
    <x v="617"/>
    <s v="Protegido 618"/>
    <d v="2019-03-23T00:00:00"/>
    <d v="2020-08-09T00:00:00"/>
    <x v="0"/>
    <s v="NEIVA"/>
    <x v="3"/>
    <n v="0"/>
    <n v="2"/>
    <n v="0"/>
    <n v="1"/>
    <n v="2"/>
    <n v="1"/>
    <s v="Si"/>
    <s v="Si"/>
    <n v="1"/>
    <n v="0"/>
    <n v="13000"/>
    <n v="0"/>
    <n v="120000"/>
    <n v="500000"/>
    <n v="180000"/>
    <x v="146"/>
    <x v="0"/>
  </r>
  <r>
    <x v="618"/>
    <s v="Protegido 619"/>
    <d v="2019-03-23T00:00:00"/>
    <d v="2019-08-11T00:00:00"/>
    <x v="1"/>
    <s v="BOGOTA"/>
    <x v="1"/>
    <n v="0"/>
    <n v="0"/>
    <n v="0"/>
    <n v="1"/>
    <n v="3"/>
    <n v="2"/>
    <s v="No"/>
    <s v="Si"/>
    <n v="1"/>
    <n v="0"/>
    <n v="0"/>
    <n v="0"/>
    <n v="120000"/>
    <n v="750000"/>
    <n v="360000"/>
    <x v="33"/>
    <x v="0"/>
  </r>
  <r>
    <x v="619"/>
    <s v="Protegido 620"/>
    <d v="2019-03-23T00:00:00"/>
    <d v="2021-07-05T00:00:00"/>
    <x v="0"/>
    <s v="NEIVA"/>
    <x v="3"/>
    <n v="0"/>
    <n v="0"/>
    <n v="0"/>
    <n v="0"/>
    <n v="2"/>
    <n v="2"/>
    <s v="No"/>
    <s v="Si"/>
    <n v="1"/>
    <n v="0"/>
    <n v="0"/>
    <n v="0"/>
    <n v="0"/>
    <n v="500000"/>
    <n v="360000"/>
    <x v="17"/>
    <x v="0"/>
  </r>
  <r>
    <x v="620"/>
    <s v="Protegido 621"/>
    <d v="2019-03-23T00:00:00"/>
    <d v="2020-12-03T00:00:00"/>
    <x v="0"/>
    <s v="BOGOTA"/>
    <x v="1"/>
    <n v="1"/>
    <n v="0"/>
    <n v="0"/>
    <n v="0"/>
    <n v="1"/>
    <n v="1"/>
    <s v="Si"/>
    <s v="Si"/>
    <n v="1"/>
    <n v="2500"/>
    <n v="0"/>
    <n v="0"/>
    <n v="0"/>
    <n v="250000"/>
    <n v="180000"/>
    <x v="217"/>
    <x v="0"/>
  </r>
  <r>
    <x v="621"/>
    <s v="Protegido 622"/>
    <d v="2019-03-23T00:00:00"/>
    <d v="2021-01-19T00:00:00"/>
    <x v="1"/>
    <s v="IPIALES"/>
    <x v="11"/>
    <n v="0"/>
    <n v="0"/>
    <n v="0"/>
    <n v="3"/>
    <n v="2"/>
    <n v="1"/>
    <s v="No"/>
    <s v="Si"/>
    <n v="1"/>
    <n v="0"/>
    <n v="0"/>
    <n v="0"/>
    <n v="360000"/>
    <n v="500000"/>
    <n v="180000"/>
    <x v="93"/>
    <x v="1"/>
  </r>
  <r>
    <x v="622"/>
    <s v="Protegido 623"/>
    <d v="2019-03-23T00:00:00"/>
    <d v="2021-04-21T00:00:00"/>
    <x v="0"/>
    <s v="FLORENCIA 1"/>
    <x v="2"/>
    <n v="0"/>
    <n v="0"/>
    <n v="0"/>
    <n v="0"/>
    <n v="1"/>
    <n v="0"/>
    <s v="No"/>
    <s v="Si"/>
    <n v="1"/>
    <n v="0"/>
    <n v="0"/>
    <n v="0"/>
    <n v="0"/>
    <n v="250000"/>
    <n v="0"/>
    <x v="25"/>
    <x v="0"/>
  </r>
  <r>
    <x v="623"/>
    <s v="Protegido 624"/>
    <d v="2019-03-23T00:00:00"/>
    <d v="2020-08-25T00:00:00"/>
    <x v="0"/>
    <s v="BUCARAMANGA"/>
    <x v="13"/>
    <n v="0"/>
    <n v="2"/>
    <n v="1"/>
    <n v="1"/>
    <n v="1"/>
    <n v="0"/>
    <s v="Si"/>
    <s v="Si"/>
    <n v="1"/>
    <n v="0"/>
    <n v="13000"/>
    <n v="1500"/>
    <n v="120000"/>
    <n v="250000"/>
    <n v="0"/>
    <x v="135"/>
    <x v="1"/>
  </r>
  <r>
    <x v="624"/>
    <s v="Protegido 625"/>
    <d v="2019-03-23T00:00:00"/>
    <d v="2019-07-31T00:00:00"/>
    <x v="0"/>
    <s v="BARRANCABERMEJA"/>
    <x v="13"/>
    <n v="1"/>
    <n v="1"/>
    <n v="0"/>
    <n v="0"/>
    <n v="3"/>
    <n v="1"/>
    <s v="Si"/>
    <s v="Si"/>
    <n v="1"/>
    <n v="2500"/>
    <n v="6500"/>
    <n v="0"/>
    <n v="0"/>
    <n v="750000"/>
    <n v="180000"/>
    <x v="194"/>
    <x v="1"/>
  </r>
  <r>
    <x v="625"/>
    <s v="Protegido 626"/>
    <d v="2019-03-23T00:00:00"/>
    <d v="2020-02-21T00:00:00"/>
    <x v="0"/>
    <s v="BARRANCABERMEJA"/>
    <x v="13"/>
    <n v="1"/>
    <n v="2"/>
    <n v="1"/>
    <n v="1"/>
    <n v="1"/>
    <n v="0"/>
    <s v="Si"/>
    <s v="Si"/>
    <n v="1"/>
    <n v="2500"/>
    <n v="13000"/>
    <n v="1500"/>
    <n v="120000"/>
    <n v="250000"/>
    <n v="0"/>
    <x v="91"/>
    <x v="1"/>
  </r>
  <r>
    <x v="626"/>
    <s v="Protegido 627"/>
    <d v="2019-03-23T00:00:00"/>
    <d v="2019-09-07T00:00:00"/>
    <x v="1"/>
    <s v="BARRANCABERMEJA"/>
    <x v="13"/>
    <n v="0"/>
    <n v="0"/>
    <n v="0"/>
    <n v="1"/>
    <n v="2"/>
    <n v="2"/>
    <s v="No"/>
    <s v="Si"/>
    <n v="1"/>
    <n v="0"/>
    <n v="0"/>
    <n v="0"/>
    <n v="120000"/>
    <n v="500000"/>
    <n v="360000"/>
    <x v="60"/>
    <x v="1"/>
  </r>
  <r>
    <x v="627"/>
    <s v="Protegido 628"/>
    <d v="2019-03-23T00:00:00"/>
    <d v="2021-04-29T00:00:00"/>
    <x v="0"/>
    <s v="BOGOTA"/>
    <x v="1"/>
    <n v="0"/>
    <n v="0"/>
    <n v="1"/>
    <n v="1"/>
    <n v="3"/>
    <n v="0"/>
    <s v="Si"/>
    <s v="Si"/>
    <n v="1"/>
    <n v="0"/>
    <n v="0"/>
    <n v="1500"/>
    <n v="120000"/>
    <n v="750000"/>
    <n v="0"/>
    <x v="222"/>
    <x v="0"/>
  </r>
  <r>
    <x v="628"/>
    <s v="Protegido 629"/>
    <d v="2019-03-23T00:00:00"/>
    <d v="2021-07-14T00:00:00"/>
    <x v="1"/>
    <s v="SOACHA"/>
    <x v="16"/>
    <n v="1"/>
    <n v="2"/>
    <n v="1"/>
    <n v="1"/>
    <n v="3"/>
    <n v="2"/>
    <s v="Si"/>
    <s v="Si"/>
    <n v="1"/>
    <n v="2500"/>
    <n v="13000"/>
    <n v="1500"/>
    <n v="120000"/>
    <n v="750000"/>
    <n v="360000"/>
    <x v="160"/>
    <x v="2"/>
  </r>
  <r>
    <x v="629"/>
    <s v="Protegido 630"/>
    <d v="2019-03-23T00:00:00"/>
    <d v="2020-10-14T00:00:00"/>
    <x v="1"/>
    <s v="BUCARAMANGA"/>
    <x v="13"/>
    <n v="1"/>
    <n v="2"/>
    <n v="0"/>
    <n v="0"/>
    <n v="1"/>
    <n v="0"/>
    <s v="Si"/>
    <s v="Si"/>
    <n v="1"/>
    <n v="2500"/>
    <n v="13000"/>
    <n v="0"/>
    <n v="0"/>
    <n v="250000"/>
    <n v="0"/>
    <x v="87"/>
    <x v="1"/>
  </r>
  <r>
    <x v="630"/>
    <s v="Protegido 631"/>
    <d v="2019-03-23T00:00:00"/>
    <d v="2020-04-04T00:00:00"/>
    <x v="0"/>
    <s v="BUCARAMANGA"/>
    <x v="13"/>
    <n v="0"/>
    <n v="0"/>
    <n v="0"/>
    <n v="1"/>
    <n v="1"/>
    <n v="2"/>
    <s v="No"/>
    <s v="Si"/>
    <n v="1"/>
    <n v="0"/>
    <n v="0"/>
    <n v="0"/>
    <n v="120000"/>
    <n v="250000"/>
    <n v="360000"/>
    <x v="211"/>
    <x v="1"/>
  </r>
  <r>
    <x v="631"/>
    <s v="Protegido 632"/>
    <d v="2019-03-23T00:00:00"/>
    <d v="2020-04-16T00:00:00"/>
    <x v="0"/>
    <s v="MONTERIA"/>
    <x v="12"/>
    <n v="0"/>
    <n v="1"/>
    <n v="1"/>
    <n v="3"/>
    <n v="3"/>
    <n v="1"/>
    <s v="Si"/>
    <s v="Si"/>
    <n v="1"/>
    <n v="0"/>
    <n v="6500"/>
    <n v="1500"/>
    <n v="360000"/>
    <n v="750000"/>
    <n v="180000"/>
    <x v="174"/>
    <x v="1"/>
  </r>
  <r>
    <x v="632"/>
    <s v="Protegido 633"/>
    <d v="2019-03-23T00:00:00"/>
    <d v="2020-09-15T00:00:00"/>
    <x v="0"/>
    <s v="IBAGUE"/>
    <x v="27"/>
    <n v="1"/>
    <n v="0"/>
    <n v="1"/>
    <n v="0"/>
    <n v="1"/>
    <n v="1"/>
    <s v="Si"/>
    <s v="Si"/>
    <n v="1"/>
    <n v="2500"/>
    <n v="0"/>
    <n v="1500"/>
    <n v="0"/>
    <n v="250000"/>
    <n v="180000"/>
    <x v="180"/>
    <x v="3"/>
  </r>
  <r>
    <x v="633"/>
    <s v="Protegido 634"/>
    <d v="2019-03-23T00:00:00"/>
    <d v="2019-12-03T00:00:00"/>
    <x v="0"/>
    <s v="IBAGUE"/>
    <x v="27"/>
    <n v="1"/>
    <n v="0"/>
    <n v="0"/>
    <n v="3"/>
    <n v="3"/>
    <n v="2"/>
    <s v="Si"/>
    <s v="Si"/>
    <n v="1"/>
    <n v="2500"/>
    <n v="0"/>
    <n v="0"/>
    <n v="360000"/>
    <n v="750000"/>
    <n v="360000"/>
    <x v="166"/>
    <x v="3"/>
  </r>
  <r>
    <x v="634"/>
    <s v="Protegido 635"/>
    <d v="2019-03-23T00:00:00"/>
    <d v="2019-12-13T00:00:00"/>
    <x v="0"/>
    <s v="LA MONTAÑITA"/>
    <x v="2"/>
    <n v="0"/>
    <n v="1"/>
    <n v="0"/>
    <n v="1"/>
    <n v="3"/>
    <n v="2"/>
    <s v="Si"/>
    <s v="Si"/>
    <n v="1"/>
    <n v="0"/>
    <n v="6500"/>
    <n v="0"/>
    <n v="120000"/>
    <n v="750000"/>
    <n v="360000"/>
    <x v="81"/>
    <x v="0"/>
  </r>
  <r>
    <x v="635"/>
    <s v="Protegido 636"/>
    <d v="2019-03-23T00:00:00"/>
    <d v="2020-11-15T00:00:00"/>
    <x v="0"/>
    <s v="CARTAGENA DEL CHAIRA"/>
    <x v="2"/>
    <n v="0"/>
    <n v="0"/>
    <n v="0"/>
    <n v="1"/>
    <n v="2"/>
    <n v="2"/>
    <s v="No"/>
    <s v="Si"/>
    <n v="1"/>
    <n v="0"/>
    <n v="0"/>
    <n v="0"/>
    <n v="120000"/>
    <n v="500000"/>
    <n v="360000"/>
    <x v="60"/>
    <x v="0"/>
  </r>
  <r>
    <x v="636"/>
    <s v="Protegido 637"/>
    <d v="2019-03-23T00:00:00"/>
    <d v="2019-06-03T00:00:00"/>
    <x v="0"/>
    <s v="VALPARAISO 2"/>
    <x v="2"/>
    <n v="0"/>
    <n v="1"/>
    <n v="1"/>
    <n v="0"/>
    <n v="2"/>
    <n v="2"/>
    <s v="Si"/>
    <s v="Si"/>
    <n v="1"/>
    <n v="0"/>
    <n v="6500"/>
    <n v="1500"/>
    <n v="0"/>
    <n v="500000"/>
    <n v="360000"/>
    <x v="89"/>
    <x v="0"/>
  </r>
  <r>
    <x v="637"/>
    <s v="Protegido 638"/>
    <d v="2019-03-23T00:00:00"/>
    <d v="2020-07-31T00:00:00"/>
    <x v="1"/>
    <s v="FLORENCIA 1"/>
    <x v="2"/>
    <n v="0"/>
    <n v="2"/>
    <n v="0"/>
    <n v="0"/>
    <n v="1"/>
    <n v="0"/>
    <s v="Si"/>
    <s v="Si"/>
    <n v="1"/>
    <n v="0"/>
    <n v="13000"/>
    <n v="0"/>
    <n v="0"/>
    <n v="250000"/>
    <n v="0"/>
    <x v="13"/>
    <x v="0"/>
  </r>
  <r>
    <x v="638"/>
    <s v="Protegido 639"/>
    <d v="2019-03-23T00:00:00"/>
    <d v="2019-09-28T00:00:00"/>
    <x v="0"/>
    <s v="ALBANIA 1"/>
    <x v="2"/>
    <n v="0"/>
    <n v="0"/>
    <n v="0"/>
    <n v="0"/>
    <n v="2"/>
    <n v="0"/>
    <s v="No"/>
    <s v="Si"/>
    <n v="1"/>
    <n v="0"/>
    <n v="0"/>
    <n v="0"/>
    <n v="0"/>
    <n v="500000"/>
    <n v="0"/>
    <x v="204"/>
    <x v="0"/>
  </r>
  <r>
    <x v="639"/>
    <s v="Protegido 640"/>
    <d v="2019-03-23T00:00:00"/>
    <d v="2020-12-01T00:00:00"/>
    <x v="0"/>
    <s v="FLORENCIA 1"/>
    <x v="2"/>
    <n v="0"/>
    <n v="0"/>
    <n v="1"/>
    <n v="3"/>
    <n v="2"/>
    <n v="1"/>
    <s v="Si"/>
    <s v="Si"/>
    <n v="1"/>
    <n v="0"/>
    <n v="0"/>
    <n v="1500"/>
    <n v="360000"/>
    <n v="500000"/>
    <n v="180000"/>
    <x v="176"/>
    <x v="0"/>
  </r>
  <r>
    <x v="640"/>
    <s v="Protegido 641"/>
    <d v="2019-03-23T00:00:00"/>
    <d v="2020-04-14T00:00:00"/>
    <x v="0"/>
    <s v="LA MONTAÑITA"/>
    <x v="2"/>
    <n v="0"/>
    <n v="1"/>
    <n v="1"/>
    <n v="1"/>
    <n v="1"/>
    <n v="2"/>
    <s v="Si"/>
    <s v="Si"/>
    <n v="1"/>
    <n v="0"/>
    <n v="6500"/>
    <n v="1500"/>
    <n v="120000"/>
    <n v="250000"/>
    <n v="360000"/>
    <x v="88"/>
    <x v="0"/>
  </r>
  <r>
    <x v="641"/>
    <s v="Protegido 642"/>
    <d v="2019-03-23T00:00:00"/>
    <d v="2019-10-27T00:00:00"/>
    <x v="1"/>
    <s v="BOGOTA"/>
    <x v="1"/>
    <n v="0"/>
    <n v="1"/>
    <n v="1"/>
    <n v="3"/>
    <n v="3"/>
    <n v="2"/>
    <s v="Si"/>
    <s v="Si"/>
    <n v="1"/>
    <n v="0"/>
    <n v="6500"/>
    <n v="1500"/>
    <n v="360000"/>
    <n v="750000"/>
    <n v="360000"/>
    <x v="238"/>
    <x v="0"/>
  </r>
  <r>
    <x v="642"/>
    <s v="Protegido 643"/>
    <d v="2019-03-23T00:00:00"/>
    <d v="2020-09-05T00:00:00"/>
    <x v="1"/>
    <s v="VILLAVICENCIO"/>
    <x v="4"/>
    <n v="1"/>
    <n v="1"/>
    <n v="1"/>
    <n v="3"/>
    <n v="3"/>
    <n v="0"/>
    <s v="Si"/>
    <s v="Si"/>
    <n v="1"/>
    <n v="2500"/>
    <n v="6500"/>
    <n v="1500"/>
    <n v="360000"/>
    <n v="750000"/>
    <n v="0"/>
    <x v="229"/>
    <x v="0"/>
  </r>
  <r>
    <x v="643"/>
    <s v="Protegido 644"/>
    <d v="2019-03-23T00:00:00"/>
    <d v="2020-06-27T00:00:00"/>
    <x v="0"/>
    <s v="MEDELLIN"/>
    <x v="10"/>
    <n v="1"/>
    <n v="2"/>
    <n v="1"/>
    <n v="3"/>
    <n v="3"/>
    <n v="0"/>
    <s v="Si"/>
    <s v="Si"/>
    <n v="1"/>
    <n v="2500"/>
    <n v="13000"/>
    <n v="1500"/>
    <n v="360000"/>
    <n v="750000"/>
    <n v="0"/>
    <x v="239"/>
    <x v="1"/>
  </r>
  <r>
    <x v="644"/>
    <s v="Protegido 645"/>
    <d v="2019-03-23T00:00:00"/>
    <d v="2021-07-14T00:00:00"/>
    <x v="0"/>
    <s v="MEDELLIN"/>
    <x v="10"/>
    <n v="1"/>
    <n v="1"/>
    <n v="0"/>
    <n v="0"/>
    <n v="2"/>
    <n v="1"/>
    <s v="Si"/>
    <s v="Si"/>
    <n v="1"/>
    <n v="2500"/>
    <n v="6500"/>
    <n v="0"/>
    <n v="0"/>
    <n v="500000"/>
    <n v="180000"/>
    <x v="44"/>
    <x v="1"/>
  </r>
  <r>
    <x v="645"/>
    <s v="Protegido 646"/>
    <d v="2019-03-23T00:00:00"/>
    <d v="2021-08-02T00:00:00"/>
    <x v="0"/>
    <s v="BARRANQUILLA"/>
    <x v="14"/>
    <n v="0"/>
    <n v="2"/>
    <n v="1"/>
    <n v="1"/>
    <n v="2"/>
    <n v="1"/>
    <s v="Si"/>
    <s v="Si"/>
    <n v="1"/>
    <n v="0"/>
    <n v="13000"/>
    <n v="1500"/>
    <n v="120000"/>
    <n v="500000"/>
    <n v="180000"/>
    <x v="240"/>
    <x v="1"/>
  </r>
  <r>
    <x v="646"/>
    <s v="Protegido 647"/>
    <d v="2019-03-23T00:00:00"/>
    <d v="2020-04-13T00:00:00"/>
    <x v="1"/>
    <s v="BOGOTA"/>
    <x v="1"/>
    <n v="1"/>
    <n v="0"/>
    <n v="0"/>
    <n v="3"/>
    <n v="2"/>
    <n v="1"/>
    <s v="Si"/>
    <s v="Si"/>
    <n v="1"/>
    <n v="2500"/>
    <n v="0"/>
    <n v="0"/>
    <n v="360000"/>
    <n v="500000"/>
    <n v="180000"/>
    <x v="188"/>
    <x v="0"/>
  </r>
  <r>
    <x v="647"/>
    <s v="Protegido 648"/>
    <d v="2019-03-29T00:00:00"/>
    <d v="2020-06-18T00:00:00"/>
    <x v="0"/>
    <s v="VILLAVICENCIO"/>
    <x v="4"/>
    <n v="0"/>
    <n v="2"/>
    <n v="1"/>
    <n v="3"/>
    <n v="2"/>
    <n v="0"/>
    <s v="Si"/>
    <s v="Si"/>
    <n v="1"/>
    <n v="0"/>
    <n v="13000"/>
    <n v="1500"/>
    <n v="360000"/>
    <n v="500000"/>
    <n v="0"/>
    <x v="165"/>
    <x v="0"/>
  </r>
  <r>
    <x v="648"/>
    <s v="Protegido 649"/>
    <d v="2019-03-29T00:00:00"/>
    <d v="2021-05-12T00:00:00"/>
    <x v="0"/>
    <s v="ARMENIA 2"/>
    <x v="17"/>
    <n v="1"/>
    <n v="1"/>
    <n v="0"/>
    <n v="3"/>
    <n v="3"/>
    <n v="1"/>
    <s v="Si"/>
    <s v="Si"/>
    <n v="1"/>
    <n v="2500"/>
    <n v="6500"/>
    <n v="0"/>
    <n v="360000"/>
    <n v="750000"/>
    <n v="180000"/>
    <x v="241"/>
    <x v="2"/>
  </r>
  <r>
    <x v="649"/>
    <s v="Protegido 650"/>
    <d v="2019-03-29T00:00:00"/>
    <d v="2020-02-03T00:00:00"/>
    <x v="0"/>
    <s v="ANDES"/>
    <x v="10"/>
    <n v="1"/>
    <n v="1"/>
    <n v="0"/>
    <n v="3"/>
    <n v="2"/>
    <n v="0"/>
    <s v="Si"/>
    <s v="Si"/>
    <n v="1"/>
    <n v="2500"/>
    <n v="6500"/>
    <n v="0"/>
    <n v="360000"/>
    <n v="500000"/>
    <n v="0"/>
    <x v="14"/>
    <x v="1"/>
  </r>
  <r>
    <x v="650"/>
    <s v="Protegido 651"/>
    <d v="2019-03-29T00:00:00"/>
    <d v="2019-06-24T00:00:00"/>
    <x v="1"/>
    <s v="BOGOTA"/>
    <x v="1"/>
    <n v="0"/>
    <n v="0"/>
    <n v="1"/>
    <n v="3"/>
    <n v="3"/>
    <n v="2"/>
    <s v="Si"/>
    <s v="Si"/>
    <n v="1"/>
    <n v="0"/>
    <n v="0"/>
    <n v="1500"/>
    <n v="360000"/>
    <n v="750000"/>
    <n v="360000"/>
    <x v="242"/>
    <x v="0"/>
  </r>
  <r>
    <x v="651"/>
    <s v="Protegido 652"/>
    <d v="2019-03-29T00:00:00"/>
    <d v="2020-09-01T00:00:00"/>
    <x v="1"/>
    <s v="BOGOTA"/>
    <x v="1"/>
    <n v="1"/>
    <n v="1"/>
    <n v="1"/>
    <n v="3"/>
    <n v="2"/>
    <n v="1"/>
    <s v="Si"/>
    <s v="Si"/>
    <n v="1"/>
    <n v="2500"/>
    <n v="6500"/>
    <n v="1500"/>
    <n v="360000"/>
    <n v="500000"/>
    <n v="180000"/>
    <x v="243"/>
    <x v="0"/>
  </r>
  <r>
    <x v="652"/>
    <s v="Protegido 653"/>
    <d v="2019-03-29T00:00:00"/>
    <d v="2020-07-07T00:00:00"/>
    <x v="1"/>
    <s v="BOGOTA"/>
    <x v="1"/>
    <n v="0"/>
    <n v="2"/>
    <n v="0"/>
    <n v="1"/>
    <n v="3"/>
    <n v="1"/>
    <s v="Si"/>
    <s v="Si"/>
    <n v="1"/>
    <n v="0"/>
    <n v="13000"/>
    <n v="0"/>
    <n v="120000"/>
    <n v="750000"/>
    <n v="180000"/>
    <x v="51"/>
    <x v="0"/>
  </r>
  <r>
    <x v="653"/>
    <s v="Protegido 654"/>
    <d v="2019-03-29T00:00:00"/>
    <d v="2020-07-18T00:00:00"/>
    <x v="1"/>
    <s v="BUENAVENTURA"/>
    <x v="9"/>
    <n v="0"/>
    <n v="2"/>
    <n v="0"/>
    <n v="1"/>
    <n v="1"/>
    <n v="0"/>
    <s v="Si"/>
    <s v="Si"/>
    <n v="1"/>
    <n v="0"/>
    <n v="13000"/>
    <n v="0"/>
    <n v="120000"/>
    <n v="250000"/>
    <n v="0"/>
    <x v="155"/>
    <x v="1"/>
  </r>
  <r>
    <x v="654"/>
    <s v="Protegido 655"/>
    <d v="2019-03-29T00:00:00"/>
    <d v="2021-02-05T00:00:00"/>
    <x v="0"/>
    <s v="BOGOTA"/>
    <x v="1"/>
    <n v="1"/>
    <n v="0"/>
    <n v="1"/>
    <n v="1"/>
    <n v="2"/>
    <n v="1"/>
    <s v="Si"/>
    <s v="Si"/>
    <n v="1"/>
    <n v="2500"/>
    <n v="0"/>
    <n v="1500"/>
    <n v="120000"/>
    <n v="500000"/>
    <n v="180000"/>
    <x v="100"/>
    <x v="0"/>
  </r>
  <r>
    <x v="655"/>
    <s v="Protegido 656"/>
    <d v="2019-03-29T00:00:00"/>
    <d v="2019-08-01T00:00:00"/>
    <x v="0"/>
    <s v="PASTO"/>
    <x v="11"/>
    <n v="1"/>
    <n v="1"/>
    <n v="1"/>
    <n v="3"/>
    <n v="3"/>
    <n v="1"/>
    <s v="Si"/>
    <s v="Si"/>
    <n v="1"/>
    <n v="2500"/>
    <n v="6500"/>
    <n v="1500"/>
    <n v="360000"/>
    <n v="750000"/>
    <n v="180000"/>
    <x v="244"/>
    <x v="1"/>
  </r>
  <r>
    <x v="656"/>
    <s v="Protegido 657"/>
    <d v="2019-03-29T00:00:00"/>
    <d v="2021-05-10T00:00:00"/>
    <x v="0"/>
    <s v="MEDELLIN"/>
    <x v="10"/>
    <n v="0"/>
    <n v="0"/>
    <n v="0"/>
    <n v="3"/>
    <n v="3"/>
    <n v="2"/>
    <s v="No"/>
    <s v="Si"/>
    <n v="1"/>
    <n v="0"/>
    <n v="0"/>
    <n v="0"/>
    <n v="360000"/>
    <n v="750000"/>
    <n v="360000"/>
    <x v="167"/>
    <x v="1"/>
  </r>
  <r>
    <x v="657"/>
    <s v="Protegido 658"/>
    <d v="2019-04-07T00:00:00"/>
    <d v="2019-09-11T00:00:00"/>
    <x v="1"/>
    <s v="JAMUNDI"/>
    <x v="9"/>
    <n v="1"/>
    <n v="2"/>
    <n v="1"/>
    <n v="1"/>
    <n v="2"/>
    <n v="1"/>
    <s v="Si"/>
    <s v="Si"/>
    <n v="1"/>
    <n v="2500"/>
    <n v="13000"/>
    <n v="1500"/>
    <n v="120000"/>
    <n v="500000"/>
    <n v="180000"/>
    <x v="52"/>
    <x v="1"/>
  </r>
  <r>
    <x v="658"/>
    <s v="Protegido 659"/>
    <d v="2019-04-07T00:00:00"/>
    <d v="2020-01-14T00:00:00"/>
    <x v="1"/>
    <s v="LANDAZURI"/>
    <x v="13"/>
    <n v="1"/>
    <n v="2"/>
    <n v="0"/>
    <n v="0"/>
    <n v="1"/>
    <n v="0"/>
    <s v="Si"/>
    <s v="Si"/>
    <n v="1"/>
    <n v="2500"/>
    <n v="13000"/>
    <n v="0"/>
    <n v="0"/>
    <n v="250000"/>
    <n v="0"/>
    <x v="87"/>
    <x v="1"/>
  </r>
  <r>
    <x v="659"/>
    <s v="Protegido 660"/>
    <d v="2019-04-07T00:00:00"/>
    <d v="2020-10-16T00:00:00"/>
    <x v="0"/>
    <s v="LANDAZURI"/>
    <x v="13"/>
    <n v="1"/>
    <n v="0"/>
    <n v="0"/>
    <n v="1"/>
    <n v="2"/>
    <n v="0"/>
    <s v="Si"/>
    <s v="Si"/>
    <n v="1"/>
    <n v="2500"/>
    <n v="0"/>
    <n v="0"/>
    <n v="120000"/>
    <n v="500000"/>
    <n v="0"/>
    <x v="137"/>
    <x v="1"/>
  </r>
  <r>
    <x v="660"/>
    <s v="Protegido 661"/>
    <d v="2019-04-07T00:00:00"/>
    <d v="2020-05-26T00:00:00"/>
    <x v="0"/>
    <s v="BUCARAMANGA"/>
    <x v="13"/>
    <n v="1"/>
    <n v="2"/>
    <n v="0"/>
    <n v="3"/>
    <n v="2"/>
    <n v="1"/>
    <s v="Si"/>
    <s v="Si"/>
    <n v="1"/>
    <n v="2500"/>
    <n v="13000"/>
    <n v="0"/>
    <n v="360000"/>
    <n v="500000"/>
    <n v="180000"/>
    <x v="245"/>
    <x v="1"/>
  </r>
  <r>
    <x v="661"/>
    <s v="Protegido 662"/>
    <d v="2019-04-07T00:00:00"/>
    <d v="2020-10-03T00:00:00"/>
    <x v="0"/>
    <s v="BOLIVAR 2"/>
    <x v="13"/>
    <n v="0"/>
    <n v="1"/>
    <n v="0"/>
    <n v="3"/>
    <n v="3"/>
    <n v="1"/>
    <s v="Si"/>
    <s v="Si"/>
    <n v="1"/>
    <n v="0"/>
    <n v="6500"/>
    <n v="0"/>
    <n v="360000"/>
    <n v="750000"/>
    <n v="180000"/>
    <x v="116"/>
    <x v="1"/>
  </r>
  <r>
    <x v="662"/>
    <s v="Protegido 663"/>
    <d v="2019-04-07T00:00:00"/>
    <d v="2021-08-17T00:00:00"/>
    <x v="1"/>
    <s v="FLORIDABLANCA"/>
    <x v="13"/>
    <n v="1"/>
    <n v="0"/>
    <n v="0"/>
    <n v="1"/>
    <n v="2"/>
    <n v="2"/>
    <s v="Si"/>
    <s v="Si"/>
    <n v="1"/>
    <n v="2500"/>
    <n v="0"/>
    <n v="0"/>
    <n v="120000"/>
    <n v="500000"/>
    <n v="360000"/>
    <x v="66"/>
    <x v="1"/>
  </r>
  <r>
    <x v="663"/>
    <s v="Protegido 664"/>
    <d v="2019-04-14T00:00:00"/>
    <d v="2021-03-03T00:00:00"/>
    <x v="0"/>
    <s v="SINCELEJO"/>
    <x v="21"/>
    <n v="0"/>
    <n v="1"/>
    <n v="0"/>
    <n v="1"/>
    <n v="1"/>
    <n v="0"/>
    <s v="Si"/>
    <s v="Si"/>
    <n v="1"/>
    <n v="0"/>
    <n v="6500"/>
    <n v="0"/>
    <n v="120000"/>
    <n v="250000"/>
    <n v="0"/>
    <x v="175"/>
    <x v="3"/>
  </r>
  <r>
    <x v="664"/>
    <s v="Protegido 665"/>
    <d v="2019-04-14T00:00:00"/>
    <d v="2020-10-20T00:00:00"/>
    <x v="0"/>
    <s v="SINCELEJO"/>
    <x v="21"/>
    <n v="0"/>
    <n v="1"/>
    <n v="0"/>
    <n v="3"/>
    <n v="3"/>
    <n v="2"/>
    <s v="Si"/>
    <s v="Si"/>
    <n v="1"/>
    <n v="0"/>
    <n v="6500"/>
    <n v="0"/>
    <n v="360000"/>
    <n v="750000"/>
    <n v="360000"/>
    <x v="97"/>
    <x v="3"/>
  </r>
  <r>
    <x v="665"/>
    <s v="Protegido 666"/>
    <d v="2019-04-14T00:00:00"/>
    <d v="2020-10-16T00:00:00"/>
    <x v="1"/>
    <s v="CALI"/>
    <x v="9"/>
    <n v="1"/>
    <n v="1"/>
    <n v="1"/>
    <n v="1"/>
    <n v="1"/>
    <n v="1"/>
    <s v="Si"/>
    <s v="Si"/>
    <n v="1"/>
    <n v="2500"/>
    <n v="6500"/>
    <n v="1500"/>
    <n v="120000"/>
    <n v="250000"/>
    <n v="180000"/>
    <x v="122"/>
    <x v="1"/>
  </r>
  <r>
    <x v="666"/>
    <s v="Protegido 667"/>
    <d v="2019-04-14T00:00:00"/>
    <d v="2019-12-03T00:00:00"/>
    <x v="1"/>
    <s v="SINCELEJO"/>
    <x v="21"/>
    <n v="0"/>
    <n v="0"/>
    <n v="0"/>
    <n v="1"/>
    <n v="1"/>
    <n v="0"/>
    <s v="No"/>
    <s v="Si"/>
    <n v="1"/>
    <n v="0"/>
    <n v="0"/>
    <n v="0"/>
    <n v="120000"/>
    <n v="250000"/>
    <n v="0"/>
    <x v="178"/>
    <x v="3"/>
  </r>
  <r>
    <x v="667"/>
    <s v="Protegido 668"/>
    <d v="2019-04-14T00:00:00"/>
    <d v="2019-11-12T00:00:00"/>
    <x v="0"/>
    <s v="BARRANQUILLA"/>
    <x v="14"/>
    <n v="0"/>
    <n v="1"/>
    <n v="0"/>
    <n v="1"/>
    <n v="3"/>
    <n v="0"/>
    <s v="Si"/>
    <s v="Si"/>
    <n v="1"/>
    <n v="0"/>
    <n v="6500"/>
    <n v="0"/>
    <n v="120000"/>
    <n v="750000"/>
    <n v="0"/>
    <x v="107"/>
    <x v="1"/>
  </r>
  <r>
    <x v="668"/>
    <s v="Protegido 669"/>
    <d v="2019-04-14T00:00:00"/>
    <d v="2019-11-19T00:00:00"/>
    <x v="0"/>
    <s v="CALI"/>
    <x v="9"/>
    <n v="1"/>
    <n v="2"/>
    <n v="1"/>
    <n v="3"/>
    <n v="1"/>
    <n v="1"/>
    <s v="Si"/>
    <s v="Si"/>
    <n v="1"/>
    <n v="2500"/>
    <n v="13000"/>
    <n v="1500"/>
    <n v="360000"/>
    <n v="250000"/>
    <n v="180000"/>
    <x v="233"/>
    <x v="1"/>
  </r>
  <r>
    <x v="669"/>
    <s v="Protegido 670"/>
    <d v="2019-04-14T00:00:00"/>
    <d v="2019-09-02T00:00:00"/>
    <x v="0"/>
    <s v="LEIVA"/>
    <x v="11"/>
    <n v="1"/>
    <n v="1"/>
    <n v="1"/>
    <n v="1"/>
    <n v="2"/>
    <n v="1"/>
    <s v="Si"/>
    <s v="Si"/>
    <n v="1"/>
    <n v="2500"/>
    <n v="6500"/>
    <n v="1500"/>
    <n v="120000"/>
    <n v="500000"/>
    <n v="180000"/>
    <x v="246"/>
    <x v="1"/>
  </r>
  <r>
    <x v="670"/>
    <s v="Protegido 671"/>
    <d v="2019-04-23T00:00:00"/>
    <d v="2020-12-01T00:00:00"/>
    <x v="0"/>
    <s v="HATO COROZAL"/>
    <x v="7"/>
    <n v="0"/>
    <n v="2"/>
    <n v="1"/>
    <n v="3"/>
    <n v="3"/>
    <n v="0"/>
    <s v="Si"/>
    <s v="Si"/>
    <n v="1"/>
    <n v="0"/>
    <n v="13000"/>
    <n v="1500"/>
    <n v="360000"/>
    <n v="750000"/>
    <n v="0"/>
    <x v="83"/>
    <x v="1"/>
  </r>
  <r>
    <x v="671"/>
    <s v="Protegido 672"/>
    <d v="2019-04-23T00:00:00"/>
    <d v="2020-09-10T00:00:00"/>
    <x v="1"/>
    <s v="CACERES"/>
    <x v="10"/>
    <n v="0"/>
    <n v="2"/>
    <n v="0"/>
    <n v="3"/>
    <n v="2"/>
    <n v="0"/>
    <s v="Si"/>
    <s v="Si"/>
    <n v="1"/>
    <n v="0"/>
    <n v="13000"/>
    <n v="0"/>
    <n v="360000"/>
    <n v="500000"/>
    <n v="0"/>
    <x v="62"/>
    <x v="1"/>
  </r>
  <r>
    <x v="672"/>
    <s v="Protegido 673"/>
    <d v="2019-04-23T00:00:00"/>
    <d v="2019-12-11T00:00:00"/>
    <x v="0"/>
    <s v="BOGOTA"/>
    <x v="1"/>
    <n v="0"/>
    <n v="1"/>
    <n v="0"/>
    <n v="0"/>
    <n v="2"/>
    <n v="2"/>
    <s v="Si"/>
    <s v="Si"/>
    <n v="1"/>
    <n v="0"/>
    <n v="6500"/>
    <n v="0"/>
    <n v="0"/>
    <n v="500000"/>
    <n v="360000"/>
    <x v="70"/>
    <x v="0"/>
  </r>
  <r>
    <x v="673"/>
    <s v="Protegido 674"/>
    <d v="2019-04-23T00:00:00"/>
    <d v="2020-06-26T00:00:00"/>
    <x v="0"/>
    <s v="SAN FRANCISCO 3"/>
    <x v="8"/>
    <n v="1"/>
    <n v="2"/>
    <n v="1"/>
    <n v="1"/>
    <n v="1"/>
    <n v="1"/>
    <s v="Si"/>
    <s v="Si"/>
    <n v="1"/>
    <n v="2500"/>
    <n v="13000"/>
    <n v="1500"/>
    <n v="120000"/>
    <n v="250000"/>
    <n v="180000"/>
    <x v="63"/>
    <x v="1"/>
  </r>
  <r>
    <x v="674"/>
    <s v="Protegido 675"/>
    <d v="2019-04-23T00:00:00"/>
    <d v="2021-02-09T00:00:00"/>
    <x v="1"/>
    <s v="COLON 2"/>
    <x v="8"/>
    <n v="1"/>
    <n v="0"/>
    <n v="0"/>
    <n v="0"/>
    <n v="1"/>
    <n v="2"/>
    <s v="Si"/>
    <s v="Si"/>
    <n v="1"/>
    <n v="2500"/>
    <n v="0"/>
    <n v="0"/>
    <n v="0"/>
    <n v="250000"/>
    <n v="360000"/>
    <x v="247"/>
    <x v="1"/>
  </r>
  <r>
    <x v="675"/>
    <s v="Protegido 676"/>
    <d v="2019-04-23T00:00:00"/>
    <d v="2019-08-12T00:00:00"/>
    <x v="0"/>
    <s v="SAN FRANCISCO 3"/>
    <x v="8"/>
    <n v="1"/>
    <n v="0"/>
    <n v="1"/>
    <n v="3"/>
    <n v="2"/>
    <n v="2"/>
    <s v="Si"/>
    <s v="Si"/>
    <n v="1"/>
    <n v="2500"/>
    <n v="0"/>
    <n v="1500"/>
    <n v="360000"/>
    <n v="500000"/>
    <n v="360000"/>
    <x v="224"/>
    <x v="1"/>
  </r>
  <r>
    <x v="676"/>
    <s v="Protegido 677"/>
    <d v="2019-04-23T00:00:00"/>
    <d v="2021-02-10T00:00:00"/>
    <x v="0"/>
    <s v="SAN FRANCISCO 3"/>
    <x v="8"/>
    <n v="1"/>
    <n v="0"/>
    <n v="0"/>
    <n v="1"/>
    <n v="1"/>
    <n v="0"/>
    <s v="Si"/>
    <s v="Si"/>
    <n v="1"/>
    <n v="2500"/>
    <n v="0"/>
    <n v="0"/>
    <n v="120000"/>
    <n v="250000"/>
    <n v="0"/>
    <x v="101"/>
    <x v="1"/>
  </r>
  <r>
    <x v="677"/>
    <s v="Protegido 678"/>
    <d v="2019-04-23T00:00:00"/>
    <d v="2019-12-13T00:00:00"/>
    <x v="0"/>
    <s v="SAN FRANCISCO 3"/>
    <x v="8"/>
    <n v="0"/>
    <n v="1"/>
    <n v="0"/>
    <n v="3"/>
    <n v="3"/>
    <n v="1"/>
    <s v="Si"/>
    <s v="Si"/>
    <n v="1"/>
    <n v="0"/>
    <n v="6500"/>
    <n v="0"/>
    <n v="360000"/>
    <n v="750000"/>
    <n v="180000"/>
    <x v="116"/>
    <x v="1"/>
  </r>
  <r>
    <x v="678"/>
    <s v="Protegido 679"/>
    <d v="2019-04-23T00:00:00"/>
    <d v="2020-01-29T00:00:00"/>
    <x v="0"/>
    <s v="SAN FRANCISCO 3"/>
    <x v="8"/>
    <n v="0"/>
    <n v="1"/>
    <n v="1"/>
    <n v="3"/>
    <n v="3"/>
    <n v="2"/>
    <s v="Si"/>
    <s v="Si"/>
    <n v="1"/>
    <n v="0"/>
    <n v="6500"/>
    <n v="1500"/>
    <n v="360000"/>
    <n v="750000"/>
    <n v="360000"/>
    <x v="238"/>
    <x v="1"/>
  </r>
  <r>
    <x v="679"/>
    <s v="Protegido 680"/>
    <d v="2019-04-23T00:00:00"/>
    <d v="2019-12-17T00:00:00"/>
    <x v="0"/>
    <s v="SAN FRANCISCO 3"/>
    <x v="8"/>
    <n v="0"/>
    <n v="1"/>
    <n v="1"/>
    <n v="0"/>
    <n v="1"/>
    <n v="1"/>
    <s v="Si"/>
    <s v="Si"/>
    <n v="1"/>
    <n v="0"/>
    <n v="6500"/>
    <n v="1500"/>
    <n v="0"/>
    <n v="250000"/>
    <n v="180000"/>
    <x v="248"/>
    <x v="1"/>
  </r>
  <r>
    <x v="680"/>
    <s v="Protegido 681"/>
    <d v="2019-04-23T00:00:00"/>
    <d v="2020-05-02T00:00:00"/>
    <x v="0"/>
    <s v="SAN FRANCISCO 3"/>
    <x v="8"/>
    <n v="1"/>
    <n v="0"/>
    <n v="1"/>
    <n v="3"/>
    <n v="3"/>
    <n v="0"/>
    <s v="Si"/>
    <s v="Si"/>
    <n v="1"/>
    <n v="2500"/>
    <n v="0"/>
    <n v="1500"/>
    <n v="360000"/>
    <n v="750000"/>
    <n v="0"/>
    <x v="249"/>
    <x v="1"/>
  </r>
  <r>
    <x v="681"/>
    <s v="Protegido 682"/>
    <d v="2019-05-10T00:00:00"/>
    <d v="2020-02-03T00:00:00"/>
    <x v="0"/>
    <s v="MOCOA"/>
    <x v="8"/>
    <n v="0"/>
    <n v="0"/>
    <n v="1"/>
    <n v="0"/>
    <n v="1"/>
    <n v="0"/>
    <s v="Si"/>
    <s v="Si"/>
    <n v="1"/>
    <n v="0"/>
    <n v="0"/>
    <n v="1500"/>
    <n v="0"/>
    <n v="250000"/>
    <n v="0"/>
    <x v="24"/>
    <x v="1"/>
  </r>
  <r>
    <x v="682"/>
    <s v="Protegido 683"/>
    <d v="2019-05-10T00:00:00"/>
    <d v="2021-02-15T00:00:00"/>
    <x v="0"/>
    <s v="MOCOA"/>
    <x v="8"/>
    <n v="0"/>
    <n v="2"/>
    <n v="0"/>
    <n v="0"/>
    <n v="3"/>
    <n v="2"/>
    <s v="Si"/>
    <s v="Si"/>
    <n v="1"/>
    <n v="0"/>
    <n v="13000"/>
    <n v="0"/>
    <n v="0"/>
    <n v="750000"/>
    <n v="360000"/>
    <x v="206"/>
    <x v="1"/>
  </r>
  <r>
    <x v="683"/>
    <s v="Protegido 684"/>
    <d v="2019-05-10T00:00:00"/>
    <d v="2021-08-25T00:00:00"/>
    <x v="0"/>
    <s v="MEDELLIN"/>
    <x v="10"/>
    <n v="0"/>
    <n v="1"/>
    <n v="0"/>
    <n v="1"/>
    <n v="2"/>
    <n v="0"/>
    <s v="Si"/>
    <s v="Si"/>
    <n v="1"/>
    <n v="0"/>
    <n v="6500"/>
    <n v="0"/>
    <n v="120000"/>
    <n v="500000"/>
    <n v="0"/>
    <x v="129"/>
    <x v="1"/>
  </r>
  <r>
    <x v="684"/>
    <s v="Protegido 685"/>
    <d v="2019-05-10T00:00:00"/>
    <d v="2019-10-22T00:00:00"/>
    <x v="0"/>
    <s v="MEDELLIN"/>
    <x v="10"/>
    <n v="0"/>
    <n v="0"/>
    <n v="0"/>
    <n v="1"/>
    <n v="1"/>
    <n v="2"/>
    <s v="No"/>
    <s v="Si"/>
    <n v="1"/>
    <n v="0"/>
    <n v="0"/>
    <n v="0"/>
    <n v="120000"/>
    <n v="250000"/>
    <n v="360000"/>
    <x v="211"/>
    <x v="1"/>
  </r>
  <r>
    <x v="685"/>
    <s v="Protegido 686"/>
    <d v="2019-05-10T00:00:00"/>
    <d v="2021-03-04T00:00:00"/>
    <x v="0"/>
    <s v="TORIBIO"/>
    <x v="5"/>
    <n v="1"/>
    <n v="1"/>
    <n v="0"/>
    <n v="1"/>
    <n v="1"/>
    <n v="2"/>
    <s v="Si"/>
    <s v="Si"/>
    <n v="1"/>
    <n v="2500"/>
    <n v="6500"/>
    <n v="0"/>
    <n v="120000"/>
    <n v="250000"/>
    <n v="360000"/>
    <x v="38"/>
    <x v="0"/>
  </r>
  <r>
    <x v="686"/>
    <s v="Protegido 687"/>
    <d v="2019-05-10T00:00:00"/>
    <d v="2021-05-02T00:00:00"/>
    <x v="1"/>
    <s v="BELEN DE UMBRIA"/>
    <x v="0"/>
    <n v="0"/>
    <n v="0"/>
    <n v="0"/>
    <n v="1"/>
    <n v="3"/>
    <n v="1"/>
    <s v="No"/>
    <s v="Si"/>
    <n v="1"/>
    <n v="0"/>
    <n v="0"/>
    <n v="0"/>
    <n v="120000"/>
    <n v="750000"/>
    <n v="180000"/>
    <x v="250"/>
    <x v="0"/>
  </r>
  <r>
    <x v="687"/>
    <s v="Protegido 688"/>
    <d v="2019-05-10T00:00:00"/>
    <d v="2020-02-13T00:00:00"/>
    <x v="1"/>
    <s v="APARTADO"/>
    <x v="10"/>
    <n v="0"/>
    <n v="0"/>
    <n v="0"/>
    <n v="1"/>
    <n v="3"/>
    <n v="0"/>
    <s v="No"/>
    <s v="Si"/>
    <n v="1"/>
    <n v="0"/>
    <n v="0"/>
    <n v="0"/>
    <n v="120000"/>
    <n v="750000"/>
    <n v="0"/>
    <x v="109"/>
    <x v="1"/>
  </r>
  <r>
    <x v="688"/>
    <s v="Protegido 689"/>
    <d v="2019-05-10T00:00:00"/>
    <d v="2019-10-13T00:00:00"/>
    <x v="1"/>
    <s v="BOGOTA"/>
    <x v="1"/>
    <n v="1"/>
    <n v="2"/>
    <n v="1"/>
    <n v="3"/>
    <n v="3"/>
    <n v="1"/>
    <s v="Si"/>
    <s v="Si"/>
    <n v="1"/>
    <n v="2500"/>
    <n v="13000"/>
    <n v="1500"/>
    <n v="360000"/>
    <n v="750000"/>
    <n v="180000"/>
    <x v="230"/>
    <x v="0"/>
  </r>
  <r>
    <x v="689"/>
    <s v="Protegido 690"/>
    <d v="2019-05-10T00:00:00"/>
    <d v="2021-01-01T00:00:00"/>
    <x v="1"/>
    <s v="BOGOTA"/>
    <x v="1"/>
    <n v="0"/>
    <n v="0"/>
    <n v="1"/>
    <n v="3"/>
    <n v="3"/>
    <n v="2"/>
    <s v="Si"/>
    <s v="Si"/>
    <n v="1"/>
    <n v="0"/>
    <n v="0"/>
    <n v="1500"/>
    <n v="360000"/>
    <n v="750000"/>
    <n v="360000"/>
    <x v="242"/>
    <x v="0"/>
  </r>
  <r>
    <x v="690"/>
    <s v="Protegido 691"/>
    <d v="2019-05-10T00:00:00"/>
    <d v="2019-08-10T00:00:00"/>
    <x v="0"/>
    <s v="SOACHA"/>
    <x v="16"/>
    <n v="0"/>
    <n v="2"/>
    <n v="0"/>
    <n v="3"/>
    <n v="1"/>
    <n v="1"/>
    <s v="Si"/>
    <s v="Si"/>
    <n v="1"/>
    <n v="0"/>
    <n v="13000"/>
    <n v="0"/>
    <n v="360000"/>
    <n v="250000"/>
    <n v="180000"/>
    <x v="115"/>
    <x v="2"/>
  </r>
  <r>
    <x v="691"/>
    <s v="Protegido 692"/>
    <d v="2019-05-10T00:00:00"/>
    <d v="2019-08-05T00:00:00"/>
    <x v="0"/>
    <s v="SAN DIEGO"/>
    <x v="22"/>
    <n v="0"/>
    <n v="2"/>
    <n v="0"/>
    <n v="3"/>
    <n v="2"/>
    <n v="2"/>
    <s v="Si"/>
    <s v="Si"/>
    <n v="1"/>
    <n v="0"/>
    <n v="13000"/>
    <n v="0"/>
    <n v="360000"/>
    <n v="500000"/>
    <n v="360000"/>
    <x v="251"/>
    <x v="3"/>
  </r>
  <r>
    <x v="692"/>
    <s v="Protegido 693"/>
    <d v="2019-05-10T00:00:00"/>
    <d v="2020-02-26T00:00:00"/>
    <x v="1"/>
    <s v="PORE"/>
    <x v="7"/>
    <n v="1"/>
    <n v="0"/>
    <n v="0"/>
    <n v="1"/>
    <n v="3"/>
    <n v="0"/>
    <s v="Si"/>
    <s v="Si"/>
    <n v="1"/>
    <n v="2500"/>
    <n v="0"/>
    <n v="0"/>
    <n v="120000"/>
    <n v="750000"/>
    <n v="0"/>
    <x v="136"/>
    <x v="1"/>
  </r>
  <r>
    <x v="693"/>
    <s v="Protegido 694"/>
    <d v="2019-05-10T00:00:00"/>
    <d v="2021-03-19T00:00:00"/>
    <x v="0"/>
    <s v="VALLEDUPAR"/>
    <x v="22"/>
    <n v="0"/>
    <n v="1"/>
    <n v="0"/>
    <n v="1"/>
    <n v="2"/>
    <n v="1"/>
    <s v="Si"/>
    <s v="Si"/>
    <n v="1"/>
    <n v="0"/>
    <n v="6500"/>
    <n v="0"/>
    <n v="120000"/>
    <n v="500000"/>
    <n v="180000"/>
    <x v="58"/>
    <x v="3"/>
  </r>
  <r>
    <x v="694"/>
    <s v="Protegido 695"/>
    <d v="2019-05-10T00:00:00"/>
    <d v="2021-06-24T00:00:00"/>
    <x v="0"/>
    <s v="VILLAVICENCIO"/>
    <x v="4"/>
    <n v="1"/>
    <n v="0"/>
    <n v="0"/>
    <n v="0"/>
    <n v="1"/>
    <n v="2"/>
    <s v="Si"/>
    <s v="Si"/>
    <n v="1"/>
    <n v="2500"/>
    <n v="0"/>
    <n v="0"/>
    <n v="0"/>
    <n v="250000"/>
    <n v="360000"/>
    <x v="247"/>
    <x v="0"/>
  </r>
  <r>
    <x v="695"/>
    <s v="Protegido 696"/>
    <d v="2019-05-10T00:00:00"/>
    <d v="2019-08-12T00:00:00"/>
    <x v="0"/>
    <s v="BOGOTA"/>
    <x v="1"/>
    <n v="1"/>
    <n v="0"/>
    <n v="1"/>
    <n v="0"/>
    <n v="1"/>
    <n v="1"/>
    <s v="Si"/>
    <s v="Si"/>
    <n v="1"/>
    <n v="2500"/>
    <n v="0"/>
    <n v="1500"/>
    <n v="0"/>
    <n v="250000"/>
    <n v="180000"/>
    <x v="180"/>
    <x v="0"/>
  </r>
  <r>
    <x v="696"/>
    <s v="Protegido 697"/>
    <d v="2019-05-10T00:00:00"/>
    <d v="2020-03-15T00:00:00"/>
    <x v="0"/>
    <s v="IBAGUE"/>
    <x v="27"/>
    <n v="1"/>
    <n v="2"/>
    <n v="0"/>
    <n v="1"/>
    <n v="2"/>
    <n v="1"/>
    <s v="Si"/>
    <s v="Si"/>
    <n v="1"/>
    <n v="2500"/>
    <n v="13000"/>
    <n v="0"/>
    <n v="120000"/>
    <n v="500000"/>
    <n v="180000"/>
    <x v="48"/>
    <x v="3"/>
  </r>
  <r>
    <x v="697"/>
    <s v="Protegido 698"/>
    <d v="2019-05-10T00:00:00"/>
    <d v="2020-11-10T00:00:00"/>
    <x v="1"/>
    <s v="GUACARI"/>
    <x v="9"/>
    <n v="0"/>
    <n v="2"/>
    <n v="0"/>
    <n v="1"/>
    <n v="2"/>
    <n v="2"/>
    <s v="Si"/>
    <s v="Si"/>
    <n v="1"/>
    <n v="0"/>
    <n v="13000"/>
    <n v="0"/>
    <n v="120000"/>
    <n v="500000"/>
    <n v="360000"/>
    <x v="75"/>
    <x v="1"/>
  </r>
  <r>
    <x v="698"/>
    <s v="Protegido 699"/>
    <d v="2019-05-10T00:00:00"/>
    <d v="2019-10-17T00:00:00"/>
    <x v="0"/>
    <s v="TUNJA"/>
    <x v="24"/>
    <n v="0"/>
    <n v="2"/>
    <n v="0"/>
    <n v="3"/>
    <n v="2"/>
    <n v="0"/>
    <s v="Si"/>
    <s v="Si"/>
    <n v="1"/>
    <n v="0"/>
    <n v="13000"/>
    <n v="0"/>
    <n v="360000"/>
    <n v="500000"/>
    <n v="0"/>
    <x v="62"/>
    <x v="3"/>
  </r>
  <r>
    <x v="699"/>
    <s v="Protegido 700"/>
    <d v="2019-05-10T00:00:00"/>
    <d v="2020-05-01T00:00:00"/>
    <x v="0"/>
    <s v="PITALITO"/>
    <x v="3"/>
    <n v="0"/>
    <n v="1"/>
    <n v="1"/>
    <n v="0"/>
    <n v="1"/>
    <n v="2"/>
    <s v="Si"/>
    <s v="Si"/>
    <n v="1"/>
    <n v="0"/>
    <n v="6500"/>
    <n v="1500"/>
    <n v="0"/>
    <n v="250000"/>
    <n v="360000"/>
    <x v="36"/>
    <x v="0"/>
  </r>
  <r>
    <x v="700"/>
    <s v="Protegido 701"/>
    <d v="2019-05-10T00:00:00"/>
    <d v="2021-10-15T00:00:00"/>
    <x v="0"/>
    <s v="ARBELAEZ"/>
    <x v="16"/>
    <n v="0"/>
    <n v="2"/>
    <n v="0"/>
    <n v="1"/>
    <n v="1"/>
    <n v="0"/>
    <s v="Si"/>
    <s v="Si"/>
    <n v="1"/>
    <n v="0"/>
    <n v="13000"/>
    <n v="0"/>
    <n v="120000"/>
    <n v="250000"/>
    <n v="0"/>
    <x v="155"/>
    <x v="2"/>
  </r>
  <r>
    <x v="701"/>
    <s v="Protegido 702"/>
    <d v="2019-05-10T00:00:00"/>
    <d v="2020-12-08T00:00:00"/>
    <x v="0"/>
    <s v="BUENAVENTURA"/>
    <x v="9"/>
    <n v="0"/>
    <n v="2"/>
    <n v="0"/>
    <n v="1"/>
    <n v="1"/>
    <n v="0"/>
    <s v="Si"/>
    <s v="Si"/>
    <n v="1"/>
    <n v="0"/>
    <n v="13000"/>
    <n v="0"/>
    <n v="120000"/>
    <n v="250000"/>
    <n v="0"/>
    <x v="155"/>
    <x v="1"/>
  </r>
  <r>
    <x v="702"/>
    <s v="Protegido 703"/>
    <d v="2019-05-10T00:00:00"/>
    <d v="2019-09-24T00:00:00"/>
    <x v="0"/>
    <s v="SAN VICENTE DEL CAGUAN"/>
    <x v="2"/>
    <n v="1"/>
    <n v="1"/>
    <n v="1"/>
    <n v="0"/>
    <n v="3"/>
    <n v="1"/>
    <s v="Si"/>
    <s v="Si"/>
    <n v="1"/>
    <n v="2500"/>
    <n v="6500"/>
    <n v="1500"/>
    <n v="0"/>
    <n v="750000"/>
    <n v="180000"/>
    <x v="252"/>
    <x v="0"/>
  </r>
  <r>
    <x v="703"/>
    <s v="Protegido 704"/>
    <d v="2019-05-10T00:00:00"/>
    <d v="2020-10-08T00:00:00"/>
    <x v="0"/>
    <s v="SOACHA"/>
    <x v="16"/>
    <n v="1"/>
    <n v="2"/>
    <n v="0"/>
    <n v="0"/>
    <n v="3"/>
    <n v="0"/>
    <s v="Si"/>
    <s v="Si"/>
    <n v="1"/>
    <n v="2500"/>
    <n v="13000"/>
    <n v="0"/>
    <n v="0"/>
    <n v="750000"/>
    <n v="0"/>
    <x v="227"/>
    <x v="2"/>
  </r>
  <r>
    <x v="704"/>
    <s v="Protegido 705"/>
    <d v="2019-05-10T00:00:00"/>
    <d v="2020-10-24T00:00:00"/>
    <x v="0"/>
    <s v="IBAGUE"/>
    <x v="27"/>
    <n v="1"/>
    <n v="0"/>
    <n v="1"/>
    <n v="3"/>
    <n v="2"/>
    <n v="0"/>
    <s v="Si"/>
    <s v="Si"/>
    <n v="1"/>
    <n v="2500"/>
    <n v="0"/>
    <n v="1500"/>
    <n v="360000"/>
    <n v="500000"/>
    <n v="0"/>
    <x v="189"/>
    <x v="3"/>
  </r>
  <r>
    <x v="705"/>
    <s v="Protegido 706"/>
    <d v="2019-05-10T00:00:00"/>
    <d v="2019-12-14T00:00:00"/>
    <x v="0"/>
    <s v="BOGOTA"/>
    <x v="1"/>
    <n v="0"/>
    <n v="2"/>
    <n v="0"/>
    <n v="0"/>
    <n v="1"/>
    <n v="2"/>
    <s v="Si"/>
    <s v="Si"/>
    <n v="1"/>
    <n v="0"/>
    <n v="13000"/>
    <n v="0"/>
    <n v="0"/>
    <n v="250000"/>
    <n v="360000"/>
    <x v="28"/>
    <x v="0"/>
  </r>
  <r>
    <x v="706"/>
    <s v="Protegido 707"/>
    <d v="2019-05-10T00:00:00"/>
    <d v="2021-09-05T00:00:00"/>
    <x v="1"/>
    <s v="EL DORADO"/>
    <x v="4"/>
    <n v="0"/>
    <n v="1"/>
    <n v="1"/>
    <n v="3"/>
    <n v="1"/>
    <n v="2"/>
    <s v="Si"/>
    <s v="Si"/>
    <n v="1"/>
    <n v="0"/>
    <n v="6500"/>
    <n v="1500"/>
    <n v="360000"/>
    <n v="250000"/>
    <n v="360000"/>
    <x v="253"/>
    <x v="0"/>
  </r>
  <r>
    <x v="707"/>
    <s v="Protegido 708"/>
    <d v="2019-05-10T00:00:00"/>
    <d v="2021-05-23T00:00:00"/>
    <x v="0"/>
    <s v="SAN VICENTE DEL CAGUAN"/>
    <x v="2"/>
    <n v="0"/>
    <n v="2"/>
    <n v="0"/>
    <n v="3"/>
    <n v="3"/>
    <n v="1"/>
    <s v="Si"/>
    <s v="Si"/>
    <n v="1"/>
    <n v="0"/>
    <n v="13000"/>
    <n v="0"/>
    <n v="360000"/>
    <n v="750000"/>
    <n v="180000"/>
    <x v="65"/>
    <x v="0"/>
  </r>
  <r>
    <x v="708"/>
    <s v="Protegido 709"/>
    <d v="2019-05-10T00:00:00"/>
    <d v="2020-11-24T00:00:00"/>
    <x v="0"/>
    <s v="YONDO"/>
    <x v="10"/>
    <n v="0"/>
    <n v="2"/>
    <n v="1"/>
    <n v="0"/>
    <n v="2"/>
    <n v="0"/>
    <s v="Si"/>
    <s v="Si"/>
    <n v="1"/>
    <n v="0"/>
    <n v="13000"/>
    <n v="1500"/>
    <n v="0"/>
    <n v="500000"/>
    <n v="0"/>
    <x v="46"/>
    <x v="1"/>
  </r>
  <r>
    <x v="709"/>
    <s v="Protegido 710"/>
    <d v="2019-05-10T00:00:00"/>
    <d v="2020-11-27T00:00:00"/>
    <x v="0"/>
    <s v="ARMENIA 1"/>
    <x v="10"/>
    <n v="0"/>
    <n v="2"/>
    <n v="1"/>
    <n v="0"/>
    <n v="1"/>
    <n v="0"/>
    <s v="Si"/>
    <s v="Si"/>
    <n v="1"/>
    <n v="0"/>
    <n v="13000"/>
    <n v="1500"/>
    <n v="0"/>
    <n v="250000"/>
    <n v="0"/>
    <x v="215"/>
    <x v="1"/>
  </r>
  <r>
    <x v="710"/>
    <s v="Protegido 711"/>
    <d v="2019-05-10T00:00:00"/>
    <d v="2020-12-08T00:00:00"/>
    <x v="1"/>
    <s v="SANTO TOMAS"/>
    <x v="14"/>
    <n v="0"/>
    <n v="1"/>
    <n v="0"/>
    <n v="0"/>
    <n v="3"/>
    <n v="1"/>
    <s v="Si"/>
    <s v="Si"/>
    <n v="1"/>
    <n v="0"/>
    <n v="6500"/>
    <n v="0"/>
    <n v="0"/>
    <n v="750000"/>
    <n v="180000"/>
    <x v="56"/>
    <x v="1"/>
  </r>
  <r>
    <x v="711"/>
    <s v="Protegido 712"/>
    <d v="2019-05-10T00:00:00"/>
    <d v="2020-06-24T00:00:00"/>
    <x v="0"/>
    <s v="SINCELEJO"/>
    <x v="21"/>
    <n v="0"/>
    <n v="0"/>
    <n v="0"/>
    <n v="1"/>
    <n v="3"/>
    <n v="1"/>
    <s v="No"/>
    <s v="Si"/>
    <n v="1"/>
    <n v="0"/>
    <n v="0"/>
    <n v="0"/>
    <n v="120000"/>
    <n v="750000"/>
    <n v="180000"/>
    <x v="250"/>
    <x v="3"/>
  </r>
  <r>
    <x v="712"/>
    <s v="Protegido 713"/>
    <d v="2019-05-10T00:00:00"/>
    <d v="2021-05-15T00:00:00"/>
    <x v="1"/>
    <s v="FLORENCIA 1"/>
    <x v="2"/>
    <n v="0"/>
    <n v="1"/>
    <n v="0"/>
    <n v="1"/>
    <n v="1"/>
    <n v="0"/>
    <s v="Si"/>
    <s v="Si"/>
    <n v="1"/>
    <n v="0"/>
    <n v="6500"/>
    <n v="0"/>
    <n v="120000"/>
    <n v="250000"/>
    <n v="0"/>
    <x v="175"/>
    <x v="0"/>
  </r>
  <r>
    <x v="713"/>
    <s v="Protegido 714"/>
    <d v="2019-05-10T00:00:00"/>
    <d v="2021-02-25T00:00:00"/>
    <x v="0"/>
    <s v="EL PAUJIL"/>
    <x v="2"/>
    <n v="0"/>
    <n v="1"/>
    <n v="1"/>
    <n v="0"/>
    <n v="1"/>
    <n v="0"/>
    <s v="Si"/>
    <s v="Si"/>
    <n v="1"/>
    <n v="0"/>
    <n v="6500"/>
    <n v="1500"/>
    <n v="0"/>
    <n v="250000"/>
    <n v="0"/>
    <x v="43"/>
    <x v="0"/>
  </r>
  <r>
    <x v="714"/>
    <s v="Protegido 715"/>
    <d v="2019-05-10T00:00:00"/>
    <d v="2019-10-15T00:00:00"/>
    <x v="0"/>
    <s v="SAN VICENTE DEL CAGUAN"/>
    <x v="2"/>
    <n v="0"/>
    <n v="2"/>
    <n v="0"/>
    <n v="1"/>
    <n v="1"/>
    <n v="2"/>
    <s v="Si"/>
    <s v="Si"/>
    <n v="1"/>
    <n v="0"/>
    <n v="13000"/>
    <n v="0"/>
    <n v="120000"/>
    <n v="250000"/>
    <n v="360000"/>
    <x v="168"/>
    <x v="0"/>
  </r>
  <r>
    <x v="715"/>
    <s v="Protegido 716"/>
    <d v="2019-05-10T00:00:00"/>
    <d v="2021-07-29T00:00:00"/>
    <x v="1"/>
    <s v="BOGOTA"/>
    <x v="1"/>
    <n v="1"/>
    <n v="2"/>
    <n v="0"/>
    <n v="0"/>
    <n v="3"/>
    <n v="0"/>
    <s v="Si"/>
    <s v="Si"/>
    <n v="1"/>
    <n v="2500"/>
    <n v="13000"/>
    <n v="0"/>
    <n v="0"/>
    <n v="750000"/>
    <n v="0"/>
    <x v="227"/>
    <x v="0"/>
  </r>
  <r>
    <x v="716"/>
    <s v="Protegido 717"/>
    <d v="2019-05-10T00:00:00"/>
    <d v="2021-10-26T00:00:00"/>
    <x v="0"/>
    <s v="PALMIRA"/>
    <x v="9"/>
    <n v="0"/>
    <n v="1"/>
    <n v="0"/>
    <n v="1"/>
    <n v="2"/>
    <n v="1"/>
    <s v="Si"/>
    <s v="Si"/>
    <n v="1"/>
    <n v="0"/>
    <n v="6500"/>
    <n v="0"/>
    <n v="120000"/>
    <n v="500000"/>
    <n v="180000"/>
    <x v="58"/>
    <x v="1"/>
  </r>
  <r>
    <x v="717"/>
    <s v="Protegido 718"/>
    <d v="2019-05-10T00:00:00"/>
    <d v="2021-05-21T00:00:00"/>
    <x v="0"/>
    <s v="SANTO TOMAS"/>
    <x v="14"/>
    <n v="0"/>
    <n v="2"/>
    <n v="0"/>
    <n v="0"/>
    <n v="3"/>
    <n v="1"/>
    <s v="Si"/>
    <s v="Si"/>
    <n v="1"/>
    <n v="0"/>
    <n v="13000"/>
    <n v="0"/>
    <n v="0"/>
    <n v="750000"/>
    <n v="180000"/>
    <x v="142"/>
    <x v="1"/>
  </r>
  <r>
    <x v="718"/>
    <s v="Protegido 719"/>
    <d v="2019-05-10T00:00:00"/>
    <d v="2020-11-09T00:00:00"/>
    <x v="1"/>
    <s v="BARRANQUILLA"/>
    <x v="14"/>
    <n v="0"/>
    <n v="2"/>
    <n v="0"/>
    <n v="3"/>
    <n v="1"/>
    <n v="2"/>
    <s v="Si"/>
    <s v="Si"/>
    <n v="1"/>
    <n v="0"/>
    <n v="13000"/>
    <n v="0"/>
    <n v="360000"/>
    <n v="250000"/>
    <n v="360000"/>
    <x v="140"/>
    <x v="1"/>
  </r>
  <r>
    <x v="719"/>
    <s v="Protegido 720"/>
    <d v="2019-05-10T00:00:00"/>
    <d v="2019-10-06T00:00:00"/>
    <x v="1"/>
    <s v="CHAPARRAL"/>
    <x v="27"/>
    <n v="0"/>
    <n v="1"/>
    <n v="0"/>
    <n v="3"/>
    <n v="2"/>
    <n v="0"/>
    <s v="Si"/>
    <s v="Si"/>
    <n v="1"/>
    <n v="0"/>
    <n v="6500"/>
    <n v="0"/>
    <n v="360000"/>
    <n v="500000"/>
    <n v="0"/>
    <x v="70"/>
    <x v="3"/>
  </r>
  <r>
    <x v="720"/>
    <s v="Protegido 721"/>
    <d v="2019-05-10T00:00:00"/>
    <d v="2020-10-02T00:00:00"/>
    <x v="0"/>
    <s v="BARRANQUILLA"/>
    <x v="14"/>
    <n v="1"/>
    <n v="2"/>
    <n v="1"/>
    <n v="1"/>
    <n v="2"/>
    <n v="1"/>
    <s v="Si"/>
    <s v="Si"/>
    <n v="1"/>
    <n v="2500"/>
    <n v="13000"/>
    <n v="1500"/>
    <n v="120000"/>
    <n v="500000"/>
    <n v="180000"/>
    <x v="52"/>
    <x v="1"/>
  </r>
  <r>
    <x v="721"/>
    <s v="Protegido 722"/>
    <d v="2019-05-10T00:00:00"/>
    <d v="2019-11-04T00:00:00"/>
    <x v="0"/>
    <s v="BUCARAMANGA"/>
    <x v="13"/>
    <n v="1"/>
    <n v="0"/>
    <n v="0"/>
    <n v="0"/>
    <n v="2"/>
    <n v="0"/>
    <s v="Si"/>
    <s v="Si"/>
    <n v="1"/>
    <n v="2500"/>
    <n v="0"/>
    <n v="0"/>
    <n v="0"/>
    <n v="500000"/>
    <n v="0"/>
    <x v="254"/>
    <x v="1"/>
  </r>
  <r>
    <x v="722"/>
    <s v="Protegido 723"/>
    <d v="2019-05-10T00:00:00"/>
    <d v="2021-03-04T00:00:00"/>
    <x v="0"/>
    <s v="ESPINAL"/>
    <x v="27"/>
    <n v="0"/>
    <n v="0"/>
    <n v="1"/>
    <n v="1"/>
    <n v="2"/>
    <n v="0"/>
    <s v="Si"/>
    <s v="Si"/>
    <n v="1"/>
    <n v="0"/>
    <n v="0"/>
    <n v="1500"/>
    <n v="120000"/>
    <n v="500000"/>
    <n v="0"/>
    <x v="106"/>
    <x v="3"/>
  </r>
  <r>
    <x v="723"/>
    <s v="Protegido 724"/>
    <d v="2019-05-10T00:00:00"/>
    <d v="2020-01-19T00:00:00"/>
    <x v="1"/>
    <s v="IBAGUE"/>
    <x v="27"/>
    <n v="0"/>
    <n v="1"/>
    <n v="1"/>
    <n v="0"/>
    <n v="1"/>
    <n v="1"/>
    <s v="Si"/>
    <s v="Si"/>
    <n v="1"/>
    <n v="0"/>
    <n v="6500"/>
    <n v="1500"/>
    <n v="0"/>
    <n v="250000"/>
    <n v="180000"/>
    <x v="248"/>
    <x v="3"/>
  </r>
  <r>
    <x v="724"/>
    <s v="Protegido 725"/>
    <d v="2019-05-10T00:00:00"/>
    <d v="2020-08-09T00:00:00"/>
    <x v="1"/>
    <s v="ORTEGA"/>
    <x v="27"/>
    <n v="0"/>
    <n v="0"/>
    <n v="0"/>
    <n v="0"/>
    <n v="3"/>
    <n v="1"/>
    <s v="No"/>
    <s v="Si"/>
    <n v="1"/>
    <n v="0"/>
    <n v="0"/>
    <n v="0"/>
    <n v="0"/>
    <n v="750000"/>
    <n v="180000"/>
    <x v="192"/>
    <x v="3"/>
  </r>
  <r>
    <x v="725"/>
    <s v="Protegido 726"/>
    <d v="2019-05-10T00:00:00"/>
    <d v="2019-07-31T00:00:00"/>
    <x v="1"/>
    <s v="LIBANO"/>
    <x v="27"/>
    <n v="0"/>
    <n v="1"/>
    <n v="1"/>
    <n v="0"/>
    <n v="2"/>
    <n v="2"/>
    <s v="Si"/>
    <s v="Si"/>
    <n v="1"/>
    <n v="0"/>
    <n v="6500"/>
    <n v="1500"/>
    <n v="0"/>
    <n v="500000"/>
    <n v="360000"/>
    <x v="89"/>
    <x v="3"/>
  </r>
  <r>
    <x v="726"/>
    <s v="Protegido 727"/>
    <d v="2019-05-10T00:00:00"/>
    <d v="2019-12-23T00:00:00"/>
    <x v="1"/>
    <s v="BOGOTA"/>
    <x v="1"/>
    <n v="0"/>
    <n v="2"/>
    <n v="0"/>
    <n v="1"/>
    <n v="3"/>
    <n v="2"/>
    <s v="Si"/>
    <s v="Si"/>
    <n v="1"/>
    <n v="0"/>
    <n v="13000"/>
    <n v="0"/>
    <n v="120000"/>
    <n v="750000"/>
    <n v="360000"/>
    <x v="35"/>
    <x v="0"/>
  </r>
  <r>
    <x v="727"/>
    <s v="Protegido 728"/>
    <d v="2019-05-10T00:00:00"/>
    <d v="2019-08-19T00:00:00"/>
    <x v="0"/>
    <s v="BOGOTA"/>
    <x v="1"/>
    <n v="1"/>
    <n v="1"/>
    <n v="0"/>
    <n v="3"/>
    <n v="1"/>
    <n v="1"/>
    <s v="Si"/>
    <s v="Si"/>
    <n v="1"/>
    <n v="2500"/>
    <n v="6500"/>
    <n v="0"/>
    <n v="360000"/>
    <n v="250000"/>
    <n v="180000"/>
    <x v="214"/>
    <x v="0"/>
  </r>
  <r>
    <x v="728"/>
    <s v="Protegido 729"/>
    <d v="2019-05-10T00:00:00"/>
    <d v="2021-03-11T00:00:00"/>
    <x v="0"/>
    <s v="COYAIMA"/>
    <x v="27"/>
    <n v="1"/>
    <n v="2"/>
    <n v="1"/>
    <n v="3"/>
    <n v="3"/>
    <n v="0"/>
    <s v="Si"/>
    <s v="Si"/>
    <n v="1"/>
    <n v="2500"/>
    <n v="13000"/>
    <n v="1500"/>
    <n v="360000"/>
    <n v="750000"/>
    <n v="0"/>
    <x v="239"/>
    <x v="3"/>
  </r>
  <r>
    <x v="729"/>
    <s v="Protegido 730"/>
    <d v="2019-05-10T00:00:00"/>
    <d v="2019-12-25T00:00:00"/>
    <x v="0"/>
    <s v="VIOTA"/>
    <x v="16"/>
    <n v="0"/>
    <n v="0"/>
    <n v="0"/>
    <n v="1"/>
    <n v="1"/>
    <n v="1"/>
    <s v="No"/>
    <s v="Si"/>
    <n v="1"/>
    <n v="0"/>
    <n v="0"/>
    <n v="0"/>
    <n v="120000"/>
    <n v="250000"/>
    <n v="180000"/>
    <x v="85"/>
    <x v="2"/>
  </r>
  <r>
    <x v="730"/>
    <s v="Protegido 731"/>
    <d v="2019-05-10T00:00:00"/>
    <d v="2020-06-20T00:00:00"/>
    <x v="1"/>
    <s v="SOGAMOSO"/>
    <x v="24"/>
    <n v="0"/>
    <n v="0"/>
    <n v="1"/>
    <n v="1"/>
    <n v="3"/>
    <n v="2"/>
    <s v="Si"/>
    <s v="Si"/>
    <n v="1"/>
    <n v="0"/>
    <n v="0"/>
    <n v="1500"/>
    <n v="120000"/>
    <n v="750000"/>
    <n v="360000"/>
    <x v="255"/>
    <x v="3"/>
  </r>
  <r>
    <x v="731"/>
    <s v="Protegido 732"/>
    <d v="2019-05-10T00:00:00"/>
    <d v="2020-09-11T00:00:00"/>
    <x v="1"/>
    <s v="NEIVA"/>
    <x v="3"/>
    <n v="0"/>
    <n v="2"/>
    <n v="0"/>
    <n v="3"/>
    <n v="2"/>
    <n v="1"/>
    <s v="Si"/>
    <s v="Si"/>
    <n v="1"/>
    <n v="0"/>
    <n v="13000"/>
    <n v="0"/>
    <n v="360000"/>
    <n v="500000"/>
    <n v="180000"/>
    <x v="21"/>
    <x v="0"/>
  </r>
  <r>
    <x v="732"/>
    <s v="Protegido 733"/>
    <d v="2019-05-10T00:00:00"/>
    <d v="2019-11-18T00:00:00"/>
    <x v="1"/>
    <s v="SAN VICENTE DEL CAGUAN"/>
    <x v="2"/>
    <n v="0"/>
    <n v="0"/>
    <n v="0"/>
    <n v="0"/>
    <n v="2"/>
    <n v="1"/>
    <s v="No"/>
    <s v="Si"/>
    <n v="1"/>
    <n v="0"/>
    <n v="0"/>
    <n v="0"/>
    <n v="0"/>
    <n v="500000"/>
    <n v="180000"/>
    <x v="127"/>
    <x v="0"/>
  </r>
  <r>
    <x v="733"/>
    <s v="Protegido 734"/>
    <d v="2019-05-10T00:00:00"/>
    <d v="2021-09-06T00:00:00"/>
    <x v="1"/>
    <s v="CHAPARRAL"/>
    <x v="27"/>
    <n v="0"/>
    <n v="0"/>
    <n v="0"/>
    <n v="1"/>
    <n v="3"/>
    <n v="2"/>
    <s v="No"/>
    <s v="Si"/>
    <n v="1"/>
    <n v="0"/>
    <n v="0"/>
    <n v="0"/>
    <n v="120000"/>
    <n v="750000"/>
    <n v="360000"/>
    <x v="33"/>
    <x v="3"/>
  </r>
  <r>
    <x v="734"/>
    <s v="Protegido 735"/>
    <d v="2019-05-10T00:00:00"/>
    <d v="2020-08-27T00:00:00"/>
    <x v="0"/>
    <s v="BUCARAMANGA"/>
    <x v="13"/>
    <n v="0"/>
    <n v="0"/>
    <n v="0"/>
    <n v="1"/>
    <n v="1"/>
    <n v="2"/>
    <s v="No"/>
    <s v="Si"/>
    <n v="1"/>
    <n v="0"/>
    <n v="0"/>
    <n v="0"/>
    <n v="120000"/>
    <n v="250000"/>
    <n v="360000"/>
    <x v="211"/>
    <x v="1"/>
  </r>
  <r>
    <x v="735"/>
    <s v="Protegido 736"/>
    <d v="2019-05-10T00:00:00"/>
    <d v="2019-07-11T00:00:00"/>
    <x v="1"/>
    <s v="SAN VICENTE DEL CAGUAN"/>
    <x v="2"/>
    <n v="0"/>
    <n v="2"/>
    <n v="1"/>
    <n v="1"/>
    <n v="1"/>
    <n v="1"/>
    <s v="Si"/>
    <s v="Si"/>
    <n v="1"/>
    <n v="0"/>
    <n v="13000"/>
    <n v="1500"/>
    <n v="120000"/>
    <n v="250000"/>
    <n v="180000"/>
    <x v="102"/>
    <x v="0"/>
  </r>
  <r>
    <x v="736"/>
    <s v="Protegido 737"/>
    <d v="2019-05-10T00:00:00"/>
    <d v="2020-11-16T00:00:00"/>
    <x v="0"/>
    <s v="URIBE"/>
    <x v="4"/>
    <n v="0"/>
    <n v="2"/>
    <n v="0"/>
    <n v="0"/>
    <n v="3"/>
    <n v="1"/>
    <s v="Si"/>
    <s v="Si"/>
    <n v="1"/>
    <n v="0"/>
    <n v="13000"/>
    <n v="0"/>
    <n v="0"/>
    <n v="750000"/>
    <n v="180000"/>
    <x v="142"/>
    <x v="0"/>
  </r>
  <r>
    <x v="737"/>
    <s v="Protegido 738"/>
    <d v="2019-05-10T00:00:00"/>
    <d v="2021-09-19T00:00:00"/>
    <x v="0"/>
    <s v="BOGOTA"/>
    <x v="1"/>
    <n v="0"/>
    <n v="1"/>
    <n v="0"/>
    <n v="1"/>
    <n v="1"/>
    <n v="0"/>
    <s v="Si"/>
    <s v="Si"/>
    <n v="1"/>
    <n v="0"/>
    <n v="6500"/>
    <n v="0"/>
    <n v="120000"/>
    <n v="250000"/>
    <n v="0"/>
    <x v="175"/>
    <x v="0"/>
  </r>
  <r>
    <x v="738"/>
    <s v="Protegido 739"/>
    <d v="2019-05-10T00:00:00"/>
    <d v="2021-07-15T00:00:00"/>
    <x v="1"/>
    <s v="CIUDAD BOLIVAR"/>
    <x v="10"/>
    <n v="0"/>
    <n v="2"/>
    <n v="0"/>
    <n v="1"/>
    <n v="2"/>
    <n v="2"/>
    <s v="Si"/>
    <s v="Si"/>
    <n v="1"/>
    <n v="0"/>
    <n v="13000"/>
    <n v="0"/>
    <n v="120000"/>
    <n v="500000"/>
    <n v="360000"/>
    <x v="75"/>
    <x v="1"/>
  </r>
  <r>
    <x v="739"/>
    <s v="Protegido 740"/>
    <d v="2019-05-10T00:00:00"/>
    <d v="2021-01-18T00:00:00"/>
    <x v="1"/>
    <s v="CHIA"/>
    <x v="16"/>
    <n v="0"/>
    <n v="0"/>
    <n v="1"/>
    <n v="1"/>
    <n v="3"/>
    <n v="0"/>
    <s v="Si"/>
    <s v="Si"/>
    <n v="1"/>
    <n v="0"/>
    <n v="0"/>
    <n v="1500"/>
    <n v="120000"/>
    <n v="750000"/>
    <n v="0"/>
    <x v="222"/>
    <x v="2"/>
  </r>
  <r>
    <x v="740"/>
    <s v="Protegido 741"/>
    <d v="2019-05-10T00:00:00"/>
    <d v="2020-02-12T00:00:00"/>
    <x v="1"/>
    <s v="BUCARAMANGA"/>
    <x v="13"/>
    <n v="0"/>
    <n v="0"/>
    <n v="0"/>
    <n v="3"/>
    <n v="1"/>
    <n v="0"/>
    <s v="No"/>
    <s v="Si"/>
    <n v="1"/>
    <n v="0"/>
    <n v="0"/>
    <n v="0"/>
    <n v="360000"/>
    <n v="250000"/>
    <n v="0"/>
    <x v="118"/>
    <x v="1"/>
  </r>
  <r>
    <x v="741"/>
    <s v="Protegido 742"/>
    <d v="2019-05-10T00:00:00"/>
    <d v="2021-07-07T00:00:00"/>
    <x v="1"/>
    <s v="BUCARAMANGA"/>
    <x v="13"/>
    <n v="1"/>
    <n v="2"/>
    <n v="1"/>
    <n v="3"/>
    <n v="2"/>
    <n v="0"/>
    <s v="Si"/>
    <s v="Si"/>
    <n v="1"/>
    <n v="2500"/>
    <n v="13000"/>
    <n v="1500"/>
    <n v="360000"/>
    <n v="500000"/>
    <n v="0"/>
    <x v="72"/>
    <x v="1"/>
  </r>
  <r>
    <x v="742"/>
    <s v="Protegido 743"/>
    <d v="2019-05-10T00:00:00"/>
    <d v="2020-12-06T00:00:00"/>
    <x v="0"/>
    <s v="SANTO TOMAS"/>
    <x v="14"/>
    <n v="1"/>
    <n v="2"/>
    <n v="0"/>
    <n v="0"/>
    <n v="3"/>
    <n v="2"/>
    <s v="Si"/>
    <s v="Si"/>
    <n v="1"/>
    <n v="2500"/>
    <n v="13000"/>
    <n v="0"/>
    <n v="0"/>
    <n v="750000"/>
    <n v="360000"/>
    <x v="256"/>
    <x v="1"/>
  </r>
  <r>
    <x v="743"/>
    <s v="Protegido 744"/>
    <d v="2019-05-10T00:00:00"/>
    <d v="2020-03-13T00:00:00"/>
    <x v="0"/>
    <s v="CHINU"/>
    <x v="12"/>
    <n v="1"/>
    <n v="2"/>
    <n v="1"/>
    <n v="1"/>
    <n v="2"/>
    <n v="0"/>
    <s v="Si"/>
    <s v="Si"/>
    <n v="1"/>
    <n v="2500"/>
    <n v="13000"/>
    <n v="1500"/>
    <n v="120000"/>
    <n v="500000"/>
    <n v="0"/>
    <x v="232"/>
    <x v="1"/>
  </r>
  <r>
    <x v="744"/>
    <s v="Protegido 745"/>
    <d v="2019-05-10T00:00:00"/>
    <d v="2019-09-05T00:00:00"/>
    <x v="0"/>
    <s v="SOGAMOSO"/>
    <x v="24"/>
    <n v="0"/>
    <n v="0"/>
    <n v="0"/>
    <n v="1"/>
    <n v="2"/>
    <n v="1"/>
    <s v="No"/>
    <s v="Si"/>
    <n v="1"/>
    <n v="0"/>
    <n v="0"/>
    <n v="0"/>
    <n v="120000"/>
    <n v="500000"/>
    <n v="180000"/>
    <x v="200"/>
    <x v="3"/>
  </r>
  <r>
    <x v="745"/>
    <s v="Protegido 746"/>
    <d v="2019-05-10T00:00:00"/>
    <d v="2020-02-26T00:00:00"/>
    <x v="0"/>
    <s v="COYAIMA"/>
    <x v="27"/>
    <n v="0"/>
    <n v="2"/>
    <n v="0"/>
    <n v="0"/>
    <n v="2"/>
    <n v="2"/>
    <s v="Si"/>
    <s v="Si"/>
    <n v="1"/>
    <n v="0"/>
    <n v="13000"/>
    <n v="0"/>
    <n v="0"/>
    <n v="500000"/>
    <n v="360000"/>
    <x v="62"/>
    <x v="3"/>
  </r>
  <r>
    <x v="746"/>
    <s v="Protegido 747"/>
    <d v="2019-05-10T00:00:00"/>
    <d v="2021-06-15T00:00:00"/>
    <x v="0"/>
    <s v="SOACHA"/>
    <x v="16"/>
    <n v="1"/>
    <n v="1"/>
    <n v="0"/>
    <n v="1"/>
    <n v="2"/>
    <n v="0"/>
    <s v="Si"/>
    <s v="Si"/>
    <n v="1"/>
    <n v="2500"/>
    <n v="6500"/>
    <n v="0"/>
    <n v="120000"/>
    <n v="500000"/>
    <n v="0"/>
    <x v="121"/>
    <x v="2"/>
  </r>
  <r>
    <x v="747"/>
    <s v="Protegido 748"/>
    <d v="2019-05-10T00:00:00"/>
    <d v="2020-08-09T00:00:00"/>
    <x v="0"/>
    <s v="CUBARRAL"/>
    <x v="4"/>
    <n v="0"/>
    <n v="0"/>
    <n v="0"/>
    <n v="3"/>
    <n v="2"/>
    <n v="1"/>
    <s v="No"/>
    <s v="Si"/>
    <n v="1"/>
    <n v="0"/>
    <n v="0"/>
    <n v="0"/>
    <n v="360000"/>
    <n v="500000"/>
    <n v="180000"/>
    <x v="93"/>
    <x v="0"/>
  </r>
  <r>
    <x v="748"/>
    <s v="Protegido 749"/>
    <d v="2019-05-10T00:00:00"/>
    <d v="2019-11-23T00:00:00"/>
    <x v="0"/>
    <s v="EL TAMBO 1"/>
    <x v="5"/>
    <n v="1"/>
    <n v="0"/>
    <n v="0"/>
    <n v="0"/>
    <n v="2"/>
    <n v="1"/>
    <s v="Si"/>
    <s v="Si"/>
    <n v="1"/>
    <n v="2500"/>
    <n v="0"/>
    <n v="0"/>
    <n v="0"/>
    <n v="500000"/>
    <n v="180000"/>
    <x v="147"/>
    <x v="0"/>
  </r>
  <r>
    <x v="749"/>
    <s v="Protegido 750"/>
    <d v="2019-05-10T00:00:00"/>
    <d v="2020-04-30T00:00:00"/>
    <x v="0"/>
    <s v="ATACO"/>
    <x v="27"/>
    <n v="0"/>
    <n v="1"/>
    <n v="1"/>
    <n v="0"/>
    <n v="2"/>
    <n v="2"/>
    <s v="Si"/>
    <s v="Si"/>
    <n v="1"/>
    <n v="0"/>
    <n v="6500"/>
    <n v="1500"/>
    <n v="0"/>
    <n v="500000"/>
    <n v="360000"/>
    <x v="89"/>
    <x v="3"/>
  </r>
  <r>
    <x v="750"/>
    <s v="Protegido 751"/>
    <d v="2019-05-10T00:00:00"/>
    <d v="2021-05-24T00:00:00"/>
    <x v="0"/>
    <s v="COYAIMA"/>
    <x v="27"/>
    <n v="1"/>
    <n v="1"/>
    <n v="0"/>
    <n v="0"/>
    <n v="1"/>
    <n v="1"/>
    <s v="Si"/>
    <s v="Si"/>
    <n v="1"/>
    <n v="2500"/>
    <n v="6500"/>
    <n v="0"/>
    <n v="0"/>
    <n v="250000"/>
    <n v="180000"/>
    <x v="6"/>
    <x v="3"/>
  </r>
  <r>
    <x v="751"/>
    <s v="Protegido 752"/>
    <d v="2019-05-10T00:00:00"/>
    <d v="2020-10-11T00:00:00"/>
    <x v="0"/>
    <s v="SABANALARGA 1"/>
    <x v="10"/>
    <n v="1"/>
    <n v="1"/>
    <n v="1"/>
    <n v="1"/>
    <n v="1"/>
    <n v="2"/>
    <s v="Si"/>
    <s v="Si"/>
    <n v="1"/>
    <n v="2500"/>
    <n v="6500"/>
    <n v="1500"/>
    <n v="120000"/>
    <n v="250000"/>
    <n v="360000"/>
    <x v="110"/>
    <x v="1"/>
  </r>
  <r>
    <x v="752"/>
    <s v="Protegido 753"/>
    <d v="2019-05-10T00:00:00"/>
    <d v="2019-12-06T00:00:00"/>
    <x v="1"/>
    <s v="BOGOTA"/>
    <x v="1"/>
    <n v="0"/>
    <n v="1"/>
    <n v="0"/>
    <n v="3"/>
    <n v="2"/>
    <n v="2"/>
    <s v="Si"/>
    <s v="Si"/>
    <n v="1"/>
    <n v="0"/>
    <n v="6500"/>
    <n v="0"/>
    <n v="360000"/>
    <n v="500000"/>
    <n v="360000"/>
    <x v="134"/>
    <x v="0"/>
  </r>
  <r>
    <x v="753"/>
    <s v="Protegido 754"/>
    <d v="2019-05-10T00:00:00"/>
    <d v="2020-09-09T00:00:00"/>
    <x v="0"/>
    <s v="DAGUA"/>
    <x v="9"/>
    <n v="0"/>
    <n v="2"/>
    <n v="0"/>
    <n v="0"/>
    <n v="2"/>
    <n v="2"/>
    <s v="Si"/>
    <s v="Si"/>
    <n v="1"/>
    <n v="0"/>
    <n v="13000"/>
    <n v="0"/>
    <n v="0"/>
    <n v="500000"/>
    <n v="360000"/>
    <x v="62"/>
    <x v="1"/>
  </r>
  <r>
    <x v="754"/>
    <s v="Protegido 755"/>
    <d v="2019-05-10T00:00:00"/>
    <d v="2020-06-04T00:00:00"/>
    <x v="0"/>
    <s v="IBAGUE"/>
    <x v="27"/>
    <n v="0"/>
    <n v="0"/>
    <n v="1"/>
    <n v="3"/>
    <n v="2"/>
    <n v="2"/>
    <s v="Si"/>
    <s v="Si"/>
    <n v="1"/>
    <n v="0"/>
    <n v="0"/>
    <n v="1500"/>
    <n v="360000"/>
    <n v="500000"/>
    <n v="360000"/>
    <x v="92"/>
    <x v="3"/>
  </r>
  <r>
    <x v="755"/>
    <s v="Protegido 756"/>
    <d v="2019-05-10T00:00:00"/>
    <d v="2019-09-12T00:00:00"/>
    <x v="0"/>
    <s v="MANIZALES"/>
    <x v="6"/>
    <n v="0"/>
    <n v="1"/>
    <n v="0"/>
    <n v="1"/>
    <n v="2"/>
    <n v="1"/>
    <s v="Si"/>
    <s v="Si"/>
    <n v="1"/>
    <n v="0"/>
    <n v="6500"/>
    <n v="0"/>
    <n v="120000"/>
    <n v="500000"/>
    <n v="180000"/>
    <x v="58"/>
    <x v="0"/>
  </r>
  <r>
    <x v="756"/>
    <s v="Protegido 757"/>
    <d v="2019-05-10T00:00:00"/>
    <d v="2021-06-24T00:00:00"/>
    <x v="1"/>
    <s v="TENJO"/>
    <x v="16"/>
    <n v="1"/>
    <n v="0"/>
    <n v="0"/>
    <n v="1"/>
    <n v="1"/>
    <n v="2"/>
    <s v="Si"/>
    <s v="Si"/>
    <n v="1"/>
    <n v="2500"/>
    <n v="0"/>
    <n v="0"/>
    <n v="120000"/>
    <n v="250000"/>
    <n v="360000"/>
    <x v="257"/>
    <x v="2"/>
  </r>
  <r>
    <x v="757"/>
    <s v="Protegido 758"/>
    <d v="2019-05-10T00:00:00"/>
    <d v="2020-01-26T00:00:00"/>
    <x v="0"/>
    <s v="TENJO"/>
    <x v="16"/>
    <n v="0"/>
    <n v="1"/>
    <n v="0"/>
    <n v="0"/>
    <n v="3"/>
    <n v="1"/>
    <s v="Si"/>
    <s v="Si"/>
    <n v="1"/>
    <n v="0"/>
    <n v="6500"/>
    <n v="0"/>
    <n v="0"/>
    <n v="750000"/>
    <n v="180000"/>
    <x v="56"/>
    <x v="2"/>
  </r>
  <r>
    <x v="758"/>
    <s v="Protegido 759"/>
    <d v="2019-05-10T00:00:00"/>
    <d v="2020-06-07T00:00:00"/>
    <x v="1"/>
    <s v="FLORENCIA 1"/>
    <x v="2"/>
    <n v="0"/>
    <n v="0"/>
    <n v="1"/>
    <n v="3"/>
    <n v="3"/>
    <n v="2"/>
    <s v="Si"/>
    <s v="Si"/>
    <n v="1"/>
    <n v="0"/>
    <n v="0"/>
    <n v="1500"/>
    <n v="360000"/>
    <n v="750000"/>
    <n v="360000"/>
    <x v="242"/>
    <x v="0"/>
  </r>
  <r>
    <x v="759"/>
    <s v="Protegido 760"/>
    <d v="2019-05-10T00:00:00"/>
    <d v="2020-12-27T00:00:00"/>
    <x v="0"/>
    <s v="FLORENCIA 1"/>
    <x v="2"/>
    <n v="1"/>
    <n v="1"/>
    <n v="1"/>
    <n v="0"/>
    <n v="3"/>
    <n v="2"/>
    <s v="Si"/>
    <s v="Si"/>
    <n v="1"/>
    <n v="2500"/>
    <n v="6500"/>
    <n v="1500"/>
    <n v="0"/>
    <n v="750000"/>
    <n v="360000"/>
    <x v="229"/>
    <x v="0"/>
  </r>
  <r>
    <x v="760"/>
    <s v="Protegido 761"/>
    <d v="2019-05-10T00:00:00"/>
    <d v="2020-10-30T00:00:00"/>
    <x v="1"/>
    <s v="NATAGAIMA"/>
    <x v="27"/>
    <n v="0"/>
    <n v="2"/>
    <n v="1"/>
    <n v="0"/>
    <n v="3"/>
    <n v="2"/>
    <s v="Si"/>
    <s v="Si"/>
    <n v="1"/>
    <n v="0"/>
    <n v="13000"/>
    <n v="1500"/>
    <n v="0"/>
    <n v="750000"/>
    <n v="360000"/>
    <x v="83"/>
    <x v="3"/>
  </r>
  <r>
    <x v="761"/>
    <s v="Protegido 762"/>
    <d v="2019-05-10T00:00:00"/>
    <d v="2021-08-29T00:00:00"/>
    <x v="1"/>
    <s v="IBAGUE"/>
    <x v="27"/>
    <n v="0"/>
    <n v="2"/>
    <n v="0"/>
    <n v="3"/>
    <n v="3"/>
    <n v="1"/>
    <s v="Si"/>
    <s v="Si"/>
    <n v="1"/>
    <n v="0"/>
    <n v="13000"/>
    <n v="0"/>
    <n v="360000"/>
    <n v="750000"/>
    <n v="180000"/>
    <x v="65"/>
    <x v="3"/>
  </r>
  <r>
    <x v="762"/>
    <s v="Protegido 763"/>
    <d v="2019-05-10T00:00:00"/>
    <d v="2019-10-03T00:00:00"/>
    <x v="0"/>
    <s v="COYAIMA"/>
    <x v="27"/>
    <n v="0"/>
    <n v="2"/>
    <n v="0"/>
    <n v="3"/>
    <n v="1"/>
    <n v="2"/>
    <s v="Si"/>
    <s v="Si"/>
    <n v="1"/>
    <n v="0"/>
    <n v="13000"/>
    <n v="0"/>
    <n v="360000"/>
    <n v="250000"/>
    <n v="360000"/>
    <x v="140"/>
    <x v="3"/>
  </r>
  <r>
    <x v="763"/>
    <s v="Protegido 764"/>
    <d v="2019-05-10T00:00:00"/>
    <d v="2019-11-08T00:00:00"/>
    <x v="0"/>
    <s v="BUCARAMANGA"/>
    <x v="13"/>
    <n v="0"/>
    <n v="1"/>
    <n v="0"/>
    <n v="3"/>
    <n v="3"/>
    <n v="1"/>
    <s v="Si"/>
    <s v="Si"/>
    <n v="1"/>
    <n v="0"/>
    <n v="6500"/>
    <n v="0"/>
    <n v="360000"/>
    <n v="750000"/>
    <n v="180000"/>
    <x v="116"/>
    <x v="1"/>
  </r>
  <r>
    <x v="764"/>
    <s v="Protegido 765"/>
    <d v="2019-05-10T00:00:00"/>
    <d v="2020-06-19T00:00:00"/>
    <x v="0"/>
    <s v="IBAGUE"/>
    <x v="27"/>
    <n v="1"/>
    <n v="2"/>
    <n v="0"/>
    <n v="1"/>
    <n v="3"/>
    <n v="0"/>
    <s v="Si"/>
    <s v="Si"/>
    <n v="1"/>
    <n v="2500"/>
    <n v="13000"/>
    <n v="0"/>
    <n v="120000"/>
    <n v="750000"/>
    <n v="0"/>
    <x v="99"/>
    <x v="3"/>
  </r>
  <r>
    <x v="765"/>
    <s v="Protegido 766"/>
    <d v="2019-05-10T00:00:00"/>
    <d v="2019-11-19T00:00:00"/>
    <x v="0"/>
    <s v="SAN VICENTE DEL CAGUAN"/>
    <x v="2"/>
    <n v="0"/>
    <n v="0"/>
    <n v="1"/>
    <n v="0"/>
    <n v="3"/>
    <n v="0"/>
    <s v="Si"/>
    <s v="Si"/>
    <n v="1"/>
    <n v="0"/>
    <n v="0"/>
    <n v="1500"/>
    <n v="0"/>
    <n v="750000"/>
    <n v="0"/>
    <x v="103"/>
    <x v="0"/>
  </r>
  <r>
    <x v="766"/>
    <s v="Protegido 767"/>
    <d v="2019-05-10T00:00:00"/>
    <d v="2020-05-23T00:00:00"/>
    <x v="0"/>
    <s v="NATAGAIMA"/>
    <x v="27"/>
    <n v="0"/>
    <n v="0"/>
    <n v="0"/>
    <n v="0"/>
    <n v="1"/>
    <n v="0"/>
    <s v="No"/>
    <s v="Si"/>
    <n v="1"/>
    <n v="0"/>
    <n v="0"/>
    <n v="0"/>
    <n v="0"/>
    <n v="250000"/>
    <n v="0"/>
    <x v="25"/>
    <x v="3"/>
  </r>
  <r>
    <x v="767"/>
    <s v="Protegido 768"/>
    <d v="2019-05-10T00:00:00"/>
    <d v="2021-09-06T00:00:00"/>
    <x v="0"/>
    <s v="TULUA"/>
    <x v="9"/>
    <n v="0"/>
    <n v="1"/>
    <n v="0"/>
    <n v="3"/>
    <n v="2"/>
    <n v="2"/>
    <s v="Si"/>
    <s v="Si"/>
    <n v="1"/>
    <n v="0"/>
    <n v="6500"/>
    <n v="0"/>
    <n v="360000"/>
    <n v="500000"/>
    <n v="360000"/>
    <x v="134"/>
    <x v="1"/>
  </r>
  <r>
    <x v="768"/>
    <s v="Protegido 769"/>
    <d v="2019-05-10T00:00:00"/>
    <d v="2019-12-19T00:00:00"/>
    <x v="0"/>
    <s v="CHAPARRAL"/>
    <x v="27"/>
    <n v="1"/>
    <n v="0"/>
    <n v="1"/>
    <n v="0"/>
    <n v="3"/>
    <n v="0"/>
    <s v="Si"/>
    <s v="Si"/>
    <n v="1"/>
    <n v="2500"/>
    <n v="0"/>
    <n v="1500"/>
    <n v="0"/>
    <n v="750000"/>
    <n v="0"/>
    <x v="258"/>
    <x v="3"/>
  </r>
  <r>
    <x v="769"/>
    <s v="Protegido 770"/>
    <d v="2019-05-10T00:00:00"/>
    <d v="2019-12-02T00:00:00"/>
    <x v="0"/>
    <s v="EL CASTILLO"/>
    <x v="4"/>
    <n v="1"/>
    <n v="1"/>
    <n v="0"/>
    <n v="1"/>
    <n v="1"/>
    <n v="2"/>
    <s v="Si"/>
    <s v="Si"/>
    <n v="1"/>
    <n v="2500"/>
    <n v="6500"/>
    <n v="0"/>
    <n v="120000"/>
    <n v="250000"/>
    <n v="360000"/>
    <x v="38"/>
    <x v="0"/>
  </r>
  <r>
    <x v="770"/>
    <s v="Protegido 771"/>
    <d v="2019-05-10T00:00:00"/>
    <d v="2019-12-26T00:00:00"/>
    <x v="0"/>
    <s v="MESETAS"/>
    <x v="4"/>
    <n v="0"/>
    <n v="0"/>
    <n v="0"/>
    <n v="0"/>
    <n v="2"/>
    <n v="1"/>
    <s v="No"/>
    <s v="Si"/>
    <n v="1"/>
    <n v="0"/>
    <n v="0"/>
    <n v="0"/>
    <n v="0"/>
    <n v="500000"/>
    <n v="180000"/>
    <x v="127"/>
    <x v="0"/>
  </r>
  <r>
    <x v="771"/>
    <s v="Protegido 772"/>
    <d v="2019-05-10T00:00:00"/>
    <d v="2019-12-04T00:00:00"/>
    <x v="0"/>
    <s v="BOGOTA"/>
    <x v="1"/>
    <n v="1"/>
    <n v="1"/>
    <n v="1"/>
    <n v="1"/>
    <n v="1"/>
    <n v="2"/>
    <s v="Si"/>
    <s v="Si"/>
    <n v="1"/>
    <n v="2500"/>
    <n v="6500"/>
    <n v="1500"/>
    <n v="120000"/>
    <n v="250000"/>
    <n v="360000"/>
    <x v="110"/>
    <x v="0"/>
  </r>
  <r>
    <x v="772"/>
    <s v="Protegido 773"/>
    <d v="2019-05-10T00:00:00"/>
    <d v="2021-05-10T00:00:00"/>
    <x v="0"/>
    <s v="DOLORES"/>
    <x v="27"/>
    <n v="1"/>
    <n v="2"/>
    <n v="0"/>
    <n v="3"/>
    <n v="2"/>
    <n v="0"/>
    <s v="Si"/>
    <s v="Si"/>
    <n v="1"/>
    <n v="2500"/>
    <n v="13000"/>
    <n v="0"/>
    <n v="360000"/>
    <n v="500000"/>
    <n v="0"/>
    <x v="47"/>
    <x v="3"/>
  </r>
  <r>
    <x v="773"/>
    <s v="Protegido 774"/>
    <d v="2019-05-10T00:00:00"/>
    <d v="2020-08-01T00:00:00"/>
    <x v="0"/>
    <s v="BOGOTA"/>
    <x v="1"/>
    <n v="1"/>
    <n v="2"/>
    <n v="1"/>
    <n v="1"/>
    <n v="3"/>
    <n v="1"/>
    <s v="Si"/>
    <s v="Si"/>
    <n v="1"/>
    <n v="2500"/>
    <n v="13000"/>
    <n v="1500"/>
    <n v="120000"/>
    <n v="750000"/>
    <n v="180000"/>
    <x v="259"/>
    <x v="0"/>
  </r>
  <r>
    <x v="774"/>
    <s v="Protegido 775"/>
    <d v="2019-05-10T00:00:00"/>
    <d v="2021-05-29T00:00:00"/>
    <x v="1"/>
    <s v="GIRARDOT"/>
    <x v="16"/>
    <n v="0"/>
    <n v="0"/>
    <n v="0"/>
    <n v="3"/>
    <n v="2"/>
    <n v="0"/>
    <s v="No"/>
    <s v="Si"/>
    <n v="1"/>
    <n v="0"/>
    <n v="0"/>
    <n v="0"/>
    <n v="360000"/>
    <n v="500000"/>
    <n v="0"/>
    <x v="17"/>
    <x v="2"/>
  </r>
  <r>
    <x v="775"/>
    <s v="Protegido 776"/>
    <d v="2019-05-10T00:00:00"/>
    <d v="2020-10-08T00:00:00"/>
    <x v="1"/>
    <s v="SOACHA"/>
    <x v="16"/>
    <n v="0"/>
    <n v="2"/>
    <n v="1"/>
    <n v="1"/>
    <n v="1"/>
    <n v="0"/>
    <s v="Si"/>
    <s v="Si"/>
    <n v="1"/>
    <n v="0"/>
    <n v="13000"/>
    <n v="1500"/>
    <n v="120000"/>
    <n v="250000"/>
    <n v="0"/>
    <x v="135"/>
    <x v="2"/>
  </r>
  <r>
    <x v="776"/>
    <s v="Protegido 777"/>
    <d v="2019-05-10T00:00:00"/>
    <d v="2021-08-06T00:00:00"/>
    <x v="1"/>
    <s v="MAGANGUE"/>
    <x v="19"/>
    <n v="1"/>
    <n v="1"/>
    <n v="0"/>
    <n v="3"/>
    <n v="1"/>
    <n v="1"/>
    <s v="Si"/>
    <s v="Si"/>
    <n v="1"/>
    <n v="2500"/>
    <n v="6500"/>
    <n v="0"/>
    <n v="360000"/>
    <n v="250000"/>
    <n v="180000"/>
    <x v="214"/>
    <x v="2"/>
  </r>
  <r>
    <x v="777"/>
    <s v="Protegido 778"/>
    <d v="2019-05-10T00:00:00"/>
    <d v="2021-10-22T00:00:00"/>
    <x v="0"/>
    <s v="BOGOTA"/>
    <x v="1"/>
    <n v="0"/>
    <n v="1"/>
    <n v="1"/>
    <n v="3"/>
    <n v="2"/>
    <n v="2"/>
    <s v="Si"/>
    <s v="Si"/>
    <n v="1"/>
    <n v="0"/>
    <n v="6500"/>
    <n v="1500"/>
    <n v="360000"/>
    <n v="500000"/>
    <n v="360000"/>
    <x v="156"/>
    <x v="0"/>
  </r>
  <r>
    <x v="778"/>
    <s v="Protegido 779"/>
    <d v="2019-05-10T00:00:00"/>
    <d v="2019-10-02T00:00:00"/>
    <x v="1"/>
    <s v="SAN VICENTE DEL CAGUAN"/>
    <x v="2"/>
    <n v="0"/>
    <n v="1"/>
    <n v="0"/>
    <n v="3"/>
    <n v="2"/>
    <n v="0"/>
    <s v="Si"/>
    <s v="Si"/>
    <n v="1"/>
    <n v="0"/>
    <n v="6500"/>
    <n v="0"/>
    <n v="360000"/>
    <n v="500000"/>
    <n v="0"/>
    <x v="70"/>
    <x v="0"/>
  </r>
  <r>
    <x v="779"/>
    <s v="Protegido 780"/>
    <d v="2019-05-10T00:00:00"/>
    <d v="2019-08-27T00:00:00"/>
    <x v="0"/>
    <s v="DOSQUEBRADAS"/>
    <x v="0"/>
    <n v="0"/>
    <n v="2"/>
    <n v="0"/>
    <n v="1"/>
    <n v="3"/>
    <n v="2"/>
    <s v="Si"/>
    <s v="Si"/>
    <n v="1"/>
    <n v="0"/>
    <n v="13000"/>
    <n v="0"/>
    <n v="120000"/>
    <n v="750000"/>
    <n v="360000"/>
    <x v="35"/>
    <x v="0"/>
  </r>
  <r>
    <x v="780"/>
    <s v="Protegido 781"/>
    <d v="2019-05-10T00:00:00"/>
    <d v="2021-02-17T00:00:00"/>
    <x v="0"/>
    <s v="LEJANIAS"/>
    <x v="4"/>
    <n v="0"/>
    <n v="0"/>
    <n v="1"/>
    <n v="0"/>
    <n v="1"/>
    <n v="0"/>
    <s v="Si"/>
    <s v="Si"/>
    <n v="1"/>
    <n v="0"/>
    <n v="0"/>
    <n v="1500"/>
    <n v="0"/>
    <n v="250000"/>
    <n v="0"/>
    <x v="24"/>
    <x v="0"/>
  </r>
  <r>
    <x v="781"/>
    <s v="Protegido 782"/>
    <d v="2019-05-10T00:00:00"/>
    <d v="2021-02-12T00:00:00"/>
    <x v="1"/>
    <s v="BUCARAMANGA"/>
    <x v="13"/>
    <n v="0"/>
    <n v="0"/>
    <n v="1"/>
    <n v="0"/>
    <n v="2"/>
    <n v="2"/>
    <s v="Si"/>
    <s v="Si"/>
    <n v="1"/>
    <n v="0"/>
    <n v="0"/>
    <n v="1500"/>
    <n v="0"/>
    <n v="500000"/>
    <n v="360000"/>
    <x v="42"/>
    <x v="1"/>
  </r>
  <r>
    <x v="782"/>
    <s v="Protegido 783"/>
    <d v="2019-05-10T00:00:00"/>
    <d v="2021-08-07T00:00:00"/>
    <x v="0"/>
    <s v="BUCARAMANGA"/>
    <x v="13"/>
    <n v="1"/>
    <n v="2"/>
    <n v="0"/>
    <n v="1"/>
    <n v="1"/>
    <n v="1"/>
    <s v="Si"/>
    <s v="Si"/>
    <n v="1"/>
    <n v="2500"/>
    <n v="13000"/>
    <n v="0"/>
    <n v="120000"/>
    <n v="250000"/>
    <n v="180000"/>
    <x v="123"/>
    <x v="1"/>
  </r>
  <r>
    <x v="783"/>
    <s v="Protegido 784"/>
    <d v="2019-05-10T00:00:00"/>
    <d v="2020-12-04T00:00:00"/>
    <x v="0"/>
    <s v="IBAGUE"/>
    <x v="27"/>
    <n v="1"/>
    <n v="1"/>
    <n v="0"/>
    <n v="0"/>
    <n v="2"/>
    <n v="1"/>
    <s v="Si"/>
    <s v="Si"/>
    <n v="1"/>
    <n v="2500"/>
    <n v="6500"/>
    <n v="0"/>
    <n v="0"/>
    <n v="500000"/>
    <n v="180000"/>
    <x v="44"/>
    <x v="3"/>
  </r>
  <r>
    <x v="784"/>
    <s v="Protegido 785"/>
    <d v="2019-05-10T00:00:00"/>
    <d v="2019-08-30T00:00:00"/>
    <x v="0"/>
    <s v="IBAGUE"/>
    <x v="27"/>
    <n v="1"/>
    <n v="2"/>
    <n v="0"/>
    <n v="0"/>
    <n v="2"/>
    <n v="1"/>
    <s v="Si"/>
    <s v="Si"/>
    <n v="1"/>
    <n v="2500"/>
    <n v="13000"/>
    <n v="0"/>
    <n v="0"/>
    <n v="500000"/>
    <n v="180000"/>
    <x v="59"/>
    <x v="3"/>
  </r>
  <r>
    <x v="785"/>
    <s v="Protegido 786"/>
    <d v="2019-05-10T00:00:00"/>
    <d v="2021-01-06T00:00:00"/>
    <x v="1"/>
    <s v="BOGOTA"/>
    <x v="1"/>
    <n v="0"/>
    <n v="1"/>
    <n v="1"/>
    <n v="3"/>
    <n v="2"/>
    <n v="0"/>
    <s v="Si"/>
    <s v="Si"/>
    <n v="1"/>
    <n v="0"/>
    <n v="6500"/>
    <n v="1500"/>
    <n v="360000"/>
    <n v="500000"/>
    <n v="0"/>
    <x v="89"/>
    <x v="0"/>
  </r>
  <r>
    <x v="786"/>
    <s v="Protegido 787"/>
    <d v="2019-05-10T00:00:00"/>
    <d v="2021-09-18T00:00:00"/>
    <x v="0"/>
    <s v="FLORENCIA 1"/>
    <x v="2"/>
    <n v="1"/>
    <n v="0"/>
    <n v="0"/>
    <n v="1"/>
    <n v="3"/>
    <n v="2"/>
    <s v="Si"/>
    <s v="Si"/>
    <n v="1"/>
    <n v="2500"/>
    <n v="0"/>
    <n v="0"/>
    <n v="120000"/>
    <n v="750000"/>
    <n v="360000"/>
    <x v="150"/>
    <x v="0"/>
  </r>
  <r>
    <x v="787"/>
    <s v="Protegido 788"/>
    <d v="2019-05-10T00:00:00"/>
    <d v="2021-10-17T00:00:00"/>
    <x v="1"/>
    <s v="FLORENCIA 1"/>
    <x v="2"/>
    <n v="0"/>
    <n v="2"/>
    <n v="1"/>
    <n v="1"/>
    <n v="3"/>
    <n v="0"/>
    <s v="Si"/>
    <s v="Si"/>
    <n v="1"/>
    <n v="0"/>
    <n v="13000"/>
    <n v="1500"/>
    <n v="120000"/>
    <n v="750000"/>
    <n v="0"/>
    <x v="260"/>
    <x v="0"/>
  </r>
  <r>
    <x v="788"/>
    <s v="Protegido 789"/>
    <d v="2019-05-10T00:00:00"/>
    <d v="2019-08-16T00:00:00"/>
    <x v="0"/>
    <s v="BELEN DE LOS ANDAQUIES"/>
    <x v="2"/>
    <n v="1"/>
    <n v="1"/>
    <n v="1"/>
    <n v="3"/>
    <n v="2"/>
    <n v="2"/>
    <s v="Si"/>
    <s v="Si"/>
    <n v="1"/>
    <n v="2500"/>
    <n v="6500"/>
    <n v="1500"/>
    <n v="360000"/>
    <n v="500000"/>
    <n v="360000"/>
    <x v="261"/>
    <x v="0"/>
  </r>
  <r>
    <x v="789"/>
    <s v="Protegido 790"/>
    <d v="2019-05-10T00:00:00"/>
    <d v="2019-11-17T00:00:00"/>
    <x v="1"/>
    <s v="EL CHARCO"/>
    <x v="11"/>
    <n v="0"/>
    <n v="2"/>
    <n v="1"/>
    <n v="1"/>
    <n v="2"/>
    <n v="1"/>
    <s v="Si"/>
    <s v="Si"/>
    <n v="1"/>
    <n v="0"/>
    <n v="13000"/>
    <n v="1500"/>
    <n v="120000"/>
    <n v="500000"/>
    <n v="180000"/>
    <x v="240"/>
    <x v="1"/>
  </r>
  <r>
    <x v="790"/>
    <s v="Protegido 791"/>
    <d v="2019-05-10T00:00:00"/>
    <d v="2021-07-23T00:00:00"/>
    <x v="1"/>
    <s v="YUMBO"/>
    <x v="9"/>
    <n v="0"/>
    <n v="2"/>
    <n v="1"/>
    <n v="0"/>
    <n v="2"/>
    <n v="2"/>
    <s v="Si"/>
    <s v="Si"/>
    <n v="1"/>
    <n v="0"/>
    <n v="13000"/>
    <n v="1500"/>
    <n v="0"/>
    <n v="500000"/>
    <n v="360000"/>
    <x v="165"/>
    <x v="1"/>
  </r>
  <r>
    <x v="791"/>
    <s v="Protegido 792"/>
    <d v="2019-05-14T00:00:00"/>
    <d v="2020-05-21T00:00:00"/>
    <x v="0"/>
    <s v="BARRANQUILLA"/>
    <x v="14"/>
    <n v="0"/>
    <n v="0"/>
    <n v="0"/>
    <n v="0"/>
    <n v="1"/>
    <n v="1"/>
    <s v="No"/>
    <s v="Si"/>
    <n v="1"/>
    <n v="0"/>
    <n v="0"/>
    <n v="0"/>
    <n v="0"/>
    <n v="250000"/>
    <n v="180000"/>
    <x v="182"/>
    <x v="1"/>
  </r>
  <r>
    <x v="792"/>
    <s v="Protegido 793"/>
    <d v="2019-05-14T00:00:00"/>
    <d v="2019-10-14T00:00:00"/>
    <x v="0"/>
    <s v="BARRANQUILLA"/>
    <x v="14"/>
    <n v="1"/>
    <n v="0"/>
    <n v="1"/>
    <n v="0"/>
    <n v="2"/>
    <n v="2"/>
    <s v="Si"/>
    <s v="Si"/>
    <n v="1"/>
    <n v="2500"/>
    <n v="0"/>
    <n v="1500"/>
    <n v="0"/>
    <n v="500000"/>
    <n v="360000"/>
    <x v="189"/>
    <x v="1"/>
  </r>
  <r>
    <x v="793"/>
    <s v="Protegido 794"/>
    <d v="2019-05-14T00:00:00"/>
    <d v="2019-09-07T00:00:00"/>
    <x v="0"/>
    <s v="VALLEDUPAR"/>
    <x v="22"/>
    <n v="0"/>
    <n v="1"/>
    <n v="1"/>
    <n v="1"/>
    <n v="1"/>
    <n v="0"/>
    <s v="Si"/>
    <s v="Si"/>
    <n v="1"/>
    <n v="0"/>
    <n v="6500"/>
    <n v="1500"/>
    <n v="120000"/>
    <n v="250000"/>
    <n v="0"/>
    <x v="154"/>
    <x v="3"/>
  </r>
  <r>
    <x v="794"/>
    <s v="Protegido 795"/>
    <d v="2019-05-14T00:00:00"/>
    <d v="2021-03-14T00:00:00"/>
    <x v="0"/>
    <s v="COLON 2"/>
    <x v="8"/>
    <n v="0"/>
    <n v="1"/>
    <n v="0"/>
    <n v="0"/>
    <n v="1"/>
    <n v="2"/>
    <s v="Si"/>
    <s v="Si"/>
    <n v="1"/>
    <n v="0"/>
    <n v="6500"/>
    <n v="0"/>
    <n v="0"/>
    <n v="250000"/>
    <n v="360000"/>
    <x v="0"/>
    <x v="1"/>
  </r>
  <r>
    <x v="795"/>
    <s v="Protegido 796"/>
    <d v="2019-05-20T00:00:00"/>
    <d v="2020-06-23T00:00:00"/>
    <x v="0"/>
    <s v="PASTO"/>
    <x v="11"/>
    <n v="1"/>
    <n v="0"/>
    <n v="1"/>
    <n v="3"/>
    <n v="3"/>
    <n v="0"/>
    <s v="Si"/>
    <s v="Si"/>
    <n v="1"/>
    <n v="2500"/>
    <n v="0"/>
    <n v="1500"/>
    <n v="360000"/>
    <n v="750000"/>
    <n v="0"/>
    <x v="249"/>
    <x v="1"/>
  </r>
  <r>
    <x v="796"/>
    <s v="Protegido 797"/>
    <d v="2019-05-20T00:00:00"/>
    <d v="2021-10-29T00:00:00"/>
    <x v="0"/>
    <s v="CALOTO"/>
    <x v="5"/>
    <n v="0"/>
    <n v="1"/>
    <n v="1"/>
    <n v="1"/>
    <n v="3"/>
    <n v="0"/>
    <s v="Si"/>
    <s v="Si"/>
    <n v="1"/>
    <n v="0"/>
    <n v="6500"/>
    <n v="1500"/>
    <n v="120000"/>
    <n v="750000"/>
    <n v="0"/>
    <x v="262"/>
    <x v="0"/>
  </r>
  <r>
    <x v="797"/>
    <s v="Protegido 798"/>
    <d v="2019-05-20T00:00:00"/>
    <d v="2021-01-26T00:00:00"/>
    <x v="0"/>
    <s v="ALBAN 2"/>
    <x v="11"/>
    <n v="0"/>
    <n v="0"/>
    <n v="0"/>
    <n v="0"/>
    <n v="1"/>
    <n v="1"/>
    <s v="No"/>
    <s v="Si"/>
    <n v="1"/>
    <n v="0"/>
    <n v="0"/>
    <n v="0"/>
    <n v="0"/>
    <n v="250000"/>
    <n v="180000"/>
    <x v="182"/>
    <x v="1"/>
  </r>
  <r>
    <x v="798"/>
    <s v="Protegido 799"/>
    <d v="2019-05-20T00:00:00"/>
    <d v="2020-11-18T00:00:00"/>
    <x v="0"/>
    <s v="PALESTINA 2"/>
    <x v="3"/>
    <n v="0"/>
    <n v="2"/>
    <n v="0"/>
    <n v="3"/>
    <n v="2"/>
    <n v="1"/>
    <s v="Si"/>
    <s v="Si"/>
    <n v="1"/>
    <n v="0"/>
    <n v="13000"/>
    <n v="0"/>
    <n v="360000"/>
    <n v="500000"/>
    <n v="180000"/>
    <x v="21"/>
    <x v="0"/>
  </r>
  <r>
    <x v="799"/>
    <s v="Protegido 800"/>
    <d v="2019-05-20T00:00:00"/>
    <d v="2020-09-26T00:00:00"/>
    <x v="1"/>
    <s v="SANTANDER DE QUILICHAO"/>
    <x v="5"/>
    <n v="1"/>
    <n v="2"/>
    <n v="0"/>
    <n v="1"/>
    <n v="3"/>
    <n v="0"/>
    <s v="Si"/>
    <s v="Si"/>
    <n v="1"/>
    <n v="2500"/>
    <n v="13000"/>
    <n v="0"/>
    <n v="120000"/>
    <n v="750000"/>
    <n v="0"/>
    <x v="99"/>
    <x v="0"/>
  </r>
  <r>
    <x v="800"/>
    <s v="Protegido 801"/>
    <d v="2019-05-20T00:00:00"/>
    <d v="2019-08-09T00:00:00"/>
    <x v="1"/>
    <s v="ACACIAS"/>
    <x v="4"/>
    <n v="0"/>
    <n v="1"/>
    <n v="0"/>
    <n v="0"/>
    <n v="3"/>
    <n v="1"/>
    <s v="Si"/>
    <s v="Si"/>
    <n v="1"/>
    <n v="0"/>
    <n v="6500"/>
    <n v="0"/>
    <n v="0"/>
    <n v="750000"/>
    <n v="180000"/>
    <x v="56"/>
    <x v="0"/>
  </r>
  <r>
    <x v="801"/>
    <s v="Protegido 802"/>
    <d v="2019-05-20T00:00:00"/>
    <d v="2021-08-11T00:00:00"/>
    <x v="0"/>
    <s v="PALESTINA 2"/>
    <x v="3"/>
    <n v="0"/>
    <n v="1"/>
    <n v="0"/>
    <n v="0"/>
    <n v="2"/>
    <n v="0"/>
    <s v="Si"/>
    <s v="Si"/>
    <n v="1"/>
    <n v="0"/>
    <n v="6500"/>
    <n v="0"/>
    <n v="0"/>
    <n v="500000"/>
    <n v="0"/>
    <x v="120"/>
    <x v="0"/>
  </r>
  <r>
    <x v="802"/>
    <s v="Protegido 803"/>
    <d v="2019-05-24T00:00:00"/>
    <d v="2020-09-02T00:00:00"/>
    <x v="0"/>
    <s v="BOGOTA"/>
    <x v="1"/>
    <n v="0"/>
    <n v="0"/>
    <n v="0"/>
    <n v="0"/>
    <n v="1"/>
    <n v="1"/>
    <s v="No"/>
    <s v="Si"/>
    <n v="1"/>
    <n v="0"/>
    <n v="0"/>
    <n v="0"/>
    <n v="0"/>
    <n v="250000"/>
    <n v="180000"/>
    <x v="182"/>
    <x v="0"/>
  </r>
  <r>
    <x v="803"/>
    <s v="Protegido 804"/>
    <d v="2019-05-24T00:00:00"/>
    <d v="2019-09-29T00:00:00"/>
    <x v="0"/>
    <s v="MONTERIA"/>
    <x v="12"/>
    <n v="0"/>
    <n v="1"/>
    <n v="0"/>
    <n v="1"/>
    <n v="3"/>
    <n v="2"/>
    <s v="Si"/>
    <s v="Si"/>
    <n v="1"/>
    <n v="0"/>
    <n v="6500"/>
    <n v="0"/>
    <n v="120000"/>
    <n v="750000"/>
    <n v="360000"/>
    <x v="81"/>
    <x v="1"/>
  </r>
  <r>
    <x v="804"/>
    <s v="Protegido 805"/>
    <d v="2019-05-24T00:00:00"/>
    <d v="2020-08-27T00:00:00"/>
    <x v="1"/>
    <s v="BOGOTA"/>
    <x v="1"/>
    <n v="0"/>
    <n v="0"/>
    <n v="0"/>
    <n v="3"/>
    <n v="1"/>
    <n v="0"/>
    <s v="No"/>
    <s v="Si"/>
    <n v="1"/>
    <n v="0"/>
    <n v="0"/>
    <n v="0"/>
    <n v="360000"/>
    <n v="250000"/>
    <n v="0"/>
    <x v="118"/>
    <x v="0"/>
  </r>
  <r>
    <x v="805"/>
    <s v="Protegido 806"/>
    <d v="2019-05-24T00:00:00"/>
    <d v="2019-12-19T00:00:00"/>
    <x v="1"/>
    <s v="NEIVA"/>
    <x v="3"/>
    <n v="1"/>
    <n v="2"/>
    <n v="0"/>
    <n v="3"/>
    <n v="2"/>
    <n v="1"/>
    <s v="Si"/>
    <s v="Si"/>
    <n v="1"/>
    <n v="2500"/>
    <n v="13000"/>
    <n v="0"/>
    <n v="360000"/>
    <n v="500000"/>
    <n v="180000"/>
    <x v="245"/>
    <x v="0"/>
  </r>
  <r>
    <x v="806"/>
    <s v="Protegido 807"/>
    <d v="2019-05-24T00:00:00"/>
    <d v="2021-01-18T00:00:00"/>
    <x v="1"/>
    <s v="EL CERRITO"/>
    <x v="9"/>
    <n v="0"/>
    <n v="0"/>
    <n v="0"/>
    <n v="1"/>
    <n v="1"/>
    <n v="0"/>
    <s v="No"/>
    <s v="Si"/>
    <n v="1"/>
    <n v="0"/>
    <n v="0"/>
    <n v="0"/>
    <n v="120000"/>
    <n v="250000"/>
    <n v="0"/>
    <x v="178"/>
    <x v="1"/>
  </r>
  <r>
    <x v="807"/>
    <s v="Protegido 808"/>
    <d v="2019-05-24T00:00:00"/>
    <d v="2021-03-20T00:00:00"/>
    <x v="1"/>
    <s v="RIONEGRO 2"/>
    <x v="13"/>
    <n v="1"/>
    <n v="1"/>
    <n v="0"/>
    <n v="0"/>
    <n v="2"/>
    <n v="1"/>
    <s v="Si"/>
    <s v="Si"/>
    <n v="1"/>
    <n v="2500"/>
    <n v="6500"/>
    <n v="0"/>
    <n v="0"/>
    <n v="500000"/>
    <n v="180000"/>
    <x v="44"/>
    <x v="1"/>
  </r>
  <r>
    <x v="808"/>
    <s v="Protegido 809"/>
    <d v="2019-05-24T00:00:00"/>
    <d v="2020-04-15T00:00:00"/>
    <x v="1"/>
    <s v="HATONUEVO"/>
    <x v="18"/>
    <n v="0"/>
    <n v="1"/>
    <n v="1"/>
    <n v="3"/>
    <n v="3"/>
    <n v="2"/>
    <s v="Si"/>
    <s v="Si"/>
    <n v="1"/>
    <n v="0"/>
    <n v="6500"/>
    <n v="1500"/>
    <n v="360000"/>
    <n v="750000"/>
    <n v="360000"/>
    <x v="238"/>
    <x v="2"/>
  </r>
  <r>
    <x v="809"/>
    <s v="Protegido 810"/>
    <d v="2019-05-24T00:00:00"/>
    <d v="2020-03-14T00:00:00"/>
    <x v="1"/>
    <s v="CALI"/>
    <x v="9"/>
    <n v="0"/>
    <n v="2"/>
    <n v="0"/>
    <n v="3"/>
    <n v="3"/>
    <n v="2"/>
    <s v="Si"/>
    <s v="Si"/>
    <n v="1"/>
    <n v="0"/>
    <n v="13000"/>
    <n v="0"/>
    <n v="360000"/>
    <n v="750000"/>
    <n v="360000"/>
    <x v="111"/>
    <x v="1"/>
  </r>
  <r>
    <x v="810"/>
    <s v="Protegido 811"/>
    <d v="2019-05-31T00:00:00"/>
    <d v="2019-09-15T00:00:00"/>
    <x v="0"/>
    <s v="SAN VICENTE DEL CAGUAN"/>
    <x v="2"/>
    <n v="1"/>
    <n v="0"/>
    <n v="0"/>
    <n v="3"/>
    <n v="3"/>
    <n v="2"/>
    <s v="Si"/>
    <s v="Si"/>
    <n v="1"/>
    <n v="2500"/>
    <n v="0"/>
    <n v="0"/>
    <n v="360000"/>
    <n v="750000"/>
    <n v="360000"/>
    <x v="166"/>
    <x v="0"/>
  </r>
  <r>
    <x v="811"/>
    <s v="Protegido 812"/>
    <d v="2019-05-31T00:00:00"/>
    <d v="2020-12-06T00:00:00"/>
    <x v="0"/>
    <s v="BARRANQUILLA"/>
    <x v="14"/>
    <n v="1"/>
    <n v="1"/>
    <n v="0"/>
    <n v="3"/>
    <n v="3"/>
    <n v="2"/>
    <s v="Si"/>
    <s v="Si"/>
    <n v="1"/>
    <n v="2500"/>
    <n v="6500"/>
    <n v="0"/>
    <n v="360000"/>
    <n v="750000"/>
    <n v="360000"/>
    <x v="27"/>
    <x v="1"/>
  </r>
  <r>
    <x v="812"/>
    <s v="Protegido 813"/>
    <d v="2019-05-31T00:00:00"/>
    <d v="2019-11-27T00:00:00"/>
    <x v="1"/>
    <s v="SANTA MARTA"/>
    <x v="23"/>
    <n v="1"/>
    <n v="0"/>
    <n v="0"/>
    <n v="0"/>
    <n v="1"/>
    <n v="0"/>
    <s v="Si"/>
    <s v="Si"/>
    <n v="1"/>
    <n v="2500"/>
    <n v="0"/>
    <n v="0"/>
    <n v="0"/>
    <n v="250000"/>
    <n v="0"/>
    <x v="114"/>
    <x v="3"/>
  </r>
  <r>
    <x v="813"/>
    <s v="Protegido 814"/>
    <d v="2019-06-15T00:00:00"/>
    <d v="2020-09-14T00:00:00"/>
    <x v="0"/>
    <s v="MEDELLIN"/>
    <x v="10"/>
    <n v="0"/>
    <n v="1"/>
    <n v="1"/>
    <n v="0"/>
    <n v="1"/>
    <n v="0"/>
    <s v="Si"/>
    <s v="Si"/>
    <n v="1"/>
    <n v="0"/>
    <n v="6500"/>
    <n v="1500"/>
    <n v="0"/>
    <n v="250000"/>
    <n v="0"/>
    <x v="43"/>
    <x v="1"/>
  </r>
  <r>
    <x v="814"/>
    <s v="Protegido 815"/>
    <d v="2019-06-15T00:00:00"/>
    <d v="2019-10-21T00:00:00"/>
    <x v="0"/>
    <s v="BARRANQUILLA"/>
    <x v="14"/>
    <n v="0"/>
    <n v="1"/>
    <n v="0"/>
    <n v="0"/>
    <n v="2"/>
    <n v="0"/>
    <s v="Si"/>
    <s v="Si"/>
    <n v="1"/>
    <n v="0"/>
    <n v="6500"/>
    <n v="0"/>
    <n v="0"/>
    <n v="500000"/>
    <n v="0"/>
    <x v="120"/>
    <x v="1"/>
  </r>
  <r>
    <x v="815"/>
    <s v="Protegido 816"/>
    <d v="2019-06-15T00:00:00"/>
    <d v="2019-09-19T00:00:00"/>
    <x v="0"/>
    <s v="BOGOTA"/>
    <x v="1"/>
    <n v="0"/>
    <n v="0"/>
    <n v="1"/>
    <n v="1"/>
    <n v="2"/>
    <n v="1"/>
    <s v="Si"/>
    <s v="Si"/>
    <n v="1"/>
    <n v="0"/>
    <n v="0"/>
    <n v="1500"/>
    <n v="120000"/>
    <n v="500000"/>
    <n v="180000"/>
    <x v="151"/>
    <x v="0"/>
  </r>
  <r>
    <x v="816"/>
    <s v="Protegido 817"/>
    <d v="2019-06-15T00:00:00"/>
    <d v="2021-06-19T00:00:00"/>
    <x v="0"/>
    <s v="BARRANQUILLA"/>
    <x v="14"/>
    <n v="0"/>
    <n v="1"/>
    <n v="0"/>
    <n v="0"/>
    <n v="1"/>
    <n v="1"/>
    <s v="Si"/>
    <s v="Si"/>
    <n v="1"/>
    <n v="0"/>
    <n v="6500"/>
    <n v="0"/>
    <n v="0"/>
    <n v="250000"/>
    <n v="180000"/>
    <x v="4"/>
    <x v="1"/>
  </r>
  <r>
    <x v="817"/>
    <s v="Protegido 818"/>
    <d v="2019-06-15T00:00:00"/>
    <d v="2021-01-23T00:00:00"/>
    <x v="0"/>
    <s v="SAN LORENZO"/>
    <x v="11"/>
    <n v="1"/>
    <n v="0"/>
    <n v="0"/>
    <n v="0"/>
    <n v="3"/>
    <n v="1"/>
    <s v="Si"/>
    <s v="Si"/>
    <n v="1"/>
    <n v="2500"/>
    <n v="0"/>
    <n v="0"/>
    <n v="0"/>
    <n v="750000"/>
    <n v="180000"/>
    <x v="71"/>
    <x v="1"/>
  </r>
  <r>
    <x v="818"/>
    <s v="Protegido 819"/>
    <d v="2019-06-15T00:00:00"/>
    <d v="2019-08-18T00:00:00"/>
    <x v="0"/>
    <s v="VILLAVICENCIO"/>
    <x v="4"/>
    <n v="0"/>
    <n v="2"/>
    <n v="0"/>
    <n v="3"/>
    <n v="1"/>
    <n v="0"/>
    <s v="Si"/>
    <s v="Si"/>
    <n v="1"/>
    <n v="0"/>
    <n v="13000"/>
    <n v="0"/>
    <n v="360000"/>
    <n v="250000"/>
    <n v="0"/>
    <x v="28"/>
    <x v="0"/>
  </r>
  <r>
    <x v="819"/>
    <s v="Protegido 820"/>
    <d v="2019-06-15T00:00:00"/>
    <d v="2021-02-27T00:00:00"/>
    <x v="0"/>
    <s v="BARRANQUILLA"/>
    <x v="14"/>
    <n v="1"/>
    <n v="2"/>
    <n v="1"/>
    <n v="0"/>
    <n v="2"/>
    <n v="2"/>
    <s v="Si"/>
    <s v="Si"/>
    <n v="1"/>
    <n v="2500"/>
    <n v="13000"/>
    <n v="1500"/>
    <n v="0"/>
    <n v="500000"/>
    <n v="360000"/>
    <x v="72"/>
    <x v="1"/>
  </r>
  <r>
    <x v="820"/>
    <s v="Protegido 821"/>
    <d v="2019-06-15T00:00:00"/>
    <d v="2019-09-21T00:00:00"/>
    <x v="1"/>
    <s v="BARRANQUILLA"/>
    <x v="14"/>
    <n v="1"/>
    <n v="2"/>
    <n v="0"/>
    <n v="3"/>
    <n v="3"/>
    <n v="0"/>
    <s v="Si"/>
    <s v="Si"/>
    <n v="1"/>
    <n v="2500"/>
    <n v="13000"/>
    <n v="0"/>
    <n v="360000"/>
    <n v="750000"/>
    <n v="0"/>
    <x v="256"/>
    <x v="1"/>
  </r>
  <r>
    <x v="821"/>
    <s v="Protegido 822"/>
    <d v="2019-06-15T00:00:00"/>
    <d v="2020-05-13T00:00:00"/>
    <x v="1"/>
    <s v="CALI"/>
    <x v="9"/>
    <n v="1"/>
    <n v="1"/>
    <n v="1"/>
    <n v="3"/>
    <n v="3"/>
    <n v="1"/>
    <s v="Si"/>
    <s v="Si"/>
    <n v="1"/>
    <n v="2500"/>
    <n v="6500"/>
    <n v="1500"/>
    <n v="360000"/>
    <n v="750000"/>
    <n v="180000"/>
    <x v="244"/>
    <x v="1"/>
  </r>
  <r>
    <x v="822"/>
    <s v="Protegido 823"/>
    <d v="2019-06-15T00:00:00"/>
    <d v="2021-10-20T00:00:00"/>
    <x v="1"/>
    <s v="SAN MARTIN 1"/>
    <x v="22"/>
    <n v="1"/>
    <n v="2"/>
    <n v="0"/>
    <n v="3"/>
    <n v="3"/>
    <n v="1"/>
    <s v="Si"/>
    <s v="Si"/>
    <n v="1"/>
    <n v="2500"/>
    <n v="13000"/>
    <n v="0"/>
    <n v="360000"/>
    <n v="750000"/>
    <n v="180000"/>
    <x v="22"/>
    <x v="3"/>
  </r>
  <r>
    <x v="823"/>
    <s v="Protegido 824"/>
    <d v="2019-06-15T00:00:00"/>
    <d v="2021-10-04T00:00:00"/>
    <x v="1"/>
    <s v="IBAGUE"/>
    <x v="27"/>
    <n v="0"/>
    <n v="2"/>
    <n v="1"/>
    <n v="1"/>
    <n v="3"/>
    <n v="1"/>
    <s v="Si"/>
    <s v="Si"/>
    <n v="1"/>
    <n v="0"/>
    <n v="13000"/>
    <n v="1500"/>
    <n v="120000"/>
    <n v="750000"/>
    <n v="180000"/>
    <x v="199"/>
    <x v="3"/>
  </r>
  <r>
    <x v="824"/>
    <s v="Protegido 825"/>
    <d v="2019-06-15T00:00:00"/>
    <d v="2021-09-02T00:00:00"/>
    <x v="0"/>
    <s v="BARRANQUILLA"/>
    <x v="14"/>
    <n v="1"/>
    <n v="0"/>
    <n v="0"/>
    <n v="1"/>
    <n v="3"/>
    <n v="0"/>
    <s v="Si"/>
    <s v="Si"/>
    <n v="1"/>
    <n v="2500"/>
    <n v="0"/>
    <n v="0"/>
    <n v="120000"/>
    <n v="750000"/>
    <n v="0"/>
    <x v="136"/>
    <x v="1"/>
  </r>
  <r>
    <x v="825"/>
    <s v="Protegido 826"/>
    <d v="2019-06-15T00:00:00"/>
    <d v="2021-05-12T00:00:00"/>
    <x v="0"/>
    <s v="CALI"/>
    <x v="9"/>
    <n v="0"/>
    <n v="1"/>
    <n v="0"/>
    <n v="1"/>
    <n v="1"/>
    <n v="1"/>
    <s v="Si"/>
    <s v="Si"/>
    <n v="1"/>
    <n v="0"/>
    <n v="6500"/>
    <n v="0"/>
    <n v="120000"/>
    <n v="250000"/>
    <n v="180000"/>
    <x v="7"/>
    <x v="1"/>
  </r>
  <r>
    <x v="826"/>
    <s v="Protegido 827"/>
    <d v="2019-06-15T00:00:00"/>
    <d v="2020-01-21T00:00:00"/>
    <x v="0"/>
    <s v="BARRANQUILLA"/>
    <x v="14"/>
    <n v="0"/>
    <n v="2"/>
    <n v="0"/>
    <n v="1"/>
    <n v="3"/>
    <n v="2"/>
    <s v="Si"/>
    <s v="Si"/>
    <n v="1"/>
    <n v="0"/>
    <n v="13000"/>
    <n v="0"/>
    <n v="120000"/>
    <n v="750000"/>
    <n v="360000"/>
    <x v="35"/>
    <x v="1"/>
  </r>
  <r>
    <x v="827"/>
    <s v="Protegido 828"/>
    <d v="2019-06-15T00:00:00"/>
    <d v="2021-06-01T00:00:00"/>
    <x v="1"/>
    <s v="POPAYAN"/>
    <x v="5"/>
    <n v="0"/>
    <n v="0"/>
    <n v="0"/>
    <n v="3"/>
    <n v="2"/>
    <n v="0"/>
    <s v="No"/>
    <s v="Si"/>
    <n v="1"/>
    <n v="0"/>
    <n v="0"/>
    <n v="0"/>
    <n v="360000"/>
    <n v="500000"/>
    <n v="0"/>
    <x v="17"/>
    <x v="0"/>
  </r>
  <r>
    <x v="828"/>
    <s v="Protegido 829"/>
    <d v="2019-06-25T00:00:00"/>
    <d v="2020-09-06T00:00:00"/>
    <x v="1"/>
    <s v="BOGOTA"/>
    <x v="1"/>
    <n v="0"/>
    <n v="1"/>
    <n v="0"/>
    <n v="3"/>
    <n v="2"/>
    <n v="0"/>
    <s v="Si"/>
    <s v="Si"/>
    <n v="1"/>
    <n v="0"/>
    <n v="6500"/>
    <n v="0"/>
    <n v="360000"/>
    <n v="500000"/>
    <n v="0"/>
    <x v="70"/>
    <x v="0"/>
  </r>
  <r>
    <x v="829"/>
    <s v="Protegido 830"/>
    <d v="2019-06-25T00:00:00"/>
    <d v="2021-08-07T00:00:00"/>
    <x v="0"/>
    <s v="CHIGORODO"/>
    <x v="10"/>
    <n v="0"/>
    <n v="2"/>
    <n v="0"/>
    <n v="3"/>
    <n v="2"/>
    <n v="1"/>
    <s v="Si"/>
    <s v="Si"/>
    <n v="1"/>
    <n v="0"/>
    <n v="13000"/>
    <n v="0"/>
    <n v="360000"/>
    <n v="500000"/>
    <n v="180000"/>
    <x v="21"/>
    <x v="1"/>
  </r>
  <r>
    <x v="830"/>
    <s v="Protegido 831"/>
    <d v="2019-06-25T00:00:00"/>
    <d v="2020-02-07T00:00:00"/>
    <x v="1"/>
    <s v="CARTAGENA DE INDIAS"/>
    <x v="19"/>
    <n v="1"/>
    <n v="1"/>
    <n v="0"/>
    <n v="1"/>
    <n v="1"/>
    <n v="0"/>
    <s v="Si"/>
    <s v="Si"/>
    <n v="1"/>
    <n v="2500"/>
    <n v="6500"/>
    <n v="0"/>
    <n v="120000"/>
    <n v="250000"/>
    <n v="0"/>
    <x v="113"/>
    <x v="2"/>
  </r>
  <r>
    <x v="831"/>
    <s v="Protegido 832"/>
    <d v="2019-06-25T00:00:00"/>
    <d v="2020-06-29T00:00:00"/>
    <x v="0"/>
    <s v="SAN JOSE DE CUCUTA"/>
    <x v="25"/>
    <n v="1"/>
    <n v="2"/>
    <n v="0"/>
    <n v="1"/>
    <n v="2"/>
    <n v="1"/>
    <s v="Si"/>
    <s v="Si"/>
    <n v="1"/>
    <n v="2500"/>
    <n v="13000"/>
    <n v="0"/>
    <n v="120000"/>
    <n v="500000"/>
    <n v="180000"/>
    <x v="48"/>
    <x v="3"/>
  </r>
  <r>
    <x v="832"/>
    <s v="Protegido 833"/>
    <d v="2019-07-05T00:00:00"/>
    <d v="2020-10-22T00:00:00"/>
    <x v="1"/>
    <s v="MONTECRISTO"/>
    <x v="19"/>
    <n v="0"/>
    <n v="0"/>
    <n v="0"/>
    <n v="0"/>
    <n v="1"/>
    <n v="1"/>
    <s v="No"/>
    <s v="Si"/>
    <n v="1"/>
    <n v="0"/>
    <n v="0"/>
    <n v="0"/>
    <n v="0"/>
    <n v="250000"/>
    <n v="180000"/>
    <x v="182"/>
    <x v="2"/>
  </r>
  <r>
    <x v="833"/>
    <s v="Protegido 834"/>
    <d v="2019-07-05T00:00:00"/>
    <d v="2020-12-09T00:00:00"/>
    <x v="0"/>
    <s v="MOÑITOS"/>
    <x v="12"/>
    <n v="0"/>
    <n v="2"/>
    <n v="0"/>
    <n v="0"/>
    <n v="3"/>
    <n v="2"/>
    <s v="Si"/>
    <s v="Si"/>
    <n v="1"/>
    <n v="0"/>
    <n v="13000"/>
    <n v="0"/>
    <n v="0"/>
    <n v="750000"/>
    <n v="360000"/>
    <x v="206"/>
    <x v="1"/>
  </r>
  <r>
    <x v="834"/>
    <s v="Protegido 835"/>
    <d v="2019-07-05T00:00:00"/>
    <d v="2020-09-10T00:00:00"/>
    <x v="1"/>
    <s v="BELLO"/>
    <x v="10"/>
    <n v="1"/>
    <n v="0"/>
    <n v="0"/>
    <n v="0"/>
    <n v="2"/>
    <n v="0"/>
    <s v="Si"/>
    <s v="Si"/>
    <n v="1"/>
    <n v="2500"/>
    <n v="0"/>
    <n v="0"/>
    <n v="0"/>
    <n v="500000"/>
    <n v="0"/>
    <x v="254"/>
    <x v="1"/>
  </r>
  <r>
    <x v="835"/>
    <s v="Protegido 836"/>
    <d v="2019-07-05T00:00:00"/>
    <d v="2020-12-30T00:00:00"/>
    <x v="0"/>
    <s v="RIOHACHA"/>
    <x v="18"/>
    <n v="0"/>
    <n v="2"/>
    <n v="1"/>
    <n v="1"/>
    <n v="1"/>
    <n v="0"/>
    <s v="Si"/>
    <s v="Si"/>
    <n v="1"/>
    <n v="0"/>
    <n v="13000"/>
    <n v="1500"/>
    <n v="120000"/>
    <n v="250000"/>
    <n v="0"/>
    <x v="135"/>
    <x v="2"/>
  </r>
  <r>
    <x v="836"/>
    <s v="Protegido 837"/>
    <d v="2019-07-05T00:00:00"/>
    <d v="2021-06-20T00:00:00"/>
    <x v="0"/>
    <s v="BOGOTA"/>
    <x v="1"/>
    <n v="0"/>
    <n v="2"/>
    <n v="1"/>
    <n v="0"/>
    <n v="1"/>
    <n v="0"/>
    <s v="Si"/>
    <s v="Si"/>
    <n v="1"/>
    <n v="0"/>
    <n v="13000"/>
    <n v="1500"/>
    <n v="0"/>
    <n v="250000"/>
    <n v="0"/>
    <x v="215"/>
    <x v="0"/>
  </r>
  <r>
    <x v="837"/>
    <s v="Protegido 838"/>
    <d v="2019-07-05T00:00:00"/>
    <d v="2021-02-22T00:00:00"/>
    <x v="0"/>
    <s v="SANTA MARTA"/>
    <x v="23"/>
    <n v="0"/>
    <n v="0"/>
    <n v="1"/>
    <n v="3"/>
    <n v="1"/>
    <n v="1"/>
    <s v="Si"/>
    <s v="Si"/>
    <n v="1"/>
    <n v="0"/>
    <n v="0"/>
    <n v="1500"/>
    <n v="360000"/>
    <n v="250000"/>
    <n v="180000"/>
    <x v="164"/>
    <x v="3"/>
  </r>
  <r>
    <x v="838"/>
    <s v="Protegido 839"/>
    <d v="2019-07-20T00:00:00"/>
    <d v="2021-01-21T00:00:00"/>
    <x v="0"/>
    <s v="CARTAGO"/>
    <x v="9"/>
    <n v="0"/>
    <n v="0"/>
    <n v="0"/>
    <n v="3"/>
    <n v="1"/>
    <n v="0"/>
    <s v="No"/>
    <s v="Si"/>
    <n v="1"/>
    <n v="0"/>
    <n v="0"/>
    <n v="0"/>
    <n v="360000"/>
    <n v="250000"/>
    <n v="0"/>
    <x v="118"/>
    <x v="1"/>
  </r>
  <r>
    <x v="839"/>
    <s v="Protegido 840"/>
    <d v="2019-07-23T00:00:00"/>
    <d v="2021-02-22T00:00:00"/>
    <x v="0"/>
    <s v="TADO"/>
    <x v="15"/>
    <n v="0"/>
    <n v="1"/>
    <n v="0"/>
    <n v="1"/>
    <n v="2"/>
    <n v="2"/>
    <s v="Si"/>
    <s v="Si"/>
    <n v="1"/>
    <n v="0"/>
    <n v="6500"/>
    <n v="0"/>
    <n v="120000"/>
    <n v="500000"/>
    <n v="360000"/>
    <x v="79"/>
    <x v="2"/>
  </r>
  <r>
    <x v="840"/>
    <s v="Protegido 841"/>
    <d v="2019-07-27T00:00:00"/>
    <d v="2019-11-24T00:00:00"/>
    <x v="0"/>
    <s v="LANDAZURI"/>
    <x v="13"/>
    <n v="0"/>
    <n v="2"/>
    <n v="0"/>
    <n v="1"/>
    <n v="1"/>
    <n v="1"/>
    <s v="Si"/>
    <s v="Si"/>
    <n v="1"/>
    <n v="0"/>
    <n v="13000"/>
    <n v="0"/>
    <n v="120000"/>
    <n v="250000"/>
    <n v="180000"/>
    <x v="84"/>
    <x v="1"/>
  </r>
  <r>
    <x v="841"/>
    <s v="Protegido 842"/>
    <d v="2019-07-27T00:00:00"/>
    <d v="2020-11-03T00:00:00"/>
    <x v="0"/>
    <s v="NEIVA"/>
    <x v="3"/>
    <n v="0"/>
    <n v="2"/>
    <n v="1"/>
    <n v="0"/>
    <n v="3"/>
    <n v="2"/>
    <s v="Si"/>
    <s v="Si"/>
    <n v="1"/>
    <n v="0"/>
    <n v="13000"/>
    <n v="1500"/>
    <n v="0"/>
    <n v="750000"/>
    <n v="360000"/>
    <x v="83"/>
    <x v="0"/>
  </r>
  <r>
    <x v="842"/>
    <s v="Protegido 843"/>
    <d v="2019-07-27T00:00:00"/>
    <d v="2021-10-31T00:00:00"/>
    <x v="0"/>
    <s v="OLAYA HERRERA"/>
    <x v="11"/>
    <n v="0"/>
    <n v="1"/>
    <n v="0"/>
    <n v="3"/>
    <n v="1"/>
    <n v="2"/>
    <s v="Si"/>
    <s v="Si"/>
    <n v="1"/>
    <n v="0"/>
    <n v="6500"/>
    <n v="0"/>
    <n v="360000"/>
    <n v="250000"/>
    <n v="360000"/>
    <x v="263"/>
    <x v="1"/>
  </r>
  <r>
    <x v="843"/>
    <s v="Protegido 844"/>
    <d v="2019-07-27T00:00:00"/>
    <d v="2021-12-27T00:00:00"/>
    <x v="0"/>
    <s v="CALI"/>
    <x v="9"/>
    <n v="0"/>
    <n v="1"/>
    <n v="0"/>
    <n v="0"/>
    <n v="1"/>
    <n v="0"/>
    <s v="Si"/>
    <s v="Si"/>
    <n v="1"/>
    <n v="0"/>
    <n v="6500"/>
    <n v="0"/>
    <n v="0"/>
    <n v="250000"/>
    <n v="0"/>
    <x v="170"/>
    <x v="1"/>
  </r>
  <r>
    <x v="844"/>
    <s v="Protegido 845"/>
    <d v="2019-07-27T00:00:00"/>
    <d v="2020-11-27T00:00:00"/>
    <x v="0"/>
    <s v="VILLAGARZON"/>
    <x v="8"/>
    <n v="0"/>
    <n v="0"/>
    <n v="0"/>
    <n v="3"/>
    <n v="1"/>
    <n v="2"/>
    <s v="No"/>
    <s v="Si"/>
    <n v="1"/>
    <n v="0"/>
    <n v="0"/>
    <n v="0"/>
    <n v="360000"/>
    <n v="250000"/>
    <n v="360000"/>
    <x v="2"/>
    <x v="1"/>
  </r>
  <r>
    <x v="845"/>
    <s v="Protegido 846"/>
    <d v="2019-07-27T00:00:00"/>
    <d v="2021-06-17T00:00:00"/>
    <x v="0"/>
    <s v="TURBO"/>
    <x v="10"/>
    <n v="0"/>
    <n v="0"/>
    <n v="0"/>
    <n v="3"/>
    <n v="1"/>
    <n v="1"/>
    <s v="No"/>
    <s v="Si"/>
    <n v="1"/>
    <n v="0"/>
    <n v="0"/>
    <n v="0"/>
    <n v="360000"/>
    <n v="250000"/>
    <n v="180000"/>
    <x v="94"/>
    <x v="1"/>
  </r>
  <r>
    <x v="846"/>
    <s v="Protegido 847"/>
    <d v="2019-07-27T00:00:00"/>
    <d v="2020-01-27T00:00:00"/>
    <x v="0"/>
    <s v="SUCRE 2"/>
    <x v="13"/>
    <n v="0"/>
    <n v="0"/>
    <n v="1"/>
    <n v="1"/>
    <n v="2"/>
    <n v="2"/>
    <s v="Si"/>
    <s v="Si"/>
    <n v="1"/>
    <n v="0"/>
    <n v="0"/>
    <n v="1500"/>
    <n v="120000"/>
    <n v="500000"/>
    <n v="360000"/>
    <x v="153"/>
    <x v="1"/>
  </r>
  <r>
    <x v="847"/>
    <s v="Protegido 848"/>
    <d v="2019-07-27T00:00:00"/>
    <d v="2019-11-30T00:00:00"/>
    <x v="0"/>
    <s v="SANTANDER DE QUILICHAO"/>
    <x v="5"/>
    <n v="1"/>
    <n v="2"/>
    <n v="0"/>
    <n v="3"/>
    <n v="3"/>
    <n v="1"/>
    <s v="Si"/>
    <s v="Si"/>
    <n v="1"/>
    <n v="2500"/>
    <n v="13000"/>
    <n v="0"/>
    <n v="360000"/>
    <n v="750000"/>
    <n v="180000"/>
    <x v="22"/>
    <x v="0"/>
  </r>
  <r>
    <x v="848"/>
    <s v="Protegido 849"/>
    <d v="2019-07-27T00:00:00"/>
    <d v="2021-06-14T00:00:00"/>
    <x v="0"/>
    <s v="MONTERIA"/>
    <x v="12"/>
    <n v="0"/>
    <n v="0"/>
    <n v="0"/>
    <n v="3"/>
    <n v="2"/>
    <n v="2"/>
    <s v="No"/>
    <s v="Si"/>
    <n v="1"/>
    <n v="0"/>
    <n v="0"/>
    <n v="0"/>
    <n v="360000"/>
    <n v="500000"/>
    <n v="360000"/>
    <x v="10"/>
    <x v="1"/>
  </r>
  <r>
    <x v="849"/>
    <s v="Protegido 850"/>
    <d v="2019-07-27T00:00:00"/>
    <d v="2020-03-06T00:00:00"/>
    <x v="0"/>
    <s v="MONTERIA"/>
    <x v="12"/>
    <n v="0"/>
    <n v="2"/>
    <n v="1"/>
    <n v="0"/>
    <n v="2"/>
    <n v="0"/>
    <s v="Si"/>
    <s v="Si"/>
    <n v="1"/>
    <n v="0"/>
    <n v="13000"/>
    <n v="1500"/>
    <n v="0"/>
    <n v="500000"/>
    <n v="0"/>
    <x v="46"/>
    <x v="1"/>
  </r>
  <r>
    <x v="850"/>
    <s v="Protegido 851"/>
    <d v="2019-07-27T00:00:00"/>
    <d v="2021-03-19T00:00:00"/>
    <x v="0"/>
    <s v="MEDELLIN"/>
    <x v="10"/>
    <n v="0"/>
    <n v="0"/>
    <n v="1"/>
    <n v="1"/>
    <n v="3"/>
    <n v="2"/>
    <s v="Si"/>
    <s v="Si"/>
    <n v="1"/>
    <n v="0"/>
    <n v="0"/>
    <n v="1500"/>
    <n v="120000"/>
    <n v="750000"/>
    <n v="360000"/>
    <x v="255"/>
    <x v="1"/>
  </r>
  <r>
    <x v="851"/>
    <s v="Protegido 852"/>
    <d v="2019-07-27T00:00:00"/>
    <d v="2021-05-18T00:00:00"/>
    <x v="0"/>
    <s v="MEDELLIN"/>
    <x v="10"/>
    <n v="0"/>
    <n v="0"/>
    <n v="0"/>
    <n v="3"/>
    <n v="1"/>
    <n v="2"/>
    <s v="No"/>
    <s v="Si"/>
    <n v="1"/>
    <n v="0"/>
    <n v="0"/>
    <n v="0"/>
    <n v="360000"/>
    <n v="250000"/>
    <n v="360000"/>
    <x v="2"/>
    <x v="1"/>
  </r>
  <r>
    <x v="852"/>
    <s v="Protegido 853"/>
    <d v="2019-07-27T00:00:00"/>
    <d v="2019-12-17T00:00:00"/>
    <x v="0"/>
    <s v="PUEBLO RICO"/>
    <x v="0"/>
    <n v="1"/>
    <n v="0"/>
    <n v="0"/>
    <n v="3"/>
    <n v="2"/>
    <n v="2"/>
    <s v="Si"/>
    <s v="Si"/>
    <n v="1"/>
    <n v="2500"/>
    <n v="0"/>
    <n v="0"/>
    <n v="360000"/>
    <n v="500000"/>
    <n v="360000"/>
    <x v="148"/>
    <x v="0"/>
  </r>
  <r>
    <x v="853"/>
    <s v="Protegido 854"/>
    <d v="2019-07-27T00:00:00"/>
    <d v="2019-09-27T00:00:00"/>
    <x v="1"/>
    <s v="LOS PALMITOS"/>
    <x v="21"/>
    <n v="1"/>
    <n v="1"/>
    <n v="0"/>
    <n v="0"/>
    <n v="1"/>
    <n v="1"/>
    <s v="Si"/>
    <s v="Si"/>
    <n v="1"/>
    <n v="2500"/>
    <n v="6500"/>
    <n v="0"/>
    <n v="0"/>
    <n v="250000"/>
    <n v="180000"/>
    <x v="6"/>
    <x v="3"/>
  </r>
  <r>
    <x v="854"/>
    <s v="Protegido 855"/>
    <d v="2019-07-27T00:00:00"/>
    <d v="2020-10-15T00:00:00"/>
    <x v="1"/>
    <s v="POPAYAN"/>
    <x v="5"/>
    <n v="1"/>
    <n v="0"/>
    <n v="0"/>
    <n v="3"/>
    <n v="3"/>
    <n v="1"/>
    <s v="Si"/>
    <s v="Si"/>
    <n v="1"/>
    <n v="2500"/>
    <n v="0"/>
    <n v="0"/>
    <n v="360000"/>
    <n v="750000"/>
    <n v="180000"/>
    <x v="128"/>
    <x v="0"/>
  </r>
  <r>
    <x v="855"/>
    <s v="Protegido 856"/>
    <d v="2019-07-27T00:00:00"/>
    <d v="2020-09-09T00:00:00"/>
    <x v="1"/>
    <s v="AGUAZUL"/>
    <x v="7"/>
    <n v="1"/>
    <n v="1"/>
    <n v="0"/>
    <n v="3"/>
    <n v="2"/>
    <n v="2"/>
    <s v="Si"/>
    <s v="Si"/>
    <n v="1"/>
    <n v="2500"/>
    <n v="6500"/>
    <n v="0"/>
    <n v="360000"/>
    <n v="500000"/>
    <n v="360000"/>
    <x v="237"/>
    <x v="1"/>
  </r>
  <r>
    <x v="856"/>
    <s v="Protegido 857"/>
    <d v="2019-07-27T00:00:00"/>
    <d v="2020-02-12T00:00:00"/>
    <x v="1"/>
    <s v="AGUSTIN CODAZZI"/>
    <x v="22"/>
    <n v="0"/>
    <n v="2"/>
    <n v="0"/>
    <n v="1"/>
    <n v="1"/>
    <n v="1"/>
    <s v="Si"/>
    <s v="Si"/>
    <n v="1"/>
    <n v="0"/>
    <n v="13000"/>
    <n v="0"/>
    <n v="120000"/>
    <n v="250000"/>
    <n v="180000"/>
    <x v="84"/>
    <x v="3"/>
  </r>
  <r>
    <x v="857"/>
    <s v="Protegido 858"/>
    <d v="2019-07-27T00:00:00"/>
    <d v="2020-03-27T00:00:00"/>
    <x v="1"/>
    <s v="EL CARMEN DE BOLIVAR"/>
    <x v="19"/>
    <n v="1"/>
    <n v="0"/>
    <n v="0"/>
    <n v="1"/>
    <n v="1"/>
    <n v="0"/>
    <s v="Si"/>
    <s v="Si"/>
    <n v="1"/>
    <n v="2500"/>
    <n v="0"/>
    <n v="0"/>
    <n v="120000"/>
    <n v="250000"/>
    <n v="0"/>
    <x v="101"/>
    <x v="2"/>
  </r>
  <r>
    <x v="858"/>
    <s v="Protegido 859"/>
    <d v="2019-07-27T00:00:00"/>
    <d v="2020-08-10T00:00:00"/>
    <x v="1"/>
    <s v="BOGOTA"/>
    <x v="1"/>
    <n v="0"/>
    <n v="1"/>
    <n v="0"/>
    <n v="3"/>
    <n v="1"/>
    <n v="0"/>
    <s v="Si"/>
    <s v="Si"/>
    <n v="1"/>
    <n v="0"/>
    <n v="6500"/>
    <n v="0"/>
    <n v="360000"/>
    <n v="250000"/>
    <n v="0"/>
    <x v="0"/>
    <x v="0"/>
  </r>
  <r>
    <x v="859"/>
    <s v="Protegido 860"/>
    <d v="2019-07-27T00:00:00"/>
    <d v="2020-02-10T00:00:00"/>
    <x v="0"/>
    <s v="MEDELLIN"/>
    <x v="10"/>
    <n v="0"/>
    <n v="1"/>
    <n v="0"/>
    <n v="0"/>
    <n v="3"/>
    <n v="0"/>
    <s v="Si"/>
    <s v="Si"/>
    <n v="1"/>
    <n v="0"/>
    <n v="6500"/>
    <n v="0"/>
    <n v="0"/>
    <n v="750000"/>
    <n v="0"/>
    <x v="54"/>
    <x v="1"/>
  </r>
  <r>
    <x v="860"/>
    <s v="Protegido 861"/>
    <d v="2019-07-27T00:00:00"/>
    <d v="2019-10-05T00:00:00"/>
    <x v="0"/>
    <s v="SANTA MARTA"/>
    <x v="23"/>
    <n v="0"/>
    <n v="0"/>
    <n v="0"/>
    <n v="0"/>
    <n v="2"/>
    <n v="1"/>
    <s v="No"/>
    <s v="Si"/>
    <n v="1"/>
    <n v="0"/>
    <n v="0"/>
    <n v="0"/>
    <n v="0"/>
    <n v="500000"/>
    <n v="180000"/>
    <x v="127"/>
    <x v="3"/>
  </r>
  <r>
    <x v="861"/>
    <s v="Protegido 862"/>
    <d v="2019-07-27T00:00:00"/>
    <d v="2020-07-20T00:00:00"/>
    <x v="0"/>
    <s v="SAN VICENTE DEL CAGUAN"/>
    <x v="2"/>
    <n v="1"/>
    <n v="2"/>
    <n v="0"/>
    <n v="1"/>
    <n v="2"/>
    <n v="1"/>
    <s v="Si"/>
    <s v="Si"/>
    <n v="1"/>
    <n v="2500"/>
    <n v="13000"/>
    <n v="0"/>
    <n v="120000"/>
    <n v="500000"/>
    <n v="180000"/>
    <x v="48"/>
    <x v="0"/>
  </r>
  <r>
    <x v="862"/>
    <s v="Protegido 863"/>
    <d v="2019-07-27T00:00:00"/>
    <d v="2021-03-28T00:00:00"/>
    <x v="1"/>
    <s v="PEREIRA"/>
    <x v="0"/>
    <n v="1"/>
    <n v="1"/>
    <n v="0"/>
    <n v="0"/>
    <n v="2"/>
    <n v="0"/>
    <s v="Si"/>
    <s v="Si"/>
    <n v="1"/>
    <n v="2500"/>
    <n v="6500"/>
    <n v="0"/>
    <n v="0"/>
    <n v="500000"/>
    <n v="0"/>
    <x v="185"/>
    <x v="0"/>
  </r>
  <r>
    <x v="863"/>
    <s v="Protegido 864"/>
    <d v="2019-07-29T00:00:00"/>
    <d v="2021-04-17T00:00:00"/>
    <x v="0"/>
    <s v="MUTATA"/>
    <x v="10"/>
    <n v="0"/>
    <n v="1"/>
    <n v="0"/>
    <n v="1"/>
    <n v="2"/>
    <n v="0"/>
    <s v="Si"/>
    <s v="Si"/>
    <n v="1"/>
    <n v="0"/>
    <n v="6500"/>
    <n v="0"/>
    <n v="120000"/>
    <n v="500000"/>
    <n v="0"/>
    <x v="129"/>
    <x v="1"/>
  </r>
  <r>
    <x v="864"/>
    <s v="Protegido 865"/>
    <d v="2019-07-29T00:00:00"/>
    <d v="2020-10-19T00:00:00"/>
    <x v="0"/>
    <s v="SAN VICENTE DEL CAGUAN"/>
    <x v="2"/>
    <n v="0"/>
    <n v="2"/>
    <n v="1"/>
    <n v="0"/>
    <n v="3"/>
    <n v="1"/>
    <s v="Si"/>
    <s v="Si"/>
    <n v="1"/>
    <n v="0"/>
    <n v="13000"/>
    <n v="1500"/>
    <n v="0"/>
    <n v="750000"/>
    <n v="180000"/>
    <x v="144"/>
    <x v="0"/>
  </r>
  <r>
    <x v="865"/>
    <s v="Protegido 866"/>
    <d v="2019-07-29T00:00:00"/>
    <d v="2020-03-22T00:00:00"/>
    <x v="0"/>
    <s v="BOGOTA"/>
    <x v="1"/>
    <n v="0"/>
    <n v="0"/>
    <n v="1"/>
    <n v="0"/>
    <n v="1"/>
    <n v="2"/>
    <s v="Si"/>
    <s v="Si"/>
    <n v="1"/>
    <n v="0"/>
    <n v="0"/>
    <n v="1500"/>
    <n v="0"/>
    <n v="250000"/>
    <n v="360000"/>
    <x v="159"/>
    <x v="0"/>
  </r>
  <r>
    <x v="866"/>
    <s v="Protegido 867"/>
    <d v="2019-07-29T00:00:00"/>
    <d v="2020-06-24T00:00:00"/>
    <x v="0"/>
    <s v="SAN VICENTE DEL CAGUAN"/>
    <x v="2"/>
    <n v="1"/>
    <n v="1"/>
    <n v="1"/>
    <n v="0"/>
    <n v="2"/>
    <n v="1"/>
    <s v="Si"/>
    <s v="Si"/>
    <n v="1"/>
    <n v="2500"/>
    <n v="6500"/>
    <n v="1500"/>
    <n v="0"/>
    <n v="500000"/>
    <n v="180000"/>
    <x v="50"/>
    <x v="0"/>
  </r>
  <r>
    <x v="867"/>
    <s v="Protegido 868"/>
    <d v="2019-07-29T00:00:00"/>
    <d v="2019-12-30T00:00:00"/>
    <x v="0"/>
    <s v="PEREIRA"/>
    <x v="0"/>
    <n v="0"/>
    <n v="2"/>
    <n v="0"/>
    <n v="0"/>
    <n v="3"/>
    <n v="1"/>
    <s v="Si"/>
    <s v="Si"/>
    <n v="1"/>
    <n v="0"/>
    <n v="13000"/>
    <n v="0"/>
    <n v="0"/>
    <n v="750000"/>
    <n v="180000"/>
    <x v="142"/>
    <x v="0"/>
  </r>
  <r>
    <x v="868"/>
    <s v="Protegido 869"/>
    <d v="2019-07-29T00:00:00"/>
    <d v="2020-07-18T00:00:00"/>
    <x v="0"/>
    <s v="BARRANCABERMEJA"/>
    <x v="13"/>
    <n v="1"/>
    <n v="1"/>
    <n v="0"/>
    <n v="3"/>
    <n v="3"/>
    <n v="1"/>
    <s v="Si"/>
    <s v="Si"/>
    <n v="1"/>
    <n v="2500"/>
    <n v="6500"/>
    <n v="0"/>
    <n v="360000"/>
    <n v="750000"/>
    <n v="180000"/>
    <x v="241"/>
    <x v="1"/>
  </r>
  <r>
    <x v="869"/>
    <s v="Protegido 870"/>
    <d v="2019-07-29T00:00:00"/>
    <d v="2020-10-14T00:00:00"/>
    <x v="0"/>
    <s v="GIRON"/>
    <x v="13"/>
    <n v="0"/>
    <n v="1"/>
    <n v="0"/>
    <n v="0"/>
    <n v="1"/>
    <n v="2"/>
    <s v="Si"/>
    <s v="Si"/>
    <n v="1"/>
    <n v="0"/>
    <n v="6500"/>
    <n v="0"/>
    <n v="0"/>
    <n v="250000"/>
    <n v="360000"/>
    <x v="0"/>
    <x v="1"/>
  </r>
  <r>
    <x v="870"/>
    <s v="Protegido 871"/>
    <d v="2019-07-29T00:00:00"/>
    <d v="2020-10-09T00:00:00"/>
    <x v="0"/>
    <s v="URIBE"/>
    <x v="4"/>
    <n v="1"/>
    <n v="0"/>
    <n v="1"/>
    <n v="3"/>
    <n v="3"/>
    <n v="0"/>
    <s v="Si"/>
    <s v="Si"/>
    <n v="1"/>
    <n v="2500"/>
    <n v="0"/>
    <n v="1500"/>
    <n v="360000"/>
    <n v="750000"/>
    <n v="0"/>
    <x v="249"/>
    <x v="0"/>
  </r>
  <r>
    <x v="871"/>
    <s v="Protegido 872"/>
    <d v="2019-07-29T00:00:00"/>
    <d v="2020-06-10T00:00:00"/>
    <x v="0"/>
    <s v="LA BELLEZA"/>
    <x v="13"/>
    <n v="1"/>
    <n v="0"/>
    <n v="1"/>
    <n v="0"/>
    <n v="1"/>
    <n v="1"/>
    <s v="Si"/>
    <s v="Si"/>
    <n v="1"/>
    <n v="2500"/>
    <n v="0"/>
    <n v="1500"/>
    <n v="0"/>
    <n v="250000"/>
    <n v="180000"/>
    <x v="180"/>
    <x v="1"/>
  </r>
  <r>
    <x v="872"/>
    <s v="Protegido 873"/>
    <d v="2019-07-29T00:00:00"/>
    <d v="2021-01-24T00:00:00"/>
    <x v="0"/>
    <s v="BARRANQUILLA"/>
    <x v="14"/>
    <n v="1"/>
    <n v="1"/>
    <n v="1"/>
    <n v="0"/>
    <n v="2"/>
    <n v="1"/>
    <s v="Si"/>
    <s v="Si"/>
    <n v="1"/>
    <n v="2500"/>
    <n v="6500"/>
    <n v="1500"/>
    <n v="0"/>
    <n v="500000"/>
    <n v="180000"/>
    <x v="50"/>
    <x v="1"/>
  </r>
  <r>
    <x v="873"/>
    <s v="Protegido 874"/>
    <d v="2019-07-29T00:00:00"/>
    <d v="2020-07-24T00:00:00"/>
    <x v="0"/>
    <s v="RIOHACHA"/>
    <x v="18"/>
    <n v="1"/>
    <n v="0"/>
    <n v="0"/>
    <n v="1"/>
    <n v="1"/>
    <n v="2"/>
    <s v="Si"/>
    <s v="Si"/>
    <n v="1"/>
    <n v="2500"/>
    <n v="0"/>
    <n v="0"/>
    <n v="120000"/>
    <n v="250000"/>
    <n v="360000"/>
    <x v="257"/>
    <x v="2"/>
  </r>
  <r>
    <x v="874"/>
    <s v="Protegido 875"/>
    <d v="2019-07-29T00:00:00"/>
    <d v="2020-05-15T00:00:00"/>
    <x v="0"/>
    <s v="BOGOTA"/>
    <x v="1"/>
    <n v="1"/>
    <n v="1"/>
    <n v="0"/>
    <n v="0"/>
    <n v="1"/>
    <n v="2"/>
    <s v="Si"/>
    <s v="Si"/>
    <n v="1"/>
    <n v="2500"/>
    <n v="6500"/>
    <n v="0"/>
    <n v="0"/>
    <n v="250000"/>
    <n v="360000"/>
    <x v="80"/>
    <x v="0"/>
  </r>
  <r>
    <x v="875"/>
    <s v="Protegido 876"/>
    <d v="2019-07-29T00:00:00"/>
    <d v="2021-05-19T00:00:00"/>
    <x v="0"/>
    <s v="BOGOTA"/>
    <x v="1"/>
    <n v="1"/>
    <n v="1"/>
    <n v="0"/>
    <n v="3"/>
    <n v="2"/>
    <n v="1"/>
    <s v="Si"/>
    <s v="Si"/>
    <n v="1"/>
    <n v="2500"/>
    <n v="6500"/>
    <n v="0"/>
    <n v="360000"/>
    <n v="500000"/>
    <n v="180000"/>
    <x v="173"/>
    <x v="0"/>
  </r>
  <r>
    <x v="876"/>
    <s v="Protegido 877"/>
    <d v="2019-07-29T00:00:00"/>
    <d v="2021-11-20T00:00:00"/>
    <x v="0"/>
    <s v="IBAGUE"/>
    <x v="27"/>
    <n v="0"/>
    <n v="2"/>
    <n v="0"/>
    <n v="3"/>
    <n v="1"/>
    <n v="0"/>
    <s v="Si"/>
    <s v="Si"/>
    <n v="1"/>
    <n v="0"/>
    <n v="13000"/>
    <n v="0"/>
    <n v="360000"/>
    <n v="250000"/>
    <n v="0"/>
    <x v="28"/>
    <x v="3"/>
  </r>
  <r>
    <x v="877"/>
    <s v="Protegido 878"/>
    <d v="2019-07-29T00:00:00"/>
    <d v="2021-01-03T00:00:00"/>
    <x v="0"/>
    <s v="BARRANCABERMEJA"/>
    <x v="13"/>
    <n v="0"/>
    <n v="2"/>
    <n v="1"/>
    <n v="0"/>
    <n v="3"/>
    <n v="0"/>
    <s v="Si"/>
    <s v="Si"/>
    <n v="1"/>
    <n v="0"/>
    <n v="13000"/>
    <n v="1500"/>
    <n v="0"/>
    <n v="750000"/>
    <n v="0"/>
    <x v="161"/>
    <x v="1"/>
  </r>
  <r>
    <x v="878"/>
    <s v="Protegido 879"/>
    <d v="2019-07-29T00:00:00"/>
    <d v="2019-09-30T00:00:00"/>
    <x v="0"/>
    <s v="MANZANARES"/>
    <x v="6"/>
    <n v="1"/>
    <n v="0"/>
    <n v="0"/>
    <n v="0"/>
    <n v="2"/>
    <n v="2"/>
    <s v="Si"/>
    <s v="Si"/>
    <n v="1"/>
    <n v="2500"/>
    <n v="0"/>
    <n v="0"/>
    <n v="0"/>
    <n v="500000"/>
    <n v="360000"/>
    <x v="213"/>
    <x v="0"/>
  </r>
  <r>
    <x v="879"/>
    <s v="Protegido 880"/>
    <d v="2019-07-29T00:00:00"/>
    <d v="2020-09-20T00:00:00"/>
    <x v="0"/>
    <s v="MESETAS"/>
    <x v="4"/>
    <n v="0"/>
    <n v="2"/>
    <n v="0"/>
    <n v="0"/>
    <n v="3"/>
    <n v="2"/>
    <s v="Si"/>
    <s v="Si"/>
    <n v="1"/>
    <n v="0"/>
    <n v="13000"/>
    <n v="0"/>
    <n v="0"/>
    <n v="750000"/>
    <n v="360000"/>
    <x v="206"/>
    <x v="0"/>
  </r>
  <r>
    <x v="880"/>
    <s v="Protegido 881"/>
    <d v="2019-07-29T00:00:00"/>
    <d v="2021-04-06T00:00:00"/>
    <x v="0"/>
    <s v="VENECIA 1"/>
    <x v="10"/>
    <n v="1"/>
    <n v="1"/>
    <n v="1"/>
    <n v="3"/>
    <n v="3"/>
    <n v="1"/>
    <s v="Si"/>
    <s v="Si"/>
    <n v="1"/>
    <n v="2500"/>
    <n v="6500"/>
    <n v="1500"/>
    <n v="360000"/>
    <n v="750000"/>
    <n v="180000"/>
    <x v="244"/>
    <x v="1"/>
  </r>
  <r>
    <x v="881"/>
    <s v="Protegido 882"/>
    <d v="2019-07-29T00:00:00"/>
    <d v="2021-01-22T00:00:00"/>
    <x v="1"/>
    <s v="BARRANQUILLA"/>
    <x v="14"/>
    <n v="0"/>
    <n v="1"/>
    <n v="0"/>
    <n v="3"/>
    <n v="2"/>
    <n v="0"/>
    <s v="Si"/>
    <s v="Si"/>
    <n v="1"/>
    <n v="0"/>
    <n v="6500"/>
    <n v="0"/>
    <n v="360000"/>
    <n v="500000"/>
    <n v="0"/>
    <x v="70"/>
    <x v="1"/>
  </r>
  <r>
    <x v="882"/>
    <s v="Protegido 883"/>
    <d v="2019-07-29T00:00:00"/>
    <d v="2021-11-02T00:00:00"/>
    <x v="0"/>
    <s v="TUNJA"/>
    <x v="24"/>
    <n v="0"/>
    <n v="1"/>
    <n v="0"/>
    <n v="3"/>
    <n v="1"/>
    <n v="1"/>
    <s v="Si"/>
    <s v="Si"/>
    <n v="1"/>
    <n v="0"/>
    <n v="6500"/>
    <n v="0"/>
    <n v="360000"/>
    <n v="250000"/>
    <n v="180000"/>
    <x v="132"/>
    <x v="3"/>
  </r>
  <r>
    <x v="883"/>
    <s v="Protegido 884"/>
    <d v="2019-07-29T00:00:00"/>
    <d v="2019-12-20T00:00:00"/>
    <x v="0"/>
    <s v="SANTA SOFIA"/>
    <x v="24"/>
    <n v="0"/>
    <n v="0"/>
    <n v="1"/>
    <n v="3"/>
    <n v="1"/>
    <n v="1"/>
    <s v="Si"/>
    <s v="Si"/>
    <n v="1"/>
    <n v="0"/>
    <n v="0"/>
    <n v="1500"/>
    <n v="360000"/>
    <n v="250000"/>
    <n v="180000"/>
    <x v="164"/>
    <x v="3"/>
  </r>
  <r>
    <x v="884"/>
    <s v="Protegido 885"/>
    <d v="2019-07-29T00:00:00"/>
    <d v="2020-12-15T00:00:00"/>
    <x v="1"/>
    <s v="REMEDIOS"/>
    <x v="10"/>
    <n v="0"/>
    <n v="2"/>
    <n v="0"/>
    <n v="0"/>
    <n v="2"/>
    <n v="0"/>
    <s v="Si"/>
    <s v="Si"/>
    <n v="1"/>
    <n v="0"/>
    <n v="13000"/>
    <n v="0"/>
    <n v="0"/>
    <n v="500000"/>
    <n v="0"/>
    <x v="152"/>
    <x v="1"/>
  </r>
  <r>
    <x v="885"/>
    <s v="Protegido 886"/>
    <d v="2019-07-29T00:00:00"/>
    <d v="2021-07-09T00:00:00"/>
    <x v="0"/>
    <s v="YONDO"/>
    <x v="10"/>
    <n v="0"/>
    <n v="0"/>
    <n v="0"/>
    <n v="0"/>
    <n v="3"/>
    <n v="2"/>
    <s v="No"/>
    <s v="Si"/>
    <n v="1"/>
    <n v="0"/>
    <n v="0"/>
    <n v="0"/>
    <n v="0"/>
    <n v="750000"/>
    <n v="360000"/>
    <x v="218"/>
    <x v="1"/>
  </r>
  <r>
    <x v="886"/>
    <s v="Protegido 887"/>
    <d v="2019-07-29T00:00:00"/>
    <d v="2019-10-18T00:00:00"/>
    <x v="1"/>
    <s v="COYAIMA"/>
    <x v="27"/>
    <n v="0"/>
    <n v="1"/>
    <n v="0"/>
    <n v="0"/>
    <n v="2"/>
    <n v="2"/>
    <s v="Si"/>
    <s v="Si"/>
    <n v="1"/>
    <n v="0"/>
    <n v="6500"/>
    <n v="0"/>
    <n v="0"/>
    <n v="500000"/>
    <n v="360000"/>
    <x v="70"/>
    <x v="3"/>
  </r>
  <r>
    <x v="887"/>
    <s v="Protegido 888"/>
    <d v="2019-07-29T00:00:00"/>
    <d v="2021-12-28T00:00:00"/>
    <x v="0"/>
    <s v="CHAPARRAL"/>
    <x v="27"/>
    <n v="1"/>
    <n v="2"/>
    <n v="0"/>
    <n v="1"/>
    <n v="1"/>
    <n v="1"/>
    <s v="Si"/>
    <s v="Si"/>
    <n v="1"/>
    <n v="2500"/>
    <n v="13000"/>
    <n v="0"/>
    <n v="120000"/>
    <n v="250000"/>
    <n v="180000"/>
    <x v="123"/>
    <x v="3"/>
  </r>
  <r>
    <x v="888"/>
    <s v="Protegido 889"/>
    <d v="2019-07-29T00:00:00"/>
    <d v="2020-06-23T00:00:00"/>
    <x v="1"/>
    <s v="CHAPARRAL"/>
    <x v="27"/>
    <n v="1"/>
    <n v="2"/>
    <n v="0"/>
    <n v="0"/>
    <n v="2"/>
    <n v="0"/>
    <s v="Si"/>
    <s v="Si"/>
    <n v="1"/>
    <n v="2500"/>
    <n v="13000"/>
    <n v="0"/>
    <n v="0"/>
    <n v="500000"/>
    <n v="0"/>
    <x v="169"/>
    <x v="3"/>
  </r>
  <r>
    <x v="889"/>
    <s v="Protegido 890"/>
    <d v="2019-07-29T00:00:00"/>
    <d v="2021-09-25T00:00:00"/>
    <x v="1"/>
    <s v="VIOTA"/>
    <x v="16"/>
    <n v="1"/>
    <n v="1"/>
    <n v="0"/>
    <n v="1"/>
    <n v="3"/>
    <n v="2"/>
    <s v="Si"/>
    <s v="Si"/>
    <n v="1"/>
    <n v="2500"/>
    <n v="6500"/>
    <n v="0"/>
    <n v="120000"/>
    <n v="750000"/>
    <n v="360000"/>
    <x v="39"/>
    <x v="2"/>
  </r>
  <r>
    <x v="890"/>
    <s v="Protegido 891"/>
    <d v="2019-07-29T00:00:00"/>
    <d v="2020-02-23T00:00:00"/>
    <x v="1"/>
    <s v="SAN VICENTE DEL CAGUAN"/>
    <x v="2"/>
    <n v="0"/>
    <n v="1"/>
    <n v="0"/>
    <n v="0"/>
    <n v="2"/>
    <n v="0"/>
    <s v="Si"/>
    <s v="Si"/>
    <n v="1"/>
    <n v="0"/>
    <n v="6500"/>
    <n v="0"/>
    <n v="0"/>
    <n v="500000"/>
    <n v="0"/>
    <x v="120"/>
    <x v="0"/>
  </r>
  <r>
    <x v="891"/>
    <s v="Protegido 892"/>
    <d v="2019-07-29T00:00:00"/>
    <d v="2021-04-03T00:00:00"/>
    <x v="0"/>
    <s v="SANTO TOMAS"/>
    <x v="14"/>
    <n v="0"/>
    <n v="0"/>
    <n v="0"/>
    <n v="1"/>
    <n v="3"/>
    <n v="1"/>
    <s v="No"/>
    <s v="Si"/>
    <n v="1"/>
    <n v="0"/>
    <n v="0"/>
    <n v="0"/>
    <n v="120000"/>
    <n v="750000"/>
    <n v="180000"/>
    <x v="250"/>
    <x v="1"/>
  </r>
  <r>
    <x v="892"/>
    <s v="Protegido 893"/>
    <d v="2019-07-29T00:00:00"/>
    <d v="2021-12-16T00:00:00"/>
    <x v="0"/>
    <s v="POPAYAN"/>
    <x v="5"/>
    <n v="0"/>
    <n v="1"/>
    <n v="0"/>
    <n v="1"/>
    <n v="3"/>
    <n v="2"/>
    <s v="Si"/>
    <s v="Si"/>
    <n v="1"/>
    <n v="0"/>
    <n v="6500"/>
    <n v="0"/>
    <n v="120000"/>
    <n v="750000"/>
    <n v="360000"/>
    <x v="81"/>
    <x v="0"/>
  </r>
  <r>
    <x v="893"/>
    <s v="Protegido 894"/>
    <d v="2019-07-29T00:00:00"/>
    <d v="2019-11-18T00:00:00"/>
    <x v="1"/>
    <s v="BUCARAMANGA"/>
    <x v="13"/>
    <n v="1"/>
    <n v="1"/>
    <n v="1"/>
    <n v="3"/>
    <n v="2"/>
    <n v="2"/>
    <s v="Si"/>
    <s v="Si"/>
    <n v="1"/>
    <n v="2500"/>
    <n v="6500"/>
    <n v="1500"/>
    <n v="360000"/>
    <n v="500000"/>
    <n v="360000"/>
    <x v="261"/>
    <x v="1"/>
  </r>
  <r>
    <x v="894"/>
    <s v="Protegido 895"/>
    <d v="2019-07-29T00:00:00"/>
    <d v="2021-07-10T00:00:00"/>
    <x v="0"/>
    <s v="BUCARAMANGA"/>
    <x v="13"/>
    <n v="1"/>
    <n v="1"/>
    <n v="0"/>
    <n v="0"/>
    <n v="1"/>
    <n v="2"/>
    <s v="Si"/>
    <s v="Si"/>
    <n v="1"/>
    <n v="2500"/>
    <n v="6500"/>
    <n v="0"/>
    <n v="0"/>
    <n v="250000"/>
    <n v="360000"/>
    <x v="80"/>
    <x v="1"/>
  </r>
  <r>
    <x v="895"/>
    <s v="Protegido 896"/>
    <d v="2019-07-29T00:00:00"/>
    <d v="2020-01-25T00:00:00"/>
    <x v="1"/>
    <s v="SAN VICENTE DEL CAGUAN"/>
    <x v="2"/>
    <n v="0"/>
    <n v="0"/>
    <n v="0"/>
    <n v="0"/>
    <n v="1"/>
    <n v="1"/>
    <s v="No"/>
    <s v="Si"/>
    <n v="1"/>
    <n v="0"/>
    <n v="0"/>
    <n v="0"/>
    <n v="0"/>
    <n v="250000"/>
    <n v="180000"/>
    <x v="182"/>
    <x v="0"/>
  </r>
  <r>
    <x v="896"/>
    <s v="Protegido 897"/>
    <d v="2019-07-29T00:00:00"/>
    <d v="2020-02-11T00:00:00"/>
    <x v="1"/>
    <s v="VIOTA"/>
    <x v="16"/>
    <n v="1"/>
    <n v="0"/>
    <n v="0"/>
    <n v="0"/>
    <n v="1"/>
    <n v="1"/>
    <s v="Si"/>
    <s v="Si"/>
    <n v="1"/>
    <n v="2500"/>
    <n v="0"/>
    <n v="0"/>
    <n v="0"/>
    <n v="250000"/>
    <n v="180000"/>
    <x v="217"/>
    <x v="2"/>
  </r>
  <r>
    <x v="897"/>
    <s v="Protegido 898"/>
    <d v="2019-07-29T00:00:00"/>
    <d v="2021-12-14T00:00:00"/>
    <x v="0"/>
    <s v="BOGOTA"/>
    <x v="1"/>
    <n v="1"/>
    <n v="0"/>
    <n v="1"/>
    <n v="3"/>
    <n v="1"/>
    <n v="1"/>
    <s v="Si"/>
    <s v="Si"/>
    <n v="1"/>
    <n v="2500"/>
    <n v="0"/>
    <n v="1500"/>
    <n v="360000"/>
    <n v="250000"/>
    <n v="180000"/>
    <x v="223"/>
    <x v="0"/>
  </r>
  <r>
    <x v="898"/>
    <s v="Protegido 899"/>
    <d v="2019-07-29T00:00:00"/>
    <d v="2020-09-08T00:00:00"/>
    <x v="0"/>
    <s v="URIBE"/>
    <x v="4"/>
    <n v="0"/>
    <n v="1"/>
    <n v="0"/>
    <n v="0"/>
    <n v="3"/>
    <n v="2"/>
    <s v="Si"/>
    <s v="Si"/>
    <n v="1"/>
    <n v="0"/>
    <n v="6500"/>
    <n v="0"/>
    <n v="0"/>
    <n v="750000"/>
    <n v="360000"/>
    <x v="104"/>
    <x v="0"/>
  </r>
  <r>
    <x v="899"/>
    <s v="Protegido 900"/>
    <d v="2019-07-29T00:00:00"/>
    <d v="2021-12-03T00:00:00"/>
    <x v="1"/>
    <s v="SAN VICENTE DEL CAGUAN"/>
    <x v="2"/>
    <n v="0"/>
    <n v="2"/>
    <n v="1"/>
    <n v="1"/>
    <n v="1"/>
    <n v="2"/>
    <s v="Si"/>
    <s v="Si"/>
    <n v="1"/>
    <n v="0"/>
    <n v="13000"/>
    <n v="1500"/>
    <n v="120000"/>
    <n v="250000"/>
    <n v="360000"/>
    <x v="73"/>
    <x v="0"/>
  </r>
  <r>
    <x v="900"/>
    <s v="Protegido 901"/>
    <d v="2019-07-29T00:00:00"/>
    <d v="2021-02-23T00:00:00"/>
    <x v="1"/>
    <s v="EL TAMBO 1"/>
    <x v="5"/>
    <n v="0"/>
    <n v="0"/>
    <n v="0"/>
    <n v="1"/>
    <n v="3"/>
    <n v="2"/>
    <s v="No"/>
    <s v="Si"/>
    <n v="1"/>
    <n v="0"/>
    <n v="0"/>
    <n v="0"/>
    <n v="120000"/>
    <n v="750000"/>
    <n v="360000"/>
    <x v="33"/>
    <x v="0"/>
  </r>
  <r>
    <x v="901"/>
    <s v="Protegido 902"/>
    <d v="2019-07-29T00:00:00"/>
    <d v="2020-05-05T00:00:00"/>
    <x v="1"/>
    <s v="SAN VICENTE DEL CAGUAN"/>
    <x v="2"/>
    <n v="0"/>
    <n v="0"/>
    <n v="0"/>
    <n v="0"/>
    <n v="1"/>
    <n v="2"/>
    <s v="No"/>
    <s v="Si"/>
    <n v="1"/>
    <n v="0"/>
    <n v="0"/>
    <n v="0"/>
    <n v="0"/>
    <n v="250000"/>
    <n v="360000"/>
    <x v="118"/>
    <x v="0"/>
  </r>
  <r>
    <x v="902"/>
    <s v="Protegido 903"/>
    <d v="2019-07-29T00:00:00"/>
    <d v="2021-01-17T00:00:00"/>
    <x v="0"/>
    <s v="SAN VICENTE DEL CAGUAN"/>
    <x v="2"/>
    <n v="1"/>
    <n v="1"/>
    <n v="0"/>
    <n v="1"/>
    <n v="2"/>
    <n v="1"/>
    <s v="Si"/>
    <s v="Si"/>
    <n v="1"/>
    <n v="2500"/>
    <n v="6500"/>
    <n v="0"/>
    <n v="120000"/>
    <n v="500000"/>
    <n v="180000"/>
    <x v="86"/>
    <x v="0"/>
  </r>
  <r>
    <x v="903"/>
    <s v="Protegido 904"/>
    <d v="2019-07-29T00:00:00"/>
    <d v="2021-02-28T00:00:00"/>
    <x v="1"/>
    <s v="SAN ANDRES 1"/>
    <x v="13"/>
    <n v="0"/>
    <n v="0"/>
    <n v="0"/>
    <n v="0"/>
    <n v="2"/>
    <n v="1"/>
    <s v="No"/>
    <s v="Si"/>
    <n v="1"/>
    <n v="0"/>
    <n v="0"/>
    <n v="0"/>
    <n v="0"/>
    <n v="500000"/>
    <n v="180000"/>
    <x v="127"/>
    <x v="1"/>
  </r>
  <r>
    <x v="904"/>
    <s v="Protegido 905"/>
    <d v="2019-07-29T00:00:00"/>
    <d v="2020-07-07T00:00:00"/>
    <x v="1"/>
    <s v="BUCARAMANGA"/>
    <x v="13"/>
    <n v="0"/>
    <n v="1"/>
    <n v="0"/>
    <n v="1"/>
    <n v="2"/>
    <n v="1"/>
    <s v="Si"/>
    <s v="Si"/>
    <n v="1"/>
    <n v="0"/>
    <n v="6500"/>
    <n v="0"/>
    <n v="120000"/>
    <n v="500000"/>
    <n v="180000"/>
    <x v="58"/>
    <x v="1"/>
  </r>
  <r>
    <x v="905"/>
    <s v="Protegido 906"/>
    <d v="2019-07-29T00:00:00"/>
    <d v="2020-01-03T00:00:00"/>
    <x v="0"/>
    <s v="UBALA"/>
    <x v="16"/>
    <n v="0"/>
    <n v="1"/>
    <n v="0"/>
    <n v="1"/>
    <n v="3"/>
    <n v="2"/>
    <s v="Si"/>
    <s v="Si"/>
    <n v="1"/>
    <n v="0"/>
    <n v="6500"/>
    <n v="0"/>
    <n v="120000"/>
    <n v="750000"/>
    <n v="360000"/>
    <x v="81"/>
    <x v="2"/>
  </r>
  <r>
    <x v="906"/>
    <s v="Protegido 907"/>
    <d v="2019-07-29T00:00:00"/>
    <d v="2020-03-26T00:00:00"/>
    <x v="0"/>
    <s v="GIRARDOT"/>
    <x v="16"/>
    <n v="0"/>
    <n v="0"/>
    <n v="0"/>
    <n v="0"/>
    <n v="2"/>
    <n v="2"/>
    <s v="No"/>
    <s v="Si"/>
    <n v="1"/>
    <n v="0"/>
    <n v="0"/>
    <n v="0"/>
    <n v="0"/>
    <n v="500000"/>
    <n v="360000"/>
    <x v="17"/>
    <x v="2"/>
  </r>
  <r>
    <x v="907"/>
    <s v="Protegido 908"/>
    <d v="2019-07-29T00:00:00"/>
    <d v="2020-03-30T00:00:00"/>
    <x v="1"/>
    <s v="MEDELLIN"/>
    <x v="10"/>
    <n v="0"/>
    <n v="0"/>
    <n v="1"/>
    <n v="3"/>
    <n v="3"/>
    <n v="2"/>
    <s v="Si"/>
    <s v="Si"/>
    <n v="1"/>
    <n v="0"/>
    <n v="0"/>
    <n v="1500"/>
    <n v="360000"/>
    <n v="750000"/>
    <n v="360000"/>
    <x v="242"/>
    <x v="1"/>
  </r>
  <r>
    <x v="908"/>
    <s v="Protegido 909"/>
    <d v="2019-07-29T00:00:00"/>
    <d v="2020-09-27T00:00:00"/>
    <x v="1"/>
    <s v="MEDELLIN"/>
    <x v="10"/>
    <n v="1"/>
    <n v="2"/>
    <n v="0"/>
    <n v="0"/>
    <n v="1"/>
    <n v="1"/>
    <s v="Si"/>
    <s v="Si"/>
    <n v="1"/>
    <n v="2500"/>
    <n v="13000"/>
    <n v="0"/>
    <n v="0"/>
    <n v="250000"/>
    <n v="180000"/>
    <x v="67"/>
    <x v="1"/>
  </r>
  <r>
    <x v="909"/>
    <s v="Protegido 910"/>
    <d v="2019-07-29T00:00:00"/>
    <d v="2020-07-23T00:00:00"/>
    <x v="1"/>
    <s v="MEDELLIN"/>
    <x v="10"/>
    <n v="1"/>
    <n v="0"/>
    <n v="1"/>
    <n v="0"/>
    <n v="1"/>
    <n v="0"/>
    <s v="Si"/>
    <s v="Si"/>
    <n v="1"/>
    <n v="2500"/>
    <n v="0"/>
    <n v="1500"/>
    <n v="0"/>
    <n v="250000"/>
    <n v="0"/>
    <x v="124"/>
    <x v="1"/>
  </r>
  <r>
    <x v="910"/>
    <s v="Protegido 911"/>
    <d v="2019-07-29T00:00:00"/>
    <d v="2020-01-30T00:00:00"/>
    <x v="1"/>
    <s v="NEIVA"/>
    <x v="3"/>
    <n v="1"/>
    <n v="2"/>
    <n v="0"/>
    <n v="0"/>
    <n v="3"/>
    <n v="2"/>
    <s v="Si"/>
    <s v="Si"/>
    <n v="1"/>
    <n v="2500"/>
    <n v="13000"/>
    <n v="0"/>
    <n v="0"/>
    <n v="750000"/>
    <n v="360000"/>
    <x v="256"/>
    <x v="0"/>
  </r>
  <r>
    <x v="911"/>
    <s v="Protegido 912"/>
    <d v="2019-07-29T00:00:00"/>
    <d v="2022-01-08T00:00:00"/>
    <x v="1"/>
    <s v="LIBANO"/>
    <x v="27"/>
    <n v="0"/>
    <n v="0"/>
    <n v="0"/>
    <n v="0"/>
    <n v="2"/>
    <n v="1"/>
    <s v="No"/>
    <s v="Si"/>
    <n v="1"/>
    <n v="0"/>
    <n v="0"/>
    <n v="0"/>
    <n v="0"/>
    <n v="500000"/>
    <n v="180000"/>
    <x v="127"/>
    <x v="3"/>
  </r>
  <r>
    <x v="912"/>
    <s v="Protegido 913"/>
    <d v="2019-07-29T00:00:00"/>
    <d v="2021-07-08T00:00:00"/>
    <x v="1"/>
    <s v="PASCA"/>
    <x v="16"/>
    <n v="0"/>
    <n v="2"/>
    <n v="0"/>
    <n v="0"/>
    <n v="3"/>
    <n v="1"/>
    <s v="Si"/>
    <s v="Si"/>
    <n v="1"/>
    <n v="0"/>
    <n v="13000"/>
    <n v="0"/>
    <n v="0"/>
    <n v="750000"/>
    <n v="180000"/>
    <x v="142"/>
    <x v="2"/>
  </r>
  <r>
    <x v="913"/>
    <s v="Protegido 914"/>
    <d v="2019-07-29T00:00:00"/>
    <d v="2021-02-22T00:00:00"/>
    <x v="1"/>
    <s v="CARTAGENA DEL CHAIRA"/>
    <x v="2"/>
    <n v="0"/>
    <n v="0"/>
    <n v="0"/>
    <n v="0"/>
    <n v="3"/>
    <n v="1"/>
    <s v="No"/>
    <s v="Si"/>
    <n v="1"/>
    <n v="0"/>
    <n v="0"/>
    <n v="0"/>
    <n v="0"/>
    <n v="750000"/>
    <n v="180000"/>
    <x v="192"/>
    <x v="0"/>
  </r>
  <r>
    <x v="914"/>
    <s v="Protegido 915"/>
    <d v="2019-07-29T00:00:00"/>
    <d v="2020-07-07T00:00:00"/>
    <x v="1"/>
    <s v="TUNJA"/>
    <x v="24"/>
    <n v="0"/>
    <n v="1"/>
    <n v="0"/>
    <n v="3"/>
    <n v="2"/>
    <n v="2"/>
    <s v="Si"/>
    <s v="Si"/>
    <n v="1"/>
    <n v="0"/>
    <n v="6500"/>
    <n v="0"/>
    <n v="360000"/>
    <n v="500000"/>
    <n v="360000"/>
    <x v="134"/>
    <x v="3"/>
  </r>
  <r>
    <x v="915"/>
    <s v="Protegido 916"/>
    <d v="2019-07-29T00:00:00"/>
    <d v="2020-09-24T00:00:00"/>
    <x v="1"/>
    <s v="BOGOTA"/>
    <x v="1"/>
    <n v="0"/>
    <n v="2"/>
    <n v="1"/>
    <n v="3"/>
    <n v="2"/>
    <n v="2"/>
    <s v="Si"/>
    <s v="Si"/>
    <n v="1"/>
    <n v="0"/>
    <n v="13000"/>
    <n v="1500"/>
    <n v="360000"/>
    <n v="500000"/>
    <n v="360000"/>
    <x v="264"/>
    <x v="0"/>
  </r>
  <r>
    <x v="916"/>
    <s v="Protegido 917"/>
    <d v="2019-07-29T00:00:00"/>
    <d v="2021-01-28T00:00:00"/>
    <x v="0"/>
    <s v="VENECIA 1"/>
    <x v="10"/>
    <n v="1"/>
    <n v="1"/>
    <n v="0"/>
    <n v="1"/>
    <n v="3"/>
    <n v="2"/>
    <s v="Si"/>
    <s v="Si"/>
    <n v="1"/>
    <n v="2500"/>
    <n v="6500"/>
    <n v="0"/>
    <n v="120000"/>
    <n v="750000"/>
    <n v="360000"/>
    <x v="39"/>
    <x v="1"/>
  </r>
  <r>
    <x v="917"/>
    <s v="Protegido 918"/>
    <d v="2019-07-29T00:00:00"/>
    <d v="2021-01-30T00:00:00"/>
    <x v="1"/>
    <s v="ALVARADO"/>
    <x v="27"/>
    <n v="0"/>
    <n v="0"/>
    <n v="0"/>
    <n v="1"/>
    <n v="1"/>
    <n v="1"/>
    <s v="No"/>
    <s v="Si"/>
    <n v="1"/>
    <n v="0"/>
    <n v="0"/>
    <n v="0"/>
    <n v="120000"/>
    <n v="250000"/>
    <n v="180000"/>
    <x v="85"/>
    <x v="3"/>
  </r>
  <r>
    <x v="918"/>
    <s v="Protegido 919"/>
    <d v="2019-07-29T00:00:00"/>
    <d v="2021-03-26T00:00:00"/>
    <x v="0"/>
    <s v="PAMPLONA"/>
    <x v="25"/>
    <n v="1"/>
    <n v="2"/>
    <n v="0"/>
    <n v="1"/>
    <n v="3"/>
    <n v="2"/>
    <s v="Si"/>
    <s v="Si"/>
    <n v="1"/>
    <n v="2500"/>
    <n v="13000"/>
    <n v="0"/>
    <n v="120000"/>
    <n v="750000"/>
    <n v="360000"/>
    <x v="265"/>
    <x v="3"/>
  </r>
  <r>
    <x v="919"/>
    <s v="Protegido 920"/>
    <d v="2019-07-29T00:00:00"/>
    <d v="2021-09-01T00:00:00"/>
    <x v="0"/>
    <s v="IBAGUE"/>
    <x v="27"/>
    <n v="0"/>
    <n v="0"/>
    <n v="0"/>
    <n v="1"/>
    <n v="2"/>
    <n v="1"/>
    <s v="No"/>
    <s v="Si"/>
    <n v="1"/>
    <n v="0"/>
    <n v="0"/>
    <n v="0"/>
    <n v="120000"/>
    <n v="500000"/>
    <n v="180000"/>
    <x v="200"/>
    <x v="3"/>
  </r>
  <r>
    <x v="920"/>
    <s v="Protegido 921"/>
    <d v="2019-07-29T00:00:00"/>
    <d v="2021-02-25T00:00:00"/>
    <x v="1"/>
    <s v="MESETAS"/>
    <x v="4"/>
    <n v="1"/>
    <n v="1"/>
    <n v="0"/>
    <n v="0"/>
    <n v="1"/>
    <n v="1"/>
    <s v="Si"/>
    <s v="Si"/>
    <n v="1"/>
    <n v="2500"/>
    <n v="6500"/>
    <n v="0"/>
    <n v="0"/>
    <n v="250000"/>
    <n v="180000"/>
    <x v="6"/>
    <x v="0"/>
  </r>
  <r>
    <x v="921"/>
    <s v="Protegido 922"/>
    <d v="2019-07-29T00:00:00"/>
    <d v="2021-08-12T00:00:00"/>
    <x v="0"/>
    <s v="BUCARAMANGA"/>
    <x v="13"/>
    <n v="0"/>
    <n v="0"/>
    <n v="1"/>
    <n v="1"/>
    <n v="3"/>
    <n v="0"/>
    <s v="Si"/>
    <s v="Si"/>
    <n v="1"/>
    <n v="0"/>
    <n v="0"/>
    <n v="1500"/>
    <n v="120000"/>
    <n v="750000"/>
    <n v="0"/>
    <x v="222"/>
    <x v="1"/>
  </r>
  <r>
    <x v="922"/>
    <s v="Protegido 923"/>
    <d v="2019-07-29T00:00:00"/>
    <d v="2020-06-28T00:00:00"/>
    <x v="0"/>
    <s v="BUCARAMANGA"/>
    <x v="13"/>
    <n v="1"/>
    <n v="1"/>
    <n v="1"/>
    <n v="3"/>
    <n v="2"/>
    <n v="1"/>
    <s v="Si"/>
    <s v="Si"/>
    <n v="1"/>
    <n v="2500"/>
    <n v="6500"/>
    <n v="1500"/>
    <n v="360000"/>
    <n v="500000"/>
    <n v="180000"/>
    <x v="243"/>
    <x v="1"/>
  </r>
  <r>
    <x v="923"/>
    <s v="Protegido 924"/>
    <d v="2019-07-29T00:00:00"/>
    <d v="2021-02-12T00:00:00"/>
    <x v="1"/>
    <s v="PURIFICACION"/>
    <x v="27"/>
    <n v="0"/>
    <n v="0"/>
    <n v="0"/>
    <n v="1"/>
    <n v="1"/>
    <n v="1"/>
    <s v="No"/>
    <s v="Si"/>
    <n v="1"/>
    <n v="0"/>
    <n v="0"/>
    <n v="0"/>
    <n v="120000"/>
    <n v="250000"/>
    <n v="180000"/>
    <x v="85"/>
    <x v="3"/>
  </r>
  <r>
    <x v="924"/>
    <s v="Protegido 925"/>
    <d v="2019-07-29T00:00:00"/>
    <d v="2019-10-26T00:00:00"/>
    <x v="0"/>
    <s v="GUATAPE"/>
    <x v="10"/>
    <n v="1"/>
    <n v="1"/>
    <n v="0"/>
    <n v="3"/>
    <n v="3"/>
    <n v="1"/>
    <s v="Si"/>
    <s v="Si"/>
    <n v="1"/>
    <n v="2500"/>
    <n v="6500"/>
    <n v="0"/>
    <n v="360000"/>
    <n v="750000"/>
    <n v="180000"/>
    <x v="241"/>
    <x v="1"/>
  </r>
  <r>
    <x v="925"/>
    <s v="Protegido 926"/>
    <d v="2019-07-29T00:00:00"/>
    <d v="2021-12-01T00:00:00"/>
    <x v="0"/>
    <s v="BARRANQUILLA"/>
    <x v="14"/>
    <n v="0"/>
    <n v="0"/>
    <n v="1"/>
    <n v="0"/>
    <n v="1"/>
    <n v="0"/>
    <s v="Si"/>
    <s v="Si"/>
    <n v="1"/>
    <n v="0"/>
    <n v="0"/>
    <n v="1500"/>
    <n v="0"/>
    <n v="250000"/>
    <n v="0"/>
    <x v="24"/>
    <x v="1"/>
  </r>
  <r>
    <x v="926"/>
    <s v="Protegido 927"/>
    <d v="2019-07-29T00:00:00"/>
    <d v="2021-10-26T00:00:00"/>
    <x v="0"/>
    <s v="CHALAN"/>
    <x v="21"/>
    <n v="0"/>
    <n v="1"/>
    <n v="0"/>
    <n v="1"/>
    <n v="1"/>
    <n v="0"/>
    <s v="Si"/>
    <s v="Si"/>
    <n v="1"/>
    <n v="0"/>
    <n v="6500"/>
    <n v="0"/>
    <n v="120000"/>
    <n v="250000"/>
    <n v="0"/>
    <x v="175"/>
    <x v="3"/>
  </r>
  <r>
    <x v="927"/>
    <s v="Protegido 928"/>
    <d v="2019-07-29T00:00:00"/>
    <d v="2019-11-15T00:00:00"/>
    <x v="0"/>
    <s v="SAN ALBERTO"/>
    <x v="22"/>
    <n v="1"/>
    <n v="0"/>
    <n v="0"/>
    <n v="3"/>
    <n v="1"/>
    <n v="2"/>
    <s v="Si"/>
    <s v="Si"/>
    <n v="1"/>
    <n v="2500"/>
    <n v="0"/>
    <n v="0"/>
    <n v="360000"/>
    <n v="250000"/>
    <n v="360000"/>
    <x v="30"/>
    <x v="3"/>
  </r>
  <r>
    <x v="928"/>
    <s v="Protegido 929"/>
    <d v="2019-07-29T00:00:00"/>
    <d v="2021-04-07T00:00:00"/>
    <x v="0"/>
    <s v="SAN VICENTE DEL CAGUAN"/>
    <x v="2"/>
    <n v="1"/>
    <n v="1"/>
    <n v="0"/>
    <n v="0"/>
    <n v="2"/>
    <n v="1"/>
    <s v="Si"/>
    <s v="Si"/>
    <n v="1"/>
    <n v="2500"/>
    <n v="6500"/>
    <n v="0"/>
    <n v="0"/>
    <n v="500000"/>
    <n v="180000"/>
    <x v="44"/>
    <x v="0"/>
  </r>
  <r>
    <x v="929"/>
    <s v="Protegido 930"/>
    <d v="2019-07-29T00:00:00"/>
    <d v="2021-11-13T00:00:00"/>
    <x v="0"/>
    <s v="SAN VICENTE DEL CAGUAN"/>
    <x v="2"/>
    <n v="0"/>
    <n v="0"/>
    <n v="1"/>
    <n v="3"/>
    <n v="2"/>
    <n v="1"/>
    <s v="Si"/>
    <s v="Si"/>
    <n v="1"/>
    <n v="0"/>
    <n v="0"/>
    <n v="1500"/>
    <n v="360000"/>
    <n v="500000"/>
    <n v="180000"/>
    <x v="176"/>
    <x v="0"/>
  </r>
  <r>
    <x v="930"/>
    <s v="Protegido 931"/>
    <d v="2019-07-29T00:00:00"/>
    <d v="2021-08-09T00:00:00"/>
    <x v="0"/>
    <s v="ICONONZO"/>
    <x v="27"/>
    <n v="1"/>
    <n v="2"/>
    <n v="0"/>
    <n v="3"/>
    <n v="1"/>
    <n v="2"/>
    <s v="Si"/>
    <s v="Si"/>
    <n v="1"/>
    <n v="2500"/>
    <n v="13000"/>
    <n v="0"/>
    <n v="360000"/>
    <n v="250000"/>
    <n v="360000"/>
    <x v="130"/>
    <x v="3"/>
  </r>
  <r>
    <x v="931"/>
    <s v="Protegido 932"/>
    <d v="2019-07-29T00:00:00"/>
    <d v="2021-10-17T00:00:00"/>
    <x v="0"/>
    <s v="MESETAS"/>
    <x v="4"/>
    <n v="1"/>
    <n v="0"/>
    <n v="0"/>
    <n v="1"/>
    <n v="1"/>
    <n v="0"/>
    <s v="Si"/>
    <s v="Si"/>
    <n v="1"/>
    <n v="2500"/>
    <n v="0"/>
    <n v="0"/>
    <n v="120000"/>
    <n v="250000"/>
    <n v="0"/>
    <x v="101"/>
    <x v="0"/>
  </r>
  <r>
    <x v="932"/>
    <s v="Protegido 933"/>
    <d v="2019-07-29T00:00:00"/>
    <d v="2021-06-27T00:00:00"/>
    <x v="0"/>
    <s v="SOACHA"/>
    <x v="16"/>
    <n v="1"/>
    <n v="0"/>
    <n v="0"/>
    <n v="1"/>
    <n v="2"/>
    <n v="2"/>
    <s v="Si"/>
    <s v="Si"/>
    <n v="1"/>
    <n v="2500"/>
    <n v="0"/>
    <n v="0"/>
    <n v="120000"/>
    <n v="500000"/>
    <n v="360000"/>
    <x v="66"/>
    <x v="2"/>
  </r>
  <r>
    <x v="933"/>
    <s v="Protegido 934"/>
    <d v="2019-07-29T00:00:00"/>
    <d v="2021-01-02T00:00:00"/>
    <x v="0"/>
    <s v="BOGOTA"/>
    <x v="1"/>
    <n v="1"/>
    <n v="0"/>
    <n v="0"/>
    <n v="3"/>
    <n v="1"/>
    <n v="1"/>
    <s v="Si"/>
    <s v="Si"/>
    <n v="1"/>
    <n v="2500"/>
    <n v="0"/>
    <n v="0"/>
    <n v="360000"/>
    <n v="250000"/>
    <n v="180000"/>
    <x v="8"/>
    <x v="0"/>
  </r>
  <r>
    <x v="934"/>
    <s v="Protegido 935"/>
    <d v="2019-07-29T00:00:00"/>
    <d v="2019-11-10T00:00:00"/>
    <x v="0"/>
    <s v="NEIVA"/>
    <x v="3"/>
    <n v="0"/>
    <n v="0"/>
    <n v="0"/>
    <n v="0"/>
    <n v="2"/>
    <n v="1"/>
    <s v="No"/>
    <s v="Si"/>
    <n v="1"/>
    <n v="0"/>
    <n v="0"/>
    <n v="0"/>
    <n v="0"/>
    <n v="500000"/>
    <n v="180000"/>
    <x v="127"/>
    <x v="0"/>
  </r>
  <r>
    <x v="935"/>
    <s v="Protegido 936"/>
    <d v="2019-07-29T00:00:00"/>
    <d v="2021-01-23T00:00:00"/>
    <x v="0"/>
    <s v="MILAN"/>
    <x v="2"/>
    <n v="1"/>
    <n v="0"/>
    <n v="0"/>
    <n v="1"/>
    <n v="2"/>
    <n v="1"/>
    <s v="Si"/>
    <s v="Si"/>
    <n v="1"/>
    <n v="2500"/>
    <n v="0"/>
    <n v="0"/>
    <n v="120000"/>
    <n v="500000"/>
    <n v="180000"/>
    <x v="266"/>
    <x v="0"/>
  </r>
  <r>
    <x v="936"/>
    <s v="Protegido 937"/>
    <d v="2019-07-29T00:00:00"/>
    <d v="2021-11-25T00:00:00"/>
    <x v="0"/>
    <s v="ITAGUI"/>
    <x v="10"/>
    <n v="0"/>
    <n v="0"/>
    <n v="0"/>
    <n v="3"/>
    <n v="1"/>
    <n v="1"/>
    <s v="No"/>
    <s v="Si"/>
    <n v="1"/>
    <n v="0"/>
    <n v="0"/>
    <n v="0"/>
    <n v="360000"/>
    <n v="250000"/>
    <n v="180000"/>
    <x v="94"/>
    <x v="1"/>
  </r>
  <r>
    <x v="937"/>
    <s v="Protegido 938"/>
    <d v="2019-07-29T00:00:00"/>
    <d v="2022-01-10T00:00:00"/>
    <x v="0"/>
    <s v="SAN VICENTE DEL CAGUAN"/>
    <x v="2"/>
    <n v="0"/>
    <n v="0"/>
    <n v="0"/>
    <n v="3"/>
    <n v="2"/>
    <n v="1"/>
    <s v="No"/>
    <s v="Si"/>
    <n v="1"/>
    <n v="0"/>
    <n v="0"/>
    <n v="0"/>
    <n v="360000"/>
    <n v="500000"/>
    <n v="180000"/>
    <x v="93"/>
    <x v="0"/>
  </r>
  <r>
    <x v="938"/>
    <s v="Protegido 939"/>
    <d v="2019-07-29T00:00:00"/>
    <d v="2020-02-10T00:00:00"/>
    <x v="0"/>
    <s v="MESETAS"/>
    <x v="4"/>
    <n v="0"/>
    <n v="2"/>
    <n v="1"/>
    <n v="1"/>
    <n v="1"/>
    <n v="1"/>
    <s v="Si"/>
    <s v="Si"/>
    <n v="1"/>
    <n v="0"/>
    <n v="13000"/>
    <n v="1500"/>
    <n v="120000"/>
    <n v="250000"/>
    <n v="180000"/>
    <x v="102"/>
    <x v="0"/>
  </r>
  <r>
    <x v="939"/>
    <s v="Protegido 940"/>
    <d v="2019-07-29T00:00:00"/>
    <d v="2021-05-22T00:00:00"/>
    <x v="0"/>
    <s v="SONSON"/>
    <x v="10"/>
    <n v="0"/>
    <n v="1"/>
    <n v="1"/>
    <n v="1"/>
    <n v="3"/>
    <n v="0"/>
    <s v="Si"/>
    <s v="Si"/>
    <n v="1"/>
    <n v="0"/>
    <n v="6500"/>
    <n v="1500"/>
    <n v="120000"/>
    <n v="750000"/>
    <n v="0"/>
    <x v="262"/>
    <x v="1"/>
  </r>
  <r>
    <x v="940"/>
    <s v="Protegido 941"/>
    <d v="2019-07-29T00:00:00"/>
    <d v="2020-07-03T00:00:00"/>
    <x v="1"/>
    <s v="SAN VICENTE DEL CAGUAN"/>
    <x v="2"/>
    <n v="0"/>
    <n v="1"/>
    <n v="0"/>
    <n v="0"/>
    <n v="1"/>
    <n v="0"/>
    <s v="Si"/>
    <s v="Si"/>
    <n v="1"/>
    <n v="0"/>
    <n v="6500"/>
    <n v="0"/>
    <n v="0"/>
    <n v="250000"/>
    <n v="0"/>
    <x v="170"/>
    <x v="0"/>
  </r>
  <r>
    <x v="941"/>
    <s v="Protegido 942"/>
    <d v="2019-07-29T00:00:00"/>
    <d v="2020-09-02T00:00:00"/>
    <x v="1"/>
    <s v="CIUDAD BOLIVAR"/>
    <x v="10"/>
    <n v="0"/>
    <n v="1"/>
    <n v="0"/>
    <n v="3"/>
    <n v="1"/>
    <n v="2"/>
    <s v="Si"/>
    <s v="Si"/>
    <n v="1"/>
    <n v="0"/>
    <n v="6500"/>
    <n v="0"/>
    <n v="360000"/>
    <n v="250000"/>
    <n v="360000"/>
    <x v="263"/>
    <x v="1"/>
  </r>
  <r>
    <x v="942"/>
    <s v="Protegido 943"/>
    <d v="2019-07-29T00:00:00"/>
    <d v="2020-04-05T00:00:00"/>
    <x v="0"/>
    <s v="BOGOTA"/>
    <x v="1"/>
    <n v="0"/>
    <n v="0"/>
    <n v="0"/>
    <n v="1"/>
    <n v="1"/>
    <n v="2"/>
    <s v="No"/>
    <s v="Si"/>
    <n v="1"/>
    <n v="0"/>
    <n v="0"/>
    <n v="0"/>
    <n v="120000"/>
    <n v="250000"/>
    <n v="360000"/>
    <x v="211"/>
    <x v="0"/>
  </r>
  <r>
    <x v="943"/>
    <s v="Protegido 944"/>
    <d v="2019-07-29T00:00:00"/>
    <d v="2021-12-28T00:00:00"/>
    <x v="0"/>
    <s v="ICONONZO"/>
    <x v="27"/>
    <n v="0"/>
    <n v="0"/>
    <n v="1"/>
    <n v="0"/>
    <n v="3"/>
    <n v="0"/>
    <s v="Si"/>
    <s v="Si"/>
    <n v="1"/>
    <n v="0"/>
    <n v="0"/>
    <n v="1500"/>
    <n v="0"/>
    <n v="750000"/>
    <n v="0"/>
    <x v="103"/>
    <x v="3"/>
  </r>
  <r>
    <x v="944"/>
    <s v="Protegido 945"/>
    <d v="2019-07-29T00:00:00"/>
    <d v="2021-06-17T00:00:00"/>
    <x v="0"/>
    <s v="SAN JOSE DEL GUAVIARE"/>
    <x v="20"/>
    <n v="0"/>
    <n v="1"/>
    <n v="0"/>
    <n v="1"/>
    <n v="2"/>
    <n v="1"/>
    <s v="Si"/>
    <s v="Si"/>
    <n v="1"/>
    <n v="0"/>
    <n v="6500"/>
    <n v="0"/>
    <n v="120000"/>
    <n v="500000"/>
    <n v="180000"/>
    <x v="58"/>
    <x v="3"/>
  </r>
  <r>
    <x v="945"/>
    <s v="Protegido 946"/>
    <d v="2019-07-29T00:00:00"/>
    <d v="2020-04-27T00:00:00"/>
    <x v="0"/>
    <s v="MESETAS"/>
    <x v="4"/>
    <n v="1"/>
    <n v="2"/>
    <n v="1"/>
    <n v="1"/>
    <n v="1"/>
    <n v="1"/>
    <s v="Si"/>
    <s v="Si"/>
    <n v="1"/>
    <n v="2500"/>
    <n v="13000"/>
    <n v="1500"/>
    <n v="120000"/>
    <n v="250000"/>
    <n v="180000"/>
    <x v="63"/>
    <x v="0"/>
  </r>
  <r>
    <x v="946"/>
    <s v="Protegido 947"/>
    <d v="2019-07-29T00:00:00"/>
    <d v="2021-10-25T00:00:00"/>
    <x v="0"/>
    <s v="BOGOTA"/>
    <x v="1"/>
    <n v="0"/>
    <n v="2"/>
    <n v="1"/>
    <n v="1"/>
    <n v="2"/>
    <n v="1"/>
    <s v="Si"/>
    <s v="Si"/>
    <n v="1"/>
    <n v="0"/>
    <n v="13000"/>
    <n v="1500"/>
    <n v="120000"/>
    <n v="500000"/>
    <n v="180000"/>
    <x v="240"/>
    <x v="0"/>
  </r>
  <r>
    <x v="947"/>
    <s v="Protegido 948"/>
    <d v="2019-07-29T00:00:00"/>
    <d v="2019-11-14T00:00:00"/>
    <x v="0"/>
    <s v="IBAGUE"/>
    <x v="27"/>
    <n v="1"/>
    <n v="2"/>
    <n v="1"/>
    <n v="3"/>
    <n v="1"/>
    <n v="2"/>
    <s v="Si"/>
    <s v="Si"/>
    <n v="1"/>
    <n v="2500"/>
    <n v="13000"/>
    <n v="1500"/>
    <n v="360000"/>
    <n v="250000"/>
    <n v="360000"/>
    <x v="212"/>
    <x v="3"/>
  </r>
  <r>
    <x v="948"/>
    <s v="Protegido 949"/>
    <d v="2019-07-29T00:00:00"/>
    <d v="2021-02-28T00:00:00"/>
    <x v="0"/>
    <s v="PAMPLONA"/>
    <x v="25"/>
    <n v="0"/>
    <n v="1"/>
    <n v="1"/>
    <n v="0"/>
    <n v="2"/>
    <n v="1"/>
    <s v="Si"/>
    <s v="Si"/>
    <n v="1"/>
    <n v="0"/>
    <n v="6500"/>
    <n v="1500"/>
    <n v="0"/>
    <n v="500000"/>
    <n v="180000"/>
    <x v="195"/>
    <x v="3"/>
  </r>
  <r>
    <x v="949"/>
    <s v="Protegido 950"/>
    <d v="2019-07-29T00:00:00"/>
    <d v="2021-06-09T00:00:00"/>
    <x v="1"/>
    <s v="TUNJA"/>
    <x v="24"/>
    <n v="0"/>
    <n v="0"/>
    <n v="1"/>
    <n v="0"/>
    <n v="1"/>
    <n v="2"/>
    <s v="Si"/>
    <s v="Si"/>
    <n v="1"/>
    <n v="0"/>
    <n v="0"/>
    <n v="1500"/>
    <n v="0"/>
    <n v="250000"/>
    <n v="360000"/>
    <x v="159"/>
    <x v="3"/>
  </r>
  <r>
    <x v="950"/>
    <s v="Protegido 951"/>
    <d v="2019-07-29T00:00:00"/>
    <d v="2021-02-04T00:00:00"/>
    <x v="0"/>
    <s v="MESETAS"/>
    <x v="4"/>
    <n v="0"/>
    <n v="0"/>
    <n v="0"/>
    <n v="1"/>
    <n v="3"/>
    <n v="2"/>
    <s v="No"/>
    <s v="Si"/>
    <n v="1"/>
    <n v="0"/>
    <n v="0"/>
    <n v="0"/>
    <n v="120000"/>
    <n v="750000"/>
    <n v="360000"/>
    <x v="33"/>
    <x v="0"/>
  </r>
  <r>
    <x v="951"/>
    <s v="Protegido 952"/>
    <d v="2019-07-29T00:00:00"/>
    <d v="2021-09-07T00:00:00"/>
    <x v="0"/>
    <s v="MESETAS"/>
    <x v="4"/>
    <n v="1"/>
    <n v="1"/>
    <n v="1"/>
    <n v="0"/>
    <n v="1"/>
    <n v="2"/>
    <s v="Si"/>
    <s v="Si"/>
    <n v="1"/>
    <n v="2500"/>
    <n v="6500"/>
    <n v="1500"/>
    <n v="0"/>
    <n v="250000"/>
    <n v="360000"/>
    <x v="119"/>
    <x v="0"/>
  </r>
  <r>
    <x v="952"/>
    <s v="Protegido 953"/>
    <d v="2019-07-29T00:00:00"/>
    <d v="2020-10-28T00:00:00"/>
    <x v="0"/>
    <s v="CABRERA 1"/>
    <x v="16"/>
    <n v="1"/>
    <n v="2"/>
    <n v="0"/>
    <n v="0"/>
    <n v="2"/>
    <n v="0"/>
    <s v="Si"/>
    <s v="Si"/>
    <n v="1"/>
    <n v="2500"/>
    <n v="13000"/>
    <n v="0"/>
    <n v="0"/>
    <n v="500000"/>
    <n v="0"/>
    <x v="169"/>
    <x v="2"/>
  </r>
  <r>
    <x v="953"/>
    <s v="Protegido 954"/>
    <d v="2019-07-29T00:00:00"/>
    <d v="2021-01-16T00:00:00"/>
    <x v="1"/>
    <s v="IBAGUE"/>
    <x v="27"/>
    <n v="1"/>
    <n v="0"/>
    <n v="0"/>
    <n v="1"/>
    <n v="3"/>
    <n v="0"/>
    <s v="Si"/>
    <s v="Si"/>
    <n v="1"/>
    <n v="2500"/>
    <n v="0"/>
    <n v="0"/>
    <n v="120000"/>
    <n v="750000"/>
    <n v="0"/>
    <x v="136"/>
    <x v="3"/>
  </r>
  <r>
    <x v="954"/>
    <s v="Protegido 955"/>
    <d v="2019-07-29T00:00:00"/>
    <d v="2021-08-21T00:00:00"/>
    <x v="1"/>
    <s v="BOGOTA"/>
    <x v="1"/>
    <n v="1"/>
    <n v="2"/>
    <n v="0"/>
    <n v="0"/>
    <n v="1"/>
    <n v="2"/>
    <s v="Si"/>
    <s v="Si"/>
    <n v="1"/>
    <n v="2500"/>
    <n v="13000"/>
    <n v="0"/>
    <n v="0"/>
    <n v="250000"/>
    <n v="360000"/>
    <x v="267"/>
    <x v="0"/>
  </r>
  <r>
    <x v="955"/>
    <s v="Protegido 956"/>
    <d v="2019-07-29T00:00:00"/>
    <d v="2020-11-02T00:00:00"/>
    <x v="0"/>
    <s v="FUSAGASUGA"/>
    <x v="16"/>
    <n v="0"/>
    <n v="2"/>
    <n v="1"/>
    <n v="1"/>
    <n v="3"/>
    <n v="1"/>
    <s v="Si"/>
    <s v="Si"/>
    <n v="1"/>
    <n v="0"/>
    <n v="13000"/>
    <n v="1500"/>
    <n v="120000"/>
    <n v="750000"/>
    <n v="180000"/>
    <x v="199"/>
    <x v="2"/>
  </r>
  <r>
    <x v="956"/>
    <s v="Protegido 957"/>
    <d v="2019-07-29T00:00:00"/>
    <d v="2020-10-29T00:00:00"/>
    <x v="1"/>
    <s v="BOGOTA"/>
    <x v="1"/>
    <n v="0"/>
    <n v="2"/>
    <n v="0"/>
    <n v="3"/>
    <n v="1"/>
    <n v="1"/>
    <s v="Si"/>
    <s v="Si"/>
    <n v="1"/>
    <n v="0"/>
    <n v="13000"/>
    <n v="0"/>
    <n v="360000"/>
    <n v="250000"/>
    <n v="180000"/>
    <x v="115"/>
    <x v="0"/>
  </r>
  <r>
    <x v="957"/>
    <s v="Protegido 958"/>
    <d v="2019-07-29T00:00:00"/>
    <d v="2020-01-17T00:00:00"/>
    <x v="0"/>
    <s v="VIOTA"/>
    <x v="16"/>
    <n v="0"/>
    <n v="1"/>
    <n v="0"/>
    <n v="3"/>
    <n v="1"/>
    <n v="2"/>
    <s v="Si"/>
    <s v="Si"/>
    <n v="1"/>
    <n v="0"/>
    <n v="6500"/>
    <n v="0"/>
    <n v="360000"/>
    <n v="250000"/>
    <n v="360000"/>
    <x v="263"/>
    <x v="2"/>
  </r>
  <r>
    <x v="958"/>
    <s v="Protegido 959"/>
    <d v="2019-07-29T00:00:00"/>
    <d v="2020-08-29T00:00:00"/>
    <x v="1"/>
    <s v="BOGOTA"/>
    <x v="1"/>
    <n v="0"/>
    <n v="1"/>
    <n v="0"/>
    <n v="0"/>
    <n v="2"/>
    <n v="0"/>
    <s v="Si"/>
    <s v="Si"/>
    <n v="1"/>
    <n v="0"/>
    <n v="6500"/>
    <n v="0"/>
    <n v="0"/>
    <n v="500000"/>
    <n v="0"/>
    <x v="120"/>
    <x v="0"/>
  </r>
  <r>
    <x v="959"/>
    <s v="Protegido 960"/>
    <d v="2019-07-29T00:00:00"/>
    <d v="2020-03-15T00:00:00"/>
    <x v="0"/>
    <s v="SOACHA"/>
    <x v="16"/>
    <n v="0"/>
    <n v="0"/>
    <n v="0"/>
    <n v="0"/>
    <n v="2"/>
    <n v="0"/>
    <s v="No"/>
    <s v="Si"/>
    <n v="1"/>
    <n v="0"/>
    <n v="0"/>
    <n v="0"/>
    <n v="0"/>
    <n v="500000"/>
    <n v="0"/>
    <x v="204"/>
    <x v="2"/>
  </r>
  <r>
    <x v="960"/>
    <s v="Protegido 961"/>
    <d v="2019-07-29T00:00:00"/>
    <d v="2020-06-11T00:00:00"/>
    <x v="1"/>
    <s v="ESPINAL"/>
    <x v="27"/>
    <n v="1"/>
    <n v="0"/>
    <n v="0"/>
    <n v="3"/>
    <n v="1"/>
    <n v="0"/>
    <s v="Si"/>
    <s v="Si"/>
    <n v="1"/>
    <n v="2500"/>
    <n v="0"/>
    <n v="0"/>
    <n v="360000"/>
    <n v="250000"/>
    <n v="0"/>
    <x v="247"/>
    <x v="3"/>
  </r>
  <r>
    <x v="961"/>
    <s v="Protegido 962"/>
    <d v="2019-07-29T00:00:00"/>
    <d v="2021-09-17T00:00:00"/>
    <x v="0"/>
    <s v="BOGOTA"/>
    <x v="1"/>
    <n v="1"/>
    <n v="2"/>
    <n v="1"/>
    <n v="1"/>
    <n v="1"/>
    <n v="0"/>
    <s v="Si"/>
    <s v="Si"/>
    <n v="1"/>
    <n v="2500"/>
    <n v="13000"/>
    <n v="1500"/>
    <n v="120000"/>
    <n v="250000"/>
    <n v="0"/>
    <x v="91"/>
    <x v="0"/>
  </r>
  <r>
    <x v="962"/>
    <s v="Protegido 963"/>
    <d v="2019-07-29T00:00:00"/>
    <d v="2021-10-08T00:00:00"/>
    <x v="1"/>
    <s v="GIRARDOT"/>
    <x v="16"/>
    <n v="0"/>
    <n v="2"/>
    <n v="0"/>
    <n v="0"/>
    <n v="3"/>
    <n v="0"/>
    <s v="Si"/>
    <s v="Si"/>
    <n v="1"/>
    <n v="0"/>
    <n v="13000"/>
    <n v="0"/>
    <n v="0"/>
    <n v="750000"/>
    <n v="0"/>
    <x v="112"/>
    <x v="2"/>
  </r>
  <r>
    <x v="963"/>
    <s v="Protegido 964"/>
    <d v="2019-07-29T00:00:00"/>
    <d v="2020-04-22T00:00:00"/>
    <x v="0"/>
    <s v="SANTA SOFIA"/>
    <x v="24"/>
    <n v="0"/>
    <n v="0"/>
    <n v="1"/>
    <n v="3"/>
    <n v="2"/>
    <n v="1"/>
    <s v="Si"/>
    <s v="Si"/>
    <n v="1"/>
    <n v="0"/>
    <n v="0"/>
    <n v="1500"/>
    <n v="360000"/>
    <n v="500000"/>
    <n v="180000"/>
    <x v="176"/>
    <x v="3"/>
  </r>
  <r>
    <x v="964"/>
    <s v="Protegido 965"/>
    <d v="2019-07-29T00:00:00"/>
    <d v="2021-04-22T00:00:00"/>
    <x v="1"/>
    <s v="PEREIRA"/>
    <x v="0"/>
    <n v="0"/>
    <n v="1"/>
    <n v="0"/>
    <n v="1"/>
    <n v="1"/>
    <n v="0"/>
    <s v="Si"/>
    <s v="Si"/>
    <n v="1"/>
    <n v="0"/>
    <n v="6500"/>
    <n v="0"/>
    <n v="120000"/>
    <n v="250000"/>
    <n v="0"/>
    <x v="175"/>
    <x v="0"/>
  </r>
  <r>
    <x v="965"/>
    <s v="Protegido 966"/>
    <d v="2019-07-29T00:00:00"/>
    <d v="2020-01-31T00:00:00"/>
    <x v="1"/>
    <s v="FLORENCIA 1"/>
    <x v="2"/>
    <n v="0"/>
    <n v="2"/>
    <n v="1"/>
    <n v="0"/>
    <n v="3"/>
    <n v="0"/>
    <s v="Si"/>
    <s v="Si"/>
    <n v="1"/>
    <n v="0"/>
    <n v="13000"/>
    <n v="1500"/>
    <n v="0"/>
    <n v="750000"/>
    <n v="0"/>
    <x v="161"/>
    <x v="0"/>
  </r>
  <r>
    <x v="966"/>
    <s v="Protegido 967"/>
    <d v="2019-07-29T00:00:00"/>
    <d v="2020-02-26T00:00:00"/>
    <x v="0"/>
    <s v="BECERRIL"/>
    <x v="22"/>
    <n v="0"/>
    <n v="0"/>
    <n v="0"/>
    <n v="0"/>
    <n v="3"/>
    <n v="1"/>
    <s v="No"/>
    <s v="Si"/>
    <n v="1"/>
    <n v="0"/>
    <n v="0"/>
    <n v="0"/>
    <n v="0"/>
    <n v="750000"/>
    <n v="180000"/>
    <x v="192"/>
    <x v="3"/>
  </r>
  <r>
    <x v="967"/>
    <s v="Protegido 968"/>
    <d v="2019-07-29T00:00:00"/>
    <d v="2021-07-29T00:00:00"/>
    <x v="0"/>
    <s v="VIOTA"/>
    <x v="16"/>
    <n v="0"/>
    <n v="1"/>
    <n v="1"/>
    <n v="0"/>
    <n v="1"/>
    <n v="1"/>
    <s v="Si"/>
    <s v="Si"/>
    <n v="1"/>
    <n v="0"/>
    <n v="6500"/>
    <n v="1500"/>
    <n v="0"/>
    <n v="250000"/>
    <n v="180000"/>
    <x v="248"/>
    <x v="2"/>
  </r>
  <r>
    <x v="968"/>
    <s v="Protegido 969"/>
    <d v="2019-07-29T00:00:00"/>
    <d v="2021-03-29T00:00:00"/>
    <x v="0"/>
    <s v="NEIVA"/>
    <x v="3"/>
    <n v="0"/>
    <n v="0"/>
    <n v="0"/>
    <n v="3"/>
    <n v="1"/>
    <n v="1"/>
    <s v="No"/>
    <s v="Si"/>
    <n v="1"/>
    <n v="0"/>
    <n v="0"/>
    <n v="0"/>
    <n v="360000"/>
    <n v="250000"/>
    <n v="180000"/>
    <x v="94"/>
    <x v="0"/>
  </r>
  <r>
    <x v="969"/>
    <s v="Protegido 970"/>
    <d v="2019-07-29T00:00:00"/>
    <d v="2020-04-12T00:00:00"/>
    <x v="0"/>
    <s v="NEIVA"/>
    <x v="3"/>
    <n v="1"/>
    <n v="1"/>
    <n v="0"/>
    <n v="1"/>
    <n v="2"/>
    <n v="0"/>
    <s v="Si"/>
    <s v="Si"/>
    <n v="1"/>
    <n v="2500"/>
    <n v="6500"/>
    <n v="0"/>
    <n v="120000"/>
    <n v="500000"/>
    <n v="0"/>
    <x v="121"/>
    <x v="0"/>
  </r>
  <r>
    <x v="970"/>
    <s v="Protegido 971"/>
    <d v="2019-07-29T00:00:00"/>
    <d v="2021-04-07T00:00:00"/>
    <x v="0"/>
    <s v="ACEVEDO"/>
    <x v="3"/>
    <n v="0"/>
    <n v="1"/>
    <n v="0"/>
    <n v="0"/>
    <n v="3"/>
    <n v="2"/>
    <s v="Si"/>
    <s v="Si"/>
    <n v="1"/>
    <n v="0"/>
    <n v="6500"/>
    <n v="0"/>
    <n v="0"/>
    <n v="750000"/>
    <n v="360000"/>
    <x v="104"/>
    <x v="0"/>
  </r>
  <r>
    <x v="971"/>
    <s v="Protegido 972"/>
    <d v="2019-07-29T00:00:00"/>
    <d v="2021-03-15T00:00:00"/>
    <x v="1"/>
    <s v="ACEVEDO"/>
    <x v="3"/>
    <n v="0"/>
    <n v="1"/>
    <n v="0"/>
    <n v="3"/>
    <n v="1"/>
    <n v="0"/>
    <s v="Si"/>
    <s v="Si"/>
    <n v="1"/>
    <n v="0"/>
    <n v="6500"/>
    <n v="0"/>
    <n v="360000"/>
    <n v="250000"/>
    <n v="0"/>
    <x v="0"/>
    <x v="0"/>
  </r>
  <r>
    <x v="972"/>
    <s v="Protegido 973"/>
    <d v="2019-07-29T00:00:00"/>
    <d v="2020-12-14T00:00:00"/>
    <x v="0"/>
    <s v="FLORENCIA 1"/>
    <x v="2"/>
    <n v="1"/>
    <n v="1"/>
    <n v="1"/>
    <n v="3"/>
    <n v="2"/>
    <n v="0"/>
    <s v="Si"/>
    <s v="Si"/>
    <n v="1"/>
    <n v="2500"/>
    <n v="6500"/>
    <n v="1500"/>
    <n v="360000"/>
    <n v="500000"/>
    <n v="0"/>
    <x v="133"/>
    <x v="0"/>
  </r>
  <r>
    <x v="973"/>
    <s v="Protegido 974"/>
    <d v="2019-07-29T00:00:00"/>
    <d v="2021-08-02T00:00:00"/>
    <x v="0"/>
    <s v="BUCARAMANGA"/>
    <x v="13"/>
    <n v="1"/>
    <n v="2"/>
    <n v="0"/>
    <n v="1"/>
    <n v="3"/>
    <n v="1"/>
    <s v="Si"/>
    <s v="Si"/>
    <n v="1"/>
    <n v="2500"/>
    <n v="13000"/>
    <n v="0"/>
    <n v="120000"/>
    <n v="750000"/>
    <n v="180000"/>
    <x v="31"/>
    <x v="1"/>
  </r>
  <r>
    <x v="974"/>
    <s v="Protegido 975"/>
    <d v="2019-07-29T00:00:00"/>
    <d v="2020-08-03T00:00:00"/>
    <x v="0"/>
    <s v="FLORIDABLANCA"/>
    <x v="13"/>
    <n v="0"/>
    <n v="0"/>
    <n v="1"/>
    <n v="1"/>
    <n v="2"/>
    <n v="2"/>
    <s v="Si"/>
    <s v="Si"/>
    <n v="1"/>
    <n v="0"/>
    <n v="0"/>
    <n v="1500"/>
    <n v="120000"/>
    <n v="500000"/>
    <n v="360000"/>
    <x v="153"/>
    <x v="1"/>
  </r>
  <r>
    <x v="975"/>
    <s v="Protegido 976"/>
    <d v="2019-07-29T00:00:00"/>
    <d v="2021-08-23T00:00:00"/>
    <x v="0"/>
    <s v="BUCARAMANGA"/>
    <x v="13"/>
    <n v="0"/>
    <n v="0"/>
    <n v="1"/>
    <n v="0"/>
    <n v="2"/>
    <n v="1"/>
    <s v="Si"/>
    <s v="Si"/>
    <n v="1"/>
    <n v="0"/>
    <n v="0"/>
    <n v="1500"/>
    <n v="0"/>
    <n v="500000"/>
    <n v="180000"/>
    <x v="26"/>
    <x v="1"/>
  </r>
  <r>
    <x v="976"/>
    <s v="Protegido 977"/>
    <d v="2019-07-29T00:00:00"/>
    <d v="2021-03-19T00:00:00"/>
    <x v="0"/>
    <s v="BARRANCO DE LOBA"/>
    <x v="19"/>
    <n v="0"/>
    <n v="2"/>
    <n v="0"/>
    <n v="0"/>
    <n v="3"/>
    <n v="2"/>
    <s v="Si"/>
    <s v="Si"/>
    <n v="1"/>
    <n v="0"/>
    <n v="13000"/>
    <n v="0"/>
    <n v="0"/>
    <n v="750000"/>
    <n v="360000"/>
    <x v="206"/>
    <x v="2"/>
  </r>
  <r>
    <x v="977"/>
    <s v="Protegido 978"/>
    <d v="2019-07-29T00:00:00"/>
    <d v="2020-12-20T00:00:00"/>
    <x v="0"/>
    <s v="BUCARAMANGA"/>
    <x v="13"/>
    <n v="0"/>
    <n v="0"/>
    <n v="0"/>
    <n v="0"/>
    <n v="1"/>
    <n v="1"/>
    <s v="No"/>
    <s v="Si"/>
    <n v="1"/>
    <n v="0"/>
    <n v="0"/>
    <n v="0"/>
    <n v="0"/>
    <n v="250000"/>
    <n v="180000"/>
    <x v="182"/>
    <x v="1"/>
  </r>
  <r>
    <x v="978"/>
    <s v="Protegido 979"/>
    <d v="2019-07-29T00:00:00"/>
    <d v="2019-12-01T00:00:00"/>
    <x v="1"/>
    <s v="BARRANCABERMEJA"/>
    <x v="13"/>
    <n v="0"/>
    <n v="1"/>
    <n v="0"/>
    <n v="1"/>
    <n v="2"/>
    <n v="2"/>
    <s v="Si"/>
    <s v="Si"/>
    <n v="1"/>
    <n v="0"/>
    <n v="6500"/>
    <n v="0"/>
    <n v="120000"/>
    <n v="500000"/>
    <n v="360000"/>
    <x v="79"/>
    <x v="1"/>
  </r>
  <r>
    <x v="979"/>
    <s v="Protegido 980"/>
    <d v="2019-07-29T00:00:00"/>
    <d v="2019-10-30T00:00:00"/>
    <x v="0"/>
    <s v="BARRANCABERMEJA"/>
    <x v="13"/>
    <n v="0"/>
    <n v="2"/>
    <n v="0"/>
    <n v="0"/>
    <n v="2"/>
    <n v="0"/>
    <s v="Si"/>
    <s v="Si"/>
    <n v="1"/>
    <n v="0"/>
    <n v="13000"/>
    <n v="0"/>
    <n v="0"/>
    <n v="500000"/>
    <n v="0"/>
    <x v="152"/>
    <x v="1"/>
  </r>
  <r>
    <x v="980"/>
    <s v="Protegido 981"/>
    <d v="2019-07-29T00:00:00"/>
    <d v="2020-10-29T00:00:00"/>
    <x v="0"/>
    <s v="BUCARAMANGA"/>
    <x v="13"/>
    <n v="0"/>
    <n v="1"/>
    <n v="1"/>
    <n v="3"/>
    <n v="2"/>
    <n v="2"/>
    <s v="Si"/>
    <s v="Si"/>
    <n v="1"/>
    <n v="0"/>
    <n v="6500"/>
    <n v="1500"/>
    <n v="360000"/>
    <n v="500000"/>
    <n v="360000"/>
    <x v="156"/>
    <x v="1"/>
  </r>
  <r>
    <x v="981"/>
    <s v="Protegido 982"/>
    <d v="2019-07-29T00:00:00"/>
    <d v="2021-05-07T00:00:00"/>
    <x v="0"/>
    <s v="TUNJA"/>
    <x v="24"/>
    <n v="0"/>
    <n v="2"/>
    <n v="1"/>
    <n v="3"/>
    <n v="1"/>
    <n v="0"/>
    <s v="Si"/>
    <s v="Si"/>
    <n v="1"/>
    <n v="0"/>
    <n v="13000"/>
    <n v="1500"/>
    <n v="360000"/>
    <n v="250000"/>
    <n v="0"/>
    <x v="1"/>
    <x v="3"/>
  </r>
  <r>
    <x v="982"/>
    <s v="Protegido 983"/>
    <d v="2019-07-29T00:00:00"/>
    <d v="2020-02-09T00:00:00"/>
    <x v="0"/>
    <s v="BOGOTA"/>
    <x v="1"/>
    <n v="0"/>
    <n v="0"/>
    <n v="1"/>
    <n v="3"/>
    <n v="3"/>
    <n v="2"/>
    <s v="Si"/>
    <s v="Si"/>
    <n v="1"/>
    <n v="0"/>
    <n v="0"/>
    <n v="1500"/>
    <n v="360000"/>
    <n v="750000"/>
    <n v="360000"/>
    <x v="242"/>
    <x v="0"/>
  </r>
  <r>
    <x v="983"/>
    <s v="Protegido 984"/>
    <d v="2019-07-29T00:00:00"/>
    <d v="2021-05-26T00:00:00"/>
    <x v="1"/>
    <s v="BARRANQUILLA"/>
    <x v="14"/>
    <n v="1"/>
    <n v="0"/>
    <n v="0"/>
    <n v="3"/>
    <n v="1"/>
    <n v="1"/>
    <s v="Si"/>
    <s v="Si"/>
    <n v="1"/>
    <n v="2500"/>
    <n v="0"/>
    <n v="0"/>
    <n v="360000"/>
    <n v="250000"/>
    <n v="180000"/>
    <x v="8"/>
    <x v="1"/>
  </r>
  <r>
    <x v="984"/>
    <s v="Protegido 985"/>
    <d v="2019-07-29T00:00:00"/>
    <d v="2020-06-18T00:00:00"/>
    <x v="1"/>
    <s v="BOGOTA"/>
    <x v="1"/>
    <n v="0"/>
    <n v="1"/>
    <n v="0"/>
    <n v="0"/>
    <n v="2"/>
    <n v="0"/>
    <s v="Si"/>
    <s v="Si"/>
    <n v="1"/>
    <n v="0"/>
    <n v="6500"/>
    <n v="0"/>
    <n v="0"/>
    <n v="500000"/>
    <n v="0"/>
    <x v="120"/>
    <x v="0"/>
  </r>
  <r>
    <x v="985"/>
    <s v="Protegido 986"/>
    <d v="2019-08-04T00:00:00"/>
    <d v="2020-12-13T00:00:00"/>
    <x v="1"/>
    <s v="SOLEDAD"/>
    <x v="14"/>
    <n v="0"/>
    <n v="0"/>
    <n v="0"/>
    <n v="1"/>
    <n v="2"/>
    <n v="1"/>
    <s v="No"/>
    <s v="Si"/>
    <n v="1"/>
    <n v="0"/>
    <n v="0"/>
    <n v="0"/>
    <n v="120000"/>
    <n v="500000"/>
    <n v="180000"/>
    <x v="200"/>
    <x v="1"/>
  </r>
  <r>
    <x v="986"/>
    <s v="Protegido 987"/>
    <d v="2019-08-04T00:00:00"/>
    <d v="2022-01-20T00:00:00"/>
    <x v="0"/>
    <s v="BOGOTA"/>
    <x v="1"/>
    <n v="1"/>
    <n v="1"/>
    <n v="1"/>
    <n v="1"/>
    <n v="2"/>
    <n v="1"/>
    <s v="Si"/>
    <s v="Si"/>
    <n v="1"/>
    <n v="2500"/>
    <n v="6500"/>
    <n v="1500"/>
    <n v="120000"/>
    <n v="500000"/>
    <n v="180000"/>
    <x v="246"/>
    <x v="0"/>
  </r>
  <r>
    <x v="987"/>
    <s v="Protegido 988"/>
    <d v="2019-08-04T00:00:00"/>
    <d v="2021-08-17T00:00:00"/>
    <x v="1"/>
    <s v="CARTAGENA DE INDIAS"/>
    <x v="19"/>
    <n v="1"/>
    <n v="2"/>
    <n v="1"/>
    <n v="1"/>
    <n v="2"/>
    <n v="0"/>
    <s v="Si"/>
    <s v="Si"/>
    <n v="1"/>
    <n v="2500"/>
    <n v="13000"/>
    <n v="1500"/>
    <n v="120000"/>
    <n v="500000"/>
    <n v="0"/>
    <x v="232"/>
    <x v="2"/>
  </r>
  <r>
    <x v="988"/>
    <s v="Protegido 989"/>
    <d v="2019-08-04T00:00:00"/>
    <d v="2020-03-15T00:00:00"/>
    <x v="1"/>
    <s v="ANDES"/>
    <x v="10"/>
    <n v="1"/>
    <n v="0"/>
    <n v="0"/>
    <n v="0"/>
    <n v="3"/>
    <n v="1"/>
    <s v="Si"/>
    <s v="Si"/>
    <n v="1"/>
    <n v="2500"/>
    <n v="0"/>
    <n v="0"/>
    <n v="0"/>
    <n v="750000"/>
    <n v="180000"/>
    <x v="71"/>
    <x v="1"/>
  </r>
  <r>
    <x v="989"/>
    <s v="Protegido 990"/>
    <d v="2019-08-04T00:00:00"/>
    <d v="2021-08-14T00:00:00"/>
    <x v="0"/>
    <s v="GRANADA 3"/>
    <x v="4"/>
    <n v="0"/>
    <n v="2"/>
    <n v="0"/>
    <n v="3"/>
    <n v="3"/>
    <n v="0"/>
    <s v="Si"/>
    <s v="Si"/>
    <n v="1"/>
    <n v="0"/>
    <n v="13000"/>
    <n v="0"/>
    <n v="360000"/>
    <n v="750000"/>
    <n v="0"/>
    <x v="206"/>
    <x v="0"/>
  </r>
  <r>
    <x v="990"/>
    <s v="Protegido 991"/>
    <d v="2019-08-04T00:00:00"/>
    <d v="2021-04-21T00:00:00"/>
    <x v="0"/>
    <s v="CALI"/>
    <x v="9"/>
    <n v="0"/>
    <n v="2"/>
    <n v="0"/>
    <n v="1"/>
    <n v="3"/>
    <n v="0"/>
    <s v="Si"/>
    <s v="Si"/>
    <n v="1"/>
    <n v="0"/>
    <n v="13000"/>
    <n v="0"/>
    <n v="120000"/>
    <n v="750000"/>
    <n v="0"/>
    <x v="41"/>
    <x v="1"/>
  </r>
  <r>
    <x v="991"/>
    <s v="Protegido 992"/>
    <d v="2019-08-04T00:00:00"/>
    <d v="2021-09-30T00:00:00"/>
    <x v="0"/>
    <s v="PIVIJAY"/>
    <x v="23"/>
    <n v="0"/>
    <n v="2"/>
    <n v="0"/>
    <n v="3"/>
    <n v="3"/>
    <n v="1"/>
    <s v="Si"/>
    <s v="Si"/>
    <n v="1"/>
    <n v="0"/>
    <n v="13000"/>
    <n v="0"/>
    <n v="360000"/>
    <n v="750000"/>
    <n v="180000"/>
    <x v="65"/>
    <x v="3"/>
  </r>
  <r>
    <x v="992"/>
    <s v="Protegido 993"/>
    <d v="2019-08-17T00:00:00"/>
    <d v="2019-11-18T00:00:00"/>
    <x v="0"/>
    <s v="PASTO"/>
    <x v="11"/>
    <n v="0"/>
    <n v="2"/>
    <n v="0"/>
    <n v="0"/>
    <n v="3"/>
    <n v="0"/>
    <s v="Si"/>
    <s v="Si"/>
    <n v="1"/>
    <n v="0"/>
    <n v="13000"/>
    <n v="0"/>
    <n v="0"/>
    <n v="750000"/>
    <n v="0"/>
    <x v="112"/>
    <x v="1"/>
  </r>
  <r>
    <x v="993"/>
    <s v="Protegido 994"/>
    <d v="2019-08-17T00:00:00"/>
    <d v="2021-12-14T00:00:00"/>
    <x v="1"/>
    <s v="HELICONIA"/>
    <x v="10"/>
    <n v="1"/>
    <n v="2"/>
    <n v="1"/>
    <n v="1"/>
    <n v="2"/>
    <n v="0"/>
    <s v="Si"/>
    <s v="Si"/>
    <n v="1"/>
    <n v="2500"/>
    <n v="13000"/>
    <n v="1500"/>
    <n v="120000"/>
    <n v="500000"/>
    <n v="0"/>
    <x v="232"/>
    <x v="1"/>
  </r>
  <r>
    <x v="994"/>
    <s v="Protegido 995"/>
    <d v="2019-08-17T00:00:00"/>
    <d v="2020-04-26T00:00:00"/>
    <x v="1"/>
    <s v="NEIVA"/>
    <x v="3"/>
    <n v="0"/>
    <n v="2"/>
    <n v="0"/>
    <n v="0"/>
    <n v="1"/>
    <n v="0"/>
    <s v="Si"/>
    <s v="Si"/>
    <n v="1"/>
    <n v="0"/>
    <n v="13000"/>
    <n v="0"/>
    <n v="0"/>
    <n v="250000"/>
    <n v="0"/>
    <x v="13"/>
    <x v="0"/>
  </r>
  <r>
    <x v="995"/>
    <s v="Protegido 996"/>
    <d v="2019-08-17T00:00:00"/>
    <d v="2020-03-01T00:00:00"/>
    <x v="1"/>
    <s v="SIBUNDOY"/>
    <x v="8"/>
    <n v="1"/>
    <n v="1"/>
    <n v="0"/>
    <n v="3"/>
    <n v="3"/>
    <n v="1"/>
    <s v="Si"/>
    <s v="Si"/>
    <n v="1"/>
    <n v="2500"/>
    <n v="6500"/>
    <n v="0"/>
    <n v="360000"/>
    <n v="750000"/>
    <n v="180000"/>
    <x v="241"/>
    <x v="1"/>
  </r>
  <r>
    <x v="996"/>
    <s v="Protegido 997"/>
    <d v="2019-08-17T00:00:00"/>
    <d v="2020-07-18T00:00:00"/>
    <x v="1"/>
    <s v="CALI"/>
    <x v="9"/>
    <n v="0"/>
    <n v="2"/>
    <n v="1"/>
    <n v="3"/>
    <n v="1"/>
    <n v="1"/>
    <s v="Si"/>
    <s v="Si"/>
    <n v="1"/>
    <n v="0"/>
    <n v="13000"/>
    <n v="1500"/>
    <n v="360000"/>
    <n v="250000"/>
    <n v="180000"/>
    <x v="198"/>
    <x v="1"/>
  </r>
  <r>
    <x v="997"/>
    <s v="Protegido 998"/>
    <d v="2019-08-17T00:00:00"/>
    <d v="2020-01-21T00:00:00"/>
    <x v="1"/>
    <s v="JAMUNDI"/>
    <x v="9"/>
    <n v="1"/>
    <n v="1"/>
    <n v="1"/>
    <n v="1"/>
    <n v="2"/>
    <n v="0"/>
    <s v="Si"/>
    <s v="Si"/>
    <n v="1"/>
    <n v="2500"/>
    <n v="6500"/>
    <n v="1500"/>
    <n v="120000"/>
    <n v="500000"/>
    <n v="0"/>
    <x v="268"/>
    <x v="1"/>
  </r>
  <r>
    <x v="998"/>
    <s v="Protegido 999"/>
    <d v="2019-08-17T00:00:00"/>
    <d v="2021-12-14T00:00:00"/>
    <x v="1"/>
    <s v="VALPARAISO 2"/>
    <x v="2"/>
    <n v="1"/>
    <n v="0"/>
    <n v="0"/>
    <n v="0"/>
    <n v="1"/>
    <n v="0"/>
    <s v="Si"/>
    <s v="Si"/>
    <n v="1"/>
    <n v="2500"/>
    <n v="0"/>
    <n v="0"/>
    <n v="0"/>
    <n v="250000"/>
    <n v="0"/>
    <x v="114"/>
    <x v="0"/>
  </r>
  <r>
    <x v="999"/>
    <s v="Protegido 1000"/>
    <d v="2019-08-17T00:00:00"/>
    <d v="2021-01-20T00:00:00"/>
    <x v="1"/>
    <s v="BOGOTA"/>
    <x v="1"/>
    <n v="1"/>
    <n v="2"/>
    <n v="1"/>
    <n v="0"/>
    <n v="2"/>
    <n v="0"/>
    <s v="Si"/>
    <s v="Si"/>
    <n v="1"/>
    <n v="2500"/>
    <n v="13000"/>
    <n v="1500"/>
    <n v="0"/>
    <n v="500000"/>
    <n v="0"/>
    <x v="269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0000001"/>
    <s v="Protegido 1"/>
    <d v="2015-12-31T00:00:00"/>
    <d v="2016-07-28T00:00:00"/>
    <s v="MASCULINO"/>
    <s v="PEREIRA"/>
    <s v="RISARALDA"/>
    <n v="0"/>
    <n v="1"/>
    <n v="0"/>
    <n v="0"/>
    <n v="1"/>
    <n v="2"/>
    <s v="Si"/>
    <s v="Si"/>
    <x v="0"/>
    <n v="0"/>
    <n v="6500"/>
    <n v="0"/>
    <n v="0"/>
    <n v="250000"/>
    <n v="360000"/>
    <n v="616500"/>
    <n v="1"/>
    <x v="0"/>
  </r>
  <r>
    <n v="10000002"/>
    <s v="Protegido 2"/>
    <d v="2016-01-25T00:00:00"/>
    <d v="2018-06-24T00:00:00"/>
    <s v="MASCULINO"/>
    <s v="BOGOTA"/>
    <s v="BOGOTA"/>
    <n v="0"/>
    <n v="2"/>
    <n v="1"/>
    <n v="0"/>
    <n v="1"/>
    <n v="2"/>
    <s v="Si"/>
    <s v="Si"/>
    <x v="0"/>
    <n v="0"/>
    <n v="13000"/>
    <n v="1500"/>
    <n v="0"/>
    <n v="250000"/>
    <n v="360000"/>
    <n v="624500"/>
    <n v="1"/>
    <x v="1"/>
  </r>
  <r>
    <n v="10000003"/>
    <s v="Protegido 3"/>
    <d v="2016-04-22T00:00:00"/>
    <d v="2018-02-17T00:00:00"/>
    <s v="MASCULINO"/>
    <s v="BOGOTA"/>
    <s v="BOGOTA"/>
    <n v="0"/>
    <n v="0"/>
    <n v="0"/>
    <n v="3"/>
    <n v="1"/>
    <n v="2"/>
    <s v="No"/>
    <s v="Si"/>
    <x v="0"/>
    <n v="0"/>
    <n v="0"/>
    <n v="0"/>
    <n v="360000"/>
    <n v="250000"/>
    <n v="360000"/>
    <n v="970000"/>
    <n v="1"/>
    <x v="1"/>
  </r>
  <r>
    <n v="10000004"/>
    <s v="Protegido 4"/>
    <d v="2016-06-11T00:00:00"/>
    <d v="2018-08-31T00:00:00"/>
    <s v="FEMENINO"/>
    <s v="BOGOTA"/>
    <s v="BOGOTA"/>
    <n v="0"/>
    <n v="1"/>
    <n v="1"/>
    <n v="1"/>
    <n v="2"/>
    <n v="2"/>
    <s v="Si"/>
    <s v="Si"/>
    <x v="0"/>
    <n v="0"/>
    <n v="6500"/>
    <n v="1500"/>
    <n v="120000"/>
    <n v="500000"/>
    <n v="360000"/>
    <n v="988000"/>
    <n v="1"/>
    <x v="1"/>
  </r>
  <r>
    <n v="10000005"/>
    <s v="Protegido 5"/>
    <d v="2016-06-27T00:00:00"/>
    <d v="2016-10-22T00:00:00"/>
    <s v="MASCULINO"/>
    <s v="MILAN"/>
    <s v="CAQUETA"/>
    <n v="0"/>
    <n v="1"/>
    <n v="0"/>
    <n v="0"/>
    <n v="1"/>
    <n v="1"/>
    <s v="Si"/>
    <s v="Si"/>
    <x v="0"/>
    <n v="0"/>
    <n v="6500"/>
    <n v="0"/>
    <n v="0"/>
    <n v="250000"/>
    <n v="180000"/>
    <n v="436500"/>
    <n v="1"/>
    <x v="1"/>
  </r>
  <r>
    <n v="10000006"/>
    <s v="Protegido 6"/>
    <d v="2016-08-14T00:00:00"/>
    <d v="2017-07-14T00:00:00"/>
    <s v="FEMENINO"/>
    <s v="PITALITO"/>
    <s v="HUILA"/>
    <n v="1"/>
    <n v="0"/>
    <n v="0"/>
    <n v="1"/>
    <n v="1"/>
    <n v="1"/>
    <s v="Si"/>
    <s v="Si"/>
    <x v="0"/>
    <n v="2500"/>
    <n v="0"/>
    <n v="0"/>
    <n v="120000"/>
    <n v="250000"/>
    <n v="180000"/>
    <n v="552500"/>
    <n v="1"/>
    <x v="1"/>
  </r>
  <r>
    <n v="10000007"/>
    <s v="Protegido 7"/>
    <d v="2016-08-14T00:00:00"/>
    <d v="2018-03-31T00:00:00"/>
    <s v="MASCULINO"/>
    <s v="PITALITO"/>
    <s v="HUILA"/>
    <n v="1"/>
    <n v="1"/>
    <n v="0"/>
    <n v="0"/>
    <n v="1"/>
    <n v="1"/>
    <s v="Si"/>
    <s v="Si"/>
    <x v="0"/>
    <n v="2500"/>
    <n v="6500"/>
    <n v="0"/>
    <n v="0"/>
    <n v="250000"/>
    <n v="180000"/>
    <n v="439000"/>
    <n v="1"/>
    <x v="1"/>
  </r>
  <r>
    <n v="10000008"/>
    <s v="Protegido 8"/>
    <d v="2016-08-27T00:00:00"/>
    <d v="2018-11-17T00:00:00"/>
    <s v="MASCULINO"/>
    <s v="VILLAVICENCIO"/>
    <s v="META"/>
    <n v="0"/>
    <n v="1"/>
    <n v="0"/>
    <n v="1"/>
    <n v="1"/>
    <n v="1"/>
    <s v="Si"/>
    <s v="Si"/>
    <x v="0"/>
    <n v="0"/>
    <n v="6500"/>
    <n v="0"/>
    <n v="120000"/>
    <n v="250000"/>
    <n v="180000"/>
    <n v="556500"/>
    <n v="1"/>
    <x v="1"/>
  </r>
  <r>
    <n v="10000009"/>
    <s v="Protegido 9"/>
    <d v="2016-09-10T00:00:00"/>
    <d v="2017-10-01T00:00:00"/>
    <s v="MASCULINO"/>
    <s v="BALBOA 1"/>
    <s v="CAUCA"/>
    <n v="0"/>
    <n v="2"/>
    <n v="1"/>
    <n v="0"/>
    <n v="1"/>
    <n v="2"/>
    <s v="Si"/>
    <s v="Si"/>
    <x v="0"/>
    <n v="0"/>
    <n v="13000"/>
    <n v="1500"/>
    <n v="0"/>
    <n v="250000"/>
    <n v="360000"/>
    <n v="624500"/>
    <n v="1"/>
    <x v="1"/>
  </r>
  <r>
    <n v="10000010"/>
    <s v="Protegido 10"/>
    <d v="2016-09-12T00:00:00"/>
    <d v="2016-11-27T00:00:00"/>
    <s v="MASCULINO"/>
    <s v="LA PLATA"/>
    <s v="HUILA"/>
    <n v="1"/>
    <n v="0"/>
    <n v="0"/>
    <n v="3"/>
    <n v="1"/>
    <n v="1"/>
    <s v="Si"/>
    <s v="Si"/>
    <x v="0"/>
    <n v="2500"/>
    <n v="0"/>
    <n v="0"/>
    <n v="360000"/>
    <n v="250000"/>
    <n v="180000"/>
    <n v="792500"/>
    <n v="1"/>
    <x v="1"/>
  </r>
  <r>
    <n v="10000011"/>
    <s v="Protegido 11"/>
    <d v="2016-10-28T00:00:00"/>
    <d v="2019-03-06T00:00:00"/>
    <s v="FEMENINO"/>
    <s v="BOGOTA"/>
    <s v="BOGOTA"/>
    <n v="1"/>
    <n v="1"/>
    <n v="0"/>
    <n v="1"/>
    <n v="2"/>
    <n v="2"/>
    <s v="Si"/>
    <s v="Si"/>
    <x v="0"/>
    <n v="2500"/>
    <n v="6500"/>
    <n v="0"/>
    <n v="120000"/>
    <n v="500000"/>
    <n v="360000"/>
    <n v="989000"/>
    <n v="1"/>
    <x v="1"/>
  </r>
  <r>
    <n v="10000012"/>
    <s v="Protegido 12"/>
    <d v="2016-10-28T00:00:00"/>
    <d v="2017-05-02T00:00:00"/>
    <s v="MASCULINO"/>
    <s v="MANIZALES"/>
    <s v="CALDAS"/>
    <n v="0"/>
    <n v="0"/>
    <n v="0"/>
    <n v="3"/>
    <n v="2"/>
    <n v="2"/>
    <s v="No"/>
    <s v="Si"/>
    <x v="0"/>
    <n v="0"/>
    <n v="0"/>
    <n v="0"/>
    <n v="360000"/>
    <n v="500000"/>
    <n v="360000"/>
    <n v="1220000"/>
    <n v="1"/>
    <x v="1"/>
  </r>
  <r>
    <n v="10000013"/>
    <s v="Protegido 13"/>
    <d v="2016-12-04T00:00:00"/>
    <d v="2018-08-01T00:00:00"/>
    <s v="MASCULINO"/>
    <s v="AGUAZUL"/>
    <s v="CASANARE"/>
    <n v="0"/>
    <n v="2"/>
    <n v="1"/>
    <n v="0"/>
    <n v="1"/>
    <n v="2"/>
    <s v="Si"/>
    <s v="Si"/>
    <x v="0"/>
    <n v="0"/>
    <n v="13000"/>
    <n v="1500"/>
    <n v="0"/>
    <n v="250000"/>
    <n v="360000"/>
    <n v="624500"/>
    <n v="2"/>
    <x v="1"/>
  </r>
  <r>
    <n v="10000014"/>
    <s v="Protegido 14"/>
    <d v="2016-12-04T00:00:00"/>
    <d v="2017-06-25T00:00:00"/>
    <s v="FEMENINO"/>
    <s v="MANIZALES"/>
    <s v="CALDAS"/>
    <n v="1"/>
    <n v="0"/>
    <n v="1"/>
    <n v="0"/>
    <n v="2"/>
    <n v="0"/>
    <s v="Si"/>
    <s v="Si"/>
    <x v="0"/>
    <n v="2500"/>
    <n v="0"/>
    <n v="1500"/>
    <n v="0"/>
    <n v="500000"/>
    <n v="0"/>
    <n v="504000"/>
    <n v="1"/>
    <x v="1"/>
  </r>
  <r>
    <n v="10000015"/>
    <s v="Protegido 15"/>
    <d v="2017-01-27T00:00:00"/>
    <d v="2018-07-05T00:00:00"/>
    <s v="MASCULINO"/>
    <s v="VILLAGARZON"/>
    <s v="PUTUMAYO"/>
    <n v="0"/>
    <n v="1"/>
    <n v="1"/>
    <n v="1"/>
    <n v="2"/>
    <n v="1"/>
    <s v="Si"/>
    <s v="Si"/>
    <x v="0"/>
    <n v="0"/>
    <n v="6500"/>
    <n v="1500"/>
    <n v="120000"/>
    <n v="500000"/>
    <n v="180000"/>
    <n v="808000"/>
    <n v="2"/>
    <x v="2"/>
  </r>
  <r>
    <n v="10000016"/>
    <s v="Protegido 16"/>
    <d v="2017-02-04T00:00:00"/>
    <d v="2018-12-25T00:00:00"/>
    <s v="MASCULINO"/>
    <s v="BOGOTA"/>
    <s v="BOGOTA"/>
    <n v="0"/>
    <n v="2"/>
    <n v="0"/>
    <n v="0"/>
    <n v="1"/>
    <n v="0"/>
    <s v="Si"/>
    <s v="Si"/>
    <x v="0"/>
    <n v="0"/>
    <n v="13000"/>
    <n v="0"/>
    <n v="0"/>
    <n v="250000"/>
    <n v="0"/>
    <n v="263000"/>
    <n v="1"/>
    <x v="2"/>
  </r>
  <r>
    <n v="10000017"/>
    <s v="Protegido 17"/>
    <d v="2017-02-13T00:00:00"/>
    <d v="2018-08-08T00:00:00"/>
    <s v="MASCULINO"/>
    <s v="TULUA"/>
    <s v="VALLE DEL CAUCA"/>
    <n v="1"/>
    <n v="1"/>
    <n v="0"/>
    <n v="0"/>
    <n v="2"/>
    <n v="2"/>
    <s v="Si"/>
    <s v="Si"/>
    <x v="0"/>
    <n v="2500"/>
    <n v="6500"/>
    <n v="0"/>
    <n v="0"/>
    <n v="500000"/>
    <n v="360000"/>
    <n v="869000"/>
    <n v="2"/>
    <x v="2"/>
  </r>
  <r>
    <n v="10000018"/>
    <s v="Protegido 18"/>
    <d v="2017-03-03T00:00:00"/>
    <d v="2017-10-01T00:00:00"/>
    <s v="MASCULINO"/>
    <s v="BOGOTA"/>
    <s v="BOGOTA"/>
    <n v="0"/>
    <n v="1"/>
    <n v="0"/>
    <n v="1"/>
    <n v="1"/>
    <n v="2"/>
    <s v="Si"/>
    <s v="Si"/>
    <x v="0"/>
    <n v="0"/>
    <n v="6500"/>
    <n v="0"/>
    <n v="120000"/>
    <n v="250000"/>
    <n v="360000"/>
    <n v="736500"/>
    <n v="1"/>
    <x v="2"/>
  </r>
  <r>
    <n v="10000019"/>
    <s v="Protegido 19"/>
    <d v="2017-03-20T00:00:00"/>
    <d v="2018-09-24T00:00:00"/>
    <s v="MASCULINO"/>
    <s v="CACERES"/>
    <s v="ANTIOQUIA"/>
    <n v="0"/>
    <n v="2"/>
    <n v="1"/>
    <n v="1"/>
    <n v="2"/>
    <n v="2"/>
    <s v="Si"/>
    <s v="Si"/>
    <x v="0"/>
    <n v="0"/>
    <n v="13000"/>
    <n v="1500"/>
    <n v="120000"/>
    <n v="500000"/>
    <n v="360000"/>
    <n v="994500"/>
    <n v="2"/>
    <x v="2"/>
  </r>
  <r>
    <n v="10000020"/>
    <s v="Protegido 20"/>
    <d v="2017-03-20T00:00:00"/>
    <d v="2018-01-03T00:00:00"/>
    <s v="MASCULINO"/>
    <s v="BOGOTA"/>
    <s v="BOGOTA"/>
    <n v="0"/>
    <n v="0"/>
    <n v="0"/>
    <n v="3"/>
    <n v="2"/>
    <n v="0"/>
    <s v="No"/>
    <s v="Si"/>
    <x v="0"/>
    <n v="0"/>
    <n v="0"/>
    <n v="0"/>
    <n v="360000"/>
    <n v="500000"/>
    <n v="0"/>
    <n v="860000"/>
    <n v="1"/>
    <x v="2"/>
  </r>
  <r>
    <n v="10000021"/>
    <s v="Protegido 21"/>
    <d v="2017-03-20T00:00:00"/>
    <d v="2018-05-11T00:00:00"/>
    <s v="FEMENINO"/>
    <s v="PASTO"/>
    <s v="NARIÑO"/>
    <n v="0"/>
    <n v="2"/>
    <n v="0"/>
    <n v="0"/>
    <n v="0"/>
    <n v="2"/>
    <s v="Si"/>
    <s v="Si"/>
    <x v="0"/>
    <n v="0"/>
    <n v="13000"/>
    <n v="0"/>
    <n v="0"/>
    <n v="0"/>
    <n v="360000"/>
    <n v="373000"/>
    <n v="2"/>
    <x v="2"/>
  </r>
  <r>
    <n v="10000022"/>
    <s v="Protegido 22"/>
    <d v="2017-04-07T00:00:00"/>
    <d v="2018-08-11T00:00:00"/>
    <s v="MASCULINO"/>
    <s v="BUENAVISTA 2"/>
    <s v="CORDOBA"/>
    <n v="0"/>
    <n v="1"/>
    <n v="1"/>
    <n v="1"/>
    <n v="1"/>
    <n v="1"/>
    <s v="Si"/>
    <s v="Si"/>
    <x v="0"/>
    <n v="0"/>
    <n v="6500"/>
    <n v="1500"/>
    <n v="120000"/>
    <n v="250000"/>
    <n v="180000"/>
    <n v="558000"/>
    <n v="2"/>
    <x v="2"/>
  </r>
  <r>
    <n v="10000023"/>
    <s v="Protegido 23"/>
    <d v="2017-04-07T00:00:00"/>
    <d v="2017-11-15T00:00:00"/>
    <s v="MASCULINO"/>
    <s v="FLORENCIA 1"/>
    <s v="CAQUETA"/>
    <n v="0"/>
    <n v="1"/>
    <n v="0"/>
    <n v="1"/>
    <n v="1"/>
    <n v="1"/>
    <s v="Si"/>
    <s v="Si"/>
    <x v="0"/>
    <n v="0"/>
    <n v="6500"/>
    <n v="0"/>
    <n v="120000"/>
    <n v="250000"/>
    <n v="180000"/>
    <n v="556500"/>
    <n v="1"/>
    <x v="2"/>
  </r>
  <r>
    <n v="10000024"/>
    <s v="Protegido 24"/>
    <d v="2017-04-07T00:00:00"/>
    <d v="2018-02-11T00:00:00"/>
    <s v="MASCULINO"/>
    <s v="BARRANCABERMEJA"/>
    <s v="SANTANDER"/>
    <n v="0"/>
    <n v="2"/>
    <n v="0"/>
    <n v="0"/>
    <n v="2"/>
    <n v="1"/>
    <s v="Si"/>
    <s v="Si"/>
    <x v="0"/>
    <n v="0"/>
    <n v="13000"/>
    <n v="0"/>
    <n v="0"/>
    <n v="500000"/>
    <n v="180000"/>
    <n v="693000"/>
    <n v="2"/>
    <x v="2"/>
  </r>
  <r>
    <n v="10000025"/>
    <s v="Protegido 25"/>
    <d v="2017-04-14T00:00:00"/>
    <d v="2018-05-10T00:00:00"/>
    <s v="MASCULINO"/>
    <s v="FLORIDABLANCA"/>
    <s v="SANTANDER"/>
    <n v="0"/>
    <n v="2"/>
    <n v="0"/>
    <n v="3"/>
    <n v="2"/>
    <n v="1"/>
    <s v="Si"/>
    <s v="Si"/>
    <x v="0"/>
    <n v="0"/>
    <n v="13000"/>
    <n v="0"/>
    <n v="360000"/>
    <n v="500000"/>
    <n v="180000"/>
    <n v="1053000"/>
    <n v="2"/>
    <x v="2"/>
  </r>
  <r>
    <n v="10000026"/>
    <s v="Protegido 26"/>
    <d v="2017-04-14T00:00:00"/>
    <d v="2018-11-28T00:00:00"/>
    <s v="MASCULINO"/>
    <s v="BARRANQUILLA"/>
    <s v="ATLANTICO"/>
    <n v="1"/>
    <n v="2"/>
    <n v="0"/>
    <n v="3"/>
    <n v="3"/>
    <n v="1"/>
    <s v="Si"/>
    <s v="Si"/>
    <x v="0"/>
    <n v="2500"/>
    <n v="13000"/>
    <n v="0"/>
    <n v="360000"/>
    <n v="750000"/>
    <n v="180000"/>
    <n v="1305500"/>
    <n v="2"/>
    <x v="2"/>
  </r>
  <r>
    <n v="10000027"/>
    <s v="Protegido 27"/>
    <d v="2017-04-14T00:00:00"/>
    <d v="2017-08-08T00:00:00"/>
    <s v="MASCULINO"/>
    <s v="SAN ANDRES DE SOTAVENTO"/>
    <s v="CORDOBA"/>
    <n v="1"/>
    <n v="0"/>
    <n v="0"/>
    <n v="3"/>
    <n v="3"/>
    <n v="0"/>
    <s v="Si"/>
    <s v="Si"/>
    <x v="0"/>
    <n v="2500"/>
    <n v="0"/>
    <n v="0"/>
    <n v="360000"/>
    <n v="750000"/>
    <n v="0"/>
    <n v="1112500"/>
    <n v="2"/>
    <x v="2"/>
  </r>
  <r>
    <n v="10000028"/>
    <s v="Protegido 28"/>
    <d v="2017-04-14T00:00:00"/>
    <d v="2017-12-06T00:00:00"/>
    <s v="FEMENINO"/>
    <s v="BELLO"/>
    <s v="ANTIOQUIA"/>
    <n v="0"/>
    <n v="0"/>
    <n v="1"/>
    <n v="0"/>
    <n v="1"/>
    <n v="0"/>
    <s v="Si"/>
    <s v="Si"/>
    <x v="0"/>
    <n v="0"/>
    <n v="0"/>
    <n v="1500"/>
    <n v="0"/>
    <n v="250000"/>
    <n v="0"/>
    <n v="251500"/>
    <n v="2"/>
    <x v="2"/>
  </r>
  <r>
    <n v="10000029"/>
    <s v="Protegido 29"/>
    <d v="2017-04-14T00:00:00"/>
    <d v="2019-04-06T00:00:00"/>
    <s v="FEMENINO"/>
    <s v="ANSERMANUEVO"/>
    <s v="VALLE DEL CAUCA"/>
    <n v="0"/>
    <n v="0"/>
    <n v="0"/>
    <n v="0"/>
    <n v="1"/>
    <n v="0"/>
    <s v="No"/>
    <s v="Si"/>
    <x v="0"/>
    <n v="0"/>
    <n v="0"/>
    <n v="0"/>
    <n v="0"/>
    <n v="250000"/>
    <n v="0"/>
    <n v="250000"/>
    <n v="2"/>
    <x v="2"/>
  </r>
  <r>
    <n v="10000030"/>
    <s v="Protegido 30"/>
    <d v="2017-04-14T00:00:00"/>
    <d v="2018-10-25T00:00:00"/>
    <s v="FEMENINO"/>
    <s v="GALAPA"/>
    <s v="ATLANTICO"/>
    <n v="0"/>
    <n v="0"/>
    <n v="1"/>
    <n v="0"/>
    <n v="2"/>
    <n v="1"/>
    <s v="Si"/>
    <s v="Si"/>
    <x v="0"/>
    <n v="0"/>
    <n v="0"/>
    <n v="1500"/>
    <n v="0"/>
    <n v="500000"/>
    <n v="180000"/>
    <n v="681500"/>
    <n v="2"/>
    <x v="2"/>
  </r>
  <r>
    <n v="10000031"/>
    <s v="Protegido 31"/>
    <d v="2017-04-14T00:00:00"/>
    <d v="2018-12-24T00:00:00"/>
    <s v="MASCULINO"/>
    <s v="GALAPA"/>
    <s v="ATLANTICO"/>
    <n v="1"/>
    <n v="1"/>
    <n v="0"/>
    <n v="3"/>
    <n v="3"/>
    <n v="2"/>
    <s v="Si"/>
    <s v="Si"/>
    <x v="0"/>
    <n v="2500"/>
    <n v="6500"/>
    <n v="0"/>
    <n v="360000"/>
    <n v="750000"/>
    <n v="360000"/>
    <n v="1479000"/>
    <n v="2"/>
    <x v="2"/>
  </r>
  <r>
    <n v="10000032"/>
    <s v="Protegido 32"/>
    <d v="2017-04-14T00:00:00"/>
    <d v="2017-12-17T00:00:00"/>
    <s v="FEMENINO"/>
    <s v="NEIVA"/>
    <s v="HUILA"/>
    <n v="0"/>
    <n v="2"/>
    <n v="0"/>
    <n v="3"/>
    <n v="1"/>
    <n v="0"/>
    <s v="Si"/>
    <s v="Si"/>
    <x v="0"/>
    <n v="0"/>
    <n v="13000"/>
    <n v="0"/>
    <n v="360000"/>
    <n v="250000"/>
    <n v="0"/>
    <n v="623000"/>
    <n v="1"/>
    <x v="2"/>
  </r>
  <r>
    <n v="10000033"/>
    <s v="Protegido 33"/>
    <d v="2017-04-24T00:00:00"/>
    <d v="2019-05-26T00:00:00"/>
    <s v="MASCULINO"/>
    <s v="RIOSUCIO 2"/>
    <s v="CHOCO"/>
    <n v="1"/>
    <n v="1"/>
    <n v="1"/>
    <n v="1"/>
    <n v="3"/>
    <n v="1"/>
    <s v="Si"/>
    <s v="Si"/>
    <x v="0"/>
    <n v="2500"/>
    <n v="6500"/>
    <n v="1500"/>
    <n v="120000"/>
    <n v="750000"/>
    <n v="180000"/>
    <n v="1060500"/>
    <n v="3"/>
    <x v="2"/>
  </r>
  <r>
    <n v="10000034"/>
    <s v="Protegido 34"/>
    <d v="2017-04-24T00:00:00"/>
    <d v="2018-10-21T00:00:00"/>
    <s v="MASCULINO"/>
    <s v="RIOSUCIO 2"/>
    <s v="CHOCO"/>
    <n v="1"/>
    <n v="0"/>
    <n v="0"/>
    <n v="3"/>
    <n v="1"/>
    <n v="2"/>
    <s v="Si"/>
    <s v="Si"/>
    <x v="0"/>
    <n v="2500"/>
    <n v="0"/>
    <n v="0"/>
    <n v="360000"/>
    <n v="250000"/>
    <n v="360000"/>
    <n v="972500"/>
    <n v="3"/>
    <x v="2"/>
  </r>
  <r>
    <n v="10000035"/>
    <s v="Protegido 35"/>
    <d v="2017-04-24T00:00:00"/>
    <d v="2018-04-27T00:00:00"/>
    <s v="FEMENINO"/>
    <s v="SOACHA"/>
    <s v="CUNDINAMARCA"/>
    <n v="1"/>
    <n v="2"/>
    <n v="0"/>
    <n v="1"/>
    <n v="3"/>
    <n v="1"/>
    <s v="Si"/>
    <s v="Si"/>
    <x v="0"/>
    <n v="2500"/>
    <n v="13000"/>
    <n v="0"/>
    <n v="120000"/>
    <n v="750000"/>
    <n v="180000"/>
    <n v="1065500"/>
    <n v="3"/>
    <x v="2"/>
  </r>
  <r>
    <n v="10000036"/>
    <s v="Protegido 36"/>
    <d v="2017-04-24T00:00:00"/>
    <d v="2018-03-26T00:00:00"/>
    <s v="FEMENINO"/>
    <s v="CALI"/>
    <s v="VALLE DEL CAUCA"/>
    <n v="0"/>
    <n v="0"/>
    <n v="0"/>
    <n v="1"/>
    <n v="2"/>
    <n v="0"/>
    <s v="No"/>
    <s v="Si"/>
    <x v="0"/>
    <n v="0"/>
    <n v="0"/>
    <n v="0"/>
    <n v="120000"/>
    <n v="500000"/>
    <n v="0"/>
    <n v="620000"/>
    <n v="2"/>
    <x v="2"/>
  </r>
  <r>
    <n v="10000037"/>
    <s v="Protegido 37"/>
    <d v="2017-04-24T00:00:00"/>
    <d v="2018-01-12T00:00:00"/>
    <s v="MASCULINO"/>
    <s v="FLORIDABLANCA"/>
    <s v="SANTANDER"/>
    <n v="0"/>
    <n v="0"/>
    <n v="0"/>
    <n v="1"/>
    <n v="3"/>
    <n v="2"/>
    <s v="No"/>
    <s v="Si"/>
    <x v="0"/>
    <n v="0"/>
    <n v="0"/>
    <n v="0"/>
    <n v="120000"/>
    <n v="750000"/>
    <n v="360000"/>
    <n v="1230000"/>
    <n v="2"/>
    <x v="2"/>
  </r>
  <r>
    <n v="10000038"/>
    <s v="Protegido 38"/>
    <d v="2017-04-24T00:00:00"/>
    <d v="2018-10-05T00:00:00"/>
    <s v="FEMENINO"/>
    <s v="BOGOTA"/>
    <s v="BOGOTA"/>
    <n v="1"/>
    <n v="2"/>
    <n v="1"/>
    <n v="0"/>
    <n v="1"/>
    <n v="2"/>
    <s v="Si"/>
    <s v="Si"/>
    <x v="0"/>
    <n v="2500"/>
    <n v="13000"/>
    <n v="1500"/>
    <n v="0"/>
    <n v="250000"/>
    <n v="360000"/>
    <n v="627000"/>
    <n v="1"/>
    <x v="2"/>
  </r>
  <r>
    <n v="10000039"/>
    <s v="Protegido 39"/>
    <d v="2017-05-22T00:00:00"/>
    <d v="2018-07-11T00:00:00"/>
    <s v="MASCULINO"/>
    <s v="CIRCASIA"/>
    <s v="QUINDIO"/>
    <n v="0"/>
    <n v="2"/>
    <n v="0"/>
    <n v="1"/>
    <n v="3"/>
    <n v="2"/>
    <s v="Si"/>
    <s v="Si"/>
    <x v="0"/>
    <n v="0"/>
    <n v="13000"/>
    <n v="0"/>
    <n v="120000"/>
    <n v="750000"/>
    <n v="360000"/>
    <n v="1243000"/>
    <n v="3"/>
    <x v="2"/>
  </r>
  <r>
    <n v="10000040"/>
    <s v="Protegido 40"/>
    <d v="2017-05-22T00:00:00"/>
    <d v="2019-01-01T00:00:00"/>
    <s v="MASCULINO"/>
    <s v="CIENAGA DE ORO"/>
    <s v="CORDOBA"/>
    <n v="1"/>
    <n v="2"/>
    <n v="1"/>
    <n v="3"/>
    <n v="1"/>
    <n v="0"/>
    <s v="Si"/>
    <s v="Si"/>
    <x v="0"/>
    <n v="2500"/>
    <n v="13000"/>
    <n v="1500"/>
    <n v="360000"/>
    <n v="250000"/>
    <n v="0"/>
    <n v="627000"/>
    <n v="2"/>
    <x v="2"/>
  </r>
  <r>
    <n v="10000041"/>
    <s v="Protegido 41"/>
    <d v="2017-06-09T00:00:00"/>
    <d v="2018-08-23T00:00:00"/>
    <s v="MASCULINO"/>
    <s v="MANAURE"/>
    <s v="LA GUAJIRA"/>
    <n v="0"/>
    <n v="1"/>
    <n v="1"/>
    <n v="0"/>
    <n v="1"/>
    <n v="2"/>
    <s v="Si"/>
    <s v="Si"/>
    <x v="0"/>
    <n v="0"/>
    <n v="6500"/>
    <n v="1500"/>
    <n v="0"/>
    <n v="250000"/>
    <n v="360000"/>
    <n v="618000"/>
    <n v="3"/>
    <x v="2"/>
  </r>
  <r>
    <n v="10000042"/>
    <s v="Protegido 42"/>
    <d v="2017-06-12T00:00:00"/>
    <d v="2019-01-04T00:00:00"/>
    <s v="FEMENINO"/>
    <s v="PUERTO LIBERTADOR"/>
    <s v="CORDOBA"/>
    <n v="1"/>
    <n v="2"/>
    <n v="1"/>
    <n v="0"/>
    <n v="1"/>
    <n v="1"/>
    <s v="Si"/>
    <s v="Si"/>
    <x v="0"/>
    <n v="2500"/>
    <n v="13000"/>
    <n v="1500"/>
    <n v="0"/>
    <n v="250000"/>
    <n v="180000"/>
    <n v="447000"/>
    <n v="2"/>
    <x v="2"/>
  </r>
  <r>
    <n v="10000043"/>
    <s v="Protegido 43"/>
    <d v="2017-07-01T00:00:00"/>
    <d v="2017-12-13T00:00:00"/>
    <s v="FEMENINO"/>
    <s v="VILLAVICENCIO"/>
    <s v="META"/>
    <n v="1"/>
    <n v="1"/>
    <n v="0"/>
    <n v="1"/>
    <n v="1"/>
    <n v="2"/>
    <s v="Si"/>
    <s v="Si"/>
    <x v="0"/>
    <n v="2500"/>
    <n v="6500"/>
    <n v="0"/>
    <n v="120000"/>
    <n v="250000"/>
    <n v="360000"/>
    <n v="739000"/>
    <n v="1"/>
    <x v="2"/>
  </r>
  <r>
    <n v="10000044"/>
    <s v="Protegido 44"/>
    <d v="2017-07-01T00:00:00"/>
    <d v="2019-04-14T00:00:00"/>
    <s v="MASCULINO"/>
    <s v="BOGOTA"/>
    <s v="BOGOTA"/>
    <n v="1"/>
    <n v="1"/>
    <n v="0"/>
    <n v="1"/>
    <n v="3"/>
    <n v="2"/>
    <s v="Si"/>
    <s v="Si"/>
    <x v="0"/>
    <n v="2500"/>
    <n v="6500"/>
    <n v="0"/>
    <n v="120000"/>
    <n v="750000"/>
    <n v="360000"/>
    <n v="1239000"/>
    <n v="1"/>
    <x v="2"/>
  </r>
  <r>
    <n v="10000045"/>
    <s v="Protegido 45"/>
    <d v="2017-07-01T00:00:00"/>
    <d v="2018-12-09T00:00:00"/>
    <s v="MASCULINO"/>
    <s v="MONTERIA"/>
    <s v="CORDOBA"/>
    <n v="1"/>
    <n v="2"/>
    <n v="0"/>
    <n v="1"/>
    <n v="2"/>
    <n v="2"/>
    <s v="Si"/>
    <s v="Si"/>
    <x v="0"/>
    <n v="2500"/>
    <n v="13000"/>
    <n v="0"/>
    <n v="120000"/>
    <n v="500000"/>
    <n v="360000"/>
    <n v="995500"/>
    <n v="2"/>
    <x v="2"/>
  </r>
  <r>
    <n v="10000046"/>
    <s v="Protegido 46"/>
    <d v="2017-07-17T00:00:00"/>
    <d v="2018-03-18T00:00:00"/>
    <s v="MASCULINO"/>
    <s v="BOGOTA"/>
    <s v="BOGOTA"/>
    <n v="0"/>
    <n v="2"/>
    <n v="0"/>
    <n v="1"/>
    <n v="3"/>
    <n v="0"/>
    <s v="Si"/>
    <s v="Si"/>
    <x v="0"/>
    <n v="0"/>
    <n v="13000"/>
    <n v="0"/>
    <n v="120000"/>
    <n v="750000"/>
    <n v="0"/>
    <n v="883000"/>
    <n v="1"/>
    <x v="2"/>
  </r>
  <r>
    <n v="10000047"/>
    <s v="Protegido 47"/>
    <d v="2017-07-17T00:00:00"/>
    <d v="2018-08-19T00:00:00"/>
    <s v="MASCULINO"/>
    <s v="ISTMINA"/>
    <s v="CHOCO"/>
    <n v="0"/>
    <n v="0"/>
    <n v="1"/>
    <n v="3"/>
    <n v="2"/>
    <n v="0"/>
    <s v="Si"/>
    <s v="Si"/>
    <x v="0"/>
    <n v="0"/>
    <n v="0"/>
    <n v="1500"/>
    <n v="360000"/>
    <n v="500000"/>
    <n v="0"/>
    <n v="861500"/>
    <n v="3"/>
    <x v="2"/>
  </r>
  <r>
    <n v="10000048"/>
    <s v="Protegido 48"/>
    <d v="2017-07-23T00:00:00"/>
    <d v="2019-11-05T00:00:00"/>
    <s v="MASCULINO"/>
    <s v="ANDES"/>
    <s v="ANTIOQUIA"/>
    <n v="0"/>
    <n v="1"/>
    <n v="1"/>
    <n v="0"/>
    <n v="1"/>
    <n v="0"/>
    <s v="Si"/>
    <s v="Si"/>
    <x v="0"/>
    <n v="0"/>
    <n v="6500"/>
    <n v="1500"/>
    <n v="0"/>
    <n v="250000"/>
    <n v="0"/>
    <n v="258000"/>
    <n v="2"/>
    <x v="2"/>
  </r>
  <r>
    <n v="10000049"/>
    <s v="Protegido 49"/>
    <d v="2017-07-24T00:00:00"/>
    <d v="2020-01-07T00:00:00"/>
    <s v="MASCULINO"/>
    <s v="SOACHA"/>
    <s v="CUNDINAMARCA"/>
    <n v="1"/>
    <n v="1"/>
    <n v="0"/>
    <n v="0"/>
    <n v="2"/>
    <n v="1"/>
    <s v="Si"/>
    <s v="Si"/>
    <x v="0"/>
    <n v="2500"/>
    <n v="6500"/>
    <n v="0"/>
    <n v="0"/>
    <n v="500000"/>
    <n v="180000"/>
    <n v="689000"/>
    <n v="3"/>
    <x v="2"/>
  </r>
  <r>
    <n v="10000050"/>
    <s v="Protegido 50"/>
    <d v="2017-07-24T00:00:00"/>
    <d v="2019-04-29T00:00:00"/>
    <s v="MASCULINO"/>
    <s v="TULUA"/>
    <s v="VALLE DEL CAUCA"/>
    <n v="0"/>
    <n v="1"/>
    <n v="0"/>
    <n v="1"/>
    <n v="1"/>
    <n v="2"/>
    <s v="Si"/>
    <s v="Si"/>
    <x v="0"/>
    <n v="0"/>
    <n v="6500"/>
    <n v="0"/>
    <n v="120000"/>
    <n v="250000"/>
    <n v="360000"/>
    <n v="736500"/>
    <n v="2"/>
    <x v="2"/>
  </r>
  <r>
    <n v="10000051"/>
    <s v="Protegido 51"/>
    <d v="2017-07-24T00:00:00"/>
    <d v="2017-10-31T00:00:00"/>
    <s v="FEMENINO"/>
    <s v="ACANDI"/>
    <s v="CHOCO"/>
    <n v="1"/>
    <n v="2"/>
    <n v="1"/>
    <n v="0"/>
    <n v="1"/>
    <n v="2"/>
    <s v="Si"/>
    <s v="Si"/>
    <x v="0"/>
    <n v="2500"/>
    <n v="13000"/>
    <n v="1500"/>
    <n v="0"/>
    <n v="250000"/>
    <n v="360000"/>
    <n v="627000"/>
    <n v="3"/>
    <x v="2"/>
  </r>
  <r>
    <n v="10000052"/>
    <s v="Protegido 52"/>
    <d v="2017-07-24T00:00:00"/>
    <d v="2018-08-02T00:00:00"/>
    <s v="FEMENINO"/>
    <s v="SAN JUAN NEPOMUCENO"/>
    <s v="BOLIVAR"/>
    <n v="0"/>
    <n v="2"/>
    <n v="0"/>
    <n v="1"/>
    <n v="0"/>
    <n v="1"/>
    <s v="Si"/>
    <s v="Si"/>
    <x v="0"/>
    <n v="0"/>
    <n v="13000"/>
    <n v="0"/>
    <n v="120000"/>
    <n v="0"/>
    <n v="180000"/>
    <n v="313000"/>
    <n v="3"/>
    <x v="2"/>
  </r>
  <r>
    <n v="10000053"/>
    <s v="Protegido 53"/>
    <d v="2017-07-24T00:00:00"/>
    <d v="2019-05-01T00:00:00"/>
    <s v="MASCULINO"/>
    <s v="SAN JOSE DEL GUAVIARE"/>
    <s v="GUAVIARE"/>
    <n v="0"/>
    <n v="2"/>
    <n v="1"/>
    <n v="0"/>
    <n v="2"/>
    <n v="0"/>
    <s v="Si"/>
    <s v="Si"/>
    <x v="0"/>
    <n v="0"/>
    <n v="13000"/>
    <n v="1500"/>
    <n v="0"/>
    <n v="500000"/>
    <n v="0"/>
    <n v="514500"/>
    <n v="4"/>
    <x v="2"/>
  </r>
  <r>
    <n v="10000054"/>
    <s v="Protegido 54"/>
    <d v="2017-08-07T00:00:00"/>
    <d v="2018-01-07T00:00:00"/>
    <s v="MASCULINO"/>
    <s v="SINCELEJO"/>
    <s v="SUCRE"/>
    <n v="1"/>
    <n v="2"/>
    <n v="0"/>
    <n v="0"/>
    <n v="2"/>
    <n v="2"/>
    <s v="Si"/>
    <s v="Si"/>
    <x v="0"/>
    <n v="2500"/>
    <n v="13000"/>
    <n v="0"/>
    <n v="0"/>
    <n v="500000"/>
    <n v="360000"/>
    <n v="875500"/>
    <n v="4"/>
    <x v="2"/>
  </r>
  <r>
    <n v="10000055"/>
    <s v="Protegido 55"/>
    <d v="2017-08-07T00:00:00"/>
    <d v="2018-10-08T00:00:00"/>
    <s v="MASCULINO"/>
    <s v="BARRANCABERMEJA"/>
    <s v="SANTANDER"/>
    <n v="1"/>
    <n v="2"/>
    <n v="0"/>
    <n v="1"/>
    <n v="2"/>
    <n v="1"/>
    <s v="Si"/>
    <s v="Si"/>
    <x v="0"/>
    <n v="2500"/>
    <n v="13000"/>
    <n v="0"/>
    <n v="120000"/>
    <n v="500000"/>
    <n v="180000"/>
    <n v="815500"/>
    <n v="2"/>
    <x v="2"/>
  </r>
  <r>
    <n v="10000056"/>
    <s v="Protegido 56"/>
    <d v="2017-08-07T00:00:00"/>
    <d v="2018-09-08T00:00:00"/>
    <s v="MASCULINO"/>
    <s v="SAN PEDRO 1"/>
    <s v="SUCRE"/>
    <n v="0"/>
    <n v="1"/>
    <n v="0"/>
    <n v="3"/>
    <n v="2"/>
    <n v="1"/>
    <s v="Si"/>
    <s v="Si"/>
    <x v="0"/>
    <n v="0"/>
    <n v="6500"/>
    <n v="0"/>
    <n v="360000"/>
    <n v="500000"/>
    <n v="180000"/>
    <n v="1046500"/>
    <n v="4"/>
    <x v="2"/>
  </r>
  <r>
    <n v="10000057"/>
    <s v="Protegido 57"/>
    <d v="2017-09-25T00:00:00"/>
    <d v="2018-06-17T00:00:00"/>
    <s v="MASCULINO"/>
    <s v="QUIBDO"/>
    <s v="CHOCO"/>
    <n v="1"/>
    <n v="1"/>
    <n v="1"/>
    <n v="0"/>
    <n v="2"/>
    <n v="1"/>
    <s v="Si"/>
    <s v="Si"/>
    <x v="0"/>
    <n v="2500"/>
    <n v="6500"/>
    <n v="1500"/>
    <n v="0"/>
    <n v="500000"/>
    <n v="180000"/>
    <n v="690500"/>
    <n v="3"/>
    <x v="2"/>
  </r>
  <r>
    <n v="10000058"/>
    <s v="Protegido 58"/>
    <d v="2017-09-25T00:00:00"/>
    <d v="2019-06-02T00:00:00"/>
    <s v="MASCULINO"/>
    <s v="SAN ANDRES DE CUERQUIA"/>
    <s v="ANTIOQUIA"/>
    <n v="0"/>
    <n v="0"/>
    <n v="0"/>
    <n v="3"/>
    <n v="2"/>
    <n v="2"/>
    <s v="No"/>
    <s v="Si"/>
    <x v="0"/>
    <n v="0"/>
    <n v="0"/>
    <n v="0"/>
    <n v="360000"/>
    <n v="500000"/>
    <n v="360000"/>
    <n v="1220000"/>
    <n v="2"/>
    <x v="2"/>
  </r>
  <r>
    <n v="10000059"/>
    <s v="Protegido 59"/>
    <d v="2017-09-25T00:00:00"/>
    <d v="2019-12-17T00:00:00"/>
    <s v="MASCULINO"/>
    <s v="FLORENCIA 2"/>
    <s v="CAUCA"/>
    <n v="0"/>
    <n v="2"/>
    <n v="0"/>
    <n v="1"/>
    <n v="3"/>
    <n v="1"/>
    <s v="Si"/>
    <s v="Si"/>
    <x v="0"/>
    <n v="0"/>
    <n v="13000"/>
    <n v="0"/>
    <n v="120000"/>
    <n v="750000"/>
    <n v="180000"/>
    <n v="1063000"/>
    <n v="1"/>
    <x v="2"/>
  </r>
  <r>
    <n v="10000060"/>
    <s v="Protegido 60"/>
    <d v="2017-09-25T00:00:00"/>
    <d v="2019-03-14T00:00:00"/>
    <s v="MASCULINO"/>
    <s v="BOGOTA"/>
    <s v="BOGOTA"/>
    <n v="1"/>
    <n v="2"/>
    <n v="1"/>
    <n v="1"/>
    <n v="2"/>
    <n v="1"/>
    <s v="Si"/>
    <s v="Si"/>
    <x v="0"/>
    <n v="2500"/>
    <n v="13000"/>
    <n v="1500"/>
    <n v="120000"/>
    <n v="500000"/>
    <n v="180000"/>
    <n v="817000"/>
    <n v="1"/>
    <x v="2"/>
  </r>
  <r>
    <n v="10000061"/>
    <s v="Protegido 61"/>
    <d v="2017-09-25T00:00:00"/>
    <d v="2019-10-10T00:00:00"/>
    <s v="MASCULINO"/>
    <s v="BOGOTA"/>
    <s v="BOGOTA"/>
    <n v="0"/>
    <n v="2"/>
    <n v="0"/>
    <n v="0"/>
    <n v="2"/>
    <n v="1"/>
    <s v="Si"/>
    <s v="Si"/>
    <x v="0"/>
    <n v="0"/>
    <n v="13000"/>
    <n v="0"/>
    <n v="0"/>
    <n v="500000"/>
    <n v="180000"/>
    <n v="693000"/>
    <n v="1"/>
    <x v="2"/>
  </r>
  <r>
    <n v="10000062"/>
    <s v="Protegido 62"/>
    <d v="2017-09-25T00:00:00"/>
    <d v="2018-01-18T00:00:00"/>
    <s v="MASCULINO"/>
    <s v="VALLEDUPAR"/>
    <s v="CESAR"/>
    <n v="1"/>
    <n v="2"/>
    <n v="0"/>
    <n v="1"/>
    <n v="2"/>
    <n v="2"/>
    <s v="Si"/>
    <s v="Si"/>
    <x v="0"/>
    <n v="2500"/>
    <n v="13000"/>
    <n v="0"/>
    <n v="120000"/>
    <n v="500000"/>
    <n v="360000"/>
    <n v="995500"/>
    <n v="4"/>
    <x v="2"/>
  </r>
  <r>
    <n v="10000063"/>
    <s v="Protegido 63"/>
    <d v="2017-10-01T00:00:00"/>
    <d v="2019-04-25T00:00:00"/>
    <s v="MASCULINO"/>
    <s v="BOGOTA"/>
    <s v="BOGOTA"/>
    <n v="1"/>
    <n v="1"/>
    <n v="1"/>
    <n v="0"/>
    <n v="2"/>
    <n v="0"/>
    <s v="Si"/>
    <s v="Si"/>
    <x v="0"/>
    <n v="2500"/>
    <n v="6500"/>
    <n v="1500"/>
    <n v="0"/>
    <n v="500000"/>
    <n v="0"/>
    <n v="510500"/>
    <n v="1"/>
    <x v="2"/>
  </r>
  <r>
    <n v="10000064"/>
    <s v="Protegido 64"/>
    <d v="2017-10-01T00:00:00"/>
    <d v="2018-05-13T00:00:00"/>
    <s v="FEMENINO"/>
    <s v="TAMINANGO"/>
    <s v="NARIÑO"/>
    <n v="0"/>
    <n v="1"/>
    <n v="0"/>
    <n v="0"/>
    <n v="3"/>
    <n v="0"/>
    <s v="Si"/>
    <s v="Si"/>
    <x v="0"/>
    <n v="0"/>
    <n v="6500"/>
    <n v="0"/>
    <n v="0"/>
    <n v="750000"/>
    <n v="0"/>
    <n v="756500"/>
    <n v="2"/>
    <x v="2"/>
  </r>
  <r>
    <n v="10000065"/>
    <s v="Protegido 65"/>
    <d v="2017-10-01T00:00:00"/>
    <d v="2019-11-09T00:00:00"/>
    <s v="MASCULINO"/>
    <s v="RIOHACHA"/>
    <s v="LA GUAJIRA"/>
    <n v="1"/>
    <n v="0"/>
    <n v="1"/>
    <n v="3"/>
    <n v="3"/>
    <n v="2"/>
    <s v="Si"/>
    <s v="Si"/>
    <x v="0"/>
    <n v="2500"/>
    <n v="0"/>
    <n v="1500"/>
    <n v="360000"/>
    <n v="750000"/>
    <n v="360000"/>
    <n v="1474000"/>
    <n v="3"/>
    <x v="2"/>
  </r>
  <r>
    <n v="10000066"/>
    <s v="Protegido 66"/>
    <d v="2017-10-20T00:00:00"/>
    <d v="2019-01-10T00:00:00"/>
    <s v="MASCULINO"/>
    <s v="FLORIDABLANCA"/>
    <s v="SANTANDER"/>
    <n v="0"/>
    <n v="1"/>
    <n v="0"/>
    <n v="0"/>
    <n v="3"/>
    <n v="1"/>
    <s v="Si"/>
    <s v="Si"/>
    <x v="0"/>
    <n v="0"/>
    <n v="6500"/>
    <n v="0"/>
    <n v="0"/>
    <n v="750000"/>
    <n v="180000"/>
    <n v="936500"/>
    <n v="2"/>
    <x v="2"/>
  </r>
  <r>
    <n v="10000067"/>
    <s v="Protegido 67"/>
    <d v="2017-10-20T00:00:00"/>
    <d v="2018-02-20T00:00:00"/>
    <s v="MASCULINO"/>
    <s v="BOGOTA"/>
    <s v="BOGOTA"/>
    <n v="0"/>
    <n v="2"/>
    <n v="0"/>
    <n v="1"/>
    <n v="2"/>
    <n v="0"/>
    <s v="Si"/>
    <s v="Si"/>
    <x v="0"/>
    <n v="0"/>
    <n v="13000"/>
    <n v="0"/>
    <n v="120000"/>
    <n v="500000"/>
    <n v="0"/>
    <n v="633000"/>
    <n v="1"/>
    <x v="2"/>
  </r>
  <r>
    <n v="10000068"/>
    <s v="Protegido 68"/>
    <d v="2017-11-06T00:00:00"/>
    <d v="2020-03-09T00:00:00"/>
    <s v="FEMENINO"/>
    <s v="BOGOTA"/>
    <s v="BOGOTA"/>
    <n v="0"/>
    <n v="1"/>
    <n v="0"/>
    <n v="1"/>
    <n v="2"/>
    <n v="1"/>
    <s v="Si"/>
    <s v="Si"/>
    <x v="0"/>
    <n v="0"/>
    <n v="6500"/>
    <n v="0"/>
    <n v="120000"/>
    <n v="500000"/>
    <n v="180000"/>
    <n v="806500"/>
    <n v="1"/>
    <x v="2"/>
  </r>
  <r>
    <n v="10000069"/>
    <s v="Protegido 69"/>
    <d v="2017-11-07T00:00:00"/>
    <d v="2018-05-25T00:00:00"/>
    <s v="MASCULINO"/>
    <s v="NEIVA"/>
    <s v="HUILA"/>
    <n v="1"/>
    <n v="1"/>
    <n v="0"/>
    <n v="0"/>
    <n v="1"/>
    <n v="1"/>
    <s v="Si"/>
    <s v="Si"/>
    <x v="0"/>
    <n v="2500"/>
    <n v="6500"/>
    <n v="0"/>
    <n v="0"/>
    <n v="250000"/>
    <n v="180000"/>
    <n v="439000"/>
    <n v="1"/>
    <x v="2"/>
  </r>
  <r>
    <n v="10000070"/>
    <s v="Protegido 70"/>
    <d v="2017-11-07T00:00:00"/>
    <d v="2018-01-07T00:00:00"/>
    <s v="MASCULINO"/>
    <s v="PASTO"/>
    <s v="NARIÑO"/>
    <n v="1"/>
    <n v="2"/>
    <n v="0"/>
    <n v="0"/>
    <n v="2"/>
    <n v="1"/>
    <s v="Si"/>
    <s v="Si"/>
    <x v="0"/>
    <n v="2500"/>
    <n v="13000"/>
    <n v="0"/>
    <n v="0"/>
    <n v="500000"/>
    <n v="180000"/>
    <n v="695500"/>
    <n v="2"/>
    <x v="2"/>
  </r>
  <r>
    <n v="10000071"/>
    <s v="Protegido 71"/>
    <d v="2017-11-19T00:00:00"/>
    <d v="2019-10-13T00:00:00"/>
    <s v="MASCULINO"/>
    <s v="ORITO"/>
    <s v="PUTUMAYO"/>
    <n v="0"/>
    <n v="0"/>
    <n v="0"/>
    <n v="1"/>
    <n v="2"/>
    <n v="2"/>
    <s v="No"/>
    <s v="Si"/>
    <x v="0"/>
    <n v="0"/>
    <n v="0"/>
    <n v="0"/>
    <n v="120000"/>
    <n v="500000"/>
    <n v="360000"/>
    <n v="980000"/>
    <n v="2"/>
    <x v="2"/>
  </r>
  <r>
    <n v="10000072"/>
    <s v="Protegido 72"/>
    <d v="2017-11-19T00:00:00"/>
    <d v="2019-04-13T00:00:00"/>
    <s v="FEMENINO"/>
    <s v="SABANALARGA 2"/>
    <s v="ATLANTICO"/>
    <n v="1"/>
    <n v="0"/>
    <n v="1"/>
    <n v="1"/>
    <n v="3"/>
    <n v="2"/>
    <s v="Si"/>
    <s v="Si"/>
    <x v="0"/>
    <n v="2500"/>
    <n v="0"/>
    <n v="1500"/>
    <n v="120000"/>
    <n v="750000"/>
    <n v="360000"/>
    <n v="1234000"/>
    <n v="2"/>
    <x v="2"/>
  </r>
  <r>
    <n v="10000073"/>
    <s v="Protegido 73"/>
    <d v="2017-11-27T00:00:00"/>
    <d v="2020-04-09T00:00:00"/>
    <s v="MASCULINO"/>
    <s v="POPAYAN"/>
    <s v="CAUCA"/>
    <n v="0"/>
    <n v="2"/>
    <n v="0"/>
    <n v="3"/>
    <n v="2"/>
    <n v="0"/>
    <s v="Si"/>
    <s v="Si"/>
    <x v="0"/>
    <n v="0"/>
    <n v="13000"/>
    <n v="0"/>
    <n v="360000"/>
    <n v="500000"/>
    <n v="0"/>
    <n v="873000"/>
    <n v="1"/>
    <x v="2"/>
  </r>
  <r>
    <n v="10000074"/>
    <s v="Protegido 74"/>
    <d v="2017-11-27T00:00:00"/>
    <d v="2018-04-12T00:00:00"/>
    <s v="FEMENINO"/>
    <s v="RISARALDA"/>
    <s v="CALDAS"/>
    <n v="1"/>
    <n v="2"/>
    <n v="1"/>
    <n v="1"/>
    <n v="1"/>
    <n v="1"/>
    <s v="Si"/>
    <s v="Si"/>
    <x v="0"/>
    <n v="2500"/>
    <n v="13000"/>
    <n v="1500"/>
    <n v="120000"/>
    <n v="250000"/>
    <n v="180000"/>
    <n v="567000"/>
    <n v="1"/>
    <x v="2"/>
  </r>
  <r>
    <n v="10000075"/>
    <s v="Protegido 75"/>
    <d v="2017-11-27T00:00:00"/>
    <d v="2018-07-25T00:00:00"/>
    <s v="FEMENINO"/>
    <s v="RISARALDA"/>
    <s v="CALDAS"/>
    <n v="0"/>
    <n v="2"/>
    <n v="0"/>
    <n v="0"/>
    <n v="1"/>
    <n v="2"/>
    <s v="Si"/>
    <s v="Si"/>
    <x v="0"/>
    <n v="0"/>
    <n v="13000"/>
    <n v="0"/>
    <n v="0"/>
    <n v="250000"/>
    <n v="360000"/>
    <n v="623000"/>
    <n v="1"/>
    <x v="2"/>
  </r>
  <r>
    <n v="10000076"/>
    <s v="Protegido 76"/>
    <d v="2017-11-27T00:00:00"/>
    <d v="2019-05-10T00:00:00"/>
    <s v="FEMENINO"/>
    <s v="RISARALDA"/>
    <s v="CALDAS"/>
    <n v="1"/>
    <n v="2"/>
    <n v="0"/>
    <n v="3"/>
    <n v="2"/>
    <n v="2"/>
    <s v="Si"/>
    <s v="Si"/>
    <x v="0"/>
    <n v="2500"/>
    <n v="13000"/>
    <n v="0"/>
    <n v="360000"/>
    <n v="500000"/>
    <n v="360000"/>
    <n v="1235500"/>
    <n v="1"/>
    <x v="2"/>
  </r>
  <r>
    <n v="10000077"/>
    <s v="Protegido 77"/>
    <d v="2017-11-27T00:00:00"/>
    <d v="2019-09-23T00:00:00"/>
    <s v="FEMENINO"/>
    <s v="CALI"/>
    <s v="VALLE DEL CAUCA"/>
    <n v="0"/>
    <n v="2"/>
    <n v="0"/>
    <n v="3"/>
    <n v="3"/>
    <n v="1"/>
    <s v="Si"/>
    <s v="Si"/>
    <x v="0"/>
    <n v="0"/>
    <n v="13000"/>
    <n v="0"/>
    <n v="360000"/>
    <n v="750000"/>
    <n v="180000"/>
    <n v="1303000"/>
    <n v="2"/>
    <x v="2"/>
  </r>
  <r>
    <n v="10000078"/>
    <s v="Protegido 78"/>
    <d v="2017-12-03T00:00:00"/>
    <d v="2019-10-19T00:00:00"/>
    <s v="MASCULINO"/>
    <s v="NEIVA"/>
    <s v="HUILA"/>
    <n v="1"/>
    <n v="0"/>
    <n v="0"/>
    <n v="1"/>
    <n v="2"/>
    <n v="2"/>
    <s v="Si"/>
    <s v="Si"/>
    <x v="0"/>
    <n v="2500"/>
    <n v="0"/>
    <n v="0"/>
    <n v="120000"/>
    <n v="500000"/>
    <n v="360000"/>
    <n v="982500"/>
    <n v="1"/>
    <x v="2"/>
  </r>
  <r>
    <n v="10000079"/>
    <s v="Protegido 79"/>
    <d v="2017-12-03T00:00:00"/>
    <d v="2018-05-15T00:00:00"/>
    <s v="MASCULINO"/>
    <s v="CAMPOALEGRE"/>
    <s v="HUILA"/>
    <n v="0"/>
    <n v="1"/>
    <n v="0"/>
    <n v="0"/>
    <n v="1"/>
    <n v="2"/>
    <s v="Si"/>
    <s v="Si"/>
    <x v="0"/>
    <n v="0"/>
    <n v="6500"/>
    <n v="0"/>
    <n v="0"/>
    <n v="250000"/>
    <n v="360000"/>
    <n v="616500"/>
    <n v="1"/>
    <x v="2"/>
  </r>
  <r>
    <n v="10000080"/>
    <s v="Protegido 80"/>
    <d v="2017-12-10T00:00:00"/>
    <d v="2019-04-29T00:00:00"/>
    <s v="MASCULINO"/>
    <s v="CERRO DE SAN ANTONIO"/>
    <s v="MAGDALENA"/>
    <n v="0"/>
    <n v="2"/>
    <n v="1"/>
    <n v="0"/>
    <n v="1"/>
    <n v="2"/>
    <s v="Si"/>
    <s v="Si"/>
    <x v="0"/>
    <n v="0"/>
    <n v="13000"/>
    <n v="1500"/>
    <n v="0"/>
    <n v="250000"/>
    <n v="360000"/>
    <n v="624500"/>
    <n v="4"/>
    <x v="2"/>
  </r>
  <r>
    <n v="10000081"/>
    <s v="Protegido 81"/>
    <d v="2017-12-10T00:00:00"/>
    <d v="2019-04-12T00:00:00"/>
    <s v="MASCULINO"/>
    <s v="CALI"/>
    <s v="VALLE DEL CAUCA"/>
    <n v="1"/>
    <n v="2"/>
    <n v="0"/>
    <n v="0"/>
    <n v="1"/>
    <n v="1"/>
    <s v="Si"/>
    <s v="Si"/>
    <x v="0"/>
    <n v="2500"/>
    <n v="13000"/>
    <n v="0"/>
    <n v="0"/>
    <n v="250000"/>
    <n v="180000"/>
    <n v="445500"/>
    <n v="2"/>
    <x v="2"/>
  </r>
  <r>
    <n v="10000082"/>
    <s v="Protegido 82"/>
    <d v="2017-12-10T00:00:00"/>
    <d v="2019-04-27T00:00:00"/>
    <s v="FEMENINO"/>
    <s v="CARTAGENA DE INDIAS"/>
    <s v="BOLIVAR"/>
    <n v="0"/>
    <n v="1"/>
    <n v="1"/>
    <n v="1"/>
    <n v="0"/>
    <n v="2"/>
    <s v="Si"/>
    <s v="Si"/>
    <x v="0"/>
    <n v="0"/>
    <n v="6500"/>
    <n v="1500"/>
    <n v="120000"/>
    <n v="0"/>
    <n v="360000"/>
    <n v="488000"/>
    <n v="3"/>
    <x v="2"/>
  </r>
  <r>
    <n v="10000083"/>
    <s v="Protegido 83"/>
    <d v="2017-12-10T00:00:00"/>
    <d v="2018-04-25T00:00:00"/>
    <s v="MASCULINO"/>
    <s v="SOLEDAD"/>
    <s v="ATLANTICO"/>
    <n v="1"/>
    <n v="0"/>
    <n v="1"/>
    <n v="0"/>
    <n v="2"/>
    <n v="1"/>
    <s v="Si"/>
    <s v="Si"/>
    <x v="0"/>
    <n v="2500"/>
    <n v="0"/>
    <n v="1500"/>
    <n v="0"/>
    <n v="500000"/>
    <n v="180000"/>
    <n v="684000"/>
    <n v="2"/>
    <x v="2"/>
  </r>
  <r>
    <n v="10000084"/>
    <s v="Protegido 84"/>
    <d v="2017-12-10T00:00:00"/>
    <d v="2018-02-17T00:00:00"/>
    <s v="MASCULINO"/>
    <s v="DUITAMA"/>
    <s v="BOYACA"/>
    <n v="0"/>
    <n v="2"/>
    <n v="0"/>
    <n v="1"/>
    <n v="3"/>
    <n v="0"/>
    <s v="Si"/>
    <s v="Si"/>
    <x v="0"/>
    <n v="0"/>
    <n v="13000"/>
    <n v="0"/>
    <n v="120000"/>
    <n v="750000"/>
    <n v="0"/>
    <n v="883000"/>
    <n v="4"/>
    <x v="2"/>
  </r>
  <r>
    <n v="10000085"/>
    <s v="Protegido 85"/>
    <d v="2017-12-10T00:00:00"/>
    <d v="2020-05-03T00:00:00"/>
    <s v="MASCULINO"/>
    <s v="BARRANQUILLA"/>
    <s v="ATLANTICO"/>
    <n v="1"/>
    <n v="2"/>
    <n v="0"/>
    <n v="1"/>
    <n v="2"/>
    <n v="2"/>
    <s v="Si"/>
    <s v="Si"/>
    <x v="0"/>
    <n v="2500"/>
    <n v="13000"/>
    <n v="0"/>
    <n v="120000"/>
    <n v="500000"/>
    <n v="360000"/>
    <n v="995500"/>
    <n v="2"/>
    <x v="2"/>
  </r>
  <r>
    <n v="10000086"/>
    <s v="Protegido 86"/>
    <d v="2017-12-10T00:00:00"/>
    <d v="2019-01-04T00:00:00"/>
    <s v="FEMENINO"/>
    <s v="BARRANQUILLA"/>
    <s v="ATLANTICO"/>
    <n v="0"/>
    <n v="1"/>
    <n v="0"/>
    <n v="0"/>
    <n v="2"/>
    <n v="2"/>
    <s v="Si"/>
    <s v="Si"/>
    <x v="0"/>
    <n v="0"/>
    <n v="6500"/>
    <n v="0"/>
    <n v="0"/>
    <n v="500000"/>
    <n v="360000"/>
    <n v="866500"/>
    <n v="2"/>
    <x v="2"/>
  </r>
  <r>
    <n v="10000087"/>
    <s v="Protegido 87"/>
    <d v="2017-12-10T00:00:00"/>
    <d v="2018-11-22T00:00:00"/>
    <s v="MASCULINO"/>
    <s v="SOLEDAD"/>
    <s v="ATLANTICO"/>
    <n v="1"/>
    <n v="0"/>
    <n v="0"/>
    <n v="0"/>
    <n v="3"/>
    <n v="1"/>
    <s v="Si"/>
    <s v="Si"/>
    <x v="0"/>
    <n v="2500"/>
    <n v="0"/>
    <n v="0"/>
    <n v="0"/>
    <n v="750000"/>
    <n v="180000"/>
    <n v="932500"/>
    <n v="2"/>
    <x v="2"/>
  </r>
  <r>
    <n v="10000088"/>
    <s v="Protegido 88"/>
    <d v="2017-12-25T00:00:00"/>
    <d v="2020-04-12T00:00:00"/>
    <s v="MASCULINO"/>
    <s v="MALAMBO"/>
    <s v="ATLANTICO"/>
    <n v="1"/>
    <n v="2"/>
    <n v="0"/>
    <n v="0"/>
    <n v="1"/>
    <n v="1"/>
    <s v="Si"/>
    <s v="Si"/>
    <x v="0"/>
    <n v="2500"/>
    <n v="13000"/>
    <n v="0"/>
    <n v="0"/>
    <n v="250000"/>
    <n v="180000"/>
    <n v="445500"/>
    <n v="2"/>
    <x v="2"/>
  </r>
  <r>
    <n v="10000089"/>
    <s v="Protegido 89"/>
    <d v="2017-12-25T00:00:00"/>
    <d v="2020-03-16T00:00:00"/>
    <s v="MASCULINO"/>
    <s v="MEDELLIN"/>
    <s v="ANTIOQUIA"/>
    <n v="1"/>
    <n v="2"/>
    <n v="1"/>
    <n v="0"/>
    <n v="2"/>
    <n v="2"/>
    <s v="Si"/>
    <s v="Si"/>
    <x v="0"/>
    <n v="2500"/>
    <n v="13000"/>
    <n v="1500"/>
    <n v="0"/>
    <n v="500000"/>
    <n v="360000"/>
    <n v="877000"/>
    <n v="2"/>
    <x v="2"/>
  </r>
  <r>
    <n v="10000090"/>
    <s v="Protegido 90"/>
    <d v="2018-01-12T00:00:00"/>
    <d v="2019-08-02T00:00:00"/>
    <s v="FEMENINO"/>
    <s v="BOGOTA"/>
    <s v="BOGOTA"/>
    <n v="0"/>
    <n v="1"/>
    <n v="0"/>
    <n v="1"/>
    <n v="2"/>
    <n v="1"/>
    <s v="Si"/>
    <s v="Si"/>
    <x v="0"/>
    <n v="0"/>
    <n v="6500"/>
    <n v="0"/>
    <n v="120000"/>
    <n v="500000"/>
    <n v="180000"/>
    <n v="806500"/>
    <n v="1"/>
    <x v="3"/>
  </r>
  <r>
    <n v="10000091"/>
    <s v="Protegido 91"/>
    <d v="2018-01-12T00:00:00"/>
    <d v="2020-06-15T00:00:00"/>
    <s v="MASCULINO"/>
    <s v="BOGOTA"/>
    <s v="BOGOTA"/>
    <n v="1"/>
    <n v="2"/>
    <n v="1"/>
    <n v="1"/>
    <n v="2"/>
    <n v="1"/>
    <s v="Si"/>
    <s v="Si"/>
    <x v="0"/>
    <n v="2500"/>
    <n v="13000"/>
    <n v="1500"/>
    <n v="120000"/>
    <n v="500000"/>
    <n v="180000"/>
    <n v="817000"/>
    <n v="1"/>
    <x v="3"/>
  </r>
  <r>
    <n v="10000092"/>
    <s v="Protegido 92"/>
    <d v="2018-01-15T00:00:00"/>
    <d v="2020-02-27T00:00:00"/>
    <s v="FEMENINO"/>
    <s v="PITALITO"/>
    <s v="HUILA"/>
    <n v="0"/>
    <n v="2"/>
    <n v="0"/>
    <n v="0"/>
    <n v="1"/>
    <n v="0"/>
    <s v="Si"/>
    <s v="Si"/>
    <x v="0"/>
    <n v="0"/>
    <n v="13000"/>
    <n v="0"/>
    <n v="0"/>
    <n v="250000"/>
    <n v="0"/>
    <n v="263000"/>
    <n v="1"/>
    <x v="3"/>
  </r>
  <r>
    <n v="10000093"/>
    <s v="Protegido 93"/>
    <d v="2018-01-23T00:00:00"/>
    <d v="2020-03-08T00:00:00"/>
    <s v="FEMENINO"/>
    <s v="NEIVA"/>
    <s v="HUILA"/>
    <n v="0"/>
    <n v="2"/>
    <n v="1"/>
    <n v="0"/>
    <n v="1"/>
    <n v="2"/>
    <s v="Si"/>
    <s v="Si"/>
    <x v="0"/>
    <n v="0"/>
    <n v="13000"/>
    <n v="1500"/>
    <n v="0"/>
    <n v="250000"/>
    <n v="360000"/>
    <n v="624500"/>
    <n v="1"/>
    <x v="3"/>
  </r>
  <r>
    <n v="10000094"/>
    <s v="Protegido 94"/>
    <d v="2018-01-23T00:00:00"/>
    <d v="2018-09-13T00:00:00"/>
    <s v="MASCULINO"/>
    <s v="GUAMAL 1"/>
    <s v="MAGDALENA"/>
    <n v="0"/>
    <n v="2"/>
    <n v="1"/>
    <n v="1"/>
    <n v="1"/>
    <n v="2"/>
    <s v="Si"/>
    <s v="Si"/>
    <x v="0"/>
    <n v="0"/>
    <n v="13000"/>
    <n v="1500"/>
    <n v="120000"/>
    <n v="250000"/>
    <n v="360000"/>
    <n v="744500"/>
    <n v="4"/>
    <x v="3"/>
  </r>
  <r>
    <n v="10000095"/>
    <s v="Protegido 95"/>
    <d v="2018-01-23T00:00:00"/>
    <d v="2018-09-20T00:00:00"/>
    <s v="MASCULINO"/>
    <s v="SAN PEDRO DE URABA"/>
    <s v="ANTIOQUIA"/>
    <n v="1"/>
    <n v="1"/>
    <n v="1"/>
    <n v="1"/>
    <n v="2"/>
    <n v="2"/>
    <s v="Si"/>
    <s v="Si"/>
    <x v="0"/>
    <n v="2500"/>
    <n v="6500"/>
    <n v="1500"/>
    <n v="120000"/>
    <n v="500000"/>
    <n v="360000"/>
    <n v="990500"/>
    <n v="2"/>
    <x v="3"/>
  </r>
  <r>
    <n v="10000096"/>
    <s v="Protegido 96"/>
    <d v="2018-01-23T00:00:00"/>
    <d v="2019-08-24T00:00:00"/>
    <s v="MASCULINO"/>
    <s v="URAMITA"/>
    <s v="ANTIOQUIA"/>
    <n v="0"/>
    <n v="2"/>
    <n v="0"/>
    <n v="1"/>
    <n v="2"/>
    <n v="2"/>
    <s v="Si"/>
    <s v="Si"/>
    <x v="0"/>
    <n v="0"/>
    <n v="13000"/>
    <n v="0"/>
    <n v="120000"/>
    <n v="500000"/>
    <n v="360000"/>
    <n v="993000"/>
    <n v="2"/>
    <x v="3"/>
  </r>
  <r>
    <n v="10000097"/>
    <s v="Protegido 97"/>
    <d v="2018-01-23T00:00:00"/>
    <d v="2018-10-26T00:00:00"/>
    <s v="MASCULINO"/>
    <s v="MEDIO SAN JUAN"/>
    <s v="CHOCO"/>
    <n v="1"/>
    <n v="2"/>
    <n v="0"/>
    <n v="0"/>
    <n v="2"/>
    <n v="2"/>
    <s v="Si"/>
    <s v="Si"/>
    <x v="0"/>
    <n v="2500"/>
    <n v="13000"/>
    <n v="0"/>
    <n v="0"/>
    <n v="500000"/>
    <n v="360000"/>
    <n v="875500"/>
    <n v="3"/>
    <x v="3"/>
  </r>
  <r>
    <n v="10000098"/>
    <s v="Protegido 98"/>
    <d v="2018-01-23T00:00:00"/>
    <d v="2018-12-14T00:00:00"/>
    <s v="MASCULINO"/>
    <s v="EL ZULIA"/>
    <s v="NORTE DE SANTANDER"/>
    <n v="0"/>
    <n v="1"/>
    <n v="0"/>
    <n v="0"/>
    <n v="2"/>
    <n v="2"/>
    <s v="Si"/>
    <s v="Si"/>
    <x v="0"/>
    <n v="0"/>
    <n v="6500"/>
    <n v="0"/>
    <n v="0"/>
    <n v="500000"/>
    <n v="360000"/>
    <n v="866500"/>
    <n v="4"/>
    <x v="3"/>
  </r>
  <r>
    <n v="10000099"/>
    <s v="Protegido 99"/>
    <d v="2018-01-23T00:00:00"/>
    <d v="2018-04-14T00:00:00"/>
    <s v="MASCULINO"/>
    <s v="URRAO"/>
    <s v="ANTIOQUIA"/>
    <n v="0"/>
    <n v="2"/>
    <n v="0"/>
    <n v="0"/>
    <n v="1"/>
    <n v="1"/>
    <s v="Si"/>
    <s v="Si"/>
    <x v="0"/>
    <n v="0"/>
    <n v="13000"/>
    <n v="0"/>
    <n v="0"/>
    <n v="250000"/>
    <n v="180000"/>
    <n v="443000"/>
    <n v="2"/>
    <x v="3"/>
  </r>
  <r>
    <n v="10000100"/>
    <s v="Protegido 100"/>
    <d v="2018-01-23T00:00:00"/>
    <d v="2020-04-29T00:00:00"/>
    <s v="MASCULINO"/>
    <s v="NUQUI"/>
    <s v="CHOCO"/>
    <n v="0"/>
    <n v="1"/>
    <n v="0"/>
    <n v="0"/>
    <n v="2"/>
    <n v="1"/>
    <s v="Si"/>
    <s v="Si"/>
    <x v="0"/>
    <n v="0"/>
    <n v="6500"/>
    <n v="0"/>
    <n v="0"/>
    <n v="500000"/>
    <n v="180000"/>
    <n v="686500"/>
    <n v="3"/>
    <x v="3"/>
  </r>
  <r>
    <n v="10000101"/>
    <s v="Protegido 101"/>
    <d v="2018-01-23T00:00:00"/>
    <d v="2019-10-19T00:00:00"/>
    <s v="FEMENINO"/>
    <s v="SAN PABLO 2"/>
    <s v="NARIÑO"/>
    <n v="0"/>
    <n v="2"/>
    <n v="1"/>
    <n v="1"/>
    <n v="2"/>
    <n v="2"/>
    <s v="Si"/>
    <s v="Si"/>
    <x v="0"/>
    <n v="0"/>
    <n v="13000"/>
    <n v="1500"/>
    <n v="120000"/>
    <n v="500000"/>
    <n v="360000"/>
    <n v="994500"/>
    <n v="2"/>
    <x v="3"/>
  </r>
  <r>
    <n v="10000102"/>
    <s v="Protegido 102"/>
    <d v="2018-01-23T00:00:00"/>
    <d v="2019-01-24T00:00:00"/>
    <s v="FEMENINO"/>
    <s v="ORITO"/>
    <s v="PUTUMAYO"/>
    <n v="1"/>
    <n v="2"/>
    <n v="1"/>
    <n v="1"/>
    <n v="2"/>
    <n v="2"/>
    <s v="Si"/>
    <s v="Si"/>
    <x v="0"/>
    <n v="2500"/>
    <n v="13000"/>
    <n v="1500"/>
    <n v="120000"/>
    <n v="500000"/>
    <n v="360000"/>
    <n v="997000"/>
    <n v="2"/>
    <x v="3"/>
  </r>
  <r>
    <n v="10000103"/>
    <s v="Protegido 103"/>
    <d v="2018-01-23T00:00:00"/>
    <d v="2019-12-19T00:00:00"/>
    <s v="FEMENINO"/>
    <s v="TUQUERRES"/>
    <s v="NARIÑO"/>
    <n v="0"/>
    <n v="1"/>
    <n v="0"/>
    <n v="0"/>
    <n v="1"/>
    <n v="2"/>
    <s v="Si"/>
    <s v="Si"/>
    <x v="0"/>
    <n v="0"/>
    <n v="6500"/>
    <n v="0"/>
    <n v="0"/>
    <n v="250000"/>
    <n v="360000"/>
    <n v="616500"/>
    <n v="2"/>
    <x v="3"/>
  </r>
  <r>
    <n v="10000104"/>
    <s v="Protegido 104"/>
    <d v="2018-01-23T00:00:00"/>
    <d v="2020-03-21T00:00:00"/>
    <s v="MASCULINO"/>
    <s v="URRAO"/>
    <s v="ANTIOQUIA"/>
    <n v="0"/>
    <n v="1"/>
    <n v="0"/>
    <n v="1"/>
    <n v="2"/>
    <n v="2"/>
    <s v="Si"/>
    <s v="Si"/>
    <x v="0"/>
    <n v="0"/>
    <n v="6500"/>
    <n v="0"/>
    <n v="120000"/>
    <n v="500000"/>
    <n v="360000"/>
    <n v="986500"/>
    <n v="2"/>
    <x v="3"/>
  </r>
  <r>
    <n v="10000105"/>
    <s v="Protegido 105"/>
    <d v="2018-01-23T00:00:00"/>
    <d v="2018-08-22T00:00:00"/>
    <s v="MASCULINO"/>
    <s v="AMALFI"/>
    <s v="ANTIOQUIA"/>
    <n v="1"/>
    <n v="0"/>
    <n v="1"/>
    <n v="0"/>
    <n v="2"/>
    <n v="1"/>
    <s v="Si"/>
    <s v="Si"/>
    <x v="0"/>
    <n v="2500"/>
    <n v="0"/>
    <n v="1500"/>
    <n v="0"/>
    <n v="500000"/>
    <n v="180000"/>
    <n v="684000"/>
    <n v="2"/>
    <x v="3"/>
  </r>
  <r>
    <n v="10000106"/>
    <s v="Protegido 106"/>
    <d v="2018-01-23T00:00:00"/>
    <d v="2018-08-30T00:00:00"/>
    <s v="MASCULINO"/>
    <s v="HATO COROZAL"/>
    <s v="CASANARE"/>
    <n v="0"/>
    <n v="1"/>
    <n v="1"/>
    <n v="1"/>
    <n v="2"/>
    <n v="1"/>
    <s v="Si"/>
    <s v="Si"/>
    <x v="0"/>
    <n v="0"/>
    <n v="6500"/>
    <n v="1500"/>
    <n v="120000"/>
    <n v="500000"/>
    <n v="180000"/>
    <n v="808000"/>
    <n v="2"/>
    <x v="3"/>
  </r>
  <r>
    <n v="10000107"/>
    <s v="Protegido 107"/>
    <d v="2018-01-29T00:00:00"/>
    <d v="2019-05-21T00:00:00"/>
    <s v="MASCULINO"/>
    <s v="POPAYAN"/>
    <s v="CAUCA"/>
    <n v="1"/>
    <n v="2"/>
    <n v="0"/>
    <n v="0"/>
    <n v="2"/>
    <n v="1"/>
    <s v="Si"/>
    <s v="Si"/>
    <x v="0"/>
    <n v="2500"/>
    <n v="13000"/>
    <n v="0"/>
    <n v="0"/>
    <n v="500000"/>
    <n v="180000"/>
    <n v="695500"/>
    <n v="1"/>
    <x v="3"/>
  </r>
  <r>
    <n v="10000108"/>
    <s v="Protegido 108"/>
    <d v="2018-01-29T00:00:00"/>
    <d v="2018-04-24T00:00:00"/>
    <s v="MASCULINO"/>
    <s v="SAN PABLO 2"/>
    <s v="NARIÑO"/>
    <n v="1"/>
    <n v="1"/>
    <n v="0"/>
    <n v="0"/>
    <n v="1"/>
    <n v="2"/>
    <s v="Si"/>
    <s v="Si"/>
    <x v="0"/>
    <n v="2500"/>
    <n v="6500"/>
    <n v="0"/>
    <n v="0"/>
    <n v="250000"/>
    <n v="360000"/>
    <n v="619000"/>
    <n v="2"/>
    <x v="3"/>
  </r>
  <r>
    <n v="10000109"/>
    <s v="Protegido 109"/>
    <d v="2018-01-29T00:00:00"/>
    <d v="2020-07-01T00:00:00"/>
    <s v="FEMENINO"/>
    <s v="CALI"/>
    <s v="VALLE DEL CAUCA"/>
    <n v="1"/>
    <n v="0"/>
    <n v="0"/>
    <n v="1"/>
    <n v="1"/>
    <n v="1"/>
    <s v="Si"/>
    <s v="Si"/>
    <x v="0"/>
    <n v="2500"/>
    <n v="0"/>
    <n v="0"/>
    <n v="120000"/>
    <n v="250000"/>
    <n v="180000"/>
    <n v="552500"/>
    <n v="2"/>
    <x v="3"/>
  </r>
  <r>
    <n v="10000110"/>
    <s v="Protegido 110"/>
    <d v="2018-01-29T00:00:00"/>
    <d v="2018-04-30T00:00:00"/>
    <s v="FEMENINO"/>
    <s v="FLORENCIA 1"/>
    <s v="CAQUETA"/>
    <n v="0"/>
    <n v="1"/>
    <n v="0"/>
    <n v="1"/>
    <n v="3"/>
    <n v="2"/>
    <s v="Si"/>
    <s v="Si"/>
    <x v="0"/>
    <n v="0"/>
    <n v="6500"/>
    <n v="0"/>
    <n v="120000"/>
    <n v="750000"/>
    <n v="360000"/>
    <n v="1236500"/>
    <n v="1"/>
    <x v="3"/>
  </r>
  <r>
    <n v="10000111"/>
    <s v="Protegido 111"/>
    <d v="2018-02-04T00:00:00"/>
    <d v="2019-05-08T00:00:00"/>
    <s v="MASCULINO"/>
    <s v="PUERTO ASIS"/>
    <s v="PUTUMAYO"/>
    <n v="0"/>
    <n v="1"/>
    <n v="1"/>
    <n v="1"/>
    <n v="2"/>
    <n v="1"/>
    <s v="Si"/>
    <s v="Si"/>
    <x v="0"/>
    <n v="0"/>
    <n v="6500"/>
    <n v="1500"/>
    <n v="120000"/>
    <n v="500000"/>
    <n v="180000"/>
    <n v="808000"/>
    <n v="2"/>
    <x v="3"/>
  </r>
  <r>
    <n v="10000112"/>
    <s v="Protegido 112"/>
    <d v="2018-02-04T00:00:00"/>
    <d v="2018-08-20T00:00:00"/>
    <s v="MASCULINO"/>
    <s v="EL RETEN"/>
    <s v="MAGDALENA"/>
    <n v="1"/>
    <n v="2"/>
    <n v="1"/>
    <n v="0"/>
    <n v="1"/>
    <n v="1"/>
    <s v="Si"/>
    <s v="Si"/>
    <x v="0"/>
    <n v="2500"/>
    <n v="13000"/>
    <n v="1500"/>
    <n v="0"/>
    <n v="250000"/>
    <n v="180000"/>
    <n v="447000"/>
    <n v="4"/>
    <x v="3"/>
  </r>
  <r>
    <n v="10000113"/>
    <s v="Protegido 113"/>
    <d v="2018-02-16T00:00:00"/>
    <d v="2019-05-05T00:00:00"/>
    <s v="MASCULINO"/>
    <s v="TORIBIO"/>
    <s v="CAUCA"/>
    <n v="0"/>
    <n v="1"/>
    <n v="0"/>
    <n v="1"/>
    <n v="0"/>
    <n v="0"/>
    <s v="Si"/>
    <s v="Si"/>
    <x v="0"/>
    <n v="0"/>
    <n v="6500"/>
    <n v="0"/>
    <n v="120000"/>
    <n v="0"/>
    <n v="0"/>
    <n v="126500"/>
    <n v="1"/>
    <x v="3"/>
  </r>
  <r>
    <n v="10000114"/>
    <s v="Protegido 114"/>
    <d v="2018-02-16T00:00:00"/>
    <d v="2020-05-15T00:00:00"/>
    <s v="MASCULINO"/>
    <s v="SARAVENA"/>
    <s v="ARAUCA"/>
    <n v="0"/>
    <n v="1"/>
    <n v="0"/>
    <n v="3"/>
    <n v="2"/>
    <n v="1"/>
    <s v="Si"/>
    <s v="Si"/>
    <x v="0"/>
    <n v="0"/>
    <n v="6500"/>
    <n v="0"/>
    <n v="360000"/>
    <n v="500000"/>
    <n v="180000"/>
    <n v="1046500"/>
    <n v="4"/>
    <x v="3"/>
  </r>
  <r>
    <n v="10000115"/>
    <s v="Protegido 115"/>
    <d v="2018-02-17T00:00:00"/>
    <d v="2019-01-15T00:00:00"/>
    <s v="FEMENINO"/>
    <s v="NUNCHIA"/>
    <s v="CASANARE"/>
    <n v="0"/>
    <n v="1"/>
    <n v="0"/>
    <n v="1"/>
    <n v="3"/>
    <n v="2"/>
    <s v="Si"/>
    <s v="Si"/>
    <x v="0"/>
    <n v="0"/>
    <n v="6500"/>
    <n v="0"/>
    <n v="120000"/>
    <n v="750000"/>
    <n v="360000"/>
    <n v="1236500"/>
    <n v="2"/>
    <x v="3"/>
  </r>
  <r>
    <n v="10000116"/>
    <s v="Protegido 116"/>
    <d v="2018-02-17T00:00:00"/>
    <d v="2019-01-31T00:00:00"/>
    <s v="MASCULINO"/>
    <s v="BOGOTA"/>
    <s v="BOGOTA"/>
    <n v="1"/>
    <n v="2"/>
    <n v="1"/>
    <n v="1"/>
    <n v="2"/>
    <n v="1"/>
    <s v="Si"/>
    <s v="Si"/>
    <x v="0"/>
    <n v="2500"/>
    <n v="13000"/>
    <n v="1500"/>
    <n v="120000"/>
    <n v="500000"/>
    <n v="180000"/>
    <n v="817000"/>
    <n v="1"/>
    <x v="3"/>
  </r>
  <r>
    <n v="10000117"/>
    <s v="Protegido 117"/>
    <d v="2018-02-17T00:00:00"/>
    <d v="2020-06-16T00:00:00"/>
    <s v="FEMENINO"/>
    <s v="CUBARRAL"/>
    <s v="META"/>
    <n v="0"/>
    <n v="2"/>
    <n v="1"/>
    <n v="3"/>
    <n v="3"/>
    <n v="0"/>
    <s v="Si"/>
    <s v="Si"/>
    <x v="0"/>
    <n v="0"/>
    <n v="13000"/>
    <n v="1500"/>
    <n v="360000"/>
    <n v="750000"/>
    <n v="0"/>
    <n v="1124500"/>
    <n v="1"/>
    <x v="3"/>
  </r>
  <r>
    <n v="10000118"/>
    <s v="Protegido 118"/>
    <d v="2018-02-17T00:00:00"/>
    <d v="2018-09-23T00:00:00"/>
    <s v="MASCULINO"/>
    <s v="BOGOTA"/>
    <s v="BOGOTA"/>
    <n v="0"/>
    <n v="1"/>
    <n v="0"/>
    <n v="0"/>
    <n v="2"/>
    <n v="2"/>
    <s v="Si"/>
    <s v="Si"/>
    <x v="0"/>
    <n v="0"/>
    <n v="6500"/>
    <n v="0"/>
    <n v="0"/>
    <n v="500000"/>
    <n v="360000"/>
    <n v="866500"/>
    <n v="1"/>
    <x v="3"/>
  </r>
  <r>
    <n v="10000119"/>
    <s v="Protegido 119"/>
    <d v="2018-02-27T00:00:00"/>
    <d v="2019-08-23T00:00:00"/>
    <s v="FEMENINO"/>
    <s v="APARTADO"/>
    <s v="ANTIOQUIA"/>
    <n v="0"/>
    <n v="1"/>
    <n v="0"/>
    <n v="1"/>
    <n v="1"/>
    <n v="1"/>
    <s v="Si"/>
    <s v="Si"/>
    <x v="0"/>
    <n v="0"/>
    <n v="6500"/>
    <n v="0"/>
    <n v="120000"/>
    <n v="250000"/>
    <n v="180000"/>
    <n v="556500"/>
    <n v="2"/>
    <x v="3"/>
  </r>
  <r>
    <n v="10000120"/>
    <s v="Protegido 120"/>
    <d v="2018-02-27T00:00:00"/>
    <d v="2018-05-03T00:00:00"/>
    <s v="MASCULINO"/>
    <s v="PASTO"/>
    <s v="NARIÑO"/>
    <n v="0"/>
    <n v="2"/>
    <n v="0"/>
    <n v="1"/>
    <n v="1"/>
    <n v="1"/>
    <s v="Si"/>
    <s v="Si"/>
    <x v="0"/>
    <n v="0"/>
    <n v="13000"/>
    <n v="0"/>
    <n v="120000"/>
    <n v="250000"/>
    <n v="180000"/>
    <n v="563000"/>
    <n v="2"/>
    <x v="3"/>
  </r>
  <r>
    <n v="10000121"/>
    <s v="Protegido 121"/>
    <d v="2018-02-27T00:00:00"/>
    <d v="2020-08-10T00:00:00"/>
    <s v="MASCULINO"/>
    <s v="GUAMO"/>
    <s v="TOLIMA"/>
    <n v="0"/>
    <n v="0"/>
    <n v="0"/>
    <n v="1"/>
    <n v="1"/>
    <n v="1"/>
    <s v="No"/>
    <s v="Si"/>
    <x v="0"/>
    <n v="0"/>
    <n v="0"/>
    <n v="0"/>
    <n v="120000"/>
    <n v="250000"/>
    <n v="180000"/>
    <n v="550000"/>
    <n v="4"/>
    <x v="3"/>
  </r>
  <r>
    <n v="10000122"/>
    <s v="Protegido 122"/>
    <d v="2018-02-27T00:00:00"/>
    <d v="2018-05-13T00:00:00"/>
    <s v="MASCULINO"/>
    <s v="ORITO"/>
    <s v="PUTUMAYO"/>
    <n v="1"/>
    <n v="1"/>
    <n v="0"/>
    <n v="1"/>
    <n v="2"/>
    <n v="1"/>
    <s v="Si"/>
    <s v="Si"/>
    <x v="0"/>
    <n v="2500"/>
    <n v="6500"/>
    <n v="0"/>
    <n v="120000"/>
    <n v="500000"/>
    <n v="180000"/>
    <n v="809000"/>
    <n v="2"/>
    <x v="3"/>
  </r>
  <r>
    <n v="10000123"/>
    <s v="Protegido 123"/>
    <d v="2018-03-03T00:00:00"/>
    <d v="2019-03-22T00:00:00"/>
    <s v="MASCULINO"/>
    <s v="FLORENCIA 1"/>
    <s v="CAQUETA"/>
    <n v="0"/>
    <n v="2"/>
    <n v="1"/>
    <n v="3"/>
    <n v="1"/>
    <n v="0"/>
    <s v="Si"/>
    <s v="Si"/>
    <x v="0"/>
    <n v="0"/>
    <n v="13000"/>
    <n v="1500"/>
    <n v="360000"/>
    <n v="250000"/>
    <n v="0"/>
    <n v="624500"/>
    <n v="1"/>
    <x v="3"/>
  </r>
  <r>
    <n v="10000124"/>
    <s v="Protegido 124"/>
    <d v="2018-03-03T00:00:00"/>
    <d v="2018-05-07T00:00:00"/>
    <s v="FEMENINO"/>
    <s v="MEDELLIN"/>
    <s v="ANTIOQUIA"/>
    <n v="1"/>
    <n v="2"/>
    <n v="0"/>
    <n v="0"/>
    <n v="1"/>
    <n v="0"/>
    <s v="Si"/>
    <s v="Si"/>
    <x v="0"/>
    <n v="2500"/>
    <n v="13000"/>
    <n v="0"/>
    <n v="0"/>
    <n v="250000"/>
    <n v="0"/>
    <n v="265500"/>
    <n v="2"/>
    <x v="3"/>
  </r>
  <r>
    <n v="10000125"/>
    <s v="Protegido 125"/>
    <d v="2018-03-11T00:00:00"/>
    <d v="2019-01-26T00:00:00"/>
    <s v="MASCULINO"/>
    <s v="EL RETORNO"/>
    <s v="GUAVIARE"/>
    <n v="0"/>
    <n v="0"/>
    <n v="1"/>
    <n v="0"/>
    <n v="2"/>
    <n v="1"/>
    <s v="Si"/>
    <s v="Si"/>
    <x v="0"/>
    <n v="0"/>
    <n v="0"/>
    <n v="1500"/>
    <n v="0"/>
    <n v="500000"/>
    <n v="180000"/>
    <n v="681500"/>
    <n v="4"/>
    <x v="3"/>
  </r>
  <r>
    <n v="10000126"/>
    <s v="Protegido 126"/>
    <d v="2018-03-11T00:00:00"/>
    <d v="2019-01-09T00:00:00"/>
    <s v="MASCULINO"/>
    <s v="TIERRALTA"/>
    <s v="CORDOBA"/>
    <n v="0"/>
    <n v="1"/>
    <n v="1"/>
    <n v="1"/>
    <n v="1"/>
    <n v="2"/>
    <s v="Si"/>
    <s v="Si"/>
    <x v="0"/>
    <n v="0"/>
    <n v="6500"/>
    <n v="1500"/>
    <n v="120000"/>
    <n v="250000"/>
    <n v="360000"/>
    <n v="738000"/>
    <n v="2"/>
    <x v="3"/>
  </r>
  <r>
    <n v="10000127"/>
    <s v="Protegido 127"/>
    <d v="2018-03-11T00:00:00"/>
    <d v="2020-04-26T00:00:00"/>
    <s v="MASCULINO"/>
    <s v="BUCARAMANGA"/>
    <s v="SANTANDER"/>
    <n v="0"/>
    <n v="1"/>
    <n v="1"/>
    <n v="0"/>
    <n v="2"/>
    <n v="2"/>
    <s v="Si"/>
    <s v="Si"/>
    <x v="0"/>
    <n v="0"/>
    <n v="6500"/>
    <n v="1500"/>
    <n v="0"/>
    <n v="500000"/>
    <n v="360000"/>
    <n v="868000"/>
    <n v="2"/>
    <x v="3"/>
  </r>
  <r>
    <n v="10000128"/>
    <s v="Protegido 128"/>
    <d v="2018-03-11T00:00:00"/>
    <d v="2019-10-26T00:00:00"/>
    <s v="FEMENINO"/>
    <s v="TIERRALTA"/>
    <s v="CORDOBA"/>
    <n v="0"/>
    <n v="2"/>
    <n v="1"/>
    <n v="0"/>
    <n v="1"/>
    <n v="2"/>
    <s v="Si"/>
    <s v="Si"/>
    <x v="0"/>
    <n v="0"/>
    <n v="13000"/>
    <n v="1500"/>
    <n v="0"/>
    <n v="250000"/>
    <n v="360000"/>
    <n v="624500"/>
    <n v="2"/>
    <x v="3"/>
  </r>
  <r>
    <n v="10000129"/>
    <s v="Protegido 129"/>
    <d v="2018-03-11T00:00:00"/>
    <d v="2019-12-12T00:00:00"/>
    <s v="FEMENINO"/>
    <s v="MONTERIA"/>
    <s v="CORDOBA"/>
    <n v="0"/>
    <n v="2"/>
    <n v="1"/>
    <n v="0"/>
    <n v="1"/>
    <n v="1"/>
    <s v="Si"/>
    <s v="Si"/>
    <x v="0"/>
    <n v="0"/>
    <n v="13000"/>
    <n v="1500"/>
    <n v="0"/>
    <n v="250000"/>
    <n v="180000"/>
    <n v="444500"/>
    <n v="2"/>
    <x v="3"/>
  </r>
  <r>
    <n v="10000130"/>
    <s v="Protegido 130"/>
    <d v="2018-03-11T00:00:00"/>
    <d v="2018-12-25T00:00:00"/>
    <s v="FEMENINO"/>
    <s v="TIERRALTA"/>
    <s v="CORDOBA"/>
    <n v="1"/>
    <n v="2"/>
    <n v="1"/>
    <n v="1"/>
    <n v="2"/>
    <n v="1"/>
    <s v="Si"/>
    <s v="Si"/>
    <x v="0"/>
    <n v="2500"/>
    <n v="13000"/>
    <n v="1500"/>
    <n v="120000"/>
    <n v="500000"/>
    <n v="180000"/>
    <n v="817000"/>
    <n v="2"/>
    <x v="3"/>
  </r>
  <r>
    <n v="10000131"/>
    <s v="Protegido 131"/>
    <d v="2018-03-11T00:00:00"/>
    <d v="2020-06-02T00:00:00"/>
    <s v="MASCULINO"/>
    <s v="TIERRALTA"/>
    <s v="CORDOBA"/>
    <n v="0"/>
    <n v="1"/>
    <n v="1"/>
    <n v="1"/>
    <n v="2"/>
    <n v="1"/>
    <s v="Si"/>
    <s v="Si"/>
    <x v="0"/>
    <n v="0"/>
    <n v="6500"/>
    <n v="1500"/>
    <n v="120000"/>
    <n v="500000"/>
    <n v="180000"/>
    <n v="808000"/>
    <n v="2"/>
    <x v="3"/>
  </r>
  <r>
    <n v="10000132"/>
    <s v="Protegido 132"/>
    <d v="2018-03-11T00:00:00"/>
    <d v="2019-03-25T00:00:00"/>
    <s v="FEMENINO"/>
    <s v="TIERRALTA"/>
    <s v="CORDOBA"/>
    <n v="0"/>
    <n v="2"/>
    <n v="1"/>
    <n v="1"/>
    <n v="2"/>
    <n v="2"/>
    <s v="Si"/>
    <s v="Si"/>
    <x v="0"/>
    <n v="0"/>
    <n v="13000"/>
    <n v="1500"/>
    <n v="120000"/>
    <n v="500000"/>
    <n v="360000"/>
    <n v="994500"/>
    <n v="2"/>
    <x v="3"/>
  </r>
  <r>
    <n v="10000133"/>
    <s v="Protegido 133"/>
    <d v="2018-03-11T00:00:00"/>
    <d v="2019-07-18T00:00:00"/>
    <s v="MASCULINO"/>
    <s v="POPAYAN"/>
    <s v="CAUCA"/>
    <n v="1"/>
    <n v="2"/>
    <n v="1"/>
    <n v="1"/>
    <n v="1"/>
    <n v="0"/>
    <s v="Si"/>
    <s v="Si"/>
    <x v="0"/>
    <n v="2500"/>
    <n v="13000"/>
    <n v="1500"/>
    <n v="120000"/>
    <n v="250000"/>
    <n v="0"/>
    <n v="387000"/>
    <n v="1"/>
    <x v="3"/>
  </r>
  <r>
    <n v="10000134"/>
    <s v="Protegido 134"/>
    <d v="2018-03-11T00:00:00"/>
    <d v="2019-04-15T00:00:00"/>
    <s v="FEMENINO"/>
    <s v="MEDELLIN"/>
    <s v="ANTIOQUIA"/>
    <n v="0"/>
    <n v="0"/>
    <n v="1"/>
    <n v="3"/>
    <n v="2"/>
    <n v="2"/>
    <s v="Si"/>
    <s v="Si"/>
    <x v="0"/>
    <n v="0"/>
    <n v="0"/>
    <n v="1500"/>
    <n v="360000"/>
    <n v="500000"/>
    <n v="360000"/>
    <n v="1221500"/>
    <n v="2"/>
    <x v="3"/>
  </r>
  <r>
    <n v="10000135"/>
    <s v="Protegido 135"/>
    <d v="2018-03-11T00:00:00"/>
    <d v="2020-02-15T00:00:00"/>
    <s v="MASCULINO"/>
    <s v="TRUJILLO"/>
    <s v="VALLE DEL CAUCA"/>
    <n v="0"/>
    <n v="0"/>
    <n v="0"/>
    <n v="3"/>
    <n v="2"/>
    <n v="1"/>
    <s v="No"/>
    <s v="Si"/>
    <x v="0"/>
    <n v="0"/>
    <n v="0"/>
    <n v="0"/>
    <n v="360000"/>
    <n v="500000"/>
    <n v="180000"/>
    <n v="1040000"/>
    <n v="2"/>
    <x v="3"/>
  </r>
  <r>
    <n v="10000136"/>
    <s v="Protegido 136"/>
    <d v="2018-03-24T00:00:00"/>
    <d v="2020-01-02T00:00:00"/>
    <s v="MASCULINO"/>
    <s v="CARTAGENA DE INDIAS"/>
    <s v="BOLIVAR"/>
    <n v="0"/>
    <n v="0"/>
    <n v="0"/>
    <n v="3"/>
    <n v="1"/>
    <n v="1"/>
    <s v="No"/>
    <s v="Si"/>
    <x v="0"/>
    <n v="0"/>
    <n v="0"/>
    <n v="0"/>
    <n v="360000"/>
    <n v="250000"/>
    <n v="180000"/>
    <n v="790000"/>
    <n v="3"/>
    <x v="3"/>
  </r>
  <r>
    <n v="10000137"/>
    <s v="Protegido 137"/>
    <d v="2018-03-24T00:00:00"/>
    <d v="2019-08-03T00:00:00"/>
    <s v="MASCULINO"/>
    <s v="BOGOTA"/>
    <s v="BOGOTA"/>
    <n v="1"/>
    <n v="2"/>
    <n v="0"/>
    <n v="1"/>
    <n v="0"/>
    <n v="1"/>
    <s v="Si"/>
    <s v="Si"/>
    <x v="0"/>
    <n v="2500"/>
    <n v="13000"/>
    <n v="0"/>
    <n v="120000"/>
    <n v="0"/>
    <n v="180000"/>
    <n v="315500"/>
    <n v="1"/>
    <x v="3"/>
  </r>
  <r>
    <n v="10000138"/>
    <s v="Protegido 138"/>
    <d v="2018-03-24T00:00:00"/>
    <d v="2020-05-05T00:00:00"/>
    <s v="MASCULINO"/>
    <s v="BOGOTA"/>
    <s v="BOGOTA"/>
    <n v="0"/>
    <n v="2"/>
    <n v="1"/>
    <n v="0"/>
    <n v="2"/>
    <n v="1"/>
    <s v="Si"/>
    <s v="Si"/>
    <x v="0"/>
    <n v="0"/>
    <n v="13000"/>
    <n v="1500"/>
    <n v="0"/>
    <n v="500000"/>
    <n v="180000"/>
    <n v="694500"/>
    <n v="1"/>
    <x v="3"/>
  </r>
  <r>
    <n v="10000139"/>
    <s v="Protegido 139"/>
    <d v="2018-03-24T00:00:00"/>
    <d v="2020-04-04T00:00:00"/>
    <s v="MASCULINO"/>
    <s v="BOGOTA"/>
    <s v="BOGOTA"/>
    <n v="1"/>
    <n v="2"/>
    <n v="1"/>
    <n v="1"/>
    <n v="2"/>
    <n v="1"/>
    <s v="Si"/>
    <s v="Si"/>
    <x v="0"/>
    <n v="2500"/>
    <n v="13000"/>
    <n v="1500"/>
    <n v="120000"/>
    <n v="500000"/>
    <n v="180000"/>
    <n v="817000"/>
    <n v="1"/>
    <x v="3"/>
  </r>
  <r>
    <n v="10000140"/>
    <s v="Protegido 140"/>
    <d v="2018-03-24T00:00:00"/>
    <d v="2020-06-16T00:00:00"/>
    <s v="FEMENINO"/>
    <s v="BOGOTA"/>
    <s v="BOGOTA"/>
    <n v="1"/>
    <n v="0"/>
    <n v="0"/>
    <n v="3"/>
    <n v="3"/>
    <n v="0"/>
    <s v="Si"/>
    <s v="Si"/>
    <x v="0"/>
    <n v="2500"/>
    <n v="0"/>
    <n v="0"/>
    <n v="360000"/>
    <n v="750000"/>
    <n v="0"/>
    <n v="1112500"/>
    <n v="1"/>
    <x v="3"/>
  </r>
  <r>
    <n v="10000141"/>
    <s v="Protegido 141"/>
    <d v="2018-03-24T00:00:00"/>
    <d v="2018-07-01T00:00:00"/>
    <s v="FEMENINO"/>
    <s v="PIEDECUESTA"/>
    <s v="SANTANDER"/>
    <n v="0"/>
    <n v="1"/>
    <n v="0"/>
    <n v="3"/>
    <n v="3"/>
    <n v="2"/>
    <s v="Si"/>
    <s v="Si"/>
    <x v="0"/>
    <n v="0"/>
    <n v="6500"/>
    <n v="0"/>
    <n v="360000"/>
    <n v="750000"/>
    <n v="360000"/>
    <n v="1476500"/>
    <n v="2"/>
    <x v="3"/>
  </r>
  <r>
    <n v="10000142"/>
    <s v="Protegido 142"/>
    <d v="2018-03-24T00:00:00"/>
    <d v="2018-11-24T00:00:00"/>
    <s v="MASCULINO"/>
    <s v="MEDELLIN"/>
    <s v="ANTIOQUIA"/>
    <n v="0"/>
    <n v="0"/>
    <n v="0"/>
    <n v="0"/>
    <n v="3"/>
    <n v="0"/>
    <s v="No"/>
    <s v="Si"/>
    <x v="0"/>
    <n v="0"/>
    <n v="0"/>
    <n v="0"/>
    <n v="0"/>
    <n v="750000"/>
    <n v="0"/>
    <n v="750000"/>
    <n v="2"/>
    <x v="3"/>
  </r>
  <r>
    <n v="10000143"/>
    <s v="Protegido 143"/>
    <d v="2018-03-24T00:00:00"/>
    <d v="2019-06-05T00:00:00"/>
    <s v="MASCULINO"/>
    <s v="ARMENIA 2"/>
    <s v="QUINDIO"/>
    <n v="1"/>
    <n v="2"/>
    <n v="0"/>
    <n v="1"/>
    <n v="3"/>
    <n v="0"/>
    <s v="Si"/>
    <s v="Si"/>
    <x v="0"/>
    <n v="2500"/>
    <n v="13000"/>
    <n v="0"/>
    <n v="120000"/>
    <n v="750000"/>
    <n v="0"/>
    <n v="885500"/>
    <n v="3"/>
    <x v="3"/>
  </r>
  <r>
    <n v="10000144"/>
    <s v="Protegido 144"/>
    <d v="2018-04-06T00:00:00"/>
    <d v="2019-04-05T00:00:00"/>
    <s v="FEMENINO"/>
    <s v="PASTO"/>
    <s v="NARIÑO"/>
    <n v="1"/>
    <n v="0"/>
    <n v="1"/>
    <n v="1"/>
    <n v="2"/>
    <n v="1"/>
    <s v="Si"/>
    <s v="Si"/>
    <x v="0"/>
    <n v="2500"/>
    <n v="0"/>
    <n v="1500"/>
    <n v="120000"/>
    <n v="500000"/>
    <n v="180000"/>
    <n v="804000"/>
    <n v="2"/>
    <x v="3"/>
  </r>
  <r>
    <n v="10000145"/>
    <s v="Protegido 145"/>
    <d v="2018-04-06T00:00:00"/>
    <d v="2019-10-01T00:00:00"/>
    <s v="MASCULINO"/>
    <s v="MEDELLIN"/>
    <s v="ANTIOQUIA"/>
    <n v="1"/>
    <n v="0"/>
    <n v="0"/>
    <n v="1"/>
    <n v="1"/>
    <n v="0"/>
    <s v="Si"/>
    <s v="Si"/>
    <x v="0"/>
    <n v="2500"/>
    <n v="0"/>
    <n v="0"/>
    <n v="120000"/>
    <n v="250000"/>
    <n v="0"/>
    <n v="372500"/>
    <n v="2"/>
    <x v="3"/>
  </r>
  <r>
    <n v="10000146"/>
    <s v="Protegido 146"/>
    <d v="2018-04-06T00:00:00"/>
    <d v="2020-08-29T00:00:00"/>
    <s v="MASCULINO"/>
    <s v="BOGOTA"/>
    <s v="BOGOTA"/>
    <n v="0"/>
    <n v="2"/>
    <n v="0"/>
    <n v="0"/>
    <n v="1"/>
    <n v="2"/>
    <s v="Si"/>
    <s v="Si"/>
    <x v="0"/>
    <n v="0"/>
    <n v="13000"/>
    <n v="0"/>
    <n v="0"/>
    <n v="250000"/>
    <n v="360000"/>
    <n v="623000"/>
    <n v="1"/>
    <x v="3"/>
  </r>
  <r>
    <n v="10000147"/>
    <s v="Protegido 147"/>
    <d v="2018-04-14T00:00:00"/>
    <d v="2018-10-01T00:00:00"/>
    <s v="MASCULINO"/>
    <s v="SAN JOSE DE CUCUTA"/>
    <s v="NORTE DE SANTANDER"/>
    <n v="0"/>
    <n v="2"/>
    <n v="1"/>
    <n v="1"/>
    <n v="1"/>
    <n v="1"/>
    <s v="Si"/>
    <s v="Si"/>
    <x v="0"/>
    <n v="0"/>
    <n v="13000"/>
    <n v="1500"/>
    <n v="120000"/>
    <n v="250000"/>
    <n v="180000"/>
    <n v="564500"/>
    <n v="4"/>
    <x v="3"/>
  </r>
  <r>
    <n v="10000148"/>
    <s v="Protegido 148"/>
    <d v="2018-04-14T00:00:00"/>
    <d v="2020-08-26T00:00:00"/>
    <s v="FEMENINO"/>
    <s v="BARRANCABERMEJA"/>
    <s v="SANTANDER"/>
    <n v="0"/>
    <n v="0"/>
    <n v="1"/>
    <n v="0"/>
    <n v="3"/>
    <n v="0"/>
    <s v="Si"/>
    <s v="Si"/>
    <x v="0"/>
    <n v="0"/>
    <n v="0"/>
    <n v="1500"/>
    <n v="0"/>
    <n v="750000"/>
    <n v="0"/>
    <n v="751500"/>
    <n v="2"/>
    <x v="3"/>
  </r>
  <r>
    <n v="10000149"/>
    <s v="Protegido 149"/>
    <d v="2018-04-14T00:00:00"/>
    <d v="2020-02-08T00:00:00"/>
    <s v="FEMENINO"/>
    <s v="CHIA"/>
    <s v="CUNDINAMARCA"/>
    <n v="0"/>
    <n v="1"/>
    <n v="0"/>
    <n v="0"/>
    <n v="3"/>
    <n v="2"/>
    <s v="Si"/>
    <s v="Si"/>
    <x v="0"/>
    <n v="0"/>
    <n v="6500"/>
    <n v="0"/>
    <n v="0"/>
    <n v="750000"/>
    <n v="360000"/>
    <n v="1116500"/>
    <n v="3"/>
    <x v="3"/>
  </r>
  <r>
    <n v="10000150"/>
    <s v="Protegido 150"/>
    <d v="2018-04-14T00:00:00"/>
    <d v="2019-01-04T00:00:00"/>
    <s v="FEMENINO"/>
    <s v="SAN ALBERTO"/>
    <s v="CESAR"/>
    <n v="0"/>
    <n v="1"/>
    <n v="1"/>
    <n v="1"/>
    <n v="3"/>
    <n v="1"/>
    <s v="Si"/>
    <s v="Si"/>
    <x v="0"/>
    <n v="0"/>
    <n v="6500"/>
    <n v="1500"/>
    <n v="120000"/>
    <n v="750000"/>
    <n v="180000"/>
    <n v="1058000"/>
    <n v="4"/>
    <x v="3"/>
  </r>
  <r>
    <n v="10000151"/>
    <s v="Protegido 151"/>
    <d v="2018-04-14T00:00:00"/>
    <d v="2019-12-12T00:00:00"/>
    <s v="MASCULINO"/>
    <s v="NECOCLI"/>
    <s v="ANTIOQUIA"/>
    <n v="0"/>
    <n v="0"/>
    <n v="1"/>
    <n v="1"/>
    <n v="2"/>
    <n v="0"/>
    <s v="Si"/>
    <s v="Si"/>
    <x v="0"/>
    <n v="0"/>
    <n v="0"/>
    <n v="1500"/>
    <n v="120000"/>
    <n v="500000"/>
    <n v="0"/>
    <n v="621500"/>
    <n v="2"/>
    <x v="3"/>
  </r>
  <r>
    <n v="10000152"/>
    <s v="Protegido 152"/>
    <d v="2018-04-14T00:00:00"/>
    <d v="2020-07-27T00:00:00"/>
    <s v="MASCULINO"/>
    <s v="BARRANQUILLA"/>
    <s v="ATLANTICO"/>
    <n v="0"/>
    <n v="1"/>
    <n v="0"/>
    <n v="1"/>
    <n v="1"/>
    <n v="2"/>
    <s v="Si"/>
    <s v="Si"/>
    <x v="0"/>
    <n v="0"/>
    <n v="6500"/>
    <n v="0"/>
    <n v="120000"/>
    <n v="250000"/>
    <n v="360000"/>
    <n v="736500"/>
    <n v="2"/>
    <x v="3"/>
  </r>
  <r>
    <n v="10000153"/>
    <s v="Protegido 153"/>
    <d v="2018-04-14T00:00:00"/>
    <d v="2019-11-09T00:00:00"/>
    <s v="MASCULINO"/>
    <s v="CARTAGENA DE INDIAS"/>
    <s v="BOLIVAR"/>
    <n v="0"/>
    <n v="1"/>
    <n v="0"/>
    <n v="1"/>
    <n v="3"/>
    <n v="0"/>
    <s v="Si"/>
    <s v="Si"/>
    <x v="0"/>
    <n v="0"/>
    <n v="6500"/>
    <n v="0"/>
    <n v="120000"/>
    <n v="750000"/>
    <n v="0"/>
    <n v="876500"/>
    <n v="3"/>
    <x v="3"/>
  </r>
  <r>
    <n v="10000154"/>
    <s v="Protegido 154"/>
    <d v="2018-04-14T00:00:00"/>
    <d v="2020-04-16T00:00:00"/>
    <s v="MASCULINO"/>
    <s v="SAN ALBERTO"/>
    <s v="CESAR"/>
    <n v="0"/>
    <n v="0"/>
    <n v="0"/>
    <n v="3"/>
    <n v="2"/>
    <n v="2"/>
    <s v="No"/>
    <s v="Si"/>
    <x v="0"/>
    <n v="0"/>
    <n v="0"/>
    <n v="0"/>
    <n v="360000"/>
    <n v="500000"/>
    <n v="360000"/>
    <n v="1220000"/>
    <n v="4"/>
    <x v="3"/>
  </r>
  <r>
    <n v="10000155"/>
    <s v="Protegido 155"/>
    <d v="2018-04-14T00:00:00"/>
    <d v="2018-09-11T00:00:00"/>
    <s v="MASCULINO"/>
    <s v="BARRANQUILLA"/>
    <s v="ATLANTICO"/>
    <n v="1"/>
    <n v="1"/>
    <n v="1"/>
    <n v="1"/>
    <n v="2"/>
    <n v="2"/>
    <s v="Si"/>
    <s v="Si"/>
    <x v="0"/>
    <n v="2500"/>
    <n v="6500"/>
    <n v="1500"/>
    <n v="120000"/>
    <n v="500000"/>
    <n v="360000"/>
    <n v="990500"/>
    <n v="2"/>
    <x v="3"/>
  </r>
  <r>
    <n v="10000156"/>
    <s v="Protegido 156"/>
    <d v="2018-04-14T00:00:00"/>
    <d v="2019-03-26T00:00:00"/>
    <s v="MASCULINO"/>
    <s v="BARRANQUILLA"/>
    <s v="ATLANTICO"/>
    <n v="0"/>
    <n v="2"/>
    <n v="1"/>
    <n v="0"/>
    <n v="1"/>
    <n v="1"/>
    <s v="Si"/>
    <s v="Si"/>
    <x v="0"/>
    <n v="0"/>
    <n v="13000"/>
    <n v="1500"/>
    <n v="0"/>
    <n v="250000"/>
    <n v="180000"/>
    <n v="444500"/>
    <n v="2"/>
    <x v="3"/>
  </r>
  <r>
    <n v="10000157"/>
    <s v="Protegido 157"/>
    <d v="2018-04-14T00:00:00"/>
    <d v="2019-11-06T00:00:00"/>
    <s v="MASCULINO"/>
    <s v="AGUSTIN CODAZZI"/>
    <s v="CESAR"/>
    <n v="0"/>
    <n v="1"/>
    <n v="0"/>
    <n v="0"/>
    <n v="2"/>
    <n v="2"/>
    <s v="Si"/>
    <s v="Si"/>
    <x v="0"/>
    <n v="0"/>
    <n v="6500"/>
    <n v="0"/>
    <n v="0"/>
    <n v="500000"/>
    <n v="360000"/>
    <n v="866500"/>
    <n v="4"/>
    <x v="3"/>
  </r>
  <r>
    <n v="10000158"/>
    <s v="Protegido 158"/>
    <d v="2018-04-14T00:00:00"/>
    <d v="2019-03-26T00:00:00"/>
    <s v="MASCULINO"/>
    <s v="BOGOTA"/>
    <s v="BOGOTA"/>
    <n v="0"/>
    <n v="1"/>
    <n v="0"/>
    <n v="1"/>
    <n v="0"/>
    <n v="0"/>
    <s v="Si"/>
    <s v="Si"/>
    <x v="0"/>
    <n v="0"/>
    <n v="6500"/>
    <n v="0"/>
    <n v="120000"/>
    <n v="0"/>
    <n v="0"/>
    <n v="126500"/>
    <n v="1"/>
    <x v="3"/>
  </r>
  <r>
    <n v="10000159"/>
    <s v="Protegido 159"/>
    <d v="2018-04-14T00:00:00"/>
    <d v="2020-05-16T00:00:00"/>
    <s v="MASCULINO"/>
    <s v="BOGOTA"/>
    <s v="BOGOTA"/>
    <n v="0"/>
    <n v="0"/>
    <n v="0"/>
    <n v="0"/>
    <n v="3"/>
    <n v="0"/>
    <s v="No"/>
    <s v="Si"/>
    <x v="0"/>
    <n v="0"/>
    <n v="0"/>
    <n v="0"/>
    <n v="0"/>
    <n v="750000"/>
    <n v="0"/>
    <n v="750000"/>
    <n v="1"/>
    <x v="3"/>
  </r>
  <r>
    <n v="10000160"/>
    <s v="Protegido 160"/>
    <d v="2018-04-14T00:00:00"/>
    <d v="2019-06-14T00:00:00"/>
    <s v="MASCULINO"/>
    <s v="VALLEDUPAR"/>
    <s v="CESAR"/>
    <n v="0"/>
    <n v="1"/>
    <n v="1"/>
    <n v="1"/>
    <n v="3"/>
    <n v="2"/>
    <s v="Si"/>
    <s v="Si"/>
    <x v="0"/>
    <n v="0"/>
    <n v="6500"/>
    <n v="1500"/>
    <n v="120000"/>
    <n v="750000"/>
    <n v="360000"/>
    <n v="1238000"/>
    <n v="4"/>
    <x v="3"/>
  </r>
  <r>
    <n v="10000161"/>
    <s v="Protegido 161"/>
    <d v="2018-04-29T00:00:00"/>
    <d v="2020-10-03T00:00:00"/>
    <s v="MASCULINO"/>
    <s v="AGUSTIN CODAZZI"/>
    <s v="CESAR"/>
    <n v="0"/>
    <n v="0"/>
    <n v="0"/>
    <n v="1"/>
    <n v="3"/>
    <n v="0"/>
    <s v="No"/>
    <s v="Si"/>
    <x v="0"/>
    <n v="0"/>
    <n v="0"/>
    <n v="0"/>
    <n v="120000"/>
    <n v="750000"/>
    <n v="0"/>
    <n v="870000"/>
    <n v="4"/>
    <x v="3"/>
  </r>
  <r>
    <n v="10000162"/>
    <s v="Protegido 162"/>
    <d v="2018-04-29T00:00:00"/>
    <d v="2018-07-18T00:00:00"/>
    <s v="MASCULINO"/>
    <s v="AGUSTIN CODAZZI"/>
    <s v="CESAR"/>
    <n v="1"/>
    <n v="1"/>
    <n v="1"/>
    <n v="1"/>
    <n v="2"/>
    <n v="2"/>
    <s v="Si"/>
    <s v="Si"/>
    <x v="0"/>
    <n v="2500"/>
    <n v="6500"/>
    <n v="1500"/>
    <n v="120000"/>
    <n v="500000"/>
    <n v="360000"/>
    <n v="990500"/>
    <n v="4"/>
    <x v="3"/>
  </r>
  <r>
    <n v="10000163"/>
    <s v="Protegido 163"/>
    <d v="2018-05-12T00:00:00"/>
    <d v="2018-12-21T00:00:00"/>
    <s v="FEMENINO"/>
    <s v="BOGOTA"/>
    <s v="BOGOTA"/>
    <n v="1"/>
    <n v="1"/>
    <n v="1"/>
    <n v="1"/>
    <n v="1"/>
    <n v="2"/>
    <s v="Si"/>
    <s v="Si"/>
    <x v="0"/>
    <n v="2500"/>
    <n v="6500"/>
    <n v="1500"/>
    <n v="120000"/>
    <n v="250000"/>
    <n v="360000"/>
    <n v="740500"/>
    <n v="1"/>
    <x v="3"/>
  </r>
  <r>
    <n v="10000164"/>
    <s v="Protegido 164"/>
    <d v="2018-05-12T00:00:00"/>
    <d v="2019-02-19T00:00:00"/>
    <s v="FEMENINO"/>
    <s v="BOGOTA"/>
    <s v="BOGOTA"/>
    <n v="1"/>
    <n v="2"/>
    <n v="0"/>
    <n v="1"/>
    <n v="2"/>
    <n v="2"/>
    <s v="Si"/>
    <s v="Si"/>
    <x v="0"/>
    <n v="2500"/>
    <n v="13000"/>
    <n v="0"/>
    <n v="120000"/>
    <n v="500000"/>
    <n v="360000"/>
    <n v="995500"/>
    <n v="1"/>
    <x v="3"/>
  </r>
  <r>
    <n v="10000165"/>
    <s v="Protegido 165"/>
    <d v="2018-05-13T00:00:00"/>
    <d v="2020-03-10T00:00:00"/>
    <s v="MASCULINO"/>
    <s v="CHIA"/>
    <s v="CUNDINAMARCA"/>
    <n v="0"/>
    <n v="2"/>
    <n v="0"/>
    <n v="3"/>
    <n v="2"/>
    <n v="1"/>
    <s v="Si"/>
    <s v="Si"/>
    <x v="0"/>
    <n v="0"/>
    <n v="13000"/>
    <n v="0"/>
    <n v="360000"/>
    <n v="500000"/>
    <n v="180000"/>
    <n v="1053000"/>
    <n v="3"/>
    <x v="3"/>
  </r>
  <r>
    <n v="10000166"/>
    <s v="Protegido 166"/>
    <d v="2018-05-13T00:00:00"/>
    <d v="2019-09-26T00:00:00"/>
    <s v="FEMENINO"/>
    <s v="BOGOTA"/>
    <s v="BOGOTA"/>
    <n v="0"/>
    <n v="2"/>
    <n v="0"/>
    <n v="3"/>
    <n v="3"/>
    <n v="2"/>
    <s v="Si"/>
    <s v="Si"/>
    <x v="0"/>
    <n v="0"/>
    <n v="13000"/>
    <n v="0"/>
    <n v="360000"/>
    <n v="750000"/>
    <n v="360000"/>
    <n v="1483000"/>
    <n v="1"/>
    <x v="3"/>
  </r>
  <r>
    <n v="10000167"/>
    <s v="Protegido 167"/>
    <d v="2018-05-13T00:00:00"/>
    <d v="2018-11-05T00:00:00"/>
    <s v="FEMENINO"/>
    <s v="SAMANA"/>
    <s v="CALDAS"/>
    <n v="0"/>
    <n v="2"/>
    <n v="0"/>
    <n v="0"/>
    <n v="3"/>
    <n v="0"/>
    <s v="Si"/>
    <s v="Si"/>
    <x v="0"/>
    <n v="0"/>
    <n v="13000"/>
    <n v="0"/>
    <n v="0"/>
    <n v="750000"/>
    <n v="0"/>
    <n v="763000"/>
    <n v="1"/>
    <x v="3"/>
  </r>
  <r>
    <n v="10000168"/>
    <s v="Protegido 168"/>
    <d v="2018-05-14T00:00:00"/>
    <d v="2018-10-14T00:00:00"/>
    <s v="FEMENINO"/>
    <s v="BOGOTA"/>
    <s v="BOGOTA"/>
    <n v="1"/>
    <n v="2"/>
    <n v="1"/>
    <n v="0"/>
    <n v="1"/>
    <n v="2"/>
    <s v="Si"/>
    <s v="Si"/>
    <x v="0"/>
    <n v="2500"/>
    <n v="13000"/>
    <n v="1500"/>
    <n v="0"/>
    <n v="250000"/>
    <n v="360000"/>
    <n v="627000"/>
    <n v="1"/>
    <x v="3"/>
  </r>
  <r>
    <n v="10000169"/>
    <s v="Protegido 169"/>
    <d v="2018-05-14T00:00:00"/>
    <d v="2018-08-16T00:00:00"/>
    <s v="MASCULINO"/>
    <s v="BOGOTA"/>
    <s v="BOGOTA"/>
    <n v="0"/>
    <n v="2"/>
    <n v="0"/>
    <n v="1"/>
    <n v="2"/>
    <n v="2"/>
    <s v="Si"/>
    <s v="Si"/>
    <x v="0"/>
    <n v="0"/>
    <n v="13000"/>
    <n v="0"/>
    <n v="120000"/>
    <n v="500000"/>
    <n v="360000"/>
    <n v="993000"/>
    <n v="1"/>
    <x v="3"/>
  </r>
  <r>
    <n v="10000170"/>
    <s v="Protegido 170"/>
    <d v="2018-05-21T00:00:00"/>
    <d v="2018-09-06T00:00:00"/>
    <s v="MASCULINO"/>
    <s v="BOGOTA"/>
    <s v="BOGOTA"/>
    <n v="1"/>
    <n v="1"/>
    <n v="0"/>
    <n v="1"/>
    <n v="1"/>
    <n v="0"/>
    <s v="Si"/>
    <s v="Si"/>
    <x v="0"/>
    <n v="2500"/>
    <n v="6500"/>
    <n v="0"/>
    <n v="120000"/>
    <n v="250000"/>
    <n v="0"/>
    <n v="379000"/>
    <n v="1"/>
    <x v="3"/>
  </r>
  <r>
    <n v="10000171"/>
    <s v="Protegido 171"/>
    <d v="2018-05-21T00:00:00"/>
    <d v="2019-12-20T00:00:00"/>
    <s v="MASCULINO"/>
    <s v="BOGOTA"/>
    <s v="BOGOTA"/>
    <n v="0"/>
    <n v="1"/>
    <n v="0"/>
    <n v="3"/>
    <n v="2"/>
    <n v="0"/>
    <s v="Si"/>
    <s v="Si"/>
    <x v="0"/>
    <n v="0"/>
    <n v="6500"/>
    <n v="0"/>
    <n v="360000"/>
    <n v="500000"/>
    <n v="0"/>
    <n v="866500"/>
    <n v="1"/>
    <x v="3"/>
  </r>
  <r>
    <n v="10000172"/>
    <s v="Protegido 172"/>
    <d v="2018-05-25T00:00:00"/>
    <d v="2018-10-21T00:00:00"/>
    <s v="MASCULINO"/>
    <s v="PASTO"/>
    <s v="NARIÑO"/>
    <n v="1"/>
    <n v="1"/>
    <n v="0"/>
    <n v="0"/>
    <n v="2"/>
    <n v="2"/>
    <s v="Si"/>
    <s v="Si"/>
    <x v="0"/>
    <n v="2500"/>
    <n v="6500"/>
    <n v="0"/>
    <n v="0"/>
    <n v="500000"/>
    <n v="360000"/>
    <n v="869000"/>
    <n v="2"/>
    <x v="3"/>
  </r>
  <r>
    <n v="10000173"/>
    <s v="Protegido 173"/>
    <d v="2018-05-25T00:00:00"/>
    <d v="2018-10-30T00:00:00"/>
    <s v="MASCULINO"/>
    <s v="QUIBDO"/>
    <s v="CHOCO"/>
    <n v="0"/>
    <n v="0"/>
    <n v="0"/>
    <n v="1"/>
    <n v="3"/>
    <n v="0"/>
    <s v="No"/>
    <s v="Si"/>
    <x v="0"/>
    <n v="0"/>
    <n v="0"/>
    <n v="0"/>
    <n v="120000"/>
    <n v="750000"/>
    <n v="0"/>
    <n v="870000"/>
    <n v="3"/>
    <x v="3"/>
  </r>
  <r>
    <n v="10000174"/>
    <s v="Protegido 174"/>
    <d v="2018-05-28T00:00:00"/>
    <d v="2018-10-17T00:00:00"/>
    <s v="MASCULINO"/>
    <s v="GUAPI"/>
    <s v="CAUCA"/>
    <n v="1"/>
    <n v="2"/>
    <n v="1"/>
    <n v="0"/>
    <n v="1"/>
    <n v="2"/>
    <s v="Si"/>
    <s v="Si"/>
    <x v="0"/>
    <n v="2500"/>
    <n v="13000"/>
    <n v="1500"/>
    <n v="0"/>
    <n v="250000"/>
    <n v="360000"/>
    <n v="627000"/>
    <n v="1"/>
    <x v="3"/>
  </r>
  <r>
    <n v="10000175"/>
    <s v="Protegido 175"/>
    <d v="2018-05-28T00:00:00"/>
    <d v="2018-09-24T00:00:00"/>
    <s v="FEMENINO"/>
    <s v="BOGOTA"/>
    <s v="BOGOTA"/>
    <n v="0"/>
    <n v="2"/>
    <n v="0"/>
    <n v="1"/>
    <n v="1"/>
    <n v="1"/>
    <s v="Si"/>
    <s v="Si"/>
    <x v="0"/>
    <n v="0"/>
    <n v="13000"/>
    <n v="0"/>
    <n v="120000"/>
    <n v="250000"/>
    <n v="180000"/>
    <n v="563000"/>
    <n v="1"/>
    <x v="3"/>
  </r>
  <r>
    <n v="10000176"/>
    <s v="Protegido 176"/>
    <d v="2018-05-28T00:00:00"/>
    <d v="2020-05-06T00:00:00"/>
    <s v="MASCULINO"/>
    <s v="BUCARAMANGA"/>
    <s v="SANTANDER"/>
    <n v="1"/>
    <n v="0"/>
    <n v="0"/>
    <n v="0"/>
    <n v="1"/>
    <n v="0"/>
    <s v="Si"/>
    <s v="Si"/>
    <x v="0"/>
    <n v="2500"/>
    <n v="0"/>
    <n v="0"/>
    <n v="0"/>
    <n v="250000"/>
    <n v="0"/>
    <n v="252500"/>
    <n v="2"/>
    <x v="3"/>
  </r>
  <r>
    <n v="10000177"/>
    <s v="Protegido 177"/>
    <d v="2018-05-28T00:00:00"/>
    <d v="2018-09-24T00:00:00"/>
    <s v="MASCULINO"/>
    <s v="BARRANCABERMEJA"/>
    <s v="SANTANDER"/>
    <n v="1"/>
    <n v="0"/>
    <n v="0"/>
    <n v="1"/>
    <n v="1"/>
    <n v="0"/>
    <s v="Si"/>
    <s v="Si"/>
    <x v="0"/>
    <n v="2500"/>
    <n v="0"/>
    <n v="0"/>
    <n v="120000"/>
    <n v="250000"/>
    <n v="0"/>
    <n v="372500"/>
    <n v="2"/>
    <x v="3"/>
  </r>
  <r>
    <n v="10000178"/>
    <s v="Protegido 178"/>
    <d v="2018-05-28T00:00:00"/>
    <d v="2020-06-10T00:00:00"/>
    <s v="FEMENINO"/>
    <s v="BUCARAMANGA"/>
    <s v="SANTANDER"/>
    <n v="0"/>
    <n v="2"/>
    <n v="0"/>
    <n v="3"/>
    <n v="1"/>
    <n v="1"/>
    <s v="Si"/>
    <s v="Si"/>
    <x v="0"/>
    <n v="0"/>
    <n v="13000"/>
    <n v="0"/>
    <n v="360000"/>
    <n v="250000"/>
    <n v="180000"/>
    <n v="803000"/>
    <n v="2"/>
    <x v="3"/>
  </r>
  <r>
    <n v="10000179"/>
    <s v="Protegido 179"/>
    <d v="2018-05-28T00:00:00"/>
    <d v="2018-12-27T00:00:00"/>
    <s v="FEMENINO"/>
    <s v="BUCARAMANGA"/>
    <s v="SANTANDER"/>
    <n v="0"/>
    <n v="1"/>
    <n v="0"/>
    <n v="3"/>
    <n v="3"/>
    <n v="1"/>
    <s v="Si"/>
    <s v="Si"/>
    <x v="0"/>
    <n v="0"/>
    <n v="6500"/>
    <n v="0"/>
    <n v="360000"/>
    <n v="750000"/>
    <n v="180000"/>
    <n v="1296500"/>
    <n v="2"/>
    <x v="3"/>
  </r>
  <r>
    <n v="10000180"/>
    <s v="Protegido 180"/>
    <d v="2018-05-28T00:00:00"/>
    <d v="2018-09-16T00:00:00"/>
    <s v="MASCULINO"/>
    <s v="BUCARAMANGA"/>
    <s v="SANTANDER"/>
    <n v="0"/>
    <n v="2"/>
    <n v="0"/>
    <n v="3"/>
    <n v="3"/>
    <n v="1"/>
    <s v="Si"/>
    <s v="Si"/>
    <x v="0"/>
    <n v="0"/>
    <n v="13000"/>
    <n v="0"/>
    <n v="360000"/>
    <n v="750000"/>
    <n v="180000"/>
    <n v="1303000"/>
    <n v="2"/>
    <x v="3"/>
  </r>
  <r>
    <n v="10000181"/>
    <s v="Protegido 181"/>
    <d v="2018-05-28T00:00:00"/>
    <d v="2018-12-21T00:00:00"/>
    <s v="MASCULINO"/>
    <s v="BUCARAMANGA"/>
    <s v="SANTANDER"/>
    <n v="1"/>
    <n v="0"/>
    <n v="0"/>
    <n v="0"/>
    <n v="1"/>
    <n v="0"/>
    <s v="Si"/>
    <s v="Si"/>
    <x v="0"/>
    <n v="2500"/>
    <n v="0"/>
    <n v="0"/>
    <n v="0"/>
    <n v="250000"/>
    <n v="0"/>
    <n v="252500"/>
    <n v="2"/>
    <x v="3"/>
  </r>
  <r>
    <n v="10000182"/>
    <s v="Protegido 182"/>
    <d v="2018-05-28T00:00:00"/>
    <d v="2019-05-30T00:00:00"/>
    <s v="MASCULINO"/>
    <s v="FLORIDABLANCA"/>
    <s v="SANTANDER"/>
    <n v="1"/>
    <n v="0"/>
    <n v="1"/>
    <n v="1"/>
    <n v="1"/>
    <n v="0"/>
    <s v="Si"/>
    <s v="Si"/>
    <x v="0"/>
    <n v="2500"/>
    <n v="0"/>
    <n v="1500"/>
    <n v="120000"/>
    <n v="250000"/>
    <n v="0"/>
    <n v="374000"/>
    <n v="2"/>
    <x v="3"/>
  </r>
  <r>
    <n v="10000183"/>
    <s v="Protegido 183"/>
    <d v="2018-05-28T00:00:00"/>
    <d v="2019-06-11T00:00:00"/>
    <s v="MASCULINO"/>
    <s v="BUCARAMANGA"/>
    <s v="SANTANDER"/>
    <n v="0"/>
    <n v="0"/>
    <n v="0"/>
    <n v="0"/>
    <n v="1"/>
    <n v="2"/>
    <s v="No"/>
    <s v="Si"/>
    <x v="0"/>
    <n v="0"/>
    <n v="0"/>
    <n v="0"/>
    <n v="0"/>
    <n v="250000"/>
    <n v="360000"/>
    <n v="610000"/>
    <n v="2"/>
    <x v="3"/>
  </r>
  <r>
    <n v="10000184"/>
    <s v="Protegido 184"/>
    <d v="2018-05-28T00:00:00"/>
    <d v="2019-11-28T00:00:00"/>
    <s v="FEMENINO"/>
    <s v="PIENDAMO - TUNIA"/>
    <s v="CAUCA"/>
    <n v="0"/>
    <n v="2"/>
    <n v="0"/>
    <n v="1"/>
    <n v="3"/>
    <n v="0"/>
    <s v="Si"/>
    <s v="Si"/>
    <x v="0"/>
    <n v="0"/>
    <n v="13000"/>
    <n v="0"/>
    <n v="120000"/>
    <n v="750000"/>
    <n v="0"/>
    <n v="883000"/>
    <n v="1"/>
    <x v="3"/>
  </r>
  <r>
    <n v="10000185"/>
    <s v="Protegido 185"/>
    <d v="2018-06-03T00:00:00"/>
    <d v="2019-06-28T00:00:00"/>
    <s v="MASCULINO"/>
    <s v="TOTORO"/>
    <s v="CAUCA"/>
    <n v="0"/>
    <n v="1"/>
    <n v="0"/>
    <n v="0"/>
    <n v="2"/>
    <n v="1"/>
    <s v="Si"/>
    <s v="Si"/>
    <x v="0"/>
    <n v="0"/>
    <n v="6500"/>
    <n v="0"/>
    <n v="0"/>
    <n v="500000"/>
    <n v="180000"/>
    <n v="686500"/>
    <n v="1"/>
    <x v="3"/>
  </r>
  <r>
    <n v="10000186"/>
    <s v="Protegido 186"/>
    <d v="2018-06-03T00:00:00"/>
    <d v="2020-08-29T00:00:00"/>
    <s v="FEMENINO"/>
    <s v="TAMESIS"/>
    <s v="ANTIOQUIA"/>
    <n v="1"/>
    <n v="1"/>
    <n v="1"/>
    <n v="3"/>
    <n v="1"/>
    <n v="0"/>
    <s v="Si"/>
    <s v="Si"/>
    <x v="0"/>
    <n v="2500"/>
    <n v="6500"/>
    <n v="1500"/>
    <n v="360000"/>
    <n v="250000"/>
    <n v="0"/>
    <n v="620500"/>
    <n v="2"/>
    <x v="3"/>
  </r>
  <r>
    <n v="10000187"/>
    <s v="Protegido 187"/>
    <d v="2018-06-03T00:00:00"/>
    <d v="2019-10-22T00:00:00"/>
    <s v="FEMENINO"/>
    <s v="SOLEDAD"/>
    <s v="ATLANTICO"/>
    <n v="0"/>
    <n v="2"/>
    <n v="0"/>
    <n v="1"/>
    <n v="3"/>
    <n v="0"/>
    <s v="Si"/>
    <s v="Si"/>
    <x v="0"/>
    <n v="0"/>
    <n v="13000"/>
    <n v="0"/>
    <n v="120000"/>
    <n v="750000"/>
    <n v="0"/>
    <n v="883000"/>
    <n v="2"/>
    <x v="3"/>
  </r>
  <r>
    <n v="10000188"/>
    <s v="Protegido 188"/>
    <d v="2018-06-04T00:00:00"/>
    <d v="2019-04-14T00:00:00"/>
    <s v="MASCULINO"/>
    <s v="BOGOTA"/>
    <s v="BOGOTA"/>
    <n v="0"/>
    <n v="1"/>
    <n v="0"/>
    <n v="0"/>
    <n v="2"/>
    <n v="0"/>
    <s v="Si"/>
    <s v="Si"/>
    <x v="0"/>
    <n v="0"/>
    <n v="6500"/>
    <n v="0"/>
    <n v="0"/>
    <n v="500000"/>
    <n v="0"/>
    <n v="506500"/>
    <n v="1"/>
    <x v="3"/>
  </r>
  <r>
    <n v="10000189"/>
    <s v="Protegido 189"/>
    <d v="2018-06-04T00:00:00"/>
    <d v="2018-11-17T00:00:00"/>
    <s v="FEMENINO"/>
    <s v="SEVILLA"/>
    <s v="VALLE DEL CAUCA"/>
    <n v="0"/>
    <n v="1"/>
    <n v="0"/>
    <n v="0"/>
    <n v="2"/>
    <n v="0"/>
    <s v="Si"/>
    <s v="Si"/>
    <x v="0"/>
    <n v="0"/>
    <n v="6500"/>
    <n v="0"/>
    <n v="0"/>
    <n v="500000"/>
    <n v="0"/>
    <n v="506500"/>
    <n v="2"/>
    <x v="3"/>
  </r>
  <r>
    <n v="10000190"/>
    <s v="Protegido 190"/>
    <d v="2018-06-04T00:00:00"/>
    <d v="2020-02-11T00:00:00"/>
    <s v="FEMENINO"/>
    <s v="CALI"/>
    <s v="VALLE DEL CAUCA"/>
    <n v="0"/>
    <n v="1"/>
    <n v="0"/>
    <n v="1"/>
    <n v="1"/>
    <n v="1"/>
    <s v="Si"/>
    <s v="Si"/>
    <x v="0"/>
    <n v="0"/>
    <n v="6500"/>
    <n v="0"/>
    <n v="120000"/>
    <n v="250000"/>
    <n v="180000"/>
    <n v="556500"/>
    <n v="2"/>
    <x v="3"/>
  </r>
  <r>
    <n v="10000191"/>
    <s v="Protegido 191"/>
    <d v="2018-06-04T00:00:00"/>
    <d v="2019-07-02T00:00:00"/>
    <s v="MASCULINO"/>
    <s v="CALI"/>
    <s v="VALLE DEL CAUCA"/>
    <n v="1"/>
    <n v="1"/>
    <n v="0"/>
    <n v="1"/>
    <n v="2"/>
    <n v="0"/>
    <s v="Si"/>
    <s v="Si"/>
    <x v="0"/>
    <n v="2500"/>
    <n v="6500"/>
    <n v="0"/>
    <n v="120000"/>
    <n v="500000"/>
    <n v="0"/>
    <n v="629000"/>
    <n v="2"/>
    <x v="3"/>
  </r>
  <r>
    <n v="10000192"/>
    <s v="Protegido 192"/>
    <d v="2018-06-09T00:00:00"/>
    <d v="2019-05-12T00:00:00"/>
    <s v="MASCULINO"/>
    <s v="CAREPA"/>
    <s v="ANTIOQUIA"/>
    <n v="1"/>
    <n v="2"/>
    <n v="0"/>
    <n v="0"/>
    <n v="2"/>
    <n v="2"/>
    <s v="Si"/>
    <s v="Si"/>
    <x v="0"/>
    <n v="2500"/>
    <n v="13000"/>
    <n v="0"/>
    <n v="0"/>
    <n v="500000"/>
    <n v="360000"/>
    <n v="875500"/>
    <n v="2"/>
    <x v="3"/>
  </r>
  <r>
    <n v="10000193"/>
    <s v="Protegido 193"/>
    <d v="2018-06-09T00:00:00"/>
    <d v="2020-02-21T00:00:00"/>
    <s v="MASCULINO"/>
    <s v="EL CERRITO"/>
    <s v="VALLE DEL CAUCA"/>
    <n v="1"/>
    <n v="1"/>
    <n v="1"/>
    <n v="1"/>
    <n v="1"/>
    <n v="1"/>
    <s v="Si"/>
    <s v="Si"/>
    <x v="0"/>
    <n v="2500"/>
    <n v="6500"/>
    <n v="1500"/>
    <n v="120000"/>
    <n v="250000"/>
    <n v="180000"/>
    <n v="560500"/>
    <n v="2"/>
    <x v="3"/>
  </r>
  <r>
    <n v="10000194"/>
    <s v="Protegido 194"/>
    <d v="2018-06-09T00:00:00"/>
    <d v="2019-08-11T00:00:00"/>
    <s v="MASCULINO"/>
    <s v="BOGOTA"/>
    <s v="BOGOTA"/>
    <n v="1"/>
    <n v="2"/>
    <n v="0"/>
    <n v="0"/>
    <n v="2"/>
    <n v="1"/>
    <s v="Si"/>
    <s v="Si"/>
    <x v="0"/>
    <n v="2500"/>
    <n v="13000"/>
    <n v="0"/>
    <n v="0"/>
    <n v="500000"/>
    <n v="180000"/>
    <n v="695500"/>
    <n v="1"/>
    <x v="3"/>
  </r>
  <r>
    <n v="10000195"/>
    <s v="Protegido 195"/>
    <d v="2018-06-09T00:00:00"/>
    <d v="2018-11-29T00:00:00"/>
    <s v="FEMENINO"/>
    <s v="BOGOTA"/>
    <s v="BOGOTA"/>
    <n v="1"/>
    <n v="1"/>
    <n v="1"/>
    <n v="0"/>
    <n v="2"/>
    <n v="1"/>
    <s v="Si"/>
    <s v="Si"/>
    <x v="0"/>
    <n v="2500"/>
    <n v="6500"/>
    <n v="1500"/>
    <n v="0"/>
    <n v="500000"/>
    <n v="180000"/>
    <n v="690500"/>
    <n v="1"/>
    <x v="3"/>
  </r>
  <r>
    <n v="10000196"/>
    <s v="Protegido 196"/>
    <d v="2018-06-09T00:00:00"/>
    <d v="2019-04-01T00:00:00"/>
    <s v="MASCULINO"/>
    <s v="PASTO"/>
    <s v="NARIÑO"/>
    <n v="1"/>
    <n v="2"/>
    <n v="0"/>
    <n v="1"/>
    <n v="1"/>
    <n v="1"/>
    <s v="Si"/>
    <s v="Si"/>
    <x v="0"/>
    <n v="2500"/>
    <n v="13000"/>
    <n v="0"/>
    <n v="120000"/>
    <n v="250000"/>
    <n v="180000"/>
    <n v="565500"/>
    <n v="2"/>
    <x v="3"/>
  </r>
  <r>
    <n v="10000197"/>
    <s v="Protegido 197"/>
    <d v="2018-06-09T00:00:00"/>
    <d v="2019-04-21T00:00:00"/>
    <s v="MASCULINO"/>
    <s v="BUENAVENTURA"/>
    <s v="VALLE DEL CAUCA"/>
    <n v="0"/>
    <n v="1"/>
    <n v="0"/>
    <n v="1"/>
    <n v="3"/>
    <n v="0"/>
    <s v="Si"/>
    <s v="Si"/>
    <x v="0"/>
    <n v="0"/>
    <n v="6500"/>
    <n v="0"/>
    <n v="120000"/>
    <n v="750000"/>
    <n v="0"/>
    <n v="876500"/>
    <n v="2"/>
    <x v="3"/>
  </r>
  <r>
    <n v="10000198"/>
    <s v="Protegido 198"/>
    <d v="2018-06-09T00:00:00"/>
    <d v="2019-05-03T00:00:00"/>
    <s v="FEMENINO"/>
    <s v="AGUSTIN CODAZZI"/>
    <s v="CESAR"/>
    <n v="1"/>
    <n v="0"/>
    <n v="1"/>
    <n v="0"/>
    <n v="1"/>
    <n v="0"/>
    <s v="Si"/>
    <s v="Si"/>
    <x v="0"/>
    <n v="2500"/>
    <n v="0"/>
    <n v="1500"/>
    <n v="0"/>
    <n v="250000"/>
    <n v="0"/>
    <n v="254000"/>
    <n v="4"/>
    <x v="3"/>
  </r>
  <r>
    <n v="10000199"/>
    <s v="Protegido 199"/>
    <d v="2018-06-09T00:00:00"/>
    <d v="2020-08-24T00:00:00"/>
    <s v="FEMENINO"/>
    <s v="NEIVA"/>
    <s v="HUILA"/>
    <n v="1"/>
    <n v="0"/>
    <n v="0"/>
    <n v="0"/>
    <n v="0"/>
    <n v="0"/>
    <s v="Si"/>
    <s v="No"/>
    <x v="0"/>
    <n v="2500"/>
    <n v="0"/>
    <n v="0"/>
    <n v="0"/>
    <n v="0"/>
    <n v="0"/>
    <n v="2500"/>
    <n v="1"/>
    <x v="3"/>
  </r>
  <r>
    <n v="10000200"/>
    <s v="Protegido 200"/>
    <d v="2018-06-09T00:00:00"/>
    <d v="2018-11-02T00:00:00"/>
    <s v="FEMENINO"/>
    <s v="TIBACUY"/>
    <s v="CUNDINAMARCA"/>
    <n v="0"/>
    <n v="0"/>
    <n v="0"/>
    <n v="0"/>
    <n v="3"/>
    <n v="0"/>
    <s v="No"/>
    <s v="Si"/>
    <x v="0"/>
    <n v="0"/>
    <n v="0"/>
    <n v="0"/>
    <n v="0"/>
    <n v="750000"/>
    <n v="0"/>
    <n v="750000"/>
    <n v="3"/>
    <x v="3"/>
  </r>
  <r>
    <n v="10000201"/>
    <s v="Protegido 201"/>
    <d v="2018-06-09T00:00:00"/>
    <d v="2019-05-14T00:00:00"/>
    <s v="FEMENINO"/>
    <s v="MEDELLIN"/>
    <s v="ANTIOQUIA"/>
    <n v="0"/>
    <n v="0"/>
    <n v="1"/>
    <n v="0"/>
    <n v="3"/>
    <n v="2"/>
    <s v="Si"/>
    <s v="Si"/>
    <x v="0"/>
    <n v="0"/>
    <n v="0"/>
    <n v="1500"/>
    <n v="0"/>
    <n v="750000"/>
    <n v="360000"/>
    <n v="1111500"/>
    <n v="2"/>
    <x v="3"/>
  </r>
  <r>
    <n v="10000202"/>
    <s v="Protegido 202"/>
    <d v="2018-06-09T00:00:00"/>
    <d v="2019-12-02T00:00:00"/>
    <s v="MASCULINO"/>
    <s v="BARRANCABERMEJA"/>
    <s v="SANTANDER"/>
    <n v="0"/>
    <n v="0"/>
    <n v="0"/>
    <n v="0"/>
    <n v="2"/>
    <n v="1"/>
    <s v="No"/>
    <s v="Si"/>
    <x v="0"/>
    <n v="0"/>
    <n v="0"/>
    <n v="0"/>
    <n v="0"/>
    <n v="500000"/>
    <n v="180000"/>
    <n v="680000"/>
    <n v="2"/>
    <x v="3"/>
  </r>
  <r>
    <n v="10000203"/>
    <s v="Protegido 203"/>
    <d v="2018-06-09T00:00:00"/>
    <d v="2019-11-20T00:00:00"/>
    <s v="MASCULINO"/>
    <s v="PASTO"/>
    <s v="NARIÑO"/>
    <n v="0"/>
    <n v="2"/>
    <n v="0"/>
    <n v="3"/>
    <n v="2"/>
    <n v="0"/>
    <s v="Si"/>
    <s v="Si"/>
    <x v="0"/>
    <n v="0"/>
    <n v="13000"/>
    <n v="0"/>
    <n v="360000"/>
    <n v="500000"/>
    <n v="0"/>
    <n v="873000"/>
    <n v="2"/>
    <x v="3"/>
  </r>
  <r>
    <n v="10000204"/>
    <s v="Protegido 204"/>
    <d v="2018-06-09T00:00:00"/>
    <d v="2020-04-15T00:00:00"/>
    <s v="MASCULINO"/>
    <s v="INZA"/>
    <s v="CAUCA"/>
    <n v="0"/>
    <n v="2"/>
    <n v="1"/>
    <n v="0"/>
    <n v="1"/>
    <n v="1"/>
    <s v="Si"/>
    <s v="Si"/>
    <x v="0"/>
    <n v="0"/>
    <n v="13000"/>
    <n v="1500"/>
    <n v="0"/>
    <n v="250000"/>
    <n v="180000"/>
    <n v="444500"/>
    <n v="1"/>
    <x v="3"/>
  </r>
  <r>
    <n v="10000205"/>
    <s v="Protegido 205"/>
    <d v="2018-06-09T00:00:00"/>
    <d v="2019-02-05T00:00:00"/>
    <s v="MASCULINO"/>
    <s v="BOGOTA"/>
    <s v="BOGOTA"/>
    <n v="0"/>
    <n v="2"/>
    <n v="0"/>
    <n v="3"/>
    <n v="3"/>
    <n v="1"/>
    <s v="Si"/>
    <s v="Si"/>
    <x v="0"/>
    <n v="0"/>
    <n v="13000"/>
    <n v="0"/>
    <n v="360000"/>
    <n v="750000"/>
    <n v="180000"/>
    <n v="1303000"/>
    <n v="1"/>
    <x v="3"/>
  </r>
  <r>
    <n v="10000206"/>
    <s v="Protegido 206"/>
    <d v="2018-06-09T00:00:00"/>
    <d v="2019-11-29T00:00:00"/>
    <s v="MASCULINO"/>
    <s v="ARMENIA 2"/>
    <s v="QUINDIO"/>
    <n v="1"/>
    <n v="0"/>
    <n v="0"/>
    <n v="3"/>
    <n v="3"/>
    <n v="1"/>
    <s v="Si"/>
    <s v="Si"/>
    <x v="0"/>
    <n v="2500"/>
    <n v="0"/>
    <n v="0"/>
    <n v="360000"/>
    <n v="750000"/>
    <n v="180000"/>
    <n v="1292500"/>
    <n v="3"/>
    <x v="3"/>
  </r>
  <r>
    <n v="10000207"/>
    <s v="Protegido 207"/>
    <d v="2018-06-23T00:00:00"/>
    <d v="2019-07-03T00:00:00"/>
    <s v="FEMENINO"/>
    <s v="BOGOTA"/>
    <s v="BOGOTA"/>
    <n v="0"/>
    <n v="1"/>
    <n v="0"/>
    <n v="1"/>
    <n v="2"/>
    <n v="0"/>
    <s v="Si"/>
    <s v="Si"/>
    <x v="0"/>
    <n v="0"/>
    <n v="6500"/>
    <n v="0"/>
    <n v="120000"/>
    <n v="500000"/>
    <n v="0"/>
    <n v="626500"/>
    <n v="1"/>
    <x v="3"/>
  </r>
  <r>
    <n v="10000208"/>
    <s v="Protegido 208"/>
    <d v="2018-06-23T00:00:00"/>
    <d v="2019-08-13T00:00:00"/>
    <s v="FEMENINO"/>
    <s v="BOGOTA"/>
    <s v="BOGOTA"/>
    <n v="1"/>
    <n v="1"/>
    <n v="1"/>
    <n v="3"/>
    <n v="1"/>
    <n v="0"/>
    <s v="Si"/>
    <s v="Si"/>
    <x v="0"/>
    <n v="2500"/>
    <n v="6500"/>
    <n v="1500"/>
    <n v="360000"/>
    <n v="250000"/>
    <n v="0"/>
    <n v="620500"/>
    <n v="1"/>
    <x v="3"/>
  </r>
  <r>
    <n v="10000209"/>
    <s v="Protegido 209"/>
    <d v="2018-06-23T00:00:00"/>
    <d v="2019-10-22T00:00:00"/>
    <s v="MASCULINO"/>
    <s v="BOGOTA"/>
    <s v="BOGOTA"/>
    <n v="1"/>
    <n v="2"/>
    <n v="0"/>
    <n v="3"/>
    <n v="1"/>
    <n v="2"/>
    <s v="Si"/>
    <s v="Si"/>
    <x v="0"/>
    <n v="2500"/>
    <n v="13000"/>
    <n v="0"/>
    <n v="360000"/>
    <n v="250000"/>
    <n v="360000"/>
    <n v="985500"/>
    <n v="1"/>
    <x v="3"/>
  </r>
  <r>
    <n v="10000210"/>
    <s v="Protegido 210"/>
    <d v="2018-07-02T00:00:00"/>
    <d v="2019-10-20T00:00:00"/>
    <s v="FEMENINO"/>
    <s v="CALI"/>
    <s v="VALLE DEL CAUCA"/>
    <n v="0"/>
    <n v="2"/>
    <n v="0"/>
    <n v="3"/>
    <n v="1"/>
    <n v="0"/>
    <s v="Si"/>
    <s v="Si"/>
    <x v="0"/>
    <n v="0"/>
    <n v="13000"/>
    <n v="0"/>
    <n v="360000"/>
    <n v="250000"/>
    <n v="0"/>
    <n v="623000"/>
    <n v="2"/>
    <x v="3"/>
  </r>
  <r>
    <n v="10000211"/>
    <s v="Protegido 211"/>
    <d v="2018-07-03T00:00:00"/>
    <d v="2020-02-26T00:00:00"/>
    <s v="MASCULINO"/>
    <s v="BOGOTA"/>
    <s v="BOGOTA"/>
    <n v="1"/>
    <n v="0"/>
    <n v="0"/>
    <n v="1"/>
    <n v="3"/>
    <n v="1"/>
    <s v="Si"/>
    <s v="Si"/>
    <x v="0"/>
    <n v="2500"/>
    <n v="0"/>
    <n v="0"/>
    <n v="120000"/>
    <n v="750000"/>
    <n v="180000"/>
    <n v="1052500"/>
    <n v="1"/>
    <x v="3"/>
  </r>
  <r>
    <n v="10000212"/>
    <s v="Protegido 212"/>
    <d v="2018-07-03T00:00:00"/>
    <d v="2018-11-02T00:00:00"/>
    <s v="MASCULINO"/>
    <s v="BARRANQUILLA"/>
    <s v="ATLANTICO"/>
    <n v="1"/>
    <n v="1"/>
    <n v="0"/>
    <n v="0"/>
    <n v="1"/>
    <n v="2"/>
    <s v="Si"/>
    <s v="Si"/>
    <x v="0"/>
    <n v="2500"/>
    <n v="6500"/>
    <n v="0"/>
    <n v="0"/>
    <n v="250000"/>
    <n v="360000"/>
    <n v="619000"/>
    <n v="2"/>
    <x v="3"/>
  </r>
  <r>
    <n v="10000213"/>
    <s v="Protegido 213"/>
    <d v="2018-07-03T00:00:00"/>
    <d v="2019-06-28T00:00:00"/>
    <s v="MASCULINO"/>
    <s v="COPACABANA"/>
    <s v="ANTIOQUIA"/>
    <n v="1"/>
    <n v="1"/>
    <n v="0"/>
    <n v="0"/>
    <n v="2"/>
    <n v="2"/>
    <s v="Si"/>
    <s v="Si"/>
    <x v="0"/>
    <n v="2500"/>
    <n v="6500"/>
    <n v="0"/>
    <n v="0"/>
    <n v="500000"/>
    <n v="360000"/>
    <n v="869000"/>
    <n v="2"/>
    <x v="3"/>
  </r>
  <r>
    <n v="10000214"/>
    <s v="Protegido 214"/>
    <d v="2018-07-03T00:00:00"/>
    <d v="2019-12-06T00:00:00"/>
    <s v="FEMENINO"/>
    <s v="EL CARMEN DE BOLIVAR"/>
    <s v="BOLIVAR"/>
    <n v="0"/>
    <n v="2"/>
    <n v="1"/>
    <n v="0"/>
    <n v="1"/>
    <n v="2"/>
    <s v="Si"/>
    <s v="Si"/>
    <x v="0"/>
    <n v="0"/>
    <n v="13000"/>
    <n v="1500"/>
    <n v="0"/>
    <n v="250000"/>
    <n v="360000"/>
    <n v="624500"/>
    <n v="3"/>
    <x v="3"/>
  </r>
  <r>
    <n v="10000215"/>
    <s v="Protegido 215"/>
    <d v="2018-07-09T00:00:00"/>
    <d v="2020-10-10T00:00:00"/>
    <s v="MASCULINO"/>
    <s v="SANTA MARTA"/>
    <s v="MAGDALENA"/>
    <n v="0"/>
    <n v="1"/>
    <n v="0"/>
    <n v="3"/>
    <n v="1"/>
    <n v="1"/>
    <s v="Si"/>
    <s v="Si"/>
    <x v="0"/>
    <n v="0"/>
    <n v="6500"/>
    <n v="0"/>
    <n v="360000"/>
    <n v="250000"/>
    <n v="180000"/>
    <n v="796500"/>
    <n v="4"/>
    <x v="3"/>
  </r>
  <r>
    <n v="10000216"/>
    <s v="Protegido 216"/>
    <d v="2018-07-09T00:00:00"/>
    <d v="2018-12-09T00:00:00"/>
    <s v="MASCULINO"/>
    <s v="NEIVA"/>
    <s v="HUILA"/>
    <n v="1"/>
    <n v="1"/>
    <n v="1"/>
    <n v="0"/>
    <n v="2"/>
    <n v="2"/>
    <s v="Si"/>
    <s v="Si"/>
    <x v="0"/>
    <n v="2500"/>
    <n v="6500"/>
    <n v="1500"/>
    <n v="0"/>
    <n v="500000"/>
    <n v="360000"/>
    <n v="870500"/>
    <n v="1"/>
    <x v="3"/>
  </r>
  <r>
    <n v="10000217"/>
    <s v="Protegido 217"/>
    <d v="2018-07-09T00:00:00"/>
    <d v="2019-07-02T00:00:00"/>
    <s v="FEMENINO"/>
    <s v="BUCARAMANGA"/>
    <s v="SANTANDER"/>
    <n v="0"/>
    <n v="1"/>
    <n v="0"/>
    <n v="3"/>
    <n v="2"/>
    <n v="2"/>
    <s v="Si"/>
    <s v="Si"/>
    <x v="0"/>
    <n v="0"/>
    <n v="6500"/>
    <n v="0"/>
    <n v="360000"/>
    <n v="500000"/>
    <n v="360000"/>
    <n v="1226500"/>
    <n v="2"/>
    <x v="3"/>
  </r>
  <r>
    <n v="10000218"/>
    <s v="Protegido 218"/>
    <d v="2018-07-16T00:00:00"/>
    <d v="2020-01-01T00:00:00"/>
    <s v="MASCULINO"/>
    <s v="IBAGUE"/>
    <s v="TOLIMA"/>
    <n v="0"/>
    <n v="1"/>
    <n v="0"/>
    <n v="1"/>
    <n v="1"/>
    <n v="1"/>
    <s v="Si"/>
    <s v="Si"/>
    <x v="0"/>
    <n v="0"/>
    <n v="6500"/>
    <n v="0"/>
    <n v="120000"/>
    <n v="250000"/>
    <n v="180000"/>
    <n v="556500"/>
    <n v="4"/>
    <x v="3"/>
  </r>
  <r>
    <n v="10000219"/>
    <s v="Protegido 219"/>
    <d v="2018-07-17T00:00:00"/>
    <d v="2019-03-10T00:00:00"/>
    <s v="MASCULINO"/>
    <s v="VALLEDUPAR"/>
    <s v="CESAR"/>
    <n v="0"/>
    <n v="2"/>
    <n v="1"/>
    <n v="1"/>
    <n v="1"/>
    <n v="0"/>
    <s v="Si"/>
    <s v="Si"/>
    <x v="0"/>
    <n v="0"/>
    <n v="13000"/>
    <n v="1500"/>
    <n v="120000"/>
    <n v="250000"/>
    <n v="0"/>
    <n v="384500"/>
    <n v="4"/>
    <x v="3"/>
  </r>
  <r>
    <n v="10000220"/>
    <s v="Protegido 220"/>
    <d v="2018-07-17T00:00:00"/>
    <d v="2020-05-03T00:00:00"/>
    <s v="FEMENINO"/>
    <s v="FLORENCIA 1"/>
    <s v="CAQUETA"/>
    <n v="1"/>
    <n v="0"/>
    <n v="0"/>
    <n v="1"/>
    <n v="3"/>
    <n v="0"/>
    <s v="Si"/>
    <s v="Si"/>
    <x v="0"/>
    <n v="2500"/>
    <n v="0"/>
    <n v="0"/>
    <n v="120000"/>
    <n v="750000"/>
    <n v="0"/>
    <n v="872500"/>
    <n v="1"/>
    <x v="3"/>
  </r>
  <r>
    <n v="10000221"/>
    <s v="Protegido 221"/>
    <d v="2018-07-17T00:00:00"/>
    <d v="2019-01-10T00:00:00"/>
    <s v="MASCULINO"/>
    <s v="FLORENCIA 1"/>
    <s v="CAQUETA"/>
    <n v="1"/>
    <n v="0"/>
    <n v="0"/>
    <n v="1"/>
    <n v="2"/>
    <n v="0"/>
    <s v="Si"/>
    <s v="Si"/>
    <x v="0"/>
    <n v="2500"/>
    <n v="0"/>
    <n v="0"/>
    <n v="120000"/>
    <n v="500000"/>
    <n v="0"/>
    <n v="622500"/>
    <n v="1"/>
    <x v="3"/>
  </r>
  <r>
    <n v="10000222"/>
    <s v="Protegido 222"/>
    <d v="2018-07-17T00:00:00"/>
    <d v="2019-02-05T00:00:00"/>
    <s v="MASCULINO"/>
    <s v="QUIBDO"/>
    <s v="CHOCO"/>
    <n v="1"/>
    <n v="1"/>
    <n v="0"/>
    <n v="1"/>
    <n v="3"/>
    <n v="1"/>
    <s v="Si"/>
    <s v="Si"/>
    <x v="0"/>
    <n v="2500"/>
    <n v="6500"/>
    <n v="0"/>
    <n v="120000"/>
    <n v="750000"/>
    <n v="180000"/>
    <n v="1059000"/>
    <n v="3"/>
    <x v="3"/>
  </r>
  <r>
    <n v="10000223"/>
    <s v="Protegido 223"/>
    <d v="2018-07-20T00:00:00"/>
    <d v="2020-07-12T00:00:00"/>
    <s v="MASCULINO"/>
    <s v="YUMBO"/>
    <s v="VALLE DEL CAUCA"/>
    <n v="1"/>
    <n v="2"/>
    <n v="0"/>
    <n v="1"/>
    <n v="1"/>
    <n v="1"/>
    <s v="Si"/>
    <s v="Si"/>
    <x v="0"/>
    <n v="2500"/>
    <n v="13000"/>
    <n v="0"/>
    <n v="120000"/>
    <n v="250000"/>
    <n v="180000"/>
    <n v="565500"/>
    <n v="2"/>
    <x v="3"/>
  </r>
  <r>
    <n v="10000224"/>
    <s v="Protegido 224"/>
    <d v="2018-07-20T00:00:00"/>
    <d v="2019-01-31T00:00:00"/>
    <s v="MASCULINO"/>
    <s v="ARMENIA 2"/>
    <s v="QUINDIO"/>
    <n v="0"/>
    <n v="1"/>
    <n v="1"/>
    <n v="3"/>
    <n v="0"/>
    <n v="1"/>
    <s v="Si"/>
    <s v="Si"/>
    <x v="0"/>
    <n v="0"/>
    <n v="6500"/>
    <n v="1500"/>
    <n v="360000"/>
    <n v="0"/>
    <n v="180000"/>
    <n v="548000"/>
    <n v="3"/>
    <x v="3"/>
  </r>
  <r>
    <n v="10000225"/>
    <s v="Protegido 225"/>
    <d v="2018-07-20T00:00:00"/>
    <d v="2019-09-07T00:00:00"/>
    <s v="MASCULINO"/>
    <s v="PELAYA"/>
    <s v="CESAR"/>
    <n v="0"/>
    <n v="1"/>
    <n v="0"/>
    <n v="1"/>
    <n v="3"/>
    <n v="0"/>
    <s v="Si"/>
    <s v="Si"/>
    <x v="0"/>
    <n v="0"/>
    <n v="6500"/>
    <n v="0"/>
    <n v="120000"/>
    <n v="750000"/>
    <n v="0"/>
    <n v="876500"/>
    <n v="4"/>
    <x v="3"/>
  </r>
  <r>
    <n v="10000226"/>
    <s v="Protegido 226"/>
    <d v="2018-07-20T00:00:00"/>
    <d v="2019-12-15T00:00:00"/>
    <s v="FEMENINO"/>
    <s v="MEDELLIN"/>
    <s v="ANTIOQUIA"/>
    <n v="1"/>
    <n v="1"/>
    <n v="0"/>
    <n v="0"/>
    <n v="2"/>
    <n v="1"/>
    <s v="Si"/>
    <s v="Si"/>
    <x v="0"/>
    <n v="2500"/>
    <n v="6500"/>
    <n v="0"/>
    <n v="0"/>
    <n v="500000"/>
    <n v="180000"/>
    <n v="689000"/>
    <n v="2"/>
    <x v="3"/>
  </r>
  <r>
    <n v="10000227"/>
    <s v="Protegido 227"/>
    <d v="2018-07-28T00:00:00"/>
    <d v="2018-10-14T00:00:00"/>
    <s v="MASCULINO"/>
    <s v="BOGOTA"/>
    <s v="BOGOTA"/>
    <n v="1"/>
    <n v="1"/>
    <n v="0"/>
    <n v="0"/>
    <n v="1"/>
    <n v="2"/>
    <s v="Si"/>
    <s v="Si"/>
    <x v="0"/>
    <n v="2500"/>
    <n v="6500"/>
    <n v="0"/>
    <n v="0"/>
    <n v="250000"/>
    <n v="360000"/>
    <n v="619000"/>
    <n v="1"/>
    <x v="3"/>
  </r>
  <r>
    <n v="10000228"/>
    <s v="Protegido 228"/>
    <d v="2018-07-28T00:00:00"/>
    <d v="2021-01-07T00:00:00"/>
    <s v="MASCULINO"/>
    <s v="BOGOTA"/>
    <s v="BOGOTA"/>
    <n v="1"/>
    <n v="2"/>
    <n v="0"/>
    <n v="0"/>
    <n v="2"/>
    <n v="1"/>
    <s v="Si"/>
    <s v="Si"/>
    <x v="0"/>
    <n v="2500"/>
    <n v="13000"/>
    <n v="0"/>
    <n v="0"/>
    <n v="500000"/>
    <n v="180000"/>
    <n v="695500"/>
    <n v="1"/>
    <x v="3"/>
  </r>
  <r>
    <n v="10000229"/>
    <s v="Protegido 229"/>
    <d v="2018-07-31T00:00:00"/>
    <d v="2020-02-07T00:00:00"/>
    <s v="MASCULINO"/>
    <s v="PALMAR DE VARELA"/>
    <s v="ATLANTICO"/>
    <n v="0"/>
    <n v="2"/>
    <n v="0"/>
    <n v="3"/>
    <n v="1"/>
    <n v="2"/>
    <s v="Si"/>
    <s v="Si"/>
    <x v="0"/>
    <n v="0"/>
    <n v="13000"/>
    <n v="0"/>
    <n v="360000"/>
    <n v="250000"/>
    <n v="360000"/>
    <n v="983000"/>
    <n v="2"/>
    <x v="3"/>
  </r>
  <r>
    <n v="10000230"/>
    <s v="Protegido 230"/>
    <d v="2018-07-31T00:00:00"/>
    <d v="2020-05-21T00:00:00"/>
    <s v="MASCULINO"/>
    <s v="NEIVA"/>
    <s v="HUILA"/>
    <n v="0"/>
    <n v="1"/>
    <n v="0"/>
    <n v="1"/>
    <n v="2"/>
    <n v="0"/>
    <s v="Si"/>
    <s v="Si"/>
    <x v="0"/>
    <n v="0"/>
    <n v="6500"/>
    <n v="0"/>
    <n v="120000"/>
    <n v="500000"/>
    <n v="0"/>
    <n v="626500"/>
    <n v="1"/>
    <x v="3"/>
  </r>
  <r>
    <n v="10000231"/>
    <s v="Protegido 231"/>
    <d v="2018-07-31T00:00:00"/>
    <d v="2018-10-02T00:00:00"/>
    <s v="FEMENINO"/>
    <s v="BOGOTA"/>
    <s v="BOGOTA"/>
    <n v="1"/>
    <n v="2"/>
    <n v="1"/>
    <n v="0"/>
    <n v="2"/>
    <n v="2"/>
    <s v="Si"/>
    <s v="Si"/>
    <x v="0"/>
    <n v="2500"/>
    <n v="13000"/>
    <n v="1500"/>
    <n v="0"/>
    <n v="500000"/>
    <n v="360000"/>
    <n v="877000"/>
    <n v="1"/>
    <x v="3"/>
  </r>
  <r>
    <n v="10000232"/>
    <s v="Protegido 232"/>
    <d v="2018-07-31T00:00:00"/>
    <d v="2019-01-02T00:00:00"/>
    <s v="FEMENINO"/>
    <s v="SAN JOSE DE CUCUTA"/>
    <s v="NORTE DE SANTANDER"/>
    <n v="0"/>
    <n v="2"/>
    <n v="1"/>
    <n v="3"/>
    <n v="3"/>
    <n v="0"/>
    <s v="Si"/>
    <s v="Si"/>
    <x v="0"/>
    <n v="0"/>
    <n v="13000"/>
    <n v="1500"/>
    <n v="360000"/>
    <n v="750000"/>
    <n v="0"/>
    <n v="1124500"/>
    <n v="4"/>
    <x v="3"/>
  </r>
  <r>
    <n v="10000233"/>
    <s v="Protegido 233"/>
    <d v="2018-07-31T00:00:00"/>
    <d v="2019-09-21T00:00:00"/>
    <s v="FEMENINO"/>
    <s v="FLORIDA"/>
    <s v="VALLE DEL CAUCA"/>
    <n v="1"/>
    <n v="0"/>
    <n v="1"/>
    <n v="0"/>
    <n v="1"/>
    <n v="2"/>
    <s v="Si"/>
    <s v="Si"/>
    <x v="0"/>
    <n v="2500"/>
    <n v="0"/>
    <n v="1500"/>
    <n v="0"/>
    <n v="250000"/>
    <n v="360000"/>
    <n v="614000"/>
    <n v="2"/>
    <x v="3"/>
  </r>
  <r>
    <n v="10000234"/>
    <s v="Protegido 234"/>
    <d v="2018-07-31T00:00:00"/>
    <d v="2019-12-31T00:00:00"/>
    <s v="FEMENINO"/>
    <s v="BOGOTA"/>
    <s v="BOGOTA"/>
    <n v="0"/>
    <n v="0"/>
    <n v="0"/>
    <n v="0"/>
    <n v="2"/>
    <n v="2"/>
    <s v="No"/>
    <s v="Si"/>
    <x v="0"/>
    <n v="0"/>
    <n v="0"/>
    <n v="0"/>
    <n v="0"/>
    <n v="500000"/>
    <n v="360000"/>
    <n v="860000"/>
    <n v="1"/>
    <x v="3"/>
  </r>
  <r>
    <n v="10000235"/>
    <s v="Protegido 235"/>
    <d v="2018-07-31T00:00:00"/>
    <d v="2020-02-19T00:00:00"/>
    <s v="FEMENINO"/>
    <s v="BOGOTA"/>
    <s v="BOGOTA"/>
    <n v="0"/>
    <n v="1"/>
    <n v="0"/>
    <n v="0"/>
    <n v="2"/>
    <n v="2"/>
    <s v="Si"/>
    <s v="Si"/>
    <x v="0"/>
    <n v="0"/>
    <n v="6500"/>
    <n v="0"/>
    <n v="0"/>
    <n v="500000"/>
    <n v="360000"/>
    <n v="866500"/>
    <n v="1"/>
    <x v="3"/>
  </r>
  <r>
    <n v="10000236"/>
    <s v="Protegido 236"/>
    <d v="2018-07-31T00:00:00"/>
    <d v="2019-10-04T00:00:00"/>
    <s v="FEMENINO"/>
    <s v="BUENAVENTURA"/>
    <s v="VALLE DEL CAUCA"/>
    <n v="1"/>
    <n v="0"/>
    <n v="0"/>
    <n v="3"/>
    <n v="1"/>
    <n v="1"/>
    <s v="Si"/>
    <s v="Si"/>
    <x v="0"/>
    <n v="2500"/>
    <n v="0"/>
    <n v="0"/>
    <n v="360000"/>
    <n v="250000"/>
    <n v="180000"/>
    <n v="792500"/>
    <n v="2"/>
    <x v="3"/>
  </r>
  <r>
    <n v="10000237"/>
    <s v="Protegido 237"/>
    <d v="2018-07-31T00:00:00"/>
    <d v="2019-08-20T00:00:00"/>
    <s v="MASCULINO"/>
    <s v="GIRARDOT"/>
    <s v="CUNDINAMARCA"/>
    <n v="0"/>
    <n v="2"/>
    <n v="0"/>
    <n v="0"/>
    <n v="2"/>
    <n v="2"/>
    <s v="Si"/>
    <s v="Si"/>
    <x v="0"/>
    <n v="0"/>
    <n v="13000"/>
    <n v="0"/>
    <n v="0"/>
    <n v="500000"/>
    <n v="360000"/>
    <n v="873000"/>
    <n v="3"/>
    <x v="3"/>
  </r>
  <r>
    <n v="10000238"/>
    <s v="Protegido 238"/>
    <d v="2018-07-31T00:00:00"/>
    <d v="2020-11-01T00:00:00"/>
    <s v="MASCULINO"/>
    <s v="BUCARAMANGA"/>
    <s v="SANTANDER"/>
    <n v="1"/>
    <n v="0"/>
    <n v="0"/>
    <n v="0"/>
    <n v="3"/>
    <n v="1"/>
    <s v="Si"/>
    <s v="Si"/>
    <x v="0"/>
    <n v="2500"/>
    <n v="0"/>
    <n v="0"/>
    <n v="0"/>
    <n v="750000"/>
    <n v="180000"/>
    <n v="932500"/>
    <n v="2"/>
    <x v="3"/>
  </r>
  <r>
    <n v="10000239"/>
    <s v="Protegido 239"/>
    <d v="2018-07-31T00:00:00"/>
    <d v="2020-04-12T00:00:00"/>
    <s v="MASCULINO"/>
    <s v="SAN JOSE DE URE"/>
    <s v="CORDOBA"/>
    <n v="1"/>
    <n v="2"/>
    <n v="0"/>
    <n v="3"/>
    <n v="1"/>
    <n v="2"/>
    <s v="Si"/>
    <s v="Si"/>
    <x v="0"/>
    <n v="2500"/>
    <n v="13000"/>
    <n v="0"/>
    <n v="360000"/>
    <n v="250000"/>
    <n v="360000"/>
    <n v="985500"/>
    <n v="2"/>
    <x v="3"/>
  </r>
  <r>
    <n v="10000240"/>
    <s v="Protegido 240"/>
    <d v="2018-07-31T00:00:00"/>
    <d v="2019-04-21T00:00:00"/>
    <s v="FEMENINO"/>
    <s v="POPAYAN"/>
    <s v="CAUCA"/>
    <n v="0"/>
    <n v="2"/>
    <n v="0"/>
    <n v="0"/>
    <n v="3"/>
    <n v="1"/>
    <s v="Si"/>
    <s v="Si"/>
    <x v="0"/>
    <n v="0"/>
    <n v="13000"/>
    <n v="0"/>
    <n v="0"/>
    <n v="750000"/>
    <n v="180000"/>
    <n v="943000"/>
    <n v="1"/>
    <x v="3"/>
  </r>
  <r>
    <n v="10000241"/>
    <s v="Protegido 241"/>
    <d v="2018-07-31T00:00:00"/>
    <d v="2018-12-26T00:00:00"/>
    <s v="FEMENINO"/>
    <s v="YOLOMBO"/>
    <s v="ANTIOQUIA"/>
    <n v="0"/>
    <n v="1"/>
    <n v="0"/>
    <n v="0"/>
    <n v="2"/>
    <n v="0"/>
    <s v="Si"/>
    <s v="Si"/>
    <x v="0"/>
    <n v="0"/>
    <n v="6500"/>
    <n v="0"/>
    <n v="0"/>
    <n v="500000"/>
    <n v="0"/>
    <n v="506500"/>
    <n v="2"/>
    <x v="3"/>
  </r>
  <r>
    <n v="10000242"/>
    <s v="Protegido 242"/>
    <d v="2018-07-31T00:00:00"/>
    <d v="2019-10-26T00:00:00"/>
    <s v="FEMENINO"/>
    <s v="BOGOTA"/>
    <s v="BOGOTA"/>
    <n v="1"/>
    <n v="2"/>
    <n v="0"/>
    <n v="3"/>
    <n v="1"/>
    <n v="1"/>
    <s v="Si"/>
    <s v="Si"/>
    <x v="0"/>
    <n v="2500"/>
    <n v="13000"/>
    <n v="0"/>
    <n v="360000"/>
    <n v="250000"/>
    <n v="180000"/>
    <n v="805500"/>
    <n v="1"/>
    <x v="3"/>
  </r>
  <r>
    <n v="10000243"/>
    <s v="Protegido 243"/>
    <d v="2018-07-31T00:00:00"/>
    <d v="2020-08-24T00:00:00"/>
    <s v="MASCULINO"/>
    <s v="SAN JOSE DE URE"/>
    <s v="CORDOBA"/>
    <n v="0"/>
    <n v="0"/>
    <n v="0"/>
    <n v="0"/>
    <n v="1"/>
    <n v="0"/>
    <s v="No"/>
    <s v="Si"/>
    <x v="0"/>
    <n v="0"/>
    <n v="0"/>
    <n v="0"/>
    <n v="0"/>
    <n v="250000"/>
    <n v="0"/>
    <n v="250000"/>
    <n v="2"/>
    <x v="3"/>
  </r>
  <r>
    <n v="10000244"/>
    <s v="Protegido 244"/>
    <d v="2018-07-31T00:00:00"/>
    <d v="2020-07-15T00:00:00"/>
    <s v="MASCULINO"/>
    <s v="SAN JOSE DE URE"/>
    <s v="CORDOBA"/>
    <n v="0"/>
    <n v="1"/>
    <n v="0"/>
    <n v="3"/>
    <n v="2"/>
    <n v="2"/>
    <s v="Si"/>
    <s v="Si"/>
    <x v="0"/>
    <n v="0"/>
    <n v="6500"/>
    <n v="0"/>
    <n v="360000"/>
    <n v="500000"/>
    <n v="360000"/>
    <n v="1226500"/>
    <n v="2"/>
    <x v="3"/>
  </r>
  <r>
    <n v="10000245"/>
    <s v="Protegido 245"/>
    <d v="2018-07-31T00:00:00"/>
    <d v="2019-02-16T00:00:00"/>
    <s v="MASCULINO"/>
    <s v="SAN JOSE DE URE"/>
    <s v="CORDOBA"/>
    <n v="0"/>
    <n v="2"/>
    <n v="1"/>
    <n v="0"/>
    <n v="3"/>
    <n v="1"/>
    <s v="Si"/>
    <s v="Si"/>
    <x v="0"/>
    <n v="0"/>
    <n v="13000"/>
    <n v="1500"/>
    <n v="0"/>
    <n v="750000"/>
    <n v="180000"/>
    <n v="944500"/>
    <n v="2"/>
    <x v="3"/>
  </r>
  <r>
    <n v="10000246"/>
    <s v="Protegido 246"/>
    <d v="2018-07-31T00:00:00"/>
    <d v="2019-12-27T00:00:00"/>
    <s v="MASCULINO"/>
    <s v="SAN JOSE DE URE"/>
    <s v="CORDOBA"/>
    <n v="0"/>
    <n v="2"/>
    <n v="0"/>
    <n v="1"/>
    <n v="3"/>
    <n v="0"/>
    <s v="Si"/>
    <s v="Si"/>
    <x v="0"/>
    <n v="0"/>
    <n v="13000"/>
    <n v="0"/>
    <n v="120000"/>
    <n v="750000"/>
    <n v="0"/>
    <n v="883000"/>
    <n v="2"/>
    <x v="3"/>
  </r>
  <r>
    <n v="10000247"/>
    <s v="Protegido 247"/>
    <d v="2018-08-05T00:00:00"/>
    <d v="2018-11-12T00:00:00"/>
    <s v="MASCULINO"/>
    <s v="BOGOTA"/>
    <s v="BOGOTA"/>
    <n v="0"/>
    <n v="1"/>
    <n v="1"/>
    <n v="3"/>
    <n v="2"/>
    <n v="1"/>
    <s v="Si"/>
    <s v="Si"/>
    <x v="0"/>
    <n v="0"/>
    <n v="6500"/>
    <n v="1500"/>
    <n v="360000"/>
    <n v="500000"/>
    <n v="180000"/>
    <n v="1048000"/>
    <n v="1"/>
    <x v="3"/>
  </r>
  <r>
    <n v="10000248"/>
    <s v="Protegido 248"/>
    <d v="2018-08-05T00:00:00"/>
    <d v="2019-02-01T00:00:00"/>
    <s v="MASCULINO"/>
    <s v="CAUCASIA"/>
    <s v="ANTIOQUIA"/>
    <n v="0"/>
    <n v="2"/>
    <n v="0"/>
    <n v="1"/>
    <n v="2"/>
    <n v="1"/>
    <s v="Si"/>
    <s v="Si"/>
    <x v="0"/>
    <n v="0"/>
    <n v="13000"/>
    <n v="0"/>
    <n v="120000"/>
    <n v="500000"/>
    <n v="180000"/>
    <n v="813000"/>
    <n v="2"/>
    <x v="3"/>
  </r>
  <r>
    <n v="10000249"/>
    <s v="Protegido 249"/>
    <d v="2018-08-05T00:00:00"/>
    <d v="2020-02-06T00:00:00"/>
    <s v="FEMENINO"/>
    <s v="MALLAMA"/>
    <s v="NARIÑO"/>
    <n v="0"/>
    <n v="2"/>
    <n v="0"/>
    <n v="3"/>
    <n v="1"/>
    <n v="0"/>
    <s v="Si"/>
    <s v="Si"/>
    <x v="0"/>
    <n v="0"/>
    <n v="13000"/>
    <n v="0"/>
    <n v="360000"/>
    <n v="250000"/>
    <n v="0"/>
    <n v="623000"/>
    <n v="2"/>
    <x v="3"/>
  </r>
  <r>
    <n v="10000250"/>
    <s v="Protegido 250"/>
    <d v="2018-08-05T00:00:00"/>
    <d v="2020-04-24T00:00:00"/>
    <s v="FEMENINO"/>
    <s v="ANDALUCIA"/>
    <s v="VALLE DEL CAUCA"/>
    <n v="0"/>
    <n v="1"/>
    <n v="0"/>
    <n v="0"/>
    <n v="2"/>
    <n v="2"/>
    <s v="Si"/>
    <s v="Si"/>
    <x v="0"/>
    <n v="0"/>
    <n v="6500"/>
    <n v="0"/>
    <n v="0"/>
    <n v="500000"/>
    <n v="360000"/>
    <n v="866500"/>
    <n v="2"/>
    <x v="3"/>
  </r>
  <r>
    <n v="10000251"/>
    <s v="Protegido 251"/>
    <d v="2018-08-05T00:00:00"/>
    <d v="2020-02-03T00:00:00"/>
    <s v="MASCULINO"/>
    <s v="BOGOTA"/>
    <s v="BOGOTA"/>
    <n v="1"/>
    <n v="0"/>
    <n v="0"/>
    <n v="0"/>
    <n v="2"/>
    <n v="1"/>
    <s v="Si"/>
    <s v="Si"/>
    <x v="0"/>
    <n v="2500"/>
    <n v="0"/>
    <n v="0"/>
    <n v="0"/>
    <n v="500000"/>
    <n v="180000"/>
    <n v="682500"/>
    <n v="1"/>
    <x v="3"/>
  </r>
  <r>
    <n v="10000252"/>
    <s v="Protegido 252"/>
    <d v="2018-08-05T00:00:00"/>
    <d v="2019-01-27T00:00:00"/>
    <s v="MASCULINO"/>
    <s v="LEJANIAS"/>
    <s v="META"/>
    <n v="1"/>
    <n v="0"/>
    <n v="0"/>
    <n v="3"/>
    <n v="2"/>
    <n v="2"/>
    <s v="Si"/>
    <s v="Si"/>
    <x v="0"/>
    <n v="2500"/>
    <n v="0"/>
    <n v="0"/>
    <n v="360000"/>
    <n v="500000"/>
    <n v="360000"/>
    <n v="1222500"/>
    <n v="1"/>
    <x v="3"/>
  </r>
  <r>
    <n v="10000253"/>
    <s v="Protegido 253"/>
    <d v="2018-08-13T00:00:00"/>
    <d v="2019-08-27T00:00:00"/>
    <s v="FEMENINO"/>
    <s v="SUCRE 1"/>
    <s v="CAUCA"/>
    <n v="1"/>
    <n v="2"/>
    <n v="0"/>
    <n v="1"/>
    <n v="1"/>
    <n v="2"/>
    <s v="Si"/>
    <s v="Si"/>
    <x v="0"/>
    <n v="2500"/>
    <n v="13000"/>
    <n v="0"/>
    <n v="120000"/>
    <n v="250000"/>
    <n v="360000"/>
    <n v="745500"/>
    <n v="1"/>
    <x v="3"/>
  </r>
  <r>
    <n v="10000254"/>
    <s v="Protegido 254"/>
    <d v="2018-08-20T00:00:00"/>
    <d v="2019-12-11T00:00:00"/>
    <s v="FEMENINO"/>
    <s v="BUENAVENTURA"/>
    <s v="VALLE DEL CAUCA"/>
    <n v="0"/>
    <n v="2"/>
    <n v="0"/>
    <n v="0"/>
    <n v="2"/>
    <n v="2"/>
    <s v="Si"/>
    <s v="Si"/>
    <x v="0"/>
    <n v="0"/>
    <n v="13000"/>
    <n v="0"/>
    <n v="0"/>
    <n v="500000"/>
    <n v="360000"/>
    <n v="873000"/>
    <n v="2"/>
    <x v="3"/>
  </r>
  <r>
    <n v="10000255"/>
    <s v="Protegido 255"/>
    <d v="2018-08-20T00:00:00"/>
    <d v="2020-07-21T00:00:00"/>
    <s v="FEMENINO"/>
    <s v="CAUCASIA"/>
    <s v="ANTIOQUIA"/>
    <n v="1"/>
    <n v="2"/>
    <n v="1"/>
    <n v="0"/>
    <n v="1"/>
    <n v="2"/>
    <s v="Si"/>
    <s v="Si"/>
    <x v="0"/>
    <n v="2500"/>
    <n v="13000"/>
    <n v="1500"/>
    <n v="0"/>
    <n v="250000"/>
    <n v="360000"/>
    <n v="627000"/>
    <n v="2"/>
    <x v="3"/>
  </r>
  <r>
    <n v="10000256"/>
    <s v="Protegido 256"/>
    <d v="2018-08-20T00:00:00"/>
    <d v="2020-08-02T00:00:00"/>
    <s v="MASCULINO"/>
    <s v="BARRANQUILLA"/>
    <s v="ATLANTICO"/>
    <n v="1"/>
    <n v="0"/>
    <n v="0"/>
    <n v="1"/>
    <n v="3"/>
    <n v="2"/>
    <s v="Si"/>
    <s v="Si"/>
    <x v="0"/>
    <n v="2500"/>
    <n v="0"/>
    <n v="0"/>
    <n v="120000"/>
    <n v="750000"/>
    <n v="360000"/>
    <n v="1232500"/>
    <n v="2"/>
    <x v="3"/>
  </r>
  <r>
    <n v="10000257"/>
    <s v="Protegido 257"/>
    <d v="2018-08-20T00:00:00"/>
    <d v="2020-06-13T00:00:00"/>
    <s v="MASCULINO"/>
    <s v="VILLA DEL ROSARIO"/>
    <s v="NORTE DE SANTANDER"/>
    <n v="1"/>
    <n v="2"/>
    <n v="0"/>
    <n v="1"/>
    <n v="1"/>
    <n v="1"/>
    <s v="Si"/>
    <s v="Si"/>
    <x v="0"/>
    <n v="2500"/>
    <n v="13000"/>
    <n v="0"/>
    <n v="120000"/>
    <n v="250000"/>
    <n v="180000"/>
    <n v="565500"/>
    <n v="4"/>
    <x v="3"/>
  </r>
  <r>
    <n v="10000258"/>
    <s v="Protegido 258"/>
    <d v="2018-08-20T00:00:00"/>
    <d v="2018-11-23T00:00:00"/>
    <s v="FEMENINO"/>
    <s v="VILLA DEL ROSARIO"/>
    <s v="NORTE DE SANTANDER"/>
    <n v="1"/>
    <n v="1"/>
    <n v="0"/>
    <n v="0"/>
    <n v="1"/>
    <n v="1"/>
    <s v="Si"/>
    <s v="Si"/>
    <x v="0"/>
    <n v="2500"/>
    <n v="6500"/>
    <n v="0"/>
    <n v="0"/>
    <n v="250000"/>
    <n v="180000"/>
    <n v="439000"/>
    <n v="4"/>
    <x v="3"/>
  </r>
  <r>
    <n v="10000259"/>
    <s v="Protegido 259"/>
    <d v="2018-08-31T00:00:00"/>
    <d v="2020-12-28T00:00:00"/>
    <s v="MASCULINO"/>
    <s v="MANIZALES"/>
    <s v="CALDAS"/>
    <n v="0"/>
    <n v="1"/>
    <n v="0"/>
    <n v="3"/>
    <n v="3"/>
    <n v="2"/>
    <s v="Si"/>
    <s v="Si"/>
    <x v="0"/>
    <n v="0"/>
    <n v="6500"/>
    <n v="0"/>
    <n v="360000"/>
    <n v="750000"/>
    <n v="360000"/>
    <n v="1476500"/>
    <n v="1"/>
    <x v="3"/>
  </r>
  <r>
    <n v="10000260"/>
    <s v="Protegido 260"/>
    <d v="2018-08-31T00:00:00"/>
    <d v="2019-12-27T00:00:00"/>
    <s v="MASCULINO"/>
    <s v="CARTAGENA DE INDIAS"/>
    <s v="BOLIVAR"/>
    <n v="0"/>
    <n v="0"/>
    <n v="1"/>
    <n v="1"/>
    <n v="2"/>
    <n v="1"/>
    <s v="Si"/>
    <s v="Si"/>
    <x v="0"/>
    <n v="0"/>
    <n v="0"/>
    <n v="1500"/>
    <n v="120000"/>
    <n v="500000"/>
    <n v="180000"/>
    <n v="801500"/>
    <n v="3"/>
    <x v="3"/>
  </r>
  <r>
    <n v="10000261"/>
    <s v="Protegido 261"/>
    <d v="2018-08-31T00:00:00"/>
    <d v="2020-01-16T00:00:00"/>
    <s v="MASCULINO"/>
    <s v="AGUACHICA"/>
    <s v="CESAR"/>
    <n v="0"/>
    <n v="0"/>
    <n v="1"/>
    <n v="3"/>
    <n v="3"/>
    <n v="0"/>
    <s v="Si"/>
    <s v="Si"/>
    <x v="0"/>
    <n v="0"/>
    <n v="0"/>
    <n v="1500"/>
    <n v="360000"/>
    <n v="750000"/>
    <n v="0"/>
    <n v="1111500"/>
    <n v="4"/>
    <x v="3"/>
  </r>
  <r>
    <n v="10000262"/>
    <s v="Protegido 262"/>
    <d v="2018-08-31T00:00:00"/>
    <d v="2020-11-14T00:00:00"/>
    <s v="FEMENINO"/>
    <s v="VILLAVICENCIO"/>
    <s v="META"/>
    <n v="1"/>
    <n v="0"/>
    <n v="0"/>
    <n v="0"/>
    <n v="1"/>
    <n v="0"/>
    <s v="Si"/>
    <s v="Si"/>
    <x v="0"/>
    <n v="2500"/>
    <n v="0"/>
    <n v="0"/>
    <n v="0"/>
    <n v="250000"/>
    <n v="0"/>
    <n v="252500"/>
    <n v="1"/>
    <x v="3"/>
  </r>
  <r>
    <n v="10000263"/>
    <s v="Protegido 263"/>
    <d v="2018-08-31T00:00:00"/>
    <d v="2018-11-29T00:00:00"/>
    <s v="MASCULINO"/>
    <s v="CAREPA"/>
    <s v="ANTIOQUIA"/>
    <n v="0"/>
    <n v="2"/>
    <n v="0"/>
    <n v="0"/>
    <n v="2"/>
    <n v="0"/>
    <s v="Si"/>
    <s v="Si"/>
    <x v="0"/>
    <n v="0"/>
    <n v="13000"/>
    <n v="0"/>
    <n v="0"/>
    <n v="500000"/>
    <n v="0"/>
    <n v="513000"/>
    <n v="2"/>
    <x v="3"/>
  </r>
  <r>
    <n v="10000264"/>
    <s v="Protegido 264"/>
    <d v="2018-08-31T00:00:00"/>
    <d v="2019-09-18T00:00:00"/>
    <s v="MASCULINO"/>
    <s v="VALLEDUPAR"/>
    <s v="CESAR"/>
    <n v="0"/>
    <n v="0"/>
    <n v="1"/>
    <n v="1"/>
    <n v="2"/>
    <n v="2"/>
    <s v="Si"/>
    <s v="Si"/>
    <x v="0"/>
    <n v="0"/>
    <n v="0"/>
    <n v="1500"/>
    <n v="120000"/>
    <n v="500000"/>
    <n v="360000"/>
    <n v="981500"/>
    <n v="4"/>
    <x v="3"/>
  </r>
  <r>
    <n v="10000265"/>
    <s v="Protegido 265"/>
    <d v="2018-08-31T00:00:00"/>
    <d v="2020-09-15T00:00:00"/>
    <s v="MASCULINO"/>
    <s v="POPAYAN"/>
    <s v="CAUCA"/>
    <n v="0"/>
    <n v="1"/>
    <n v="1"/>
    <n v="1"/>
    <n v="1"/>
    <n v="0"/>
    <s v="Si"/>
    <s v="Si"/>
    <x v="0"/>
    <n v="0"/>
    <n v="6500"/>
    <n v="1500"/>
    <n v="120000"/>
    <n v="250000"/>
    <n v="0"/>
    <n v="378000"/>
    <n v="1"/>
    <x v="3"/>
  </r>
  <r>
    <n v="10000266"/>
    <s v="Protegido 266"/>
    <d v="2018-08-31T00:00:00"/>
    <d v="2019-12-09T00:00:00"/>
    <s v="MASCULINO"/>
    <s v="CHIRIGUANA"/>
    <s v="CESAR"/>
    <n v="0"/>
    <n v="2"/>
    <n v="0"/>
    <n v="1"/>
    <n v="1"/>
    <n v="0"/>
    <s v="Si"/>
    <s v="Si"/>
    <x v="0"/>
    <n v="0"/>
    <n v="13000"/>
    <n v="0"/>
    <n v="120000"/>
    <n v="250000"/>
    <n v="0"/>
    <n v="383000"/>
    <n v="4"/>
    <x v="3"/>
  </r>
  <r>
    <n v="10000267"/>
    <s v="Protegido 267"/>
    <d v="2018-09-04T00:00:00"/>
    <d v="2020-12-28T00:00:00"/>
    <s v="MASCULINO"/>
    <s v="FLORIDA"/>
    <s v="VALLE DEL CAUCA"/>
    <n v="0"/>
    <n v="1"/>
    <n v="1"/>
    <n v="3"/>
    <n v="1"/>
    <n v="0"/>
    <s v="Si"/>
    <s v="Si"/>
    <x v="0"/>
    <n v="0"/>
    <n v="6500"/>
    <n v="1500"/>
    <n v="360000"/>
    <n v="250000"/>
    <n v="0"/>
    <n v="618000"/>
    <n v="2"/>
    <x v="3"/>
  </r>
  <r>
    <n v="10000268"/>
    <s v="Protegido 268"/>
    <d v="2018-09-04T00:00:00"/>
    <d v="2019-03-27T00:00:00"/>
    <s v="FEMENINO"/>
    <s v="RESTREPO 1"/>
    <s v="META"/>
    <n v="1"/>
    <n v="1"/>
    <n v="0"/>
    <n v="1"/>
    <n v="2"/>
    <n v="1"/>
    <s v="Si"/>
    <s v="Si"/>
    <x v="0"/>
    <n v="2500"/>
    <n v="6500"/>
    <n v="0"/>
    <n v="120000"/>
    <n v="500000"/>
    <n v="180000"/>
    <n v="809000"/>
    <n v="1"/>
    <x v="3"/>
  </r>
  <r>
    <n v="10000269"/>
    <s v="Protegido 269"/>
    <d v="2018-09-04T00:00:00"/>
    <d v="2021-01-15T00:00:00"/>
    <s v="FEMENINO"/>
    <s v="BOGOTA"/>
    <s v="BOGOTA"/>
    <n v="0"/>
    <n v="1"/>
    <n v="1"/>
    <n v="3"/>
    <n v="2"/>
    <n v="2"/>
    <s v="Si"/>
    <s v="Si"/>
    <x v="0"/>
    <n v="0"/>
    <n v="6500"/>
    <n v="1500"/>
    <n v="360000"/>
    <n v="500000"/>
    <n v="360000"/>
    <n v="1228000"/>
    <n v="1"/>
    <x v="3"/>
  </r>
  <r>
    <n v="10000270"/>
    <s v="Protegido 270"/>
    <d v="2018-09-04T00:00:00"/>
    <d v="2020-10-30T00:00:00"/>
    <s v="FEMENINO"/>
    <s v="EL CARMEN DE BOLIVAR"/>
    <s v="BOLIVAR"/>
    <n v="1"/>
    <n v="0"/>
    <n v="1"/>
    <n v="1"/>
    <n v="3"/>
    <n v="1"/>
    <s v="Si"/>
    <s v="Si"/>
    <x v="0"/>
    <n v="2500"/>
    <n v="0"/>
    <n v="1500"/>
    <n v="120000"/>
    <n v="750000"/>
    <n v="180000"/>
    <n v="1054000"/>
    <n v="3"/>
    <x v="3"/>
  </r>
  <r>
    <n v="10000271"/>
    <s v="Protegido 271"/>
    <d v="2018-09-04T00:00:00"/>
    <d v="2020-08-30T00:00:00"/>
    <s v="MASCULINO"/>
    <s v="POPAYAN"/>
    <s v="CAUCA"/>
    <n v="0"/>
    <n v="2"/>
    <n v="1"/>
    <n v="1"/>
    <n v="1"/>
    <n v="0"/>
    <s v="Si"/>
    <s v="Si"/>
    <x v="0"/>
    <n v="0"/>
    <n v="13000"/>
    <n v="1500"/>
    <n v="120000"/>
    <n v="250000"/>
    <n v="0"/>
    <n v="384500"/>
    <n v="1"/>
    <x v="3"/>
  </r>
  <r>
    <n v="10000272"/>
    <s v="Protegido 272"/>
    <d v="2018-09-04T00:00:00"/>
    <d v="2019-09-22T00:00:00"/>
    <s v="MASCULINO"/>
    <s v="BOGOTA"/>
    <s v="BOGOTA"/>
    <n v="0"/>
    <n v="2"/>
    <n v="1"/>
    <n v="3"/>
    <n v="3"/>
    <n v="1"/>
    <s v="Si"/>
    <s v="Si"/>
    <x v="0"/>
    <n v="0"/>
    <n v="13000"/>
    <n v="1500"/>
    <n v="360000"/>
    <n v="750000"/>
    <n v="180000"/>
    <n v="1304500"/>
    <n v="1"/>
    <x v="3"/>
  </r>
  <r>
    <n v="10000273"/>
    <s v="Protegido 273"/>
    <d v="2018-09-04T00:00:00"/>
    <d v="2019-04-19T00:00:00"/>
    <s v="MASCULINO"/>
    <s v="BOGOTA"/>
    <s v="BOGOTA"/>
    <n v="1"/>
    <n v="1"/>
    <n v="0"/>
    <n v="0"/>
    <n v="1"/>
    <n v="2"/>
    <s v="Si"/>
    <s v="Si"/>
    <x v="0"/>
    <n v="2500"/>
    <n v="6500"/>
    <n v="0"/>
    <n v="0"/>
    <n v="250000"/>
    <n v="360000"/>
    <n v="619000"/>
    <n v="1"/>
    <x v="3"/>
  </r>
  <r>
    <n v="10000274"/>
    <s v="Protegido 274"/>
    <d v="2018-09-04T00:00:00"/>
    <d v="2020-10-28T00:00:00"/>
    <s v="MASCULINO"/>
    <s v="CARTAGENA DE INDIAS"/>
    <s v="BOLIVAR"/>
    <n v="0"/>
    <n v="0"/>
    <n v="1"/>
    <n v="0"/>
    <n v="1"/>
    <n v="2"/>
    <s v="Si"/>
    <s v="Si"/>
    <x v="0"/>
    <n v="0"/>
    <n v="0"/>
    <n v="1500"/>
    <n v="0"/>
    <n v="250000"/>
    <n v="360000"/>
    <n v="611500"/>
    <n v="3"/>
    <x v="3"/>
  </r>
  <r>
    <n v="10000275"/>
    <s v="Protegido 275"/>
    <d v="2018-09-04T00:00:00"/>
    <d v="2019-02-02T00:00:00"/>
    <s v="MASCULINO"/>
    <s v="PASTO"/>
    <s v="NARIÑO"/>
    <n v="0"/>
    <n v="1"/>
    <n v="0"/>
    <n v="3"/>
    <n v="2"/>
    <n v="2"/>
    <s v="Si"/>
    <s v="Si"/>
    <x v="0"/>
    <n v="0"/>
    <n v="6500"/>
    <n v="0"/>
    <n v="360000"/>
    <n v="500000"/>
    <n v="360000"/>
    <n v="1226500"/>
    <n v="2"/>
    <x v="3"/>
  </r>
  <r>
    <n v="10000276"/>
    <s v="Protegido 276"/>
    <d v="2018-09-04T00:00:00"/>
    <d v="2020-07-18T00:00:00"/>
    <s v="MASCULINO"/>
    <s v="ARAUCA"/>
    <s v="ARAUCA"/>
    <n v="1"/>
    <n v="2"/>
    <n v="1"/>
    <n v="1"/>
    <n v="3"/>
    <n v="2"/>
    <s v="Si"/>
    <s v="Si"/>
    <x v="0"/>
    <n v="2500"/>
    <n v="13000"/>
    <n v="1500"/>
    <n v="120000"/>
    <n v="750000"/>
    <n v="360000"/>
    <n v="1247000"/>
    <n v="4"/>
    <x v="3"/>
  </r>
  <r>
    <n v="10000277"/>
    <s v="Protegido 277"/>
    <d v="2018-09-04T00:00:00"/>
    <d v="2020-01-10T00:00:00"/>
    <s v="MASCULINO"/>
    <s v="BOGOTA"/>
    <s v="BOGOTA"/>
    <n v="1"/>
    <n v="1"/>
    <n v="1"/>
    <n v="1"/>
    <n v="1"/>
    <n v="1"/>
    <s v="Si"/>
    <s v="Si"/>
    <x v="0"/>
    <n v="2500"/>
    <n v="6500"/>
    <n v="1500"/>
    <n v="120000"/>
    <n v="250000"/>
    <n v="180000"/>
    <n v="560500"/>
    <n v="1"/>
    <x v="3"/>
  </r>
  <r>
    <n v="10000278"/>
    <s v="Protegido 278"/>
    <d v="2018-09-21T00:00:00"/>
    <d v="2020-08-13T00:00:00"/>
    <s v="FEMENINO"/>
    <s v="PUERTO ASIS"/>
    <s v="PUTUMAYO"/>
    <n v="1"/>
    <n v="1"/>
    <n v="1"/>
    <n v="3"/>
    <n v="1"/>
    <n v="0"/>
    <s v="Si"/>
    <s v="Si"/>
    <x v="0"/>
    <n v="2500"/>
    <n v="6500"/>
    <n v="1500"/>
    <n v="360000"/>
    <n v="250000"/>
    <n v="0"/>
    <n v="620500"/>
    <n v="2"/>
    <x v="3"/>
  </r>
  <r>
    <n v="10000279"/>
    <s v="Protegido 279"/>
    <d v="2018-09-21T00:00:00"/>
    <d v="2020-12-28T00:00:00"/>
    <s v="MASCULINO"/>
    <s v="BUGALAGRANDE"/>
    <s v="VALLE DEL CAUCA"/>
    <n v="0"/>
    <n v="2"/>
    <n v="1"/>
    <n v="0"/>
    <n v="3"/>
    <n v="0"/>
    <s v="Si"/>
    <s v="Si"/>
    <x v="0"/>
    <n v="0"/>
    <n v="13000"/>
    <n v="1500"/>
    <n v="0"/>
    <n v="750000"/>
    <n v="0"/>
    <n v="764500"/>
    <n v="2"/>
    <x v="3"/>
  </r>
  <r>
    <n v="10000280"/>
    <s v="Protegido 280"/>
    <d v="2018-09-21T00:00:00"/>
    <d v="2019-06-04T00:00:00"/>
    <s v="MASCULINO"/>
    <s v="IBAGUE"/>
    <s v="TOLIMA"/>
    <n v="0"/>
    <n v="0"/>
    <n v="0"/>
    <n v="3"/>
    <n v="2"/>
    <n v="2"/>
    <s v="No"/>
    <s v="Si"/>
    <x v="0"/>
    <n v="0"/>
    <n v="0"/>
    <n v="0"/>
    <n v="360000"/>
    <n v="500000"/>
    <n v="360000"/>
    <n v="1220000"/>
    <n v="4"/>
    <x v="3"/>
  </r>
  <r>
    <n v="10000281"/>
    <s v="Protegido 281"/>
    <d v="2018-09-30T00:00:00"/>
    <d v="2019-12-03T00:00:00"/>
    <s v="MASCULINO"/>
    <s v="ALTO BAUDO"/>
    <s v="CHOCO"/>
    <n v="0"/>
    <n v="0"/>
    <n v="0"/>
    <n v="1"/>
    <n v="2"/>
    <n v="0"/>
    <s v="No"/>
    <s v="Si"/>
    <x v="0"/>
    <n v="0"/>
    <n v="0"/>
    <n v="0"/>
    <n v="120000"/>
    <n v="500000"/>
    <n v="0"/>
    <n v="620000"/>
    <n v="3"/>
    <x v="3"/>
  </r>
  <r>
    <n v="10000282"/>
    <s v="Protegido 282"/>
    <d v="2018-09-30T00:00:00"/>
    <d v="2019-08-21T00:00:00"/>
    <s v="MASCULINO"/>
    <s v="MEDIO BAUDO"/>
    <s v="CHOCO"/>
    <n v="1"/>
    <n v="0"/>
    <n v="0"/>
    <n v="3"/>
    <n v="3"/>
    <n v="0"/>
    <s v="Si"/>
    <s v="Si"/>
    <x v="0"/>
    <n v="2500"/>
    <n v="0"/>
    <n v="0"/>
    <n v="360000"/>
    <n v="750000"/>
    <n v="0"/>
    <n v="1112500"/>
    <n v="3"/>
    <x v="3"/>
  </r>
  <r>
    <n v="10000283"/>
    <s v="Protegido 283"/>
    <d v="2018-09-30T00:00:00"/>
    <d v="2020-07-29T00:00:00"/>
    <s v="MASCULINO"/>
    <s v="MEDIO BAUDO"/>
    <s v="CHOCO"/>
    <n v="0"/>
    <n v="2"/>
    <n v="0"/>
    <n v="1"/>
    <n v="1"/>
    <n v="1"/>
    <s v="Si"/>
    <s v="Si"/>
    <x v="0"/>
    <n v="0"/>
    <n v="13000"/>
    <n v="0"/>
    <n v="120000"/>
    <n v="250000"/>
    <n v="180000"/>
    <n v="563000"/>
    <n v="3"/>
    <x v="3"/>
  </r>
  <r>
    <n v="10000284"/>
    <s v="Protegido 284"/>
    <d v="2018-09-30T00:00:00"/>
    <d v="2019-09-10T00:00:00"/>
    <s v="MASCULINO"/>
    <s v="BOGOTA"/>
    <s v="BOGOTA"/>
    <n v="1"/>
    <n v="1"/>
    <n v="0"/>
    <n v="1"/>
    <n v="1"/>
    <n v="1"/>
    <s v="Si"/>
    <s v="Si"/>
    <x v="0"/>
    <n v="2500"/>
    <n v="6500"/>
    <n v="0"/>
    <n v="120000"/>
    <n v="250000"/>
    <n v="180000"/>
    <n v="559000"/>
    <n v="1"/>
    <x v="3"/>
  </r>
  <r>
    <n v="10000285"/>
    <s v="Protegido 285"/>
    <d v="2018-09-30T00:00:00"/>
    <d v="2019-02-04T00:00:00"/>
    <s v="MASCULINO"/>
    <s v="BOGOTA"/>
    <s v="BOGOTA"/>
    <n v="0"/>
    <n v="2"/>
    <n v="0"/>
    <n v="1"/>
    <n v="3"/>
    <n v="0"/>
    <s v="Si"/>
    <s v="Si"/>
    <x v="0"/>
    <n v="0"/>
    <n v="13000"/>
    <n v="0"/>
    <n v="120000"/>
    <n v="750000"/>
    <n v="0"/>
    <n v="883000"/>
    <n v="1"/>
    <x v="3"/>
  </r>
  <r>
    <n v="10000286"/>
    <s v="Protegido 286"/>
    <d v="2018-09-30T00:00:00"/>
    <d v="2019-12-11T00:00:00"/>
    <s v="MASCULINO"/>
    <s v="BOGOTA"/>
    <s v="BOGOTA"/>
    <n v="1"/>
    <n v="1"/>
    <n v="0"/>
    <n v="0"/>
    <n v="1"/>
    <n v="0"/>
    <s v="Si"/>
    <s v="Si"/>
    <x v="0"/>
    <n v="2500"/>
    <n v="6500"/>
    <n v="0"/>
    <n v="0"/>
    <n v="250000"/>
    <n v="0"/>
    <n v="259000"/>
    <n v="1"/>
    <x v="3"/>
  </r>
  <r>
    <n v="10000287"/>
    <s v="Protegido 287"/>
    <d v="2018-09-30T00:00:00"/>
    <d v="2020-05-17T00:00:00"/>
    <s v="MASCULINO"/>
    <s v="AGUA DE DIOS"/>
    <s v="CUNDINAMARCA"/>
    <n v="0"/>
    <n v="0"/>
    <n v="1"/>
    <n v="3"/>
    <n v="1"/>
    <n v="1"/>
    <s v="Si"/>
    <s v="Si"/>
    <x v="0"/>
    <n v="0"/>
    <n v="0"/>
    <n v="1500"/>
    <n v="360000"/>
    <n v="250000"/>
    <n v="180000"/>
    <n v="791500"/>
    <n v="3"/>
    <x v="3"/>
  </r>
  <r>
    <n v="10000288"/>
    <s v="Protegido 288"/>
    <d v="2018-09-30T00:00:00"/>
    <d v="2019-01-19T00:00:00"/>
    <s v="MASCULINO"/>
    <s v="ARMENIA 2"/>
    <s v="QUINDIO"/>
    <n v="0"/>
    <n v="2"/>
    <n v="1"/>
    <n v="0"/>
    <n v="3"/>
    <n v="2"/>
    <s v="Si"/>
    <s v="Si"/>
    <x v="0"/>
    <n v="0"/>
    <n v="13000"/>
    <n v="1500"/>
    <n v="0"/>
    <n v="750000"/>
    <n v="360000"/>
    <n v="1124500"/>
    <n v="3"/>
    <x v="3"/>
  </r>
  <r>
    <n v="10000289"/>
    <s v="Protegido 289"/>
    <d v="2018-09-30T00:00:00"/>
    <d v="2021-02-08T00:00:00"/>
    <s v="FEMENINO"/>
    <s v="LA TEBAIDA"/>
    <s v="QUINDIO"/>
    <n v="0"/>
    <n v="2"/>
    <n v="1"/>
    <n v="3"/>
    <n v="2"/>
    <n v="0"/>
    <s v="Si"/>
    <s v="Si"/>
    <x v="0"/>
    <n v="0"/>
    <n v="13000"/>
    <n v="1500"/>
    <n v="360000"/>
    <n v="500000"/>
    <n v="0"/>
    <n v="874500"/>
    <n v="3"/>
    <x v="3"/>
  </r>
  <r>
    <n v="10000290"/>
    <s v="Protegido 290"/>
    <d v="2018-09-30T00:00:00"/>
    <d v="2021-03-16T00:00:00"/>
    <s v="FEMENINO"/>
    <s v="CALI"/>
    <s v="VALLE DEL CAUCA"/>
    <n v="0"/>
    <n v="2"/>
    <n v="0"/>
    <n v="1"/>
    <n v="2"/>
    <n v="0"/>
    <s v="Si"/>
    <s v="Si"/>
    <x v="0"/>
    <n v="0"/>
    <n v="13000"/>
    <n v="0"/>
    <n v="120000"/>
    <n v="500000"/>
    <n v="0"/>
    <n v="633000"/>
    <n v="2"/>
    <x v="3"/>
  </r>
  <r>
    <n v="10000291"/>
    <s v="Protegido 291"/>
    <d v="2018-09-30T00:00:00"/>
    <d v="2020-11-27T00:00:00"/>
    <s v="MASCULINO"/>
    <s v="POPAYAN"/>
    <s v="CAUCA"/>
    <n v="0"/>
    <n v="0"/>
    <n v="0"/>
    <n v="1"/>
    <n v="2"/>
    <n v="0"/>
    <s v="No"/>
    <s v="Si"/>
    <x v="0"/>
    <n v="0"/>
    <n v="0"/>
    <n v="0"/>
    <n v="120000"/>
    <n v="500000"/>
    <n v="0"/>
    <n v="620000"/>
    <n v="1"/>
    <x v="3"/>
  </r>
  <r>
    <n v="10000292"/>
    <s v="Protegido 292"/>
    <d v="2018-09-30T00:00:00"/>
    <d v="2020-10-17T00:00:00"/>
    <s v="FEMENINO"/>
    <s v="BOGOTA"/>
    <s v="BOGOTA"/>
    <n v="1"/>
    <n v="0"/>
    <n v="0"/>
    <n v="3"/>
    <n v="3"/>
    <n v="2"/>
    <s v="Si"/>
    <s v="Si"/>
    <x v="0"/>
    <n v="2500"/>
    <n v="0"/>
    <n v="0"/>
    <n v="360000"/>
    <n v="750000"/>
    <n v="360000"/>
    <n v="1472500"/>
    <n v="1"/>
    <x v="3"/>
  </r>
  <r>
    <n v="10000293"/>
    <s v="Protegido 293"/>
    <d v="2018-09-30T00:00:00"/>
    <d v="2020-08-07T00:00:00"/>
    <s v="MASCULINO"/>
    <s v="BOGOTA"/>
    <s v="BOGOTA"/>
    <n v="0"/>
    <n v="1"/>
    <n v="1"/>
    <n v="0"/>
    <n v="1"/>
    <n v="0"/>
    <s v="Si"/>
    <s v="Si"/>
    <x v="0"/>
    <n v="0"/>
    <n v="6500"/>
    <n v="1500"/>
    <n v="0"/>
    <n v="250000"/>
    <n v="0"/>
    <n v="258000"/>
    <n v="1"/>
    <x v="3"/>
  </r>
  <r>
    <n v="10000294"/>
    <s v="Protegido 294"/>
    <d v="2018-10-01T00:00:00"/>
    <d v="2019-12-25T00:00:00"/>
    <s v="FEMENINO"/>
    <s v="SOACHA"/>
    <s v="CUNDINAMARCA"/>
    <n v="0"/>
    <n v="0"/>
    <n v="0"/>
    <n v="3"/>
    <n v="3"/>
    <n v="2"/>
    <s v="No"/>
    <s v="Si"/>
    <x v="0"/>
    <n v="0"/>
    <n v="0"/>
    <n v="0"/>
    <n v="360000"/>
    <n v="750000"/>
    <n v="360000"/>
    <n v="1470000"/>
    <n v="3"/>
    <x v="3"/>
  </r>
  <r>
    <n v="10000295"/>
    <s v="Protegido 295"/>
    <d v="2018-10-08T00:00:00"/>
    <d v="2019-03-19T00:00:00"/>
    <s v="MASCULINO"/>
    <s v="PLANETA RICA"/>
    <s v="CORDOBA"/>
    <n v="1"/>
    <n v="2"/>
    <n v="0"/>
    <n v="0"/>
    <n v="1"/>
    <n v="0"/>
    <s v="Si"/>
    <s v="Si"/>
    <x v="0"/>
    <n v="2500"/>
    <n v="13000"/>
    <n v="0"/>
    <n v="0"/>
    <n v="250000"/>
    <n v="0"/>
    <n v="265500"/>
    <n v="2"/>
    <x v="3"/>
  </r>
  <r>
    <n v="10000296"/>
    <s v="Protegido 296"/>
    <d v="2018-10-08T00:00:00"/>
    <d v="2021-02-05T00:00:00"/>
    <s v="MASCULINO"/>
    <s v="PLANETA RICA"/>
    <s v="CORDOBA"/>
    <n v="0"/>
    <n v="1"/>
    <n v="0"/>
    <n v="1"/>
    <n v="1"/>
    <n v="2"/>
    <s v="Si"/>
    <s v="Si"/>
    <x v="0"/>
    <n v="0"/>
    <n v="6500"/>
    <n v="0"/>
    <n v="120000"/>
    <n v="250000"/>
    <n v="360000"/>
    <n v="736500"/>
    <n v="2"/>
    <x v="3"/>
  </r>
  <r>
    <n v="10000297"/>
    <s v="Protegido 297"/>
    <d v="2018-10-08T00:00:00"/>
    <d v="2020-04-19T00:00:00"/>
    <s v="MASCULINO"/>
    <s v="PLANETA RICA"/>
    <s v="CORDOBA"/>
    <n v="0"/>
    <n v="1"/>
    <n v="0"/>
    <n v="1"/>
    <n v="2"/>
    <n v="2"/>
    <s v="Si"/>
    <s v="Si"/>
    <x v="0"/>
    <n v="0"/>
    <n v="6500"/>
    <n v="0"/>
    <n v="120000"/>
    <n v="500000"/>
    <n v="360000"/>
    <n v="986500"/>
    <n v="2"/>
    <x v="3"/>
  </r>
  <r>
    <n v="10000298"/>
    <s v="Protegido 298"/>
    <d v="2018-10-08T00:00:00"/>
    <d v="2019-01-30T00:00:00"/>
    <s v="FEMENINO"/>
    <s v="IBAGUE"/>
    <s v="TOLIMA"/>
    <n v="1"/>
    <n v="0"/>
    <n v="1"/>
    <n v="0"/>
    <n v="1"/>
    <n v="2"/>
    <s v="Si"/>
    <s v="Si"/>
    <x v="0"/>
    <n v="2500"/>
    <n v="0"/>
    <n v="1500"/>
    <n v="0"/>
    <n v="250000"/>
    <n v="360000"/>
    <n v="614000"/>
    <n v="4"/>
    <x v="3"/>
  </r>
  <r>
    <n v="10000299"/>
    <s v="Protegido 299"/>
    <d v="2018-10-08T00:00:00"/>
    <d v="2019-11-06T00:00:00"/>
    <s v="MASCULINO"/>
    <s v="SAN VICENTE DEL CAGUAN"/>
    <s v="CAQUETA"/>
    <n v="0"/>
    <n v="0"/>
    <n v="0"/>
    <n v="3"/>
    <n v="2"/>
    <n v="1"/>
    <s v="No"/>
    <s v="Si"/>
    <x v="0"/>
    <n v="0"/>
    <n v="0"/>
    <n v="0"/>
    <n v="360000"/>
    <n v="500000"/>
    <n v="180000"/>
    <n v="1040000"/>
    <n v="1"/>
    <x v="3"/>
  </r>
  <r>
    <n v="10000300"/>
    <s v="Protegido 300"/>
    <d v="2018-10-08T00:00:00"/>
    <d v="2019-10-12T00:00:00"/>
    <s v="MASCULINO"/>
    <s v="TAMINANGO"/>
    <s v="NARIÑO"/>
    <n v="0"/>
    <n v="1"/>
    <n v="0"/>
    <n v="0"/>
    <n v="1"/>
    <n v="2"/>
    <s v="Si"/>
    <s v="Si"/>
    <x v="0"/>
    <n v="0"/>
    <n v="6500"/>
    <n v="0"/>
    <n v="0"/>
    <n v="250000"/>
    <n v="360000"/>
    <n v="616500"/>
    <n v="2"/>
    <x v="3"/>
  </r>
  <r>
    <n v="10000301"/>
    <s v="Protegido 301"/>
    <d v="2018-10-08T00:00:00"/>
    <d v="2020-02-18T00:00:00"/>
    <s v="FEMENINO"/>
    <s v="LOS ANDES"/>
    <s v="NARIÑO"/>
    <n v="0"/>
    <n v="1"/>
    <n v="0"/>
    <n v="0"/>
    <n v="1"/>
    <n v="1"/>
    <s v="Si"/>
    <s v="Si"/>
    <x v="0"/>
    <n v="0"/>
    <n v="6500"/>
    <n v="0"/>
    <n v="0"/>
    <n v="250000"/>
    <n v="180000"/>
    <n v="436500"/>
    <n v="2"/>
    <x v="3"/>
  </r>
  <r>
    <n v="10000302"/>
    <s v="Protegido 302"/>
    <d v="2018-10-08T00:00:00"/>
    <d v="2020-08-16T00:00:00"/>
    <s v="MASCULINO"/>
    <s v="LOS ANDES"/>
    <s v="NARIÑO"/>
    <n v="0"/>
    <n v="2"/>
    <n v="0"/>
    <n v="1"/>
    <n v="2"/>
    <n v="1"/>
    <s v="Si"/>
    <s v="Si"/>
    <x v="0"/>
    <n v="0"/>
    <n v="13000"/>
    <n v="0"/>
    <n v="120000"/>
    <n v="500000"/>
    <n v="180000"/>
    <n v="813000"/>
    <n v="2"/>
    <x v="3"/>
  </r>
  <r>
    <n v="10000303"/>
    <s v="Protegido 303"/>
    <d v="2018-10-08T00:00:00"/>
    <d v="2020-07-25T00:00:00"/>
    <s v="FEMENINO"/>
    <s v="LOS ANDES"/>
    <s v="NARIÑO"/>
    <n v="0"/>
    <n v="0"/>
    <n v="1"/>
    <n v="0"/>
    <n v="2"/>
    <n v="2"/>
    <s v="Si"/>
    <s v="Si"/>
    <x v="0"/>
    <n v="0"/>
    <n v="0"/>
    <n v="1500"/>
    <n v="0"/>
    <n v="500000"/>
    <n v="360000"/>
    <n v="861500"/>
    <n v="2"/>
    <x v="3"/>
  </r>
  <r>
    <n v="10000304"/>
    <s v="Protegido 304"/>
    <d v="2018-10-08T00:00:00"/>
    <d v="2021-02-12T00:00:00"/>
    <s v="MASCULINO"/>
    <s v="LOS ANDES"/>
    <s v="NARIÑO"/>
    <n v="0"/>
    <n v="2"/>
    <n v="0"/>
    <n v="0"/>
    <n v="1"/>
    <n v="1"/>
    <s v="Si"/>
    <s v="Si"/>
    <x v="0"/>
    <n v="0"/>
    <n v="13000"/>
    <n v="0"/>
    <n v="0"/>
    <n v="250000"/>
    <n v="180000"/>
    <n v="443000"/>
    <n v="2"/>
    <x v="3"/>
  </r>
  <r>
    <n v="10000305"/>
    <s v="Protegido 305"/>
    <d v="2018-10-16T00:00:00"/>
    <d v="2020-04-15T00:00:00"/>
    <s v="MASCULINO"/>
    <s v="BALBOA 1"/>
    <s v="CAUCA"/>
    <n v="1"/>
    <n v="0"/>
    <n v="0"/>
    <n v="1"/>
    <n v="1"/>
    <n v="0"/>
    <s v="Si"/>
    <s v="Si"/>
    <x v="0"/>
    <n v="2500"/>
    <n v="0"/>
    <n v="0"/>
    <n v="120000"/>
    <n v="250000"/>
    <n v="0"/>
    <n v="372500"/>
    <n v="1"/>
    <x v="3"/>
  </r>
  <r>
    <n v="10000306"/>
    <s v="Protegido 306"/>
    <d v="2018-10-21T00:00:00"/>
    <d v="2021-03-21T00:00:00"/>
    <s v="FEMENINO"/>
    <s v="MEDELLIN"/>
    <s v="ANTIOQUIA"/>
    <n v="0"/>
    <n v="2"/>
    <n v="0"/>
    <n v="1"/>
    <n v="1"/>
    <n v="2"/>
    <s v="Si"/>
    <s v="Si"/>
    <x v="0"/>
    <n v="0"/>
    <n v="13000"/>
    <n v="0"/>
    <n v="120000"/>
    <n v="250000"/>
    <n v="360000"/>
    <n v="743000"/>
    <n v="2"/>
    <x v="3"/>
  </r>
  <r>
    <n v="10000307"/>
    <s v="Protegido 307"/>
    <d v="2018-10-21T00:00:00"/>
    <d v="2019-01-31T00:00:00"/>
    <s v="MASCULINO"/>
    <s v="SANTANDER DE QUILICHAO"/>
    <s v="CAUCA"/>
    <n v="0"/>
    <n v="1"/>
    <n v="0"/>
    <n v="3"/>
    <n v="2"/>
    <n v="1"/>
    <s v="Si"/>
    <s v="Si"/>
    <x v="0"/>
    <n v="0"/>
    <n v="6500"/>
    <n v="0"/>
    <n v="360000"/>
    <n v="500000"/>
    <n v="180000"/>
    <n v="1046500"/>
    <n v="1"/>
    <x v="3"/>
  </r>
  <r>
    <n v="10000308"/>
    <s v="Protegido 308"/>
    <d v="2018-10-21T00:00:00"/>
    <d v="2018-12-22T00:00:00"/>
    <s v="MASCULINO"/>
    <s v="PASTO"/>
    <s v="NARIÑO"/>
    <n v="0"/>
    <n v="0"/>
    <n v="0"/>
    <n v="0"/>
    <n v="1"/>
    <n v="2"/>
    <s v="No"/>
    <s v="Si"/>
    <x v="0"/>
    <n v="0"/>
    <n v="0"/>
    <n v="0"/>
    <n v="0"/>
    <n v="250000"/>
    <n v="360000"/>
    <n v="610000"/>
    <n v="2"/>
    <x v="3"/>
  </r>
  <r>
    <n v="10000309"/>
    <s v="Protegido 309"/>
    <d v="2018-10-21T00:00:00"/>
    <d v="2021-01-04T00:00:00"/>
    <s v="MASCULINO"/>
    <s v="BOGOTA"/>
    <s v="BOGOTA"/>
    <n v="1"/>
    <n v="2"/>
    <n v="0"/>
    <n v="0"/>
    <n v="2"/>
    <n v="0"/>
    <s v="Si"/>
    <s v="Si"/>
    <x v="0"/>
    <n v="2500"/>
    <n v="13000"/>
    <n v="0"/>
    <n v="0"/>
    <n v="500000"/>
    <n v="0"/>
    <n v="515500"/>
    <n v="1"/>
    <x v="3"/>
  </r>
  <r>
    <n v="10000310"/>
    <s v="Protegido 310"/>
    <d v="2018-10-21T00:00:00"/>
    <d v="2021-03-23T00:00:00"/>
    <s v="FEMENINO"/>
    <s v="FACATATIVA"/>
    <s v="CUNDINAMARCA"/>
    <n v="0"/>
    <n v="1"/>
    <n v="0"/>
    <n v="0"/>
    <n v="1"/>
    <n v="0"/>
    <s v="Si"/>
    <s v="Si"/>
    <x v="0"/>
    <n v="0"/>
    <n v="6500"/>
    <n v="0"/>
    <n v="0"/>
    <n v="250000"/>
    <n v="0"/>
    <n v="256500"/>
    <n v="3"/>
    <x v="3"/>
  </r>
  <r>
    <n v="10000311"/>
    <s v="Protegido 311"/>
    <d v="2018-10-21T00:00:00"/>
    <d v="2019-01-07T00:00:00"/>
    <s v="FEMENINO"/>
    <s v="EL CARMEN DE BOLIVAR"/>
    <s v="BOLIVAR"/>
    <n v="0"/>
    <n v="2"/>
    <n v="0"/>
    <n v="3"/>
    <n v="3"/>
    <n v="2"/>
    <s v="Si"/>
    <s v="Si"/>
    <x v="0"/>
    <n v="0"/>
    <n v="13000"/>
    <n v="0"/>
    <n v="360000"/>
    <n v="750000"/>
    <n v="360000"/>
    <n v="1483000"/>
    <n v="3"/>
    <x v="3"/>
  </r>
  <r>
    <n v="10000312"/>
    <s v="Protegido 312"/>
    <d v="2018-10-21T00:00:00"/>
    <d v="2020-10-16T00:00:00"/>
    <s v="FEMENINO"/>
    <s v="GUADUAS"/>
    <s v="CUNDINAMARCA"/>
    <n v="0"/>
    <n v="0"/>
    <n v="1"/>
    <n v="3"/>
    <n v="3"/>
    <n v="1"/>
    <s v="Si"/>
    <s v="Si"/>
    <x v="0"/>
    <n v="0"/>
    <n v="0"/>
    <n v="1500"/>
    <n v="360000"/>
    <n v="750000"/>
    <n v="180000"/>
    <n v="1291500"/>
    <n v="3"/>
    <x v="3"/>
  </r>
  <r>
    <n v="10000313"/>
    <s v="Protegido 313"/>
    <d v="2018-10-21T00:00:00"/>
    <d v="2019-04-13T00:00:00"/>
    <s v="MASCULINO"/>
    <s v="RIOSUCIO 2"/>
    <s v="CHOCO"/>
    <n v="0"/>
    <n v="0"/>
    <n v="1"/>
    <n v="1"/>
    <n v="1"/>
    <n v="2"/>
    <s v="Si"/>
    <s v="Si"/>
    <x v="0"/>
    <n v="0"/>
    <n v="0"/>
    <n v="1500"/>
    <n v="120000"/>
    <n v="250000"/>
    <n v="360000"/>
    <n v="731500"/>
    <n v="3"/>
    <x v="3"/>
  </r>
  <r>
    <n v="10000314"/>
    <s v="Protegido 314"/>
    <d v="2018-10-21T00:00:00"/>
    <d v="2020-08-29T00:00:00"/>
    <s v="MASCULINO"/>
    <s v="PASTO"/>
    <s v="NARIÑO"/>
    <n v="1"/>
    <n v="1"/>
    <n v="0"/>
    <n v="3"/>
    <n v="2"/>
    <n v="1"/>
    <s v="Si"/>
    <s v="Si"/>
    <x v="0"/>
    <n v="2500"/>
    <n v="6500"/>
    <n v="0"/>
    <n v="360000"/>
    <n v="500000"/>
    <n v="180000"/>
    <n v="1049000"/>
    <n v="2"/>
    <x v="3"/>
  </r>
  <r>
    <n v="10000315"/>
    <s v="Protegido 315"/>
    <d v="2018-10-21T00:00:00"/>
    <d v="2020-10-14T00:00:00"/>
    <s v="MASCULINO"/>
    <s v="CALI"/>
    <s v="VALLE DEL CAUCA"/>
    <n v="0"/>
    <n v="2"/>
    <n v="0"/>
    <n v="0"/>
    <n v="1"/>
    <n v="2"/>
    <s v="Si"/>
    <s v="Si"/>
    <x v="0"/>
    <n v="0"/>
    <n v="13000"/>
    <n v="0"/>
    <n v="0"/>
    <n v="250000"/>
    <n v="360000"/>
    <n v="623000"/>
    <n v="2"/>
    <x v="3"/>
  </r>
  <r>
    <n v="10000316"/>
    <s v="Protegido 316"/>
    <d v="2018-10-21T00:00:00"/>
    <d v="2020-12-12T00:00:00"/>
    <s v="FEMENINO"/>
    <s v="MEDELLIN"/>
    <s v="ANTIOQUIA"/>
    <n v="0"/>
    <n v="2"/>
    <n v="0"/>
    <n v="0"/>
    <n v="2"/>
    <n v="1"/>
    <s v="Si"/>
    <s v="Si"/>
    <x v="0"/>
    <n v="0"/>
    <n v="13000"/>
    <n v="0"/>
    <n v="0"/>
    <n v="500000"/>
    <n v="180000"/>
    <n v="693000"/>
    <n v="2"/>
    <x v="3"/>
  </r>
  <r>
    <n v="10000317"/>
    <s v="Protegido 317"/>
    <d v="2018-11-06T00:00:00"/>
    <d v="2020-02-18T00:00:00"/>
    <s v="MASCULINO"/>
    <s v="PASTO"/>
    <s v="NARIÑO"/>
    <n v="0"/>
    <n v="2"/>
    <n v="0"/>
    <n v="0"/>
    <n v="2"/>
    <n v="0"/>
    <s v="Si"/>
    <s v="Si"/>
    <x v="0"/>
    <n v="0"/>
    <n v="13000"/>
    <n v="0"/>
    <n v="0"/>
    <n v="500000"/>
    <n v="0"/>
    <n v="513000"/>
    <n v="2"/>
    <x v="3"/>
  </r>
  <r>
    <n v="10000318"/>
    <s v="Protegido 318"/>
    <d v="2018-11-06T00:00:00"/>
    <d v="2020-01-30T00:00:00"/>
    <s v="MASCULINO"/>
    <s v="SILVIA"/>
    <s v="CAUCA"/>
    <n v="0"/>
    <n v="1"/>
    <n v="1"/>
    <n v="3"/>
    <n v="3"/>
    <n v="1"/>
    <s v="Si"/>
    <s v="Si"/>
    <x v="0"/>
    <n v="0"/>
    <n v="6500"/>
    <n v="1500"/>
    <n v="360000"/>
    <n v="750000"/>
    <n v="180000"/>
    <n v="1298000"/>
    <n v="1"/>
    <x v="3"/>
  </r>
  <r>
    <n v="10000319"/>
    <s v="Protegido 319"/>
    <d v="2018-11-06T00:00:00"/>
    <d v="2020-03-25T00:00:00"/>
    <s v="MASCULINO"/>
    <s v="IPIALES"/>
    <s v="NARIÑO"/>
    <n v="0"/>
    <n v="0"/>
    <n v="0"/>
    <n v="0"/>
    <n v="2"/>
    <n v="2"/>
    <s v="No"/>
    <s v="Si"/>
    <x v="0"/>
    <n v="0"/>
    <n v="0"/>
    <n v="0"/>
    <n v="0"/>
    <n v="500000"/>
    <n v="360000"/>
    <n v="860000"/>
    <n v="2"/>
    <x v="3"/>
  </r>
  <r>
    <n v="10000320"/>
    <s v="Protegido 320"/>
    <d v="2018-11-06T00:00:00"/>
    <d v="2020-06-15T00:00:00"/>
    <s v="MASCULINO"/>
    <s v="CALI"/>
    <s v="VALLE DEL CAUCA"/>
    <n v="0"/>
    <n v="1"/>
    <n v="0"/>
    <n v="1"/>
    <n v="1"/>
    <n v="0"/>
    <s v="Si"/>
    <s v="Si"/>
    <x v="0"/>
    <n v="0"/>
    <n v="6500"/>
    <n v="0"/>
    <n v="120000"/>
    <n v="250000"/>
    <n v="0"/>
    <n v="376500"/>
    <n v="2"/>
    <x v="3"/>
  </r>
  <r>
    <n v="10000321"/>
    <s v="Protegido 321"/>
    <d v="2018-11-06T00:00:00"/>
    <d v="2021-02-11T00:00:00"/>
    <s v="MASCULINO"/>
    <s v="ROSAS"/>
    <s v="CAUCA"/>
    <n v="1"/>
    <n v="2"/>
    <n v="0"/>
    <n v="0"/>
    <n v="1"/>
    <n v="1"/>
    <s v="Si"/>
    <s v="Si"/>
    <x v="0"/>
    <n v="2500"/>
    <n v="13000"/>
    <n v="0"/>
    <n v="0"/>
    <n v="250000"/>
    <n v="180000"/>
    <n v="445500"/>
    <n v="1"/>
    <x v="3"/>
  </r>
  <r>
    <n v="10000322"/>
    <s v="Protegido 322"/>
    <d v="2018-11-06T00:00:00"/>
    <d v="2019-09-19T00:00:00"/>
    <s v="FEMENINO"/>
    <s v="TULUA"/>
    <s v="VALLE DEL CAUCA"/>
    <n v="0"/>
    <n v="2"/>
    <n v="0"/>
    <n v="3"/>
    <n v="3"/>
    <n v="1"/>
    <s v="Si"/>
    <s v="Si"/>
    <x v="0"/>
    <n v="0"/>
    <n v="13000"/>
    <n v="0"/>
    <n v="360000"/>
    <n v="750000"/>
    <n v="180000"/>
    <n v="1303000"/>
    <n v="2"/>
    <x v="3"/>
  </r>
  <r>
    <n v="10000323"/>
    <s v="Protegido 323"/>
    <d v="2018-11-06T00:00:00"/>
    <d v="2020-09-15T00:00:00"/>
    <s v="MASCULINO"/>
    <s v="BALBOA 1"/>
    <s v="CAUCA"/>
    <n v="0"/>
    <n v="0"/>
    <n v="1"/>
    <n v="3"/>
    <n v="2"/>
    <n v="1"/>
    <s v="Si"/>
    <s v="Si"/>
    <x v="0"/>
    <n v="0"/>
    <n v="0"/>
    <n v="1500"/>
    <n v="360000"/>
    <n v="500000"/>
    <n v="180000"/>
    <n v="1041500"/>
    <n v="1"/>
    <x v="3"/>
  </r>
  <r>
    <n v="10000324"/>
    <s v="Protegido 324"/>
    <d v="2018-11-06T00:00:00"/>
    <d v="2019-05-18T00:00:00"/>
    <s v="MASCULINO"/>
    <s v="MALLAMA"/>
    <s v="NARIÑO"/>
    <n v="0"/>
    <n v="0"/>
    <n v="1"/>
    <n v="1"/>
    <n v="2"/>
    <n v="0"/>
    <s v="Si"/>
    <s v="Si"/>
    <x v="0"/>
    <n v="0"/>
    <n v="0"/>
    <n v="1500"/>
    <n v="120000"/>
    <n v="500000"/>
    <n v="0"/>
    <n v="621500"/>
    <n v="2"/>
    <x v="3"/>
  </r>
  <r>
    <n v="10000325"/>
    <s v="Protegido 325"/>
    <d v="2018-11-06T00:00:00"/>
    <d v="2020-04-12T00:00:00"/>
    <s v="MASCULINO"/>
    <s v="MALLAMA"/>
    <s v="NARIÑO"/>
    <n v="0"/>
    <n v="2"/>
    <n v="0"/>
    <n v="3"/>
    <n v="2"/>
    <n v="0"/>
    <s v="Si"/>
    <s v="Si"/>
    <x v="0"/>
    <n v="0"/>
    <n v="13000"/>
    <n v="0"/>
    <n v="360000"/>
    <n v="500000"/>
    <n v="0"/>
    <n v="873000"/>
    <n v="2"/>
    <x v="3"/>
  </r>
  <r>
    <n v="10000326"/>
    <s v="Protegido 326"/>
    <d v="2018-11-06T00:00:00"/>
    <d v="2021-01-17T00:00:00"/>
    <s v="MASCULINO"/>
    <s v="MALLAMA"/>
    <s v="NARIÑO"/>
    <n v="0"/>
    <n v="0"/>
    <n v="1"/>
    <n v="0"/>
    <n v="1"/>
    <n v="0"/>
    <s v="Si"/>
    <s v="Si"/>
    <x v="0"/>
    <n v="0"/>
    <n v="0"/>
    <n v="1500"/>
    <n v="0"/>
    <n v="250000"/>
    <n v="0"/>
    <n v="251500"/>
    <n v="2"/>
    <x v="3"/>
  </r>
  <r>
    <n v="10000327"/>
    <s v="Protegido 327"/>
    <d v="2018-11-06T00:00:00"/>
    <d v="2019-04-29T00:00:00"/>
    <s v="MASCULINO"/>
    <s v="MALLAMA"/>
    <s v="NARIÑO"/>
    <n v="0"/>
    <n v="1"/>
    <n v="1"/>
    <n v="3"/>
    <n v="1"/>
    <n v="1"/>
    <s v="Si"/>
    <s v="Si"/>
    <x v="0"/>
    <n v="0"/>
    <n v="6500"/>
    <n v="1500"/>
    <n v="360000"/>
    <n v="250000"/>
    <n v="180000"/>
    <n v="798000"/>
    <n v="2"/>
    <x v="3"/>
  </r>
  <r>
    <n v="10000328"/>
    <s v="Protegido 328"/>
    <d v="2018-11-06T00:00:00"/>
    <d v="2019-10-27T00:00:00"/>
    <s v="FEMENINO"/>
    <s v="CALI"/>
    <s v="VALLE DEL CAUCA"/>
    <n v="0"/>
    <n v="0"/>
    <n v="0"/>
    <n v="1"/>
    <n v="1"/>
    <n v="0"/>
    <s v="No"/>
    <s v="Si"/>
    <x v="0"/>
    <n v="0"/>
    <n v="0"/>
    <n v="0"/>
    <n v="120000"/>
    <n v="250000"/>
    <n v="0"/>
    <n v="370000"/>
    <n v="2"/>
    <x v="3"/>
  </r>
  <r>
    <n v="10000329"/>
    <s v="Protegido 329"/>
    <d v="2018-11-06T00:00:00"/>
    <d v="2021-04-18T00:00:00"/>
    <s v="FEMENINO"/>
    <s v="VALLEDUPAR"/>
    <s v="CESAR"/>
    <n v="0"/>
    <n v="2"/>
    <n v="1"/>
    <n v="3"/>
    <n v="3"/>
    <n v="0"/>
    <s v="Si"/>
    <s v="Si"/>
    <x v="0"/>
    <n v="0"/>
    <n v="13000"/>
    <n v="1500"/>
    <n v="360000"/>
    <n v="750000"/>
    <n v="0"/>
    <n v="1124500"/>
    <n v="4"/>
    <x v="3"/>
  </r>
  <r>
    <n v="10000330"/>
    <s v="Protegido 330"/>
    <d v="2018-11-12T00:00:00"/>
    <d v="2020-10-17T00:00:00"/>
    <s v="MASCULINO"/>
    <s v="ITAGUI"/>
    <s v="ANTIOQUIA"/>
    <n v="0"/>
    <n v="2"/>
    <n v="1"/>
    <n v="0"/>
    <n v="1"/>
    <n v="1"/>
    <s v="Si"/>
    <s v="Si"/>
    <x v="0"/>
    <n v="0"/>
    <n v="13000"/>
    <n v="1500"/>
    <n v="0"/>
    <n v="250000"/>
    <n v="180000"/>
    <n v="444500"/>
    <n v="2"/>
    <x v="3"/>
  </r>
  <r>
    <n v="10000331"/>
    <s v="Protegido 331"/>
    <d v="2018-11-13T00:00:00"/>
    <d v="2019-12-24T00:00:00"/>
    <s v="FEMENINO"/>
    <s v="BARRANQUILLA"/>
    <s v="ATLANTICO"/>
    <n v="0"/>
    <n v="2"/>
    <n v="1"/>
    <n v="1"/>
    <n v="1"/>
    <n v="0"/>
    <s v="Si"/>
    <s v="Si"/>
    <x v="0"/>
    <n v="0"/>
    <n v="13000"/>
    <n v="1500"/>
    <n v="120000"/>
    <n v="250000"/>
    <n v="0"/>
    <n v="384500"/>
    <n v="2"/>
    <x v="3"/>
  </r>
  <r>
    <n v="10000332"/>
    <s v="Protegido 332"/>
    <d v="2018-11-13T00:00:00"/>
    <d v="2020-01-06T00:00:00"/>
    <s v="FEMENINO"/>
    <s v="BARRANQUILLA"/>
    <s v="ATLANTICO"/>
    <n v="0"/>
    <n v="0"/>
    <n v="0"/>
    <n v="3"/>
    <n v="3"/>
    <n v="2"/>
    <s v="No"/>
    <s v="Si"/>
    <x v="0"/>
    <n v="0"/>
    <n v="0"/>
    <n v="0"/>
    <n v="360000"/>
    <n v="750000"/>
    <n v="360000"/>
    <n v="1470000"/>
    <n v="2"/>
    <x v="3"/>
  </r>
  <r>
    <n v="10000333"/>
    <s v="Protegido 333"/>
    <d v="2018-11-13T00:00:00"/>
    <d v="2019-08-22T00:00:00"/>
    <s v="FEMENINO"/>
    <s v="NIMAIMA"/>
    <s v="CUNDINAMARCA"/>
    <n v="0"/>
    <n v="2"/>
    <n v="1"/>
    <n v="3"/>
    <n v="2"/>
    <n v="0"/>
    <s v="Si"/>
    <s v="Si"/>
    <x v="0"/>
    <n v="0"/>
    <n v="13000"/>
    <n v="1500"/>
    <n v="360000"/>
    <n v="500000"/>
    <n v="0"/>
    <n v="874500"/>
    <n v="3"/>
    <x v="3"/>
  </r>
  <r>
    <n v="10000334"/>
    <s v="Protegido 334"/>
    <d v="2018-11-24T00:00:00"/>
    <d v="2020-02-03T00:00:00"/>
    <s v="FEMENINO"/>
    <s v="SINCELEJO"/>
    <s v="SUCRE"/>
    <n v="0"/>
    <n v="1"/>
    <n v="0"/>
    <n v="0"/>
    <n v="1"/>
    <n v="1"/>
    <s v="Si"/>
    <s v="Si"/>
    <x v="0"/>
    <n v="0"/>
    <n v="6500"/>
    <n v="0"/>
    <n v="0"/>
    <n v="250000"/>
    <n v="180000"/>
    <n v="436500"/>
    <n v="4"/>
    <x v="3"/>
  </r>
  <r>
    <n v="10000335"/>
    <s v="Protegido 335"/>
    <d v="2018-11-24T00:00:00"/>
    <d v="2020-12-30T00:00:00"/>
    <s v="MASCULINO"/>
    <s v="BOGOTA"/>
    <s v="BOGOTA"/>
    <n v="1"/>
    <n v="2"/>
    <n v="0"/>
    <n v="1"/>
    <n v="2"/>
    <n v="2"/>
    <s v="Si"/>
    <s v="Si"/>
    <x v="0"/>
    <n v="2500"/>
    <n v="13000"/>
    <n v="0"/>
    <n v="120000"/>
    <n v="500000"/>
    <n v="360000"/>
    <n v="995500"/>
    <n v="1"/>
    <x v="3"/>
  </r>
  <r>
    <n v="10000336"/>
    <s v="Protegido 336"/>
    <d v="2018-11-24T00:00:00"/>
    <d v="2021-04-26T00:00:00"/>
    <s v="MASCULINO"/>
    <s v="BOGOTA"/>
    <s v="BOGOTA"/>
    <n v="0"/>
    <n v="1"/>
    <n v="1"/>
    <n v="1"/>
    <n v="2"/>
    <n v="1"/>
    <s v="Si"/>
    <s v="Si"/>
    <x v="0"/>
    <n v="0"/>
    <n v="6500"/>
    <n v="1500"/>
    <n v="120000"/>
    <n v="500000"/>
    <n v="180000"/>
    <n v="808000"/>
    <n v="1"/>
    <x v="3"/>
  </r>
  <r>
    <n v="10000337"/>
    <s v="Protegido 337"/>
    <d v="2018-11-24T00:00:00"/>
    <d v="2020-09-19T00:00:00"/>
    <s v="MASCULINO"/>
    <s v="BOGOTA"/>
    <s v="BOGOTA"/>
    <n v="0"/>
    <n v="2"/>
    <n v="0"/>
    <n v="1"/>
    <n v="1"/>
    <n v="1"/>
    <s v="Si"/>
    <s v="Si"/>
    <x v="0"/>
    <n v="0"/>
    <n v="13000"/>
    <n v="0"/>
    <n v="120000"/>
    <n v="250000"/>
    <n v="180000"/>
    <n v="563000"/>
    <n v="1"/>
    <x v="3"/>
  </r>
  <r>
    <n v="10000338"/>
    <s v="Protegido 338"/>
    <d v="2018-11-24T00:00:00"/>
    <d v="2020-12-01T00:00:00"/>
    <s v="MASCULINO"/>
    <s v="NEIVA"/>
    <s v="HUILA"/>
    <n v="0"/>
    <n v="0"/>
    <n v="1"/>
    <n v="1"/>
    <n v="1"/>
    <n v="1"/>
    <s v="Si"/>
    <s v="Si"/>
    <x v="0"/>
    <n v="0"/>
    <n v="0"/>
    <n v="1500"/>
    <n v="120000"/>
    <n v="250000"/>
    <n v="180000"/>
    <n v="551500"/>
    <n v="1"/>
    <x v="3"/>
  </r>
  <r>
    <n v="10000339"/>
    <s v="Protegido 339"/>
    <d v="2018-12-08T00:00:00"/>
    <d v="2019-07-02T00:00:00"/>
    <s v="MASCULINO"/>
    <s v="NOVITA"/>
    <s v="CHOCO"/>
    <n v="0"/>
    <n v="0"/>
    <n v="0"/>
    <n v="0"/>
    <n v="3"/>
    <n v="0"/>
    <s v="No"/>
    <s v="Si"/>
    <x v="0"/>
    <n v="0"/>
    <n v="0"/>
    <n v="0"/>
    <n v="0"/>
    <n v="750000"/>
    <n v="0"/>
    <n v="750000"/>
    <n v="3"/>
    <x v="3"/>
  </r>
  <r>
    <n v="10000340"/>
    <s v="Protegido 340"/>
    <d v="2018-12-08T00:00:00"/>
    <d v="2021-05-23T00:00:00"/>
    <s v="MASCULINO"/>
    <s v="MANIZALES"/>
    <s v="CALDAS"/>
    <n v="1"/>
    <n v="0"/>
    <n v="1"/>
    <n v="0"/>
    <n v="1"/>
    <n v="1"/>
    <s v="Si"/>
    <s v="Si"/>
    <x v="0"/>
    <n v="2500"/>
    <n v="0"/>
    <n v="1500"/>
    <n v="0"/>
    <n v="250000"/>
    <n v="180000"/>
    <n v="434000"/>
    <n v="1"/>
    <x v="3"/>
  </r>
  <r>
    <n v="10000341"/>
    <s v="Protegido 341"/>
    <d v="2018-12-08T00:00:00"/>
    <d v="2019-04-30T00:00:00"/>
    <s v="MASCULINO"/>
    <s v="FLORENCIA 1"/>
    <s v="CAQUETA"/>
    <n v="0"/>
    <n v="2"/>
    <n v="1"/>
    <n v="1"/>
    <n v="2"/>
    <n v="0"/>
    <s v="Si"/>
    <s v="Si"/>
    <x v="0"/>
    <n v="0"/>
    <n v="13000"/>
    <n v="1500"/>
    <n v="120000"/>
    <n v="500000"/>
    <n v="0"/>
    <n v="634500"/>
    <n v="1"/>
    <x v="3"/>
  </r>
  <r>
    <n v="10000342"/>
    <s v="Protegido 342"/>
    <d v="2018-12-08T00:00:00"/>
    <d v="2019-09-22T00:00:00"/>
    <s v="FEMENINO"/>
    <s v="BOGOTA"/>
    <s v="BOGOTA"/>
    <n v="0"/>
    <n v="0"/>
    <n v="0"/>
    <n v="3"/>
    <n v="3"/>
    <n v="2"/>
    <s v="No"/>
    <s v="Si"/>
    <x v="0"/>
    <n v="0"/>
    <n v="0"/>
    <n v="0"/>
    <n v="360000"/>
    <n v="750000"/>
    <n v="360000"/>
    <n v="1470000"/>
    <n v="1"/>
    <x v="3"/>
  </r>
  <r>
    <n v="10000343"/>
    <s v="Protegido 343"/>
    <d v="2018-12-08T00:00:00"/>
    <d v="2019-04-24T00:00:00"/>
    <s v="FEMENINO"/>
    <s v="SAN ANDRES DE TUMACO"/>
    <s v="NARIÑO"/>
    <n v="0"/>
    <n v="2"/>
    <n v="1"/>
    <n v="1"/>
    <n v="1"/>
    <n v="0"/>
    <s v="Si"/>
    <s v="Si"/>
    <x v="0"/>
    <n v="0"/>
    <n v="13000"/>
    <n v="1500"/>
    <n v="120000"/>
    <n v="250000"/>
    <n v="0"/>
    <n v="384500"/>
    <n v="2"/>
    <x v="3"/>
  </r>
  <r>
    <n v="10000344"/>
    <s v="Protegido 344"/>
    <d v="2018-12-08T00:00:00"/>
    <d v="2020-06-23T00:00:00"/>
    <s v="MASCULINO"/>
    <s v="RIOHACHA"/>
    <s v="LA GUAJIRA"/>
    <n v="0"/>
    <n v="0"/>
    <n v="0"/>
    <n v="0"/>
    <n v="1"/>
    <n v="1"/>
    <s v="No"/>
    <s v="Si"/>
    <x v="0"/>
    <n v="0"/>
    <n v="0"/>
    <n v="0"/>
    <n v="0"/>
    <n v="250000"/>
    <n v="180000"/>
    <n v="430000"/>
    <n v="3"/>
    <x v="3"/>
  </r>
  <r>
    <n v="10000345"/>
    <s v="Protegido 345"/>
    <d v="2018-12-08T00:00:00"/>
    <d v="2020-07-02T00:00:00"/>
    <s v="MASCULINO"/>
    <s v="BOGOTA"/>
    <s v="BOGOTA"/>
    <n v="1"/>
    <n v="2"/>
    <n v="0"/>
    <n v="0"/>
    <n v="2"/>
    <n v="2"/>
    <s v="Si"/>
    <s v="Si"/>
    <x v="0"/>
    <n v="2500"/>
    <n v="13000"/>
    <n v="0"/>
    <n v="0"/>
    <n v="500000"/>
    <n v="360000"/>
    <n v="875500"/>
    <n v="1"/>
    <x v="3"/>
  </r>
  <r>
    <n v="10000346"/>
    <s v="Protegido 346"/>
    <d v="2018-12-14T00:00:00"/>
    <d v="2020-07-26T00:00:00"/>
    <s v="MASCULINO"/>
    <s v="BOGOTA"/>
    <s v="BOGOTA"/>
    <n v="0"/>
    <n v="1"/>
    <n v="0"/>
    <n v="1"/>
    <n v="1"/>
    <n v="0"/>
    <s v="Si"/>
    <s v="Si"/>
    <x v="0"/>
    <n v="0"/>
    <n v="6500"/>
    <n v="0"/>
    <n v="120000"/>
    <n v="250000"/>
    <n v="0"/>
    <n v="376500"/>
    <n v="1"/>
    <x v="3"/>
  </r>
  <r>
    <n v="10000347"/>
    <s v="Protegido 347"/>
    <d v="2018-12-14T00:00:00"/>
    <d v="2020-02-16T00:00:00"/>
    <s v="MASCULINO"/>
    <s v="BOGOTA"/>
    <s v="BOGOTA"/>
    <n v="0"/>
    <n v="0"/>
    <n v="0"/>
    <n v="1"/>
    <n v="3"/>
    <n v="0"/>
    <s v="No"/>
    <s v="Si"/>
    <x v="0"/>
    <n v="0"/>
    <n v="0"/>
    <n v="0"/>
    <n v="120000"/>
    <n v="750000"/>
    <n v="0"/>
    <n v="870000"/>
    <n v="1"/>
    <x v="3"/>
  </r>
  <r>
    <n v="10000348"/>
    <s v="Protegido 348"/>
    <d v="2018-12-17T00:00:00"/>
    <d v="2019-07-15T00:00:00"/>
    <s v="MASCULINO"/>
    <s v="BARRANQUILLA"/>
    <s v="ATLANTICO"/>
    <n v="0"/>
    <n v="1"/>
    <n v="0"/>
    <n v="0"/>
    <n v="1"/>
    <n v="2"/>
    <s v="Si"/>
    <s v="Si"/>
    <x v="0"/>
    <n v="0"/>
    <n v="6500"/>
    <n v="0"/>
    <n v="0"/>
    <n v="250000"/>
    <n v="360000"/>
    <n v="616500"/>
    <n v="2"/>
    <x v="3"/>
  </r>
  <r>
    <n v="10000349"/>
    <s v="Protegido 349"/>
    <d v="2018-12-17T00:00:00"/>
    <d v="2021-05-11T00:00:00"/>
    <s v="MASCULINO"/>
    <s v="BUENAVENTURA"/>
    <s v="VALLE DEL CAUCA"/>
    <n v="1"/>
    <n v="2"/>
    <n v="1"/>
    <n v="1"/>
    <n v="2"/>
    <n v="1"/>
    <s v="Si"/>
    <s v="Si"/>
    <x v="0"/>
    <n v="2500"/>
    <n v="13000"/>
    <n v="1500"/>
    <n v="120000"/>
    <n v="500000"/>
    <n v="180000"/>
    <n v="817000"/>
    <n v="2"/>
    <x v="3"/>
  </r>
  <r>
    <n v="10000350"/>
    <s v="Protegido 350"/>
    <d v="2018-12-17T00:00:00"/>
    <d v="2019-05-09T00:00:00"/>
    <s v="FEMENINO"/>
    <s v="SABANALARGA 2"/>
    <s v="ATLANTICO"/>
    <n v="0"/>
    <n v="0"/>
    <n v="1"/>
    <n v="3"/>
    <n v="1"/>
    <n v="0"/>
    <s v="Si"/>
    <s v="Si"/>
    <x v="0"/>
    <n v="0"/>
    <n v="0"/>
    <n v="1500"/>
    <n v="360000"/>
    <n v="250000"/>
    <n v="0"/>
    <n v="611500"/>
    <n v="2"/>
    <x v="3"/>
  </r>
  <r>
    <n v="10000351"/>
    <s v="Protegido 351"/>
    <d v="2018-12-17T00:00:00"/>
    <d v="2019-12-05T00:00:00"/>
    <s v="MASCULINO"/>
    <s v="BOGOTA"/>
    <s v="BOGOTA"/>
    <n v="0"/>
    <n v="0"/>
    <n v="0"/>
    <n v="1"/>
    <n v="3"/>
    <n v="0"/>
    <s v="No"/>
    <s v="Si"/>
    <x v="0"/>
    <n v="0"/>
    <n v="0"/>
    <n v="0"/>
    <n v="120000"/>
    <n v="750000"/>
    <n v="0"/>
    <n v="870000"/>
    <n v="1"/>
    <x v="3"/>
  </r>
  <r>
    <n v="10000352"/>
    <s v="Protegido 352"/>
    <d v="2018-12-17T00:00:00"/>
    <d v="2019-11-25T00:00:00"/>
    <s v="MASCULINO"/>
    <s v="CALI"/>
    <s v="VALLE DEL CAUCA"/>
    <n v="0"/>
    <n v="1"/>
    <n v="1"/>
    <n v="0"/>
    <n v="3"/>
    <n v="2"/>
    <s v="Si"/>
    <s v="Si"/>
    <x v="0"/>
    <n v="0"/>
    <n v="6500"/>
    <n v="1500"/>
    <n v="0"/>
    <n v="750000"/>
    <n v="360000"/>
    <n v="1118000"/>
    <n v="2"/>
    <x v="3"/>
  </r>
  <r>
    <n v="10000353"/>
    <s v="Protegido 353"/>
    <d v="2018-12-17T00:00:00"/>
    <d v="2021-05-30T00:00:00"/>
    <s v="MASCULINO"/>
    <s v="PUERTO COLOMBIA 1"/>
    <s v="ATLANTICO"/>
    <n v="0"/>
    <n v="2"/>
    <n v="1"/>
    <n v="3"/>
    <n v="1"/>
    <n v="0"/>
    <s v="Si"/>
    <s v="Si"/>
    <x v="0"/>
    <n v="0"/>
    <n v="13000"/>
    <n v="1500"/>
    <n v="360000"/>
    <n v="250000"/>
    <n v="0"/>
    <n v="624500"/>
    <n v="2"/>
    <x v="3"/>
  </r>
  <r>
    <n v="10000354"/>
    <s v="Protegido 354"/>
    <d v="2018-12-17T00:00:00"/>
    <d v="2019-09-19T00:00:00"/>
    <s v="MASCULINO"/>
    <s v="FLORENCIA 1"/>
    <s v="CAQUETA"/>
    <n v="0"/>
    <n v="0"/>
    <n v="1"/>
    <n v="0"/>
    <n v="2"/>
    <n v="0"/>
    <s v="Si"/>
    <s v="Si"/>
    <x v="0"/>
    <n v="0"/>
    <n v="0"/>
    <n v="1500"/>
    <n v="0"/>
    <n v="500000"/>
    <n v="0"/>
    <n v="501500"/>
    <n v="1"/>
    <x v="3"/>
  </r>
  <r>
    <n v="10000355"/>
    <s v="Protegido 355"/>
    <d v="2018-12-17T00:00:00"/>
    <d v="2019-10-10T00:00:00"/>
    <s v="FEMENINO"/>
    <s v="BOGOTA"/>
    <s v="BOGOTA"/>
    <n v="0"/>
    <n v="1"/>
    <n v="0"/>
    <n v="3"/>
    <n v="3"/>
    <n v="2"/>
    <s v="Si"/>
    <s v="Si"/>
    <x v="0"/>
    <n v="0"/>
    <n v="6500"/>
    <n v="0"/>
    <n v="360000"/>
    <n v="750000"/>
    <n v="360000"/>
    <n v="1476500"/>
    <n v="1"/>
    <x v="3"/>
  </r>
  <r>
    <n v="10000356"/>
    <s v="Protegido 356"/>
    <d v="2018-12-17T00:00:00"/>
    <d v="2020-05-24T00:00:00"/>
    <s v="FEMENINO"/>
    <s v="VILLAVICENCIO"/>
    <s v="META"/>
    <n v="0"/>
    <n v="0"/>
    <n v="1"/>
    <n v="0"/>
    <n v="1"/>
    <n v="2"/>
    <s v="Si"/>
    <s v="Si"/>
    <x v="0"/>
    <n v="0"/>
    <n v="0"/>
    <n v="1500"/>
    <n v="0"/>
    <n v="250000"/>
    <n v="360000"/>
    <n v="611500"/>
    <n v="1"/>
    <x v="3"/>
  </r>
  <r>
    <n v="10000357"/>
    <s v="Protegido 357"/>
    <d v="2018-12-17T00:00:00"/>
    <d v="2020-09-21T00:00:00"/>
    <s v="FEMENINO"/>
    <s v="PASTO"/>
    <s v="NARIÑO"/>
    <n v="0"/>
    <n v="1"/>
    <n v="0"/>
    <n v="3"/>
    <n v="2"/>
    <n v="0"/>
    <s v="Si"/>
    <s v="Si"/>
    <x v="0"/>
    <n v="0"/>
    <n v="6500"/>
    <n v="0"/>
    <n v="360000"/>
    <n v="500000"/>
    <n v="0"/>
    <n v="866500"/>
    <n v="2"/>
    <x v="3"/>
  </r>
  <r>
    <n v="10000358"/>
    <s v="Protegido 358"/>
    <d v="2018-12-17T00:00:00"/>
    <d v="2019-12-14T00:00:00"/>
    <s v="MASCULINO"/>
    <s v="BOGOTA"/>
    <s v="BOGOTA"/>
    <n v="1"/>
    <n v="1"/>
    <n v="0"/>
    <n v="0"/>
    <n v="2"/>
    <n v="0"/>
    <s v="Si"/>
    <s v="Si"/>
    <x v="0"/>
    <n v="2500"/>
    <n v="6500"/>
    <n v="0"/>
    <n v="0"/>
    <n v="500000"/>
    <n v="0"/>
    <n v="509000"/>
    <n v="1"/>
    <x v="3"/>
  </r>
  <r>
    <n v="10000359"/>
    <s v="Protegido 359"/>
    <d v="2018-12-17T00:00:00"/>
    <d v="2020-11-15T00:00:00"/>
    <s v="FEMENINO"/>
    <s v="COPACABANA"/>
    <s v="ANTIOQUIA"/>
    <n v="0"/>
    <n v="0"/>
    <n v="0"/>
    <n v="1"/>
    <n v="1"/>
    <n v="1"/>
    <s v="No"/>
    <s v="Si"/>
    <x v="0"/>
    <n v="0"/>
    <n v="0"/>
    <n v="0"/>
    <n v="120000"/>
    <n v="250000"/>
    <n v="180000"/>
    <n v="550000"/>
    <n v="2"/>
    <x v="3"/>
  </r>
  <r>
    <n v="10000360"/>
    <s v="Protegido 360"/>
    <d v="2018-12-29T00:00:00"/>
    <d v="2019-04-09T00:00:00"/>
    <s v="MASCULINO"/>
    <s v="BARRANQUILLA"/>
    <s v="ATLANTICO"/>
    <n v="0"/>
    <n v="0"/>
    <n v="0"/>
    <n v="1"/>
    <n v="2"/>
    <n v="0"/>
    <s v="No"/>
    <s v="Si"/>
    <x v="0"/>
    <n v="0"/>
    <n v="0"/>
    <n v="0"/>
    <n v="120000"/>
    <n v="500000"/>
    <n v="0"/>
    <n v="620000"/>
    <n v="2"/>
    <x v="3"/>
  </r>
  <r>
    <n v="10000361"/>
    <s v="Protegido 361"/>
    <d v="2018-12-29T00:00:00"/>
    <d v="2019-10-30T00:00:00"/>
    <s v="FEMENINO"/>
    <s v="SOLEDAD"/>
    <s v="ATLANTICO"/>
    <n v="0"/>
    <n v="1"/>
    <n v="0"/>
    <n v="1"/>
    <n v="2"/>
    <n v="2"/>
    <s v="Si"/>
    <s v="Si"/>
    <x v="0"/>
    <n v="0"/>
    <n v="6500"/>
    <n v="0"/>
    <n v="120000"/>
    <n v="500000"/>
    <n v="360000"/>
    <n v="986500"/>
    <n v="2"/>
    <x v="3"/>
  </r>
  <r>
    <n v="10000362"/>
    <s v="Protegido 362"/>
    <d v="2018-12-29T00:00:00"/>
    <d v="2021-05-28T00:00:00"/>
    <s v="FEMENINO"/>
    <s v="MEDELLIN"/>
    <s v="ANTIOQUIA"/>
    <n v="0"/>
    <n v="1"/>
    <n v="0"/>
    <n v="0"/>
    <n v="1"/>
    <n v="2"/>
    <s v="Si"/>
    <s v="Si"/>
    <x v="0"/>
    <n v="0"/>
    <n v="6500"/>
    <n v="0"/>
    <n v="0"/>
    <n v="250000"/>
    <n v="360000"/>
    <n v="616500"/>
    <n v="2"/>
    <x v="3"/>
  </r>
  <r>
    <n v="10000363"/>
    <s v="Protegido 363"/>
    <d v="2018-12-29T00:00:00"/>
    <d v="2020-10-12T00:00:00"/>
    <s v="MASCULINO"/>
    <s v="LOS PATIOS"/>
    <s v="NORTE DE SANTANDER"/>
    <n v="1"/>
    <n v="0"/>
    <n v="1"/>
    <n v="0"/>
    <n v="3"/>
    <n v="1"/>
    <s v="Si"/>
    <s v="Si"/>
    <x v="0"/>
    <n v="2500"/>
    <n v="0"/>
    <n v="1500"/>
    <n v="0"/>
    <n v="750000"/>
    <n v="180000"/>
    <n v="934000"/>
    <n v="4"/>
    <x v="3"/>
  </r>
  <r>
    <n v="10000364"/>
    <s v="Protegido 364"/>
    <d v="2019-01-12T00:00:00"/>
    <d v="2021-01-19T00:00:00"/>
    <s v="MASCULINO"/>
    <s v="BOGOTA"/>
    <s v="BOGOTA"/>
    <n v="0"/>
    <n v="1"/>
    <n v="1"/>
    <n v="3"/>
    <n v="2"/>
    <n v="2"/>
    <s v="Si"/>
    <s v="Si"/>
    <x v="0"/>
    <n v="0"/>
    <n v="6500"/>
    <n v="1500"/>
    <n v="360000"/>
    <n v="500000"/>
    <n v="360000"/>
    <n v="1228000"/>
    <n v="1"/>
    <x v="4"/>
  </r>
  <r>
    <n v="10000365"/>
    <s v="Protegido 365"/>
    <d v="2019-01-12T00:00:00"/>
    <d v="2020-10-29T00:00:00"/>
    <s v="MASCULINO"/>
    <s v="SANTA MARTA"/>
    <s v="MAGDALENA"/>
    <n v="0"/>
    <n v="0"/>
    <n v="1"/>
    <n v="1"/>
    <n v="2"/>
    <n v="2"/>
    <s v="Si"/>
    <s v="Si"/>
    <x v="0"/>
    <n v="0"/>
    <n v="0"/>
    <n v="1500"/>
    <n v="120000"/>
    <n v="500000"/>
    <n v="360000"/>
    <n v="981500"/>
    <n v="4"/>
    <x v="4"/>
  </r>
  <r>
    <n v="10000366"/>
    <s v="Protegido 366"/>
    <d v="2019-01-12T00:00:00"/>
    <d v="2020-08-26T00:00:00"/>
    <s v="MASCULINO"/>
    <s v="ARMENIA 2"/>
    <s v="QUINDIO"/>
    <n v="0"/>
    <n v="1"/>
    <n v="0"/>
    <n v="1"/>
    <n v="3"/>
    <n v="0"/>
    <s v="Si"/>
    <s v="Si"/>
    <x v="0"/>
    <n v="0"/>
    <n v="6500"/>
    <n v="0"/>
    <n v="120000"/>
    <n v="750000"/>
    <n v="0"/>
    <n v="876500"/>
    <n v="3"/>
    <x v="4"/>
  </r>
  <r>
    <n v="10000367"/>
    <s v="Protegido 367"/>
    <d v="2019-01-12T00:00:00"/>
    <d v="2020-05-27T00:00:00"/>
    <s v="FEMENINO"/>
    <s v="CALI"/>
    <s v="VALLE DEL CAUCA"/>
    <n v="0"/>
    <n v="2"/>
    <n v="1"/>
    <n v="1"/>
    <n v="1"/>
    <n v="2"/>
    <s v="Si"/>
    <s v="Si"/>
    <x v="0"/>
    <n v="0"/>
    <n v="13000"/>
    <n v="1500"/>
    <n v="120000"/>
    <n v="250000"/>
    <n v="360000"/>
    <n v="744500"/>
    <n v="2"/>
    <x v="4"/>
  </r>
  <r>
    <n v="10000368"/>
    <s v="Protegido 368"/>
    <d v="2019-01-12T00:00:00"/>
    <d v="2019-06-10T00:00:00"/>
    <s v="MASCULINO"/>
    <s v="MOCOA"/>
    <s v="PUTUMAYO"/>
    <n v="1"/>
    <n v="0"/>
    <n v="0"/>
    <n v="1"/>
    <n v="2"/>
    <n v="2"/>
    <s v="Si"/>
    <s v="Si"/>
    <x v="0"/>
    <n v="2500"/>
    <n v="0"/>
    <n v="0"/>
    <n v="120000"/>
    <n v="500000"/>
    <n v="360000"/>
    <n v="982500"/>
    <n v="2"/>
    <x v="4"/>
  </r>
  <r>
    <n v="10000369"/>
    <s v="Protegido 369"/>
    <d v="2019-01-12T00:00:00"/>
    <d v="2021-05-02T00:00:00"/>
    <s v="FEMENINO"/>
    <s v="CALI"/>
    <s v="VALLE DEL CAUCA"/>
    <n v="1"/>
    <n v="2"/>
    <n v="1"/>
    <n v="3"/>
    <n v="2"/>
    <n v="1"/>
    <s v="Si"/>
    <s v="Si"/>
    <x v="0"/>
    <n v="2500"/>
    <n v="13000"/>
    <n v="1500"/>
    <n v="360000"/>
    <n v="500000"/>
    <n v="180000"/>
    <n v="1057000"/>
    <n v="2"/>
    <x v="4"/>
  </r>
  <r>
    <n v="10000370"/>
    <s v="Protegido 370"/>
    <d v="2019-01-18T00:00:00"/>
    <d v="2020-08-03T00:00:00"/>
    <s v="MASCULINO"/>
    <s v="VALLEDUPAR"/>
    <s v="CESAR"/>
    <n v="1"/>
    <n v="0"/>
    <n v="0"/>
    <n v="3"/>
    <n v="2"/>
    <n v="1"/>
    <s v="Si"/>
    <s v="Si"/>
    <x v="0"/>
    <n v="2500"/>
    <n v="0"/>
    <n v="0"/>
    <n v="360000"/>
    <n v="500000"/>
    <n v="180000"/>
    <n v="1042500"/>
    <n v="4"/>
    <x v="4"/>
  </r>
  <r>
    <n v="10000371"/>
    <s v="Protegido 371"/>
    <d v="2019-01-18T00:00:00"/>
    <d v="2019-05-24T00:00:00"/>
    <s v="FEMENINO"/>
    <s v="GUAPI"/>
    <s v="CAUCA"/>
    <n v="0"/>
    <n v="2"/>
    <n v="0"/>
    <n v="1"/>
    <n v="2"/>
    <n v="0"/>
    <s v="Si"/>
    <s v="Si"/>
    <x v="0"/>
    <n v="0"/>
    <n v="13000"/>
    <n v="0"/>
    <n v="120000"/>
    <n v="500000"/>
    <n v="0"/>
    <n v="633000"/>
    <n v="1"/>
    <x v="4"/>
  </r>
  <r>
    <n v="10000372"/>
    <s v="Protegido 372"/>
    <d v="2019-01-18T00:00:00"/>
    <d v="2021-05-04T00:00:00"/>
    <s v="FEMENINO"/>
    <s v="BARRANQUILLA"/>
    <s v="ATLANTICO"/>
    <n v="0"/>
    <n v="1"/>
    <n v="0"/>
    <n v="0"/>
    <n v="3"/>
    <n v="1"/>
    <s v="Si"/>
    <s v="Si"/>
    <x v="0"/>
    <n v="0"/>
    <n v="6500"/>
    <n v="0"/>
    <n v="0"/>
    <n v="750000"/>
    <n v="180000"/>
    <n v="936500"/>
    <n v="2"/>
    <x v="4"/>
  </r>
  <r>
    <n v="10000373"/>
    <s v="Protegido 373"/>
    <d v="2019-01-18T00:00:00"/>
    <d v="2020-08-04T00:00:00"/>
    <s v="FEMENINO"/>
    <s v="BARRANQUILLA"/>
    <s v="ATLANTICO"/>
    <n v="0"/>
    <n v="1"/>
    <n v="0"/>
    <n v="1"/>
    <n v="2"/>
    <n v="2"/>
    <s v="Si"/>
    <s v="Si"/>
    <x v="0"/>
    <n v="0"/>
    <n v="6500"/>
    <n v="0"/>
    <n v="120000"/>
    <n v="500000"/>
    <n v="360000"/>
    <n v="986500"/>
    <n v="2"/>
    <x v="4"/>
  </r>
  <r>
    <n v="10000374"/>
    <s v="Protegido 374"/>
    <d v="2019-01-26T00:00:00"/>
    <d v="2020-08-26T00:00:00"/>
    <s v="FEMENINO"/>
    <s v="ARMENIA 2"/>
    <s v="QUINDIO"/>
    <n v="0"/>
    <n v="0"/>
    <n v="0"/>
    <n v="1"/>
    <n v="1"/>
    <n v="0"/>
    <s v="No"/>
    <s v="Si"/>
    <x v="0"/>
    <n v="0"/>
    <n v="0"/>
    <n v="0"/>
    <n v="120000"/>
    <n v="250000"/>
    <n v="0"/>
    <n v="370000"/>
    <n v="3"/>
    <x v="4"/>
  </r>
  <r>
    <n v="10000375"/>
    <s v="Protegido 375"/>
    <d v="2019-02-09T00:00:00"/>
    <d v="2021-07-02T00:00:00"/>
    <s v="MASCULINO"/>
    <s v="FLORENCIA 1"/>
    <s v="CAQUETA"/>
    <n v="1"/>
    <n v="0"/>
    <n v="0"/>
    <n v="3"/>
    <n v="3"/>
    <n v="1"/>
    <s v="Si"/>
    <s v="Si"/>
    <x v="0"/>
    <n v="2500"/>
    <n v="0"/>
    <n v="0"/>
    <n v="360000"/>
    <n v="750000"/>
    <n v="180000"/>
    <n v="1292500"/>
    <n v="1"/>
    <x v="4"/>
  </r>
  <r>
    <n v="10000376"/>
    <s v="Protegido 376"/>
    <d v="2019-02-09T00:00:00"/>
    <d v="2020-03-20T00:00:00"/>
    <s v="FEMENINO"/>
    <s v="CARTAGO"/>
    <s v="VALLE DEL CAUCA"/>
    <n v="1"/>
    <n v="0"/>
    <n v="1"/>
    <n v="3"/>
    <n v="2"/>
    <n v="0"/>
    <s v="Si"/>
    <s v="Si"/>
    <x v="0"/>
    <n v="2500"/>
    <n v="0"/>
    <n v="1500"/>
    <n v="360000"/>
    <n v="500000"/>
    <n v="0"/>
    <n v="864000"/>
    <n v="2"/>
    <x v="4"/>
  </r>
  <r>
    <n v="10000377"/>
    <s v="Protegido 377"/>
    <d v="2019-02-09T00:00:00"/>
    <d v="2020-11-25T00:00:00"/>
    <s v="FEMENINO"/>
    <s v="BARRANQUILLA"/>
    <s v="ATLANTICO"/>
    <n v="1"/>
    <n v="2"/>
    <n v="0"/>
    <n v="1"/>
    <n v="2"/>
    <n v="0"/>
    <s v="Si"/>
    <s v="Si"/>
    <x v="0"/>
    <n v="2500"/>
    <n v="13000"/>
    <n v="0"/>
    <n v="120000"/>
    <n v="500000"/>
    <n v="0"/>
    <n v="635500"/>
    <n v="2"/>
    <x v="4"/>
  </r>
  <r>
    <n v="10000378"/>
    <s v="Protegido 378"/>
    <d v="2019-02-17T00:00:00"/>
    <d v="2020-12-06T00:00:00"/>
    <s v="FEMENINO"/>
    <s v="SAN VICENTE DEL CAGUAN"/>
    <s v="CAQUETA"/>
    <n v="1"/>
    <n v="1"/>
    <n v="1"/>
    <n v="1"/>
    <n v="2"/>
    <n v="2"/>
    <s v="Si"/>
    <s v="Si"/>
    <x v="0"/>
    <n v="2500"/>
    <n v="6500"/>
    <n v="1500"/>
    <n v="120000"/>
    <n v="500000"/>
    <n v="360000"/>
    <n v="990500"/>
    <n v="1"/>
    <x v="4"/>
  </r>
  <r>
    <n v="10000379"/>
    <s v="Protegido 379"/>
    <d v="2019-02-17T00:00:00"/>
    <d v="2020-02-23T00:00:00"/>
    <s v="FEMENINO"/>
    <s v="IBAGUE"/>
    <s v="TOLIMA"/>
    <n v="0"/>
    <n v="2"/>
    <n v="1"/>
    <n v="0"/>
    <n v="2"/>
    <n v="1"/>
    <s v="Si"/>
    <s v="Si"/>
    <x v="0"/>
    <n v="0"/>
    <n v="13000"/>
    <n v="1500"/>
    <n v="0"/>
    <n v="500000"/>
    <n v="180000"/>
    <n v="694500"/>
    <n v="4"/>
    <x v="4"/>
  </r>
  <r>
    <n v="10000380"/>
    <s v="Protegido 380"/>
    <d v="2019-02-22T00:00:00"/>
    <d v="2019-09-12T00:00:00"/>
    <s v="MASCULINO"/>
    <s v="BARRANQUILLA"/>
    <s v="ATLANTICO"/>
    <n v="0"/>
    <n v="1"/>
    <n v="0"/>
    <n v="3"/>
    <n v="1"/>
    <n v="0"/>
    <s v="Si"/>
    <s v="Si"/>
    <x v="0"/>
    <n v="0"/>
    <n v="6500"/>
    <n v="0"/>
    <n v="360000"/>
    <n v="250000"/>
    <n v="0"/>
    <n v="616500"/>
    <n v="2"/>
    <x v="4"/>
  </r>
  <r>
    <n v="10000381"/>
    <s v="Protegido 381"/>
    <d v="2019-02-22T00:00:00"/>
    <d v="2020-07-14T00:00:00"/>
    <s v="MASCULINO"/>
    <s v="RIO VIEJO"/>
    <s v="BOLIVAR"/>
    <n v="0"/>
    <n v="2"/>
    <n v="0"/>
    <n v="3"/>
    <n v="1"/>
    <n v="2"/>
    <s v="Si"/>
    <s v="Si"/>
    <x v="0"/>
    <n v="0"/>
    <n v="13000"/>
    <n v="0"/>
    <n v="360000"/>
    <n v="250000"/>
    <n v="360000"/>
    <n v="983000"/>
    <n v="3"/>
    <x v="4"/>
  </r>
  <r>
    <n v="10000382"/>
    <s v="Protegido 382"/>
    <d v="2019-02-22T00:00:00"/>
    <d v="2021-04-03T00:00:00"/>
    <s v="MASCULINO"/>
    <s v="MALAGA"/>
    <s v="SANTANDER"/>
    <n v="0"/>
    <n v="1"/>
    <n v="1"/>
    <n v="0"/>
    <n v="2"/>
    <n v="2"/>
    <s v="Si"/>
    <s v="Si"/>
    <x v="0"/>
    <n v="0"/>
    <n v="6500"/>
    <n v="1500"/>
    <n v="0"/>
    <n v="500000"/>
    <n v="360000"/>
    <n v="868000"/>
    <n v="2"/>
    <x v="4"/>
  </r>
  <r>
    <n v="10000383"/>
    <s v="Protegido 383"/>
    <d v="2019-02-22T00:00:00"/>
    <d v="2020-07-15T00:00:00"/>
    <s v="MASCULINO"/>
    <s v="POPAYAN"/>
    <s v="CAUCA"/>
    <n v="0"/>
    <n v="2"/>
    <n v="1"/>
    <n v="3"/>
    <n v="3"/>
    <n v="1"/>
    <s v="Si"/>
    <s v="Si"/>
    <x v="0"/>
    <n v="0"/>
    <n v="13000"/>
    <n v="1500"/>
    <n v="360000"/>
    <n v="750000"/>
    <n v="180000"/>
    <n v="1304500"/>
    <n v="1"/>
    <x v="4"/>
  </r>
  <r>
    <n v="10000384"/>
    <s v="Protegido 384"/>
    <d v="2019-02-22T00:00:00"/>
    <d v="2020-12-31T00:00:00"/>
    <s v="FEMENINO"/>
    <s v="SAN JOSE DE CUCUTA"/>
    <s v="NORTE DE SANTANDER"/>
    <n v="1"/>
    <n v="0"/>
    <n v="1"/>
    <n v="1"/>
    <n v="3"/>
    <n v="0"/>
    <s v="Si"/>
    <s v="Si"/>
    <x v="0"/>
    <n v="2500"/>
    <n v="0"/>
    <n v="1500"/>
    <n v="120000"/>
    <n v="750000"/>
    <n v="0"/>
    <n v="874000"/>
    <n v="4"/>
    <x v="4"/>
  </r>
  <r>
    <n v="10000385"/>
    <s v="Protegido 385"/>
    <d v="2019-02-22T00:00:00"/>
    <d v="2020-06-26T00:00:00"/>
    <s v="MASCULINO"/>
    <s v="RIO VIEJO"/>
    <s v="BOLIVAR"/>
    <n v="1"/>
    <n v="0"/>
    <n v="0"/>
    <n v="1"/>
    <n v="3"/>
    <n v="0"/>
    <s v="Si"/>
    <s v="Si"/>
    <x v="0"/>
    <n v="2500"/>
    <n v="0"/>
    <n v="0"/>
    <n v="120000"/>
    <n v="750000"/>
    <n v="0"/>
    <n v="872500"/>
    <n v="3"/>
    <x v="4"/>
  </r>
  <r>
    <n v="10000386"/>
    <s v="Protegido 386"/>
    <d v="2019-02-22T00:00:00"/>
    <d v="2019-10-14T00:00:00"/>
    <s v="MASCULINO"/>
    <s v="VALLEDUPAR"/>
    <s v="CESAR"/>
    <n v="1"/>
    <n v="0"/>
    <n v="0"/>
    <n v="3"/>
    <n v="3"/>
    <n v="0"/>
    <s v="Si"/>
    <s v="Si"/>
    <x v="0"/>
    <n v="2500"/>
    <n v="0"/>
    <n v="0"/>
    <n v="360000"/>
    <n v="750000"/>
    <n v="0"/>
    <n v="1112500"/>
    <n v="4"/>
    <x v="4"/>
  </r>
  <r>
    <n v="10000387"/>
    <s v="Protegido 387"/>
    <d v="2019-02-26T00:00:00"/>
    <d v="2020-04-16T00:00:00"/>
    <s v="MASCULINO"/>
    <s v="SOLEDAD"/>
    <s v="ATLANTICO"/>
    <n v="1"/>
    <n v="0"/>
    <n v="0"/>
    <n v="3"/>
    <n v="1"/>
    <n v="2"/>
    <s v="Si"/>
    <s v="Si"/>
    <x v="0"/>
    <n v="2500"/>
    <n v="0"/>
    <n v="0"/>
    <n v="360000"/>
    <n v="250000"/>
    <n v="360000"/>
    <n v="972500"/>
    <n v="2"/>
    <x v="4"/>
  </r>
  <r>
    <n v="10000388"/>
    <s v="Protegido 388"/>
    <d v="2019-02-26T00:00:00"/>
    <d v="2020-01-20T00:00:00"/>
    <s v="FEMENINO"/>
    <s v="BOGOTA"/>
    <s v="BOGOTA"/>
    <n v="0"/>
    <n v="2"/>
    <n v="0"/>
    <n v="3"/>
    <n v="2"/>
    <n v="0"/>
    <s v="Si"/>
    <s v="Si"/>
    <x v="0"/>
    <n v="0"/>
    <n v="13000"/>
    <n v="0"/>
    <n v="360000"/>
    <n v="500000"/>
    <n v="0"/>
    <n v="873000"/>
    <n v="1"/>
    <x v="4"/>
  </r>
  <r>
    <n v="10000389"/>
    <s v="Protegido 389"/>
    <d v="2019-03-02T00:00:00"/>
    <d v="2020-10-17T00:00:00"/>
    <s v="MASCULINO"/>
    <s v="EL CARMEN DE ATRATO"/>
    <s v="CHOCO"/>
    <n v="1"/>
    <n v="1"/>
    <n v="1"/>
    <n v="0"/>
    <n v="2"/>
    <n v="2"/>
    <s v="Si"/>
    <s v="Si"/>
    <x v="0"/>
    <n v="2500"/>
    <n v="6500"/>
    <n v="1500"/>
    <n v="0"/>
    <n v="500000"/>
    <n v="360000"/>
    <n v="870500"/>
    <n v="3"/>
    <x v="4"/>
  </r>
  <r>
    <n v="10000390"/>
    <s v="Protegido 390"/>
    <d v="2019-03-02T00:00:00"/>
    <d v="2021-04-07T00:00:00"/>
    <s v="MASCULINO"/>
    <s v="EL CARMEN DE ATRATO"/>
    <s v="CHOCO"/>
    <n v="0"/>
    <n v="1"/>
    <n v="0"/>
    <n v="3"/>
    <n v="3"/>
    <n v="0"/>
    <s v="Si"/>
    <s v="Si"/>
    <x v="0"/>
    <n v="0"/>
    <n v="6500"/>
    <n v="0"/>
    <n v="360000"/>
    <n v="750000"/>
    <n v="0"/>
    <n v="1116500"/>
    <n v="3"/>
    <x v="4"/>
  </r>
  <r>
    <n v="10000391"/>
    <s v="Protegido 391"/>
    <d v="2019-03-02T00:00:00"/>
    <d v="2021-04-19T00:00:00"/>
    <s v="MASCULINO"/>
    <s v="EL CARMEN DE ATRATO"/>
    <s v="CHOCO"/>
    <n v="0"/>
    <n v="0"/>
    <n v="0"/>
    <n v="0"/>
    <n v="3"/>
    <n v="1"/>
    <s v="No"/>
    <s v="Si"/>
    <x v="0"/>
    <n v="0"/>
    <n v="0"/>
    <n v="0"/>
    <n v="0"/>
    <n v="750000"/>
    <n v="180000"/>
    <n v="930000"/>
    <n v="3"/>
    <x v="4"/>
  </r>
  <r>
    <n v="10000392"/>
    <s v="Protegido 392"/>
    <d v="2019-03-02T00:00:00"/>
    <d v="2021-03-05T00:00:00"/>
    <s v="MASCULINO"/>
    <s v="QUIBDO"/>
    <s v="CHOCO"/>
    <n v="1"/>
    <n v="1"/>
    <n v="0"/>
    <n v="3"/>
    <n v="3"/>
    <n v="0"/>
    <s v="Si"/>
    <s v="Si"/>
    <x v="0"/>
    <n v="2500"/>
    <n v="6500"/>
    <n v="0"/>
    <n v="360000"/>
    <n v="750000"/>
    <n v="0"/>
    <n v="1119000"/>
    <n v="3"/>
    <x v="4"/>
  </r>
  <r>
    <n v="10000393"/>
    <s v="Protegido 393"/>
    <d v="2019-03-02T00:00:00"/>
    <d v="2019-08-16T00:00:00"/>
    <s v="MASCULINO"/>
    <s v="EL CARMEN DE ATRATO"/>
    <s v="CHOCO"/>
    <n v="0"/>
    <n v="0"/>
    <n v="1"/>
    <n v="3"/>
    <n v="1"/>
    <n v="1"/>
    <s v="Si"/>
    <s v="Si"/>
    <x v="0"/>
    <n v="0"/>
    <n v="0"/>
    <n v="1500"/>
    <n v="360000"/>
    <n v="250000"/>
    <n v="180000"/>
    <n v="791500"/>
    <n v="3"/>
    <x v="4"/>
  </r>
  <r>
    <n v="10000394"/>
    <s v="Protegido 394"/>
    <d v="2019-03-02T00:00:00"/>
    <d v="2020-04-18T00:00:00"/>
    <s v="MASCULINO"/>
    <s v="EL ZULIA"/>
    <s v="NORTE DE SANTANDER"/>
    <n v="1"/>
    <n v="0"/>
    <n v="0"/>
    <n v="3"/>
    <n v="1"/>
    <n v="2"/>
    <s v="Si"/>
    <s v="Si"/>
    <x v="0"/>
    <n v="2500"/>
    <n v="0"/>
    <n v="0"/>
    <n v="360000"/>
    <n v="250000"/>
    <n v="360000"/>
    <n v="972500"/>
    <n v="4"/>
    <x v="4"/>
  </r>
  <r>
    <n v="10000395"/>
    <s v="Protegido 395"/>
    <d v="2019-03-02T00:00:00"/>
    <d v="2020-05-24T00:00:00"/>
    <s v="MASCULINO"/>
    <s v="EL ZULIA"/>
    <s v="NORTE DE SANTANDER"/>
    <n v="1"/>
    <n v="1"/>
    <n v="0"/>
    <n v="0"/>
    <n v="3"/>
    <n v="1"/>
    <s v="Si"/>
    <s v="Si"/>
    <x v="0"/>
    <n v="2500"/>
    <n v="6500"/>
    <n v="0"/>
    <n v="0"/>
    <n v="750000"/>
    <n v="180000"/>
    <n v="939000"/>
    <n v="4"/>
    <x v="4"/>
  </r>
  <r>
    <n v="10000396"/>
    <s v="Protegido 396"/>
    <d v="2019-03-02T00:00:00"/>
    <d v="2020-04-17T00:00:00"/>
    <s v="MASCULINO"/>
    <s v="EL ZULIA"/>
    <s v="NORTE DE SANTANDER"/>
    <n v="0"/>
    <n v="1"/>
    <n v="1"/>
    <n v="0"/>
    <n v="2"/>
    <n v="1"/>
    <s v="Si"/>
    <s v="Si"/>
    <x v="0"/>
    <n v="0"/>
    <n v="6500"/>
    <n v="1500"/>
    <n v="0"/>
    <n v="500000"/>
    <n v="180000"/>
    <n v="688000"/>
    <n v="4"/>
    <x v="4"/>
  </r>
  <r>
    <n v="10000397"/>
    <s v="Protegido 397"/>
    <d v="2019-03-02T00:00:00"/>
    <d v="2020-08-26T00:00:00"/>
    <s v="MASCULINO"/>
    <s v="EL ZULIA"/>
    <s v="NORTE DE SANTANDER"/>
    <n v="1"/>
    <n v="0"/>
    <n v="0"/>
    <n v="1"/>
    <n v="1"/>
    <n v="0"/>
    <s v="Si"/>
    <s v="Si"/>
    <x v="0"/>
    <n v="2500"/>
    <n v="0"/>
    <n v="0"/>
    <n v="120000"/>
    <n v="250000"/>
    <n v="0"/>
    <n v="372500"/>
    <n v="4"/>
    <x v="4"/>
  </r>
  <r>
    <n v="10000398"/>
    <s v="Protegido 398"/>
    <d v="2019-03-02T00:00:00"/>
    <d v="2021-03-19T00:00:00"/>
    <s v="FEMENINO"/>
    <s v="TORO"/>
    <s v="VALLE DEL CAUCA"/>
    <n v="1"/>
    <n v="1"/>
    <n v="1"/>
    <n v="1"/>
    <n v="3"/>
    <n v="0"/>
    <s v="Si"/>
    <s v="Si"/>
    <x v="0"/>
    <n v="2500"/>
    <n v="6500"/>
    <n v="1500"/>
    <n v="120000"/>
    <n v="750000"/>
    <n v="0"/>
    <n v="880500"/>
    <n v="2"/>
    <x v="4"/>
  </r>
  <r>
    <n v="10000399"/>
    <s v="Protegido 399"/>
    <d v="2019-03-02T00:00:00"/>
    <d v="2021-06-11T00:00:00"/>
    <s v="FEMENINO"/>
    <s v="CALI"/>
    <s v="VALLE DEL CAUCA"/>
    <n v="1"/>
    <n v="2"/>
    <n v="1"/>
    <n v="0"/>
    <n v="2"/>
    <n v="1"/>
    <s v="Si"/>
    <s v="Si"/>
    <x v="0"/>
    <n v="2500"/>
    <n v="13000"/>
    <n v="1500"/>
    <n v="0"/>
    <n v="500000"/>
    <n v="180000"/>
    <n v="697000"/>
    <n v="2"/>
    <x v="4"/>
  </r>
  <r>
    <n v="10000400"/>
    <s v="Protegido 400"/>
    <d v="2019-03-02T00:00:00"/>
    <d v="2019-07-07T00:00:00"/>
    <s v="FEMENINO"/>
    <s v="MEDELLIN"/>
    <s v="ANTIOQUIA"/>
    <n v="0"/>
    <n v="2"/>
    <n v="0"/>
    <n v="1"/>
    <n v="1"/>
    <n v="0"/>
    <s v="Si"/>
    <s v="Si"/>
    <x v="0"/>
    <n v="0"/>
    <n v="13000"/>
    <n v="0"/>
    <n v="120000"/>
    <n v="250000"/>
    <n v="0"/>
    <n v="383000"/>
    <n v="2"/>
    <x v="4"/>
  </r>
  <r>
    <n v="10000401"/>
    <s v="Protegido 401"/>
    <d v="2019-03-02T00:00:00"/>
    <d v="2020-03-07T00:00:00"/>
    <s v="MASCULINO"/>
    <s v="CALI"/>
    <s v="VALLE DEL CAUCA"/>
    <n v="0"/>
    <n v="2"/>
    <n v="1"/>
    <n v="3"/>
    <n v="1"/>
    <n v="1"/>
    <s v="Si"/>
    <s v="Si"/>
    <x v="0"/>
    <n v="0"/>
    <n v="13000"/>
    <n v="1500"/>
    <n v="360000"/>
    <n v="250000"/>
    <n v="180000"/>
    <n v="804500"/>
    <n v="2"/>
    <x v="4"/>
  </r>
  <r>
    <n v="10000402"/>
    <s v="Protegido 402"/>
    <d v="2019-03-02T00:00:00"/>
    <d v="2021-02-27T00:00:00"/>
    <s v="MASCULINO"/>
    <s v="BELLO"/>
    <s v="ANTIOQUIA"/>
    <n v="0"/>
    <n v="2"/>
    <n v="1"/>
    <n v="1"/>
    <n v="3"/>
    <n v="1"/>
    <s v="Si"/>
    <s v="Si"/>
    <x v="0"/>
    <n v="0"/>
    <n v="13000"/>
    <n v="1500"/>
    <n v="120000"/>
    <n v="750000"/>
    <n v="180000"/>
    <n v="1064500"/>
    <n v="2"/>
    <x v="4"/>
  </r>
  <r>
    <n v="10000403"/>
    <s v="Protegido 403"/>
    <d v="2019-03-02T00:00:00"/>
    <d v="2020-08-20T00:00:00"/>
    <s v="MASCULINO"/>
    <s v="EL ZULIA"/>
    <s v="NORTE DE SANTANDER"/>
    <n v="0"/>
    <n v="0"/>
    <n v="0"/>
    <n v="3"/>
    <n v="3"/>
    <n v="2"/>
    <s v="No"/>
    <s v="Si"/>
    <x v="0"/>
    <n v="0"/>
    <n v="0"/>
    <n v="0"/>
    <n v="360000"/>
    <n v="750000"/>
    <n v="360000"/>
    <n v="1470000"/>
    <n v="4"/>
    <x v="4"/>
  </r>
  <r>
    <n v="10000404"/>
    <s v="Protegido 404"/>
    <d v="2019-03-02T00:00:00"/>
    <d v="2021-06-26T00:00:00"/>
    <s v="MASCULINO"/>
    <s v="MONTERIA"/>
    <s v="CORDOBA"/>
    <n v="1"/>
    <n v="1"/>
    <n v="0"/>
    <n v="1"/>
    <n v="2"/>
    <n v="2"/>
    <s v="Si"/>
    <s v="Si"/>
    <x v="0"/>
    <n v="2500"/>
    <n v="6500"/>
    <n v="0"/>
    <n v="120000"/>
    <n v="500000"/>
    <n v="360000"/>
    <n v="989000"/>
    <n v="2"/>
    <x v="4"/>
  </r>
  <r>
    <n v="10000405"/>
    <s v="Protegido 405"/>
    <d v="2019-03-02T00:00:00"/>
    <d v="2020-05-12T00:00:00"/>
    <s v="FEMENINO"/>
    <s v="QUIBDO"/>
    <s v="CHOCO"/>
    <n v="0"/>
    <n v="0"/>
    <n v="0"/>
    <n v="1"/>
    <n v="2"/>
    <n v="1"/>
    <s v="No"/>
    <s v="Si"/>
    <x v="0"/>
    <n v="0"/>
    <n v="0"/>
    <n v="0"/>
    <n v="120000"/>
    <n v="500000"/>
    <n v="180000"/>
    <n v="800000"/>
    <n v="3"/>
    <x v="4"/>
  </r>
  <r>
    <n v="10000406"/>
    <s v="Protegido 406"/>
    <d v="2019-03-02T00:00:00"/>
    <d v="2020-08-14T00:00:00"/>
    <s v="MASCULINO"/>
    <s v="QUIBDO"/>
    <s v="CHOCO"/>
    <n v="0"/>
    <n v="1"/>
    <n v="0"/>
    <n v="1"/>
    <n v="3"/>
    <n v="1"/>
    <s v="Si"/>
    <s v="Si"/>
    <x v="0"/>
    <n v="0"/>
    <n v="6500"/>
    <n v="0"/>
    <n v="120000"/>
    <n v="750000"/>
    <n v="180000"/>
    <n v="1056500"/>
    <n v="3"/>
    <x v="4"/>
  </r>
  <r>
    <n v="10000407"/>
    <s v="Protegido 407"/>
    <d v="2019-03-02T00:00:00"/>
    <d v="2020-04-01T00:00:00"/>
    <s v="FEMENINO"/>
    <s v="MEDELLIN"/>
    <s v="ANTIOQUIA"/>
    <n v="0"/>
    <n v="0"/>
    <n v="1"/>
    <n v="3"/>
    <n v="2"/>
    <n v="1"/>
    <s v="Si"/>
    <s v="Si"/>
    <x v="0"/>
    <n v="0"/>
    <n v="0"/>
    <n v="1500"/>
    <n v="360000"/>
    <n v="500000"/>
    <n v="180000"/>
    <n v="1041500"/>
    <n v="2"/>
    <x v="4"/>
  </r>
  <r>
    <n v="10000408"/>
    <s v="Protegido 408"/>
    <d v="2019-03-02T00:00:00"/>
    <d v="2021-05-26T00:00:00"/>
    <s v="MASCULINO"/>
    <s v="SANTA MARTA"/>
    <s v="MAGDALENA"/>
    <n v="0"/>
    <n v="1"/>
    <n v="0"/>
    <n v="1"/>
    <n v="3"/>
    <n v="1"/>
    <s v="Si"/>
    <s v="Si"/>
    <x v="0"/>
    <n v="0"/>
    <n v="6500"/>
    <n v="0"/>
    <n v="120000"/>
    <n v="750000"/>
    <n v="180000"/>
    <n v="1056500"/>
    <n v="4"/>
    <x v="4"/>
  </r>
  <r>
    <n v="10000409"/>
    <s v="Protegido 409"/>
    <d v="2019-03-02T00:00:00"/>
    <d v="2020-12-06T00:00:00"/>
    <s v="MASCULINO"/>
    <s v="APARTADO"/>
    <s v="ANTIOQUIA"/>
    <n v="0"/>
    <n v="0"/>
    <n v="0"/>
    <n v="1"/>
    <n v="2"/>
    <n v="2"/>
    <s v="No"/>
    <s v="Si"/>
    <x v="0"/>
    <n v="0"/>
    <n v="0"/>
    <n v="0"/>
    <n v="120000"/>
    <n v="500000"/>
    <n v="360000"/>
    <n v="980000"/>
    <n v="2"/>
    <x v="4"/>
  </r>
  <r>
    <n v="10000410"/>
    <s v="Protegido 410"/>
    <d v="2019-03-02T00:00:00"/>
    <d v="2020-10-20T00:00:00"/>
    <s v="MASCULINO"/>
    <s v="BOGOTA"/>
    <s v="BOGOTA"/>
    <n v="0"/>
    <n v="2"/>
    <n v="0"/>
    <n v="1"/>
    <n v="1"/>
    <n v="0"/>
    <s v="Si"/>
    <s v="Si"/>
    <x v="0"/>
    <n v="0"/>
    <n v="13000"/>
    <n v="0"/>
    <n v="120000"/>
    <n v="250000"/>
    <n v="0"/>
    <n v="383000"/>
    <n v="1"/>
    <x v="4"/>
  </r>
  <r>
    <n v="10000411"/>
    <s v="Protegido 411"/>
    <d v="2019-03-02T00:00:00"/>
    <d v="2021-04-26T00:00:00"/>
    <s v="MASCULINO"/>
    <s v="SANTA MARTA"/>
    <s v="MAGDALENA"/>
    <n v="0"/>
    <n v="0"/>
    <n v="0"/>
    <n v="0"/>
    <n v="1"/>
    <n v="0"/>
    <s v="No"/>
    <s v="Si"/>
    <x v="0"/>
    <n v="0"/>
    <n v="0"/>
    <n v="0"/>
    <n v="0"/>
    <n v="250000"/>
    <n v="0"/>
    <n v="250000"/>
    <n v="4"/>
    <x v="4"/>
  </r>
  <r>
    <n v="10000412"/>
    <s v="Protegido 412"/>
    <d v="2019-03-02T00:00:00"/>
    <d v="2020-10-09T00:00:00"/>
    <s v="MASCULINO"/>
    <s v="FUNDACION"/>
    <s v="MAGDALENA"/>
    <n v="0"/>
    <n v="0"/>
    <n v="0"/>
    <n v="1"/>
    <n v="2"/>
    <n v="0"/>
    <s v="No"/>
    <s v="Si"/>
    <x v="0"/>
    <n v="0"/>
    <n v="0"/>
    <n v="0"/>
    <n v="120000"/>
    <n v="500000"/>
    <n v="0"/>
    <n v="620000"/>
    <n v="4"/>
    <x v="4"/>
  </r>
  <r>
    <n v="10000413"/>
    <s v="Protegido 413"/>
    <d v="2019-03-02T00:00:00"/>
    <d v="2020-09-16T00:00:00"/>
    <s v="FEMENINO"/>
    <s v="BOGOTA"/>
    <s v="BOGOTA"/>
    <n v="1"/>
    <n v="1"/>
    <n v="0"/>
    <n v="0"/>
    <n v="2"/>
    <n v="0"/>
    <s v="Si"/>
    <s v="Si"/>
    <x v="0"/>
    <n v="2500"/>
    <n v="6500"/>
    <n v="0"/>
    <n v="0"/>
    <n v="500000"/>
    <n v="0"/>
    <n v="509000"/>
    <n v="1"/>
    <x v="4"/>
  </r>
  <r>
    <n v="10000414"/>
    <s v="Protegido 414"/>
    <d v="2019-03-02T00:00:00"/>
    <d v="2021-03-03T00:00:00"/>
    <s v="MASCULINO"/>
    <s v="BOGOTA"/>
    <s v="BOGOTA"/>
    <n v="0"/>
    <n v="0"/>
    <n v="0"/>
    <n v="0"/>
    <n v="3"/>
    <n v="0"/>
    <s v="No"/>
    <s v="Si"/>
    <x v="0"/>
    <n v="0"/>
    <n v="0"/>
    <n v="0"/>
    <n v="0"/>
    <n v="750000"/>
    <n v="0"/>
    <n v="750000"/>
    <n v="1"/>
    <x v="4"/>
  </r>
  <r>
    <n v="10000415"/>
    <s v="Protegido 415"/>
    <d v="2019-03-02T00:00:00"/>
    <d v="2019-05-30T00:00:00"/>
    <s v="MASCULINO"/>
    <s v="CAICEDONIA"/>
    <s v="VALLE DEL CAUCA"/>
    <n v="0"/>
    <n v="2"/>
    <n v="0"/>
    <n v="3"/>
    <n v="3"/>
    <n v="1"/>
    <s v="Si"/>
    <s v="Si"/>
    <x v="0"/>
    <n v="0"/>
    <n v="13000"/>
    <n v="0"/>
    <n v="360000"/>
    <n v="750000"/>
    <n v="180000"/>
    <n v="1303000"/>
    <n v="2"/>
    <x v="4"/>
  </r>
  <r>
    <n v="10000416"/>
    <s v="Protegido 416"/>
    <d v="2019-03-02T00:00:00"/>
    <d v="2020-09-22T00:00:00"/>
    <s v="MASCULINO"/>
    <s v="BOGOTA"/>
    <s v="BOGOTA"/>
    <n v="0"/>
    <n v="0"/>
    <n v="1"/>
    <n v="0"/>
    <n v="1"/>
    <n v="1"/>
    <s v="Si"/>
    <s v="Si"/>
    <x v="0"/>
    <n v="0"/>
    <n v="0"/>
    <n v="1500"/>
    <n v="0"/>
    <n v="250000"/>
    <n v="180000"/>
    <n v="431500"/>
    <n v="1"/>
    <x v="4"/>
  </r>
  <r>
    <n v="10000417"/>
    <s v="Protegido 417"/>
    <d v="2019-03-16T00:00:00"/>
    <d v="2021-01-06T00:00:00"/>
    <s v="MASCULINO"/>
    <s v="ZONA BANANERA"/>
    <s v="MAGDALENA"/>
    <n v="0"/>
    <n v="1"/>
    <n v="1"/>
    <n v="1"/>
    <n v="1"/>
    <n v="0"/>
    <s v="Si"/>
    <s v="Si"/>
    <x v="0"/>
    <n v="0"/>
    <n v="6500"/>
    <n v="1500"/>
    <n v="120000"/>
    <n v="250000"/>
    <n v="0"/>
    <n v="378000"/>
    <n v="4"/>
    <x v="4"/>
  </r>
  <r>
    <n v="10000418"/>
    <s v="Protegido 418"/>
    <d v="2019-03-16T00:00:00"/>
    <d v="2020-12-14T00:00:00"/>
    <s v="FEMENINO"/>
    <s v="BOGOTA"/>
    <s v="BOGOTA"/>
    <n v="0"/>
    <n v="2"/>
    <n v="1"/>
    <n v="0"/>
    <n v="1"/>
    <n v="2"/>
    <s v="Si"/>
    <s v="Si"/>
    <x v="0"/>
    <n v="0"/>
    <n v="13000"/>
    <n v="1500"/>
    <n v="0"/>
    <n v="250000"/>
    <n v="360000"/>
    <n v="624500"/>
    <n v="1"/>
    <x v="4"/>
  </r>
  <r>
    <n v="10000419"/>
    <s v="Protegido 419"/>
    <d v="2019-03-16T00:00:00"/>
    <d v="2021-07-30T00:00:00"/>
    <s v="MASCULINO"/>
    <s v="MAICAO"/>
    <s v="LA GUAJIRA"/>
    <n v="1"/>
    <n v="2"/>
    <n v="1"/>
    <n v="0"/>
    <n v="3"/>
    <n v="1"/>
    <s v="Si"/>
    <s v="Si"/>
    <x v="0"/>
    <n v="2500"/>
    <n v="13000"/>
    <n v="1500"/>
    <n v="0"/>
    <n v="750000"/>
    <n v="180000"/>
    <n v="947000"/>
    <n v="3"/>
    <x v="4"/>
  </r>
  <r>
    <n v="10000420"/>
    <s v="Protegido 420"/>
    <d v="2019-03-16T00:00:00"/>
    <d v="2020-10-16T00:00:00"/>
    <s v="MASCULINO"/>
    <s v="CHIVOLO"/>
    <s v="MAGDALENA"/>
    <n v="1"/>
    <n v="2"/>
    <n v="0"/>
    <n v="3"/>
    <n v="1"/>
    <n v="1"/>
    <s v="Si"/>
    <s v="Si"/>
    <x v="0"/>
    <n v="2500"/>
    <n v="13000"/>
    <n v="0"/>
    <n v="360000"/>
    <n v="250000"/>
    <n v="180000"/>
    <n v="805500"/>
    <n v="4"/>
    <x v="4"/>
  </r>
  <r>
    <n v="10000421"/>
    <s v="Protegido 421"/>
    <d v="2019-03-23T00:00:00"/>
    <d v="2020-09-29T00:00:00"/>
    <s v="MASCULINO"/>
    <s v="BOGOTA"/>
    <s v="BOGOTA"/>
    <n v="0"/>
    <n v="0"/>
    <n v="0"/>
    <n v="0"/>
    <n v="2"/>
    <n v="0"/>
    <s v="No"/>
    <s v="Si"/>
    <x v="0"/>
    <n v="0"/>
    <n v="0"/>
    <n v="0"/>
    <n v="0"/>
    <n v="500000"/>
    <n v="0"/>
    <n v="500000"/>
    <n v="1"/>
    <x v="4"/>
  </r>
  <r>
    <n v="10000422"/>
    <s v="Protegido 422"/>
    <d v="2019-03-23T00:00:00"/>
    <d v="2020-12-06T00:00:00"/>
    <s v="MASCULINO"/>
    <s v="SAN VICENTE DEL CAGUAN"/>
    <s v="CAQUETA"/>
    <n v="0"/>
    <n v="2"/>
    <n v="0"/>
    <n v="1"/>
    <n v="1"/>
    <n v="0"/>
    <s v="Si"/>
    <s v="Si"/>
    <x v="0"/>
    <n v="0"/>
    <n v="13000"/>
    <n v="0"/>
    <n v="120000"/>
    <n v="250000"/>
    <n v="0"/>
    <n v="383000"/>
    <n v="1"/>
    <x v="4"/>
  </r>
  <r>
    <n v="10000423"/>
    <s v="Protegido 423"/>
    <d v="2019-03-23T00:00:00"/>
    <d v="2020-04-25T00:00:00"/>
    <s v="FEMENINO"/>
    <s v="VIOTA"/>
    <s v="CUNDINAMARCA"/>
    <n v="0"/>
    <n v="1"/>
    <n v="0"/>
    <n v="0"/>
    <n v="3"/>
    <n v="2"/>
    <s v="Si"/>
    <s v="Si"/>
    <x v="0"/>
    <n v="0"/>
    <n v="6500"/>
    <n v="0"/>
    <n v="0"/>
    <n v="750000"/>
    <n v="360000"/>
    <n v="1116500"/>
    <n v="3"/>
    <x v="4"/>
  </r>
  <r>
    <n v="10000424"/>
    <s v="Protegido 424"/>
    <d v="2019-03-23T00:00:00"/>
    <d v="2021-01-24T00:00:00"/>
    <s v="MASCULINO"/>
    <s v="VILLAVICENCIO"/>
    <s v="META"/>
    <n v="1"/>
    <n v="1"/>
    <n v="0"/>
    <n v="1"/>
    <n v="1"/>
    <n v="0"/>
    <s v="Si"/>
    <s v="Si"/>
    <x v="0"/>
    <n v="2500"/>
    <n v="6500"/>
    <n v="0"/>
    <n v="120000"/>
    <n v="250000"/>
    <n v="0"/>
    <n v="379000"/>
    <n v="1"/>
    <x v="4"/>
  </r>
  <r>
    <n v="10000425"/>
    <s v="Protegido 425"/>
    <d v="2019-03-23T00:00:00"/>
    <d v="2019-10-30T00:00:00"/>
    <s v="FEMENINO"/>
    <s v="BOGOTA"/>
    <s v="BOGOTA"/>
    <n v="0"/>
    <n v="1"/>
    <n v="0"/>
    <n v="1"/>
    <n v="2"/>
    <n v="2"/>
    <s v="Si"/>
    <s v="Si"/>
    <x v="0"/>
    <n v="0"/>
    <n v="6500"/>
    <n v="0"/>
    <n v="120000"/>
    <n v="500000"/>
    <n v="360000"/>
    <n v="986500"/>
    <n v="1"/>
    <x v="4"/>
  </r>
  <r>
    <n v="10000426"/>
    <s v="Protegido 426"/>
    <d v="2019-03-23T00:00:00"/>
    <d v="2019-06-19T00:00:00"/>
    <s v="MASCULINO"/>
    <s v="BOGOTA"/>
    <s v="BOGOTA"/>
    <n v="0"/>
    <n v="0"/>
    <n v="0"/>
    <n v="1"/>
    <n v="1"/>
    <n v="0"/>
    <s v="No"/>
    <s v="Si"/>
    <x v="0"/>
    <n v="0"/>
    <n v="0"/>
    <n v="0"/>
    <n v="120000"/>
    <n v="250000"/>
    <n v="0"/>
    <n v="370000"/>
    <n v="1"/>
    <x v="4"/>
  </r>
  <r>
    <n v="10000427"/>
    <s v="Protegido 427"/>
    <d v="2019-03-23T00:00:00"/>
    <d v="2021-01-07T00:00:00"/>
    <s v="MASCULINO"/>
    <s v="BOGOTA"/>
    <s v="BOGOTA"/>
    <n v="0"/>
    <n v="1"/>
    <n v="0"/>
    <n v="3"/>
    <n v="3"/>
    <n v="0"/>
    <s v="Si"/>
    <s v="Si"/>
    <x v="0"/>
    <n v="0"/>
    <n v="6500"/>
    <n v="0"/>
    <n v="360000"/>
    <n v="750000"/>
    <n v="0"/>
    <n v="1116500"/>
    <n v="1"/>
    <x v="4"/>
  </r>
  <r>
    <n v="10000428"/>
    <s v="Protegido 428"/>
    <d v="2019-03-23T00:00:00"/>
    <d v="2021-04-28T00:00:00"/>
    <s v="MASCULINO"/>
    <s v="MEDELLIN"/>
    <s v="ANTIOQUIA"/>
    <n v="0"/>
    <n v="2"/>
    <n v="0"/>
    <n v="3"/>
    <n v="3"/>
    <n v="1"/>
    <s v="Si"/>
    <s v="Si"/>
    <x v="0"/>
    <n v="0"/>
    <n v="13000"/>
    <n v="0"/>
    <n v="360000"/>
    <n v="750000"/>
    <n v="180000"/>
    <n v="1303000"/>
    <n v="2"/>
    <x v="4"/>
  </r>
  <r>
    <n v="10000429"/>
    <s v="Protegido 429"/>
    <d v="2019-03-23T00:00:00"/>
    <d v="2020-01-23T00:00:00"/>
    <s v="MASCULINO"/>
    <s v="MANIZALES"/>
    <s v="CALDAS"/>
    <n v="0"/>
    <n v="1"/>
    <n v="1"/>
    <n v="0"/>
    <n v="3"/>
    <n v="1"/>
    <s v="Si"/>
    <s v="Si"/>
    <x v="0"/>
    <n v="0"/>
    <n v="6500"/>
    <n v="1500"/>
    <n v="0"/>
    <n v="750000"/>
    <n v="180000"/>
    <n v="938000"/>
    <n v="1"/>
    <x v="4"/>
  </r>
  <r>
    <n v="10000430"/>
    <s v="Protegido 430"/>
    <d v="2019-03-23T00:00:00"/>
    <d v="2021-03-15T00:00:00"/>
    <s v="MASCULINO"/>
    <s v="SAN VICENTE DEL CAGUAN"/>
    <s v="CAQUETA"/>
    <n v="0"/>
    <n v="1"/>
    <n v="1"/>
    <n v="0"/>
    <n v="2"/>
    <n v="1"/>
    <s v="Si"/>
    <s v="Si"/>
    <x v="0"/>
    <n v="0"/>
    <n v="6500"/>
    <n v="1500"/>
    <n v="0"/>
    <n v="500000"/>
    <n v="180000"/>
    <n v="688000"/>
    <n v="1"/>
    <x v="4"/>
  </r>
  <r>
    <n v="10000431"/>
    <s v="Protegido 431"/>
    <d v="2019-03-23T00:00:00"/>
    <d v="2020-09-15T00:00:00"/>
    <s v="MASCULINO"/>
    <s v="POPAYAN"/>
    <s v="CAUCA"/>
    <n v="0"/>
    <n v="2"/>
    <n v="0"/>
    <n v="3"/>
    <n v="3"/>
    <n v="0"/>
    <s v="Si"/>
    <s v="Si"/>
    <x v="0"/>
    <n v="0"/>
    <n v="13000"/>
    <n v="0"/>
    <n v="360000"/>
    <n v="750000"/>
    <n v="0"/>
    <n v="1123000"/>
    <n v="1"/>
    <x v="4"/>
  </r>
  <r>
    <n v="10000432"/>
    <s v="Protegido 432"/>
    <d v="2019-03-23T00:00:00"/>
    <d v="2019-08-29T00:00:00"/>
    <s v="MASCULINO"/>
    <s v="BARRANQUILLA"/>
    <s v="ATLANTICO"/>
    <n v="1"/>
    <n v="0"/>
    <n v="1"/>
    <n v="1"/>
    <n v="1"/>
    <n v="1"/>
    <s v="Si"/>
    <s v="Si"/>
    <x v="0"/>
    <n v="2500"/>
    <n v="0"/>
    <n v="1500"/>
    <n v="120000"/>
    <n v="250000"/>
    <n v="180000"/>
    <n v="554000"/>
    <n v="2"/>
    <x v="4"/>
  </r>
  <r>
    <n v="10000433"/>
    <s v="Protegido 433"/>
    <d v="2019-03-23T00:00:00"/>
    <d v="2019-10-25T00:00:00"/>
    <s v="MASCULINO"/>
    <s v="CHAPARRAL"/>
    <s v="TOLIMA"/>
    <n v="0"/>
    <n v="1"/>
    <n v="1"/>
    <n v="1"/>
    <n v="3"/>
    <n v="2"/>
    <s v="Si"/>
    <s v="Si"/>
    <x v="0"/>
    <n v="0"/>
    <n v="6500"/>
    <n v="1500"/>
    <n v="120000"/>
    <n v="750000"/>
    <n v="360000"/>
    <n v="1238000"/>
    <n v="4"/>
    <x v="4"/>
  </r>
  <r>
    <n v="10000434"/>
    <s v="Protegido 434"/>
    <d v="2019-03-23T00:00:00"/>
    <d v="2019-06-14T00:00:00"/>
    <s v="MASCULINO"/>
    <s v="IBAGUE"/>
    <s v="TOLIMA"/>
    <n v="0"/>
    <n v="1"/>
    <n v="0"/>
    <n v="3"/>
    <n v="1"/>
    <n v="1"/>
    <s v="Si"/>
    <s v="Si"/>
    <x v="0"/>
    <n v="0"/>
    <n v="6500"/>
    <n v="0"/>
    <n v="360000"/>
    <n v="250000"/>
    <n v="180000"/>
    <n v="796500"/>
    <n v="4"/>
    <x v="4"/>
  </r>
  <r>
    <n v="10000435"/>
    <s v="Protegido 435"/>
    <d v="2019-03-23T00:00:00"/>
    <d v="2019-07-09T00:00:00"/>
    <s v="MASCULINO"/>
    <s v="SAN VICENTE DEL CAGUAN"/>
    <s v="CAQUETA"/>
    <n v="0"/>
    <n v="1"/>
    <n v="0"/>
    <n v="3"/>
    <n v="2"/>
    <n v="1"/>
    <s v="Si"/>
    <s v="Si"/>
    <x v="0"/>
    <n v="0"/>
    <n v="6500"/>
    <n v="0"/>
    <n v="360000"/>
    <n v="500000"/>
    <n v="180000"/>
    <n v="1046500"/>
    <n v="1"/>
    <x v="4"/>
  </r>
  <r>
    <n v="10000436"/>
    <s v="Protegido 436"/>
    <d v="2019-03-23T00:00:00"/>
    <d v="2020-02-07T00:00:00"/>
    <s v="MASCULINO"/>
    <s v="BOGOTA"/>
    <s v="BOGOTA"/>
    <n v="1"/>
    <n v="2"/>
    <n v="1"/>
    <n v="3"/>
    <n v="3"/>
    <n v="2"/>
    <s v="Si"/>
    <s v="Si"/>
    <x v="0"/>
    <n v="2500"/>
    <n v="13000"/>
    <n v="1500"/>
    <n v="360000"/>
    <n v="750000"/>
    <n v="360000"/>
    <n v="1487000"/>
    <n v="1"/>
    <x v="4"/>
  </r>
  <r>
    <n v="10000437"/>
    <s v="Protegido 437"/>
    <d v="2019-03-23T00:00:00"/>
    <d v="2021-03-22T00:00:00"/>
    <s v="MASCULINO"/>
    <s v="BOGOTA"/>
    <s v="BOGOTA"/>
    <n v="1"/>
    <n v="0"/>
    <n v="0"/>
    <n v="0"/>
    <n v="3"/>
    <n v="2"/>
    <s v="Si"/>
    <s v="Si"/>
    <x v="0"/>
    <n v="2500"/>
    <n v="0"/>
    <n v="0"/>
    <n v="0"/>
    <n v="750000"/>
    <n v="360000"/>
    <n v="1112500"/>
    <n v="1"/>
    <x v="4"/>
  </r>
  <r>
    <n v="10000438"/>
    <s v="Protegido 438"/>
    <d v="2019-03-23T00:00:00"/>
    <d v="2019-07-22T00:00:00"/>
    <s v="MASCULINO"/>
    <s v="BOGOTA"/>
    <s v="BOGOTA"/>
    <n v="0"/>
    <n v="2"/>
    <n v="1"/>
    <n v="1"/>
    <n v="2"/>
    <n v="2"/>
    <s v="Si"/>
    <s v="Si"/>
    <x v="0"/>
    <n v="0"/>
    <n v="13000"/>
    <n v="1500"/>
    <n v="120000"/>
    <n v="500000"/>
    <n v="360000"/>
    <n v="994500"/>
    <n v="1"/>
    <x v="4"/>
  </r>
  <r>
    <n v="10000439"/>
    <s v="Protegido 439"/>
    <d v="2019-03-23T00:00:00"/>
    <d v="2019-06-16T00:00:00"/>
    <s v="MASCULINO"/>
    <s v="PEREIRA"/>
    <s v="RISARALDA"/>
    <n v="1"/>
    <n v="1"/>
    <n v="1"/>
    <n v="1"/>
    <n v="3"/>
    <n v="2"/>
    <s v="Si"/>
    <s v="Si"/>
    <x v="0"/>
    <n v="2500"/>
    <n v="6500"/>
    <n v="1500"/>
    <n v="120000"/>
    <n v="750000"/>
    <n v="360000"/>
    <n v="1240500"/>
    <n v="1"/>
    <x v="4"/>
  </r>
  <r>
    <n v="10000440"/>
    <s v="Protegido 440"/>
    <d v="2019-03-23T00:00:00"/>
    <d v="2021-03-10T00:00:00"/>
    <s v="MASCULINO"/>
    <s v="MANIZALES"/>
    <s v="CALDAS"/>
    <n v="0"/>
    <n v="1"/>
    <n v="0"/>
    <n v="1"/>
    <n v="3"/>
    <n v="0"/>
    <s v="Si"/>
    <s v="Si"/>
    <x v="0"/>
    <n v="0"/>
    <n v="6500"/>
    <n v="0"/>
    <n v="120000"/>
    <n v="750000"/>
    <n v="0"/>
    <n v="876500"/>
    <n v="1"/>
    <x v="4"/>
  </r>
  <r>
    <n v="10000441"/>
    <s v="Protegido 441"/>
    <d v="2019-03-23T00:00:00"/>
    <d v="2021-06-26T00:00:00"/>
    <s v="MASCULINO"/>
    <s v="MANIZALES"/>
    <s v="CALDAS"/>
    <n v="1"/>
    <n v="1"/>
    <n v="1"/>
    <n v="1"/>
    <n v="3"/>
    <n v="0"/>
    <s v="Si"/>
    <s v="Si"/>
    <x v="0"/>
    <n v="2500"/>
    <n v="6500"/>
    <n v="1500"/>
    <n v="120000"/>
    <n v="750000"/>
    <n v="0"/>
    <n v="880500"/>
    <n v="1"/>
    <x v="4"/>
  </r>
  <r>
    <n v="10000442"/>
    <s v="Protegido 442"/>
    <d v="2019-03-23T00:00:00"/>
    <d v="2020-07-28T00:00:00"/>
    <s v="MASCULINO"/>
    <s v="MANIZALES"/>
    <s v="CALDAS"/>
    <n v="1"/>
    <n v="1"/>
    <n v="0"/>
    <n v="3"/>
    <n v="3"/>
    <n v="2"/>
    <s v="Si"/>
    <s v="Si"/>
    <x v="0"/>
    <n v="2500"/>
    <n v="6500"/>
    <n v="0"/>
    <n v="360000"/>
    <n v="750000"/>
    <n v="360000"/>
    <n v="1479000"/>
    <n v="1"/>
    <x v="4"/>
  </r>
  <r>
    <n v="10000443"/>
    <s v="Protegido 443"/>
    <d v="2019-03-23T00:00:00"/>
    <d v="2021-04-13T00:00:00"/>
    <s v="MASCULINO"/>
    <s v="POPAYAN"/>
    <s v="CAUCA"/>
    <n v="1"/>
    <n v="0"/>
    <n v="1"/>
    <n v="0"/>
    <n v="2"/>
    <n v="0"/>
    <s v="Si"/>
    <s v="Si"/>
    <x v="0"/>
    <n v="2500"/>
    <n v="0"/>
    <n v="1500"/>
    <n v="0"/>
    <n v="500000"/>
    <n v="0"/>
    <n v="504000"/>
    <n v="1"/>
    <x v="4"/>
  </r>
  <r>
    <n v="10000444"/>
    <s v="Protegido 444"/>
    <d v="2019-03-23T00:00:00"/>
    <d v="2021-01-26T00:00:00"/>
    <s v="MASCULINO"/>
    <s v="MONTERIA"/>
    <s v="CORDOBA"/>
    <n v="1"/>
    <n v="1"/>
    <n v="1"/>
    <n v="1"/>
    <n v="1"/>
    <n v="0"/>
    <s v="Si"/>
    <s v="Si"/>
    <x v="0"/>
    <n v="2500"/>
    <n v="6500"/>
    <n v="1500"/>
    <n v="120000"/>
    <n v="250000"/>
    <n v="0"/>
    <n v="380500"/>
    <n v="2"/>
    <x v="4"/>
  </r>
  <r>
    <n v="10000445"/>
    <s v="Protegido 445"/>
    <d v="2019-03-23T00:00:00"/>
    <d v="2019-07-08T00:00:00"/>
    <s v="MASCULINO"/>
    <s v="BOGOTA"/>
    <s v="BOGOTA"/>
    <n v="0"/>
    <n v="1"/>
    <n v="1"/>
    <n v="0"/>
    <n v="1"/>
    <n v="2"/>
    <s v="Si"/>
    <s v="Si"/>
    <x v="0"/>
    <n v="0"/>
    <n v="6500"/>
    <n v="1500"/>
    <n v="0"/>
    <n v="250000"/>
    <n v="360000"/>
    <n v="618000"/>
    <n v="1"/>
    <x v="4"/>
  </r>
  <r>
    <n v="10000446"/>
    <s v="Protegido 446"/>
    <d v="2019-03-23T00:00:00"/>
    <d v="2021-07-16T00:00:00"/>
    <s v="MASCULINO"/>
    <s v="BOGOTA"/>
    <s v="BOGOTA"/>
    <n v="1"/>
    <n v="2"/>
    <n v="0"/>
    <n v="0"/>
    <n v="2"/>
    <n v="1"/>
    <s v="Si"/>
    <s v="Si"/>
    <x v="0"/>
    <n v="2500"/>
    <n v="13000"/>
    <n v="0"/>
    <n v="0"/>
    <n v="500000"/>
    <n v="180000"/>
    <n v="695500"/>
    <n v="1"/>
    <x v="4"/>
  </r>
  <r>
    <n v="10000447"/>
    <s v="Protegido 447"/>
    <d v="2019-03-23T00:00:00"/>
    <d v="2020-07-20T00:00:00"/>
    <s v="MASCULINO"/>
    <s v="PITALITO"/>
    <s v="HUILA"/>
    <n v="0"/>
    <n v="2"/>
    <n v="1"/>
    <n v="3"/>
    <n v="3"/>
    <n v="1"/>
    <s v="Si"/>
    <s v="Si"/>
    <x v="0"/>
    <n v="0"/>
    <n v="13000"/>
    <n v="1500"/>
    <n v="360000"/>
    <n v="750000"/>
    <n v="180000"/>
    <n v="1304500"/>
    <n v="1"/>
    <x v="4"/>
  </r>
  <r>
    <n v="10000448"/>
    <s v="Protegido 448"/>
    <d v="2019-03-23T00:00:00"/>
    <d v="2020-08-30T00:00:00"/>
    <s v="MASCULINO"/>
    <s v="PITALITO"/>
    <s v="HUILA"/>
    <n v="1"/>
    <n v="1"/>
    <n v="0"/>
    <n v="0"/>
    <n v="2"/>
    <n v="2"/>
    <s v="Si"/>
    <s v="Si"/>
    <x v="0"/>
    <n v="2500"/>
    <n v="6500"/>
    <n v="0"/>
    <n v="0"/>
    <n v="500000"/>
    <n v="360000"/>
    <n v="869000"/>
    <n v="1"/>
    <x v="4"/>
  </r>
  <r>
    <n v="10000449"/>
    <s v="Protegido 449"/>
    <d v="2019-03-23T00:00:00"/>
    <d v="2020-07-03T00:00:00"/>
    <s v="MASCULINO"/>
    <s v="NEIVA"/>
    <s v="HUILA"/>
    <n v="0"/>
    <n v="0"/>
    <n v="0"/>
    <n v="1"/>
    <n v="1"/>
    <n v="2"/>
    <s v="No"/>
    <s v="Si"/>
    <x v="0"/>
    <n v="0"/>
    <n v="0"/>
    <n v="0"/>
    <n v="120000"/>
    <n v="250000"/>
    <n v="360000"/>
    <n v="730000"/>
    <n v="1"/>
    <x v="4"/>
  </r>
  <r>
    <n v="10000450"/>
    <s v="Protegido 450"/>
    <d v="2019-03-23T00:00:00"/>
    <d v="2021-08-21T00:00:00"/>
    <s v="MASCULINO"/>
    <s v="BECERRIL"/>
    <s v="CESAR"/>
    <n v="1"/>
    <n v="2"/>
    <n v="1"/>
    <n v="3"/>
    <n v="1"/>
    <n v="2"/>
    <s v="Si"/>
    <s v="Si"/>
    <x v="0"/>
    <n v="2500"/>
    <n v="13000"/>
    <n v="1500"/>
    <n v="360000"/>
    <n v="250000"/>
    <n v="360000"/>
    <n v="987000"/>
    <n v="4"/>
    <x v="4"/>
  </r>
  <r>
    <n v="10000451"/>
    <s v="Protegido 451"/>
    <d v="2019-03-23T00:00:00"/>
    <d v="2020-11-20T00:00:00"/>
    <s v="MASCULINO"/>
    <s v="SAN VICENTE DEL CAGUAN"/>
    <s v="CAQUETA"/>
    <n v="1"/>
    <n v="0"/>
    <n v="0"/>
    <n v="0"/>
    <n v="2"/>
    <n v="2"/>
    <s v="Si"/>
    <s v="Si"/>
    <x v="0"/>
    <n v="2500"/>
    <n v="0"/>
    <n v="0"/>
    <n v="0"/>
    <n v="500000"/>
    <n v="360000"/>
    <n v="862500"/>
    <n v="1"/>
    <x v="4"/>
  </r>
  <r>
    <n v="10000452"/>
    <s v="Protegido 452"/>
    <d v="2019-03-23T00:00:00"/>
    <d v="2021-04-05T00:00:00"/>
    <s v="MASCULINO"/>
    <s v="SAN MARTIN 1"/>
    <s v="CESAR"/>
    <n v="0"/>
    <n v="0"/>
    <n v="0"/>
    <n v="0"/>
    <n v="2"/>
    <n v="1"/>
    <s v="No"/>
    <s v="Si"/>
    <x v="0"/>
    <n v="0"/>
    <n v="0"/>
    <n v="0"/>
    <n v="0"/>
    <n v="500000"/>
    <n v="180000"/>
    <n v="680000"/>
    <n v="4"/>
    <x v="4"/>
  </r>
  <r>
    <n v="10000453"/>
    <s v="Protegido 453"/>
    <d v="2019-03-23T00:00:00"/>
    <d v="2020-03-05T00:00:00"/>
    <s v="MASCULINO"/>
    <s v="MANIZALES"/>
    <s v="CALDAS"/>
    <n v="0"/>
    <n v="0"/>
    <n v="0"/>
    <n v="3"/>
    <n v="2"/>
    <n v="0"/>
    <s v="No"/>
    <s v="Si"/>
    <x v="0"/>
    <n v="0"/>
    <n v="0"/>
    <n v="0"/>
    <n v="360000"/>
    <n v="500000"/>
    <n v="0"/>
    <n v="860000"/>
    <n v="1"/>
    <x v="4"/>
  </r>
  <r>
    <n v="10000454"/>
    <s v="Protegido 454"/>
    <d v="2019-03-23T00:00:00"/>
    <d v="2020-06-13T00:00:00"/>
    <s v="MASCULINO"/>
    <s v="FLORENCIA 1"/>
    <s v="CAQUETA"/>
    <n v="0"/>
    <n v="1"/>
    <n v="0"/>
    <n v="0"/>
    <n v="2"/>
    <n v="2"/>
    <s v="Si"/>
    <s v="Si"/>
    <x v="0"/>
    <n v="0"/>
    <n v="6500"/>
    <n v="0"/>
    <n v="0"/>
    <n v="500000"/>
    <n v="360000"/>
    <n v="866500"/>
    <n v="1"/>
    <x v="4"/>
  </r>
  <r>
    <n v="10000455"/>
    <s v="Protegido 455"/>
    <d v="2019-03-23T00:00:00"/>
    <d v="2021-01-11T00:00:00"/>
    <s v="MASCULINO"/>
    <s v="SAN VICENTE DEL CAGUAN"/>
    <s v="CAQUETA"/>
    <n v="0"/>
    <n v="2"/>
    <n v="0"/>
    <n v="3"/>
    <n v="2"/>
    <n v="1"/>
    <s v="Si"/>
    <s v="Si"/>
    <x v="0"/>
    <n v="0"/>
    <n v="13000"/>
    <n v="0"/>
    <n v="360000"/>
    <n v="500000"/>
    <n v="180000"/>
    <n v="1053000"/>
    <n v="1"/>
    <x v="4"/>
  </r>
  <r>
    <n v="10000456"/>
    <s v="Protegido 456"/>
    <d v="2019-03-23T00:00:00"/>
    <d v="2020-04-18T00:00:00"/>
    <s v="MASCULINO"/>
    <s v="BOGOTA"/>
    <s v="BOGOTA"/>
    <n v="0"/>
    <n v="1"/>
    <n v="0"/>
    <n v="0"/>
    <n v="3"/>
    <n v="2"/>
    <s v="Si"/>
    <s v="Si"/>
    <x v="0"/>
    <n v="0"/>
    <n v="6500"/>
    <n v="0"/>
    <n v="0"/>
    <n v="750000"/>
    <n v="360000"/>
    <n v="1116500"/>
    <n v="1"/>
    <x v="4"/>
  </r>
  <r>
    <n v="10000457"/>
    <s v="Protegido 457"/>
    <d v="2019-03-23T00:00:00"/>
    <d v="2020-11-16T00:00:00"/>
    <s v="MASCULINO"/>
    <s v="BOGOTA"/>
    <s v="BOGOTA"/>
    <n v="1"/>
    <n v="1"/>
    <n v="0"/>
    <n v="3"/>
    <n v="1"/>
    <n v="1"/>
    <s v="Si"/>
    <s v="Si"/>
    <x v="0"/>
    <n v="2500"/>
    <n v="6500"/>
    <n v="0"/>
    <n v="360000"/>
    <n v="250000"/>
    <n v="180000"/>
    <n v="799000"/>
    <n v="1"/>
    <x v="4"/>
  </r>
  <r>
    <n v="10000458"/>
    <s v="Protegido 458"/>
    <d v="2019-03-23T00:00:00"/>
    <d v="2019-10-05T00:00:00"/>
    <s v="MASCULINO"/>
    <s v="LIBANO"/>
    <s v="TOLIMA"/>
    <n v="0"/>
    <n v="1"/>
    <n v="1"/>
    <n v="3"/>
    <n v="3"/>
    <n v="1"/>
    <s v="Si"/>
    <s v="Si"/>
    <x v="0"/>
    <n v="0"/>
    <n v="6500"/>
    <n v="1500"/>
    <n v="360000"/>
    <n v="750000"/>
    <n v="180000"/>
    <n v="1298000"/>
    <n v="4"/>
    <x v="4"/>
  </r>
  <r>
    <n v="10000459"/>
    <s v="Protegido 459"/>
    <d v="2019-03-23T00:00:00"/>
    <d v="2021-08-13T00:00:00"/>
    <s v="MASCULINO"/>
    <s v="VILLAVICENCIO"/>
    <s v="META"/>
    <n v="0"/>
    <n v="2"/>
    <n v="0"/>
    <n v="1"/>
    <n v="1"/>
    <n v="0"/>
    <s v="Si"/>
    <s v="Si"/>
    <x v="0"/>
    <n v="0"/>
    <n v="13000"/>
    <n v="0"/>
    <n v="120000"/>
    <n v="250000"/>
    <n v="0"/>
    <n v="383000"/>
    <n v="1"/>
    <x v="4"/>
  </r>
  <r>
    <n v="10000460"/>
    <s v="Protegido 460"/>
    <d v="2019-03-23T00:00:00"/>
    <d v="2021-07-06T00:00:00"/>
    <s v="MASCULINO"/>
    <s v="BOGOTA"/>
    <s v="BOGOTA"/>
    <n v="0"/>
    <n v="2"/>
    <n v="1"/>
    <n v="3"/>
    <n v="1"/>
    <n v="0"/>
    <s v="Si"/>
    <s v="Si"/>
    <x v="0"/>
    <n v="0"/>
    <n v="13000"/>
    <n v="1500"/>
    <n v="360000"/>
    <n v="250000"/>
    <n v="0"/>
    <n v="624500"/>
    <n v="1"/>
    <x v="4"/>
  </r>
  <r>
    <n v="10000461"/>
    <s v="Protegido 461"/>
    <d v="2019-03-23T00:00:00"/>
    <d v="2019-10-26T00:00:00"/>
    <s v="MASCULINO"/>
    <s v="VILLAVICENCIO"/>
    <s v="META"/>
    <n v="0"/>
    <n v="2"/>
    <n v="1"/>
    <n v="0"/>
    <n v="1"/>
    <n v="0"/>
    <s v="Si"/>
    <s v="Si"/>
    <x v="0"/>
    <n v="0"/>
    <n v="13000"/>
    <n v="1500"/>
    <n v="0"/>
    <n v="250000"/>
    <n v="0"/>
    <n v="264500"/>
    <n v="1"/>
    <x v="4"/>
  </r>
  <r>
    <n v="10000462"/>
    <s v="Protegido 462"/>
    <d v="2019-03-23T00:00:00"/>
    <d v="2019-07-16T00:00:00"/>
    <s v="FEMENINO"/>
    <s v="SAN JUAN DE RIOSECO"/>
    <s v="CUNDINAMARCA"/>
    <n v="0"/>
    <n v="2"/>
    <n v="0"/>
    <n v="1"/>
    <n v="2"/>
    <n v="2"/>
    <s v="Si"/>
    <s v="Si"/>
    <x v="0"/>
    <n v="0"/>
    <n v="13000"/>
    <n v="0"/>
    <n v="120000"/>
    <n v="500000"/>
    <n v="360000"/>
    <n v="993000"/>
    <n v="3"/>
    <x v="4"/>
  </r>
  <r>
    <n v="10000463"/>
    <s v="Protegido 463"/>
    <d v="2019-03-23T00:00:00"/>
    <d v="2020-05-07T00:00:00"/>
    <s v="FEMENINO"/>
    <s v="VILLAVICENCIO"/>
    <s v="META"/>
    <n v="1"/>
    <n v="0"/>
    <n v="1"/>
    <n v="1"/>
    <n v="2"/>
    <n v="1"/>
    <s v="Si"/>
    <s v="Si"/>
    <x v="0"/>
    <n v="2500"/>
    <n v="0"/>
    <n v="1500"/>
    <n v="120000"/>
    <n v="500000"/>
    <n v="180000"/>
    <n v="804000"/>
    <n v="1"/>
    <x v="4"/>
  </r>
  <r>
    <n v="10000464"/>
    <s v="Protegido 464"/>
    <d v="2019-03-23T00:00:00"/>
    <d v="2019-11-28T00:00:00"/>
    <s v="FEMENINO"/>
    <s v="FLORIDABLANCA"/>
    <s v="SANTANDER"/>
    <n v="0"/>
    <n v="2"/>
    <n v="1"/>
    <n v="1"/>
    <n v="3"/>
    <n v="2"/>
    <s v="Si"/>
    <s v="Si"/>
    <x v="0"/>
    <n v="0"/>
    <n v="13000"/>
    <n v="1500"/>
    <n v="120000"/>
    <n v="750000"/>
    <n v="360000"/>
    <n v="1244500"/>
    <n v="2"/>
    <x v="4"/>
  </r>
  <r>
    <n v="10000465"/>
    <s v="Protegido 465"/>
    <d v="2019-03-23T00:00:00"/>
    <d v="2020-11-13T00:00:00"/>
    <s v="FEMENINO"/>
    <s v="MEDELLIN"/>
    <s v="ANTIOQUIA"/>
    <n v="0"/>
    <n v="0"/>
    <n v="0"/>
    <n v="3"/>
    <n v="2"/>
    <n v="1"/>
    <s v="No"/>
    <s v="Si"/>
    <x v="0"/>
    <n v="0"/>
    <n v="0"/>
    <n v="0"/>
    <n v="360000"/>
    <n v="500000"/>
    <n v="180000"/>
    <n v="1040000"/>
    <n v="2"/>
    <x v="4"/>
  </r>
  <r>
    <n v="10000466"/>
    <s v="Protegido 466"/>
    <d v="2019-03-23T00:00:00"/>
    <d v="2019-11-27T00:00:00"/>
    <s v="FEMENINO"/>
    <s v="BELEN DE UMBRIA"/>
    <s v="RISARALDA"/>
    <n v="1"/>
    <n v="0"/>
    <n v="0"/>
    <n v="0"/>
    <n v="1"/>
    <n v="1"/>
    <s v="Si"/>
    <s v="Si"/>
    <x v="0"/>
    <n v="2500"/>
    <n v="0"/>
    <n v="0"/>
    <n v="0"/>
    <n v="250000"/>
    <n v="180000"/>
    <n v="432500"/>
    <n v="1"/>
    <x v="4"/>
  </r>
  <r>
    <n v="10000467"/>
    <s v="Protegido 467"/>
    <d v="2019-03-23T00:00:00"/>
    <d v="2019-12-22T00:00:00"/>
    <s v="FEMENINO"/>
    <s v="BARRANQUILLA"/>
    <s v="ATLANTICO"/>
    <n v="0"/>
    <n v="0"/>
    <n v="0"/>
    <n v="0"/>
    <n v="3"/>
    <n v="2"/>
    <s v="No"/>
    <s v="Si"/>
    <x v="0"/>
    <n v="0"/>
    <n v="0"/>
    <n v="0"/>
    <n v="0"/>
    <n v="750000"/>
    <n v="360000"/>
    <n v="1110000"/>
    <n v="2"/>
    <x v="4"/>
  </r>
  <r>
    <n v="10000468"/>
    <s v="Protegido 468"/>
    <d v="2019-03-23T00:00:00"/>
    <d v="2019-05-30T00:00:00"/>
    <s v="FEMENINO"/>
    <s v="SABANAGRANDE"/>
    <s v="ATLANTICO"/>
    <n v="1"/>
    <n v="0"/>
    <n v="1"/>
    <n v="1"/>
    <n v="2"/>
    <n v="1"/>
    <s v="Si"/>
    <s v="Si"/>
    <x v="0"/>
    <n v="2500"/>
    <n v="0"/>
    <n v="1500"/>
    <n v="120000"/>
    <n v="500000"/>
    <n v="180000"/>
    <n v="804000"/>
    <n v="2"/>
    <x v="4"/>
  </r>
  <r>
    <n v="10000469"/>
    <s v="Protegido 469"/>
    <d v="2019-03-23T00:00:00"/>
    <d v="2021-04-05T00:00:00"/>
    <s v="MASCULINO"/>
    <s v="SABANAGRANDE"/>
    <s v="ATLANTICO"/>
    <n v="0"/>
    <n v="2"/>
    <n v="0"/>
    <n v="0"/>
    <n v="1"/>
    <n v="1"/>
    <s v="Si"/>
    <s v="Si"/>
    <x v="0"/>
    <n v="0"/>
    <n v="13000"/>
    <n v="0"/>
    <n v="0"/>
    <n v="250000"/>
    <n v="180000"/>
    <n v="443000"/>
    <n v="2"/>
    <x v="4"/>
  </r>
  <r>
    <n v="10000470"/>
    <s v="Protegido 470"/>
    <d v="2019-03-23T00:00:00"/>
    <d v="2020-09-10T00:00:00"/>
    <s v="FEMENINO"/>
    <s v="SANTO TOMAS"/>
    <s v="ATLANTICO"/>
    <n v="1"/>
    <n v="0"/>
    <n v="0"/>
    <n v="3"/>
    <n v="2"/>
    <n v="0"/>
    <s v="Si"/>
    <s v="Si"/>
    <x v="0"/>
    <n v="2500"/>
    <n v="0"/>
    <n v="0"/>
    <n v="360000"/>
    <n v="500000"/>
    <n v="0"/>
    <n v="862500"/>
    <n v="2"/>
    <x v="4"/>
  </r>
  <r>
    <n v="10000471"/>
    <s v="Protegido 471"/>
    <d v="2019-03-23T00:00:00"/>
    <d v="2019-05-24T00:00:00"/>
    <s v="FEMENINO"/>
    <s v="SINCELEJO"/>
    <s v="SUCRE"/>
    <n v="0"/>
    <n v="2"/>
    <n v="0"/>
    <n v="0"/>
    <n v="2"/>
    <n v="2"/>
    <s v="Si"/>
    <s v="Si"/>
    <x v="0"/>
    <n v="0"/>
    <n v="13000"/>
    <n v="0"/>
    <n v="0"/>
    <n v="500000"/>
    <n v="360000"/>
    <n v="873000"/>
    <n v="4"/>
    <x v="4"/>
  </r>
  <r>
    <n v="10000472"/>
    <s v="Protegido 472"/>
    <d v="2019-03-23T00:00:00"/>
    <d v="2020-07-04T00:00:00"/>
    <s v="FEMENINO"/>
    <s v="ARMENIA 1"/>
    <s v="ANTIOQUIA"/>
    <n v="0"/>
    <n v="0"/>
    <n v="0"/>
    <n v="3"/>
    <n v="1"/>
    <n v="0"/>
    <s v="No"/>
    <s v="Si"/>
    <x v="0"/>
    <n v="0"/>
    <n v="0"/>
    <n v="0"/>
    <n v="360000"/>
    <n v="250000"/>
    <n v="0"/>
    <n v="610000"/>
    <n v="2"/>
    <x v="4"/>
  </r>
  <r>
    <n v="10000473"/>
    <s v="Protegido 473"/>
    <d v="2019-03-23T00:00:00"/>
    <d v="2019-12-08T00:00:00"/>
    <s v="MASCULINO"/>
    <s v="PUEBLO RICO"/>
    <s v="RISARALDA"/>
    <n v="0"/>
    <n v="2"/>
    <n v="0"/>
    <n v="1"/>
    <n v="3"/>
    <n v="0"/>
    <s v="Si"/>
    <s v="Si"/>
    <x v="0"/>
    <n v="0"/>
    <n v="13000"/>
    <n v="0"/>
    <n v="120000"/>
    <n v="750000"/>
    <n v="0"/>
    <n v="883000"/>
    <n v="1"/>
    <x v="4"/>
  </r>
  <r>
    <n v="10000474"/>
    <s v="Protegido 474"/>
    <d v="2019-03-23T00:00:00"/>
    <d v="2020-09-14T00:00:00"/>
    <s v="FEMENINO"/>
    <s v="PEREIRA"/>
    <s v="RISARALDA"/>
    <n v="0"/>
    <n v="1"/>
    <n v="1"/>
    <n v="0"/>
    <n v="2"/>
    <n v="0"/>
    <s v="Si"/>
    <s v="Si"/>
    <x v="0"/>
    <n v="0"/>
    <n v="6500"/>
    <n v="1500"/>
    <n v="0"/>
    <n v="500000"/>
    <n v="0"/>
    <n v="508000"/>
    <n v="1"/>
    <x v="4"/>
  </r>
  <r>
    <n v="10000475"/>
    <s v="Protegido 475"/>
    <d v="2019-03-23T00:00:00"/>
    <d v="2019-07-07T00:00:00"/>
    <s v="MASCULINO"/>
    <s v="POPAYAN"/>
    <s v="CAUCA"/>
    <n v="0"/>
    <n v="1"/>
    <n v="0"/>
    <n v="1"/>
    <n v="3"/>
    <n v="0"/>
    <s v="Si"/>
    <s v="Si"/>
    <x v="0"/>
    <n v="0"/>
    <n v="6500"/>
    <n v="0"/>
    <n v="120000"/>
    <n v="750000"/>
    <n v="0"/>
    <n v="876500"/>
    <n v="1"/>
    <x v="4"/>
  </r>
  <r>
    <n v="10000476"/>
    <s v="Protegido 476"/>
    <d v="2019-03-23T00:00:00"/>
    <d v="2020-10-22T00:00:00"/>
    <s v="FEMENINO"/>
    <s v="POPAYAN"/>
    <s v="CAUCA"/>
    <n v="0"/>
    <n v="0"/>
    <n v="0"/>
    <n v="0"/>
    <n v="1"/>
    <n v="0"/>
    <s v="No"/>
    <s v="Si"/>
    <x v="0"/>
    <n v="0"/>
    <n v="0"/>
    <n v="0"/>
    <n v="0"/>
    <n v="250000"/>
    <n v="0"/>
    <n v="250000"/>
    <n v="1"/>
    <x v="4"/>
  </r>
  <r>
    <n v="10000477"/>
    <s v="Protegido 477"/>
    <d v="2019-03-23T00:00:00"/>
    <d v="2020-04-18T00:00:00"/>
    <s v="MASCULINO"/>
    <s v="BARRANQUILLA"/>
    <s v="ATLANTICO"/>
    <n v="0"/>
    <n v="1"/>
    <n v="1"/>
    <n v="1"/>
    <n v="1"/>
    <n v="1"/>
    <s v="Si"/>
    <s v="Si"/>
    <x v="0"/>
    <n v="0"/>
    <n v="6500"/>
    <n v="1500"/>
    <n v="120000"/>
    <n v="250000"/>
    <n v="180000"/>
    <n v="558000"/>
    <n v="2"/>
    <x v="4"/>
  </r>
  <r>
    <n v="10000478"/>
    <s v="Protegido 478"/>
    <d v="2019-03-23T00:00:00"/>
    <d v="2019-11-24T00:00:00"/>
    <s v="FEMENINO"/>
    <s v="BOGOTA"/>
    <s v="BOGOTA"/>
    <n v="1"/>
    <n v="2"/>
    <n v="0"/>
    <n v="1"/>
    <n v="1"/>
    <n v="0"/>
    <s v="Si"/>
    <s v="Si"/>
    <x v="0"/>
    <n v="2500"/>
    <n v="13000"/>
    <n v="0"/>
    <n v="120000"/>
    <n v="250000"/>
    <n v="0"/>
    <n v="385500"/>
    <n v="1"/>
    <x v="4"/>
  </r>
  <r>
    <n v="10000479"/>
    <s v="Protegido 479"/>
    <d v="2019-03-23T00:00:00"/>
    <d v="2020-09-02T00:00:00"/>
    <s v="MASCULINO"/>
    <s v="PITALITO"/>
    <s v="HUILA"/>
    <n v="0"/>
    <n v="0"/>
    <n v="0"/>
    <n v="1"/>
    <n v="3"/>
    <n v="2"/>
    <s v="No"/>
    <s v="Si"/>
    <x v="0"/>
    <n v="0"/>
    <n v="0"/>
    <n v="0"/>
    <n v="120000"/>
    <n v="750000"/>
    <n v="360000"/>
    <n v="1230000"/>
    <n v="1"/>
    <x v="4"/>
  </r>
  <r>
    <n v="10000480"/>
    <s v="Protegido 480"/>
    <d v="2019-03-23T00:00:00"/>
    <d v="2020-05-30T00:00:00"/>
    <s v="FEMENINO"/>
    <s v="NEIVA"/>
    <s v="HUILA"/>
    <n v="1"/>
    <n v="1"/>
    <n v="1"/>
    <n v="0"/>
    <n v="1"/>
    <n v="0"/>
    <s v="Si"/>
    <s v="Si"/>
    <x v="0"/>
    <n v="2500"/>
    <n v="6500"/>
    <n v="1500"/>
    <n v="0"/>
    <n v="250000"/>
    <n v="0"/>
    <n v="260500"/>
    <n v="1"/>
    <x v="4"/>
  </r>
  <r>
    <n v="10000481"/>
    <s v="Protegido 481"/>
    <d v="2019-03-23T00:00:00"/>
    <d v="2021-01-31T00:00:00"/>
    <s v="MASCULINO"/>
    <s v="BOGOTA"/>
    <s v="BOGOTA"/>
    <n v="0"/>
    <n v="1"/>
    <n v="0"/>
    <n v="3"/>
    <n v="1"/>
    <n v="1"/>
    <s v="Si"/>
    <s v="Si"/>
    <x v="0"/>
    <n v="0"/>
    <n v="6500"/>
    <n v="0"/>
    <n v="360000"/>
    <n v="250000"/>
    <n v="180000"/>
    <n v="796500"/>
    <n v="1"/>
    <x v="4"/>
  </r>
  <r>
    <n v="10000482"/>
    <s v="Protegido 482"/>
    <d v="2019-03-23T00:00:00"/>
    <d v="2020-04-20T00:00:00"/>
    <s v="MASCULINO"/>
    <s v="BOGOTA"/>
    <s v="BOGOTA"/>
    <n v="0"/>
    <n v="1"/>
    <n v="0"/>
    <n v="0"/>
    <n v="3"/>
    <n v="0"/>
    <s v="Si"/>
    <s v="Si"/>
    <x v="0"/>
    <n v="0"/>
    <n v="6500"/>
    <n v="0"/>
    <n v="0"/>
    <n v="750000"/>
    <n v="0"/>
    <n v="756500"/>
    <n v="1"/>
    <x v="4"/>
  </r>
  <r>
    <n v="10000483"/>
    <s v="Protegido 483"/>
    <d v="2019-03-23T00:00:00"/>
    <d v="2020-07-25T00:00:00"/>
    <s v="FEMENINO"/>
    <s v="ARMENIA 1"/>
    <s v="ANTIOQUIA"/>
    <n v="0"/>
    <n v="0"/>
    <n v="1"/>
    <n v="1"/>
    <n v="3"/>
    <n v="0"/>
    <s v="Si"/>
    <s v="Si"/>
    <x v="0"/>
    <n v="0"/>
    <n v="0"/>
    <n v="1500"/>
    <n v="120000"/>
    <n v="750000"/>
    <n v="0"/>
    <n v="871500"/>
    <n v="2"/>
    <x v="4"/>
  </r>
  <r>
    <n v="10000484"/>
    <s v="Protegido 484"/>
    <d v="2019-03-23T00:00:00"/>
    <d v="2019-11-03T00:00:00"/>
    <s v="FEMENINO"/>
    <s v="LIBANO"/>
    <s v="TOLIMA"/>
    <n v="1"/>
    <n v="0"/>
    <n v="1"/>
    <n v="3"/>
    <n v="1"/>
    <n v="1"/>
    <s v="Si"/>
    <s v="Si"/>
    <x v="0"/>
    <n v="2500"/>
    <n v="0"/>
    <n v="1500"/>
    <n v="360000"/>
    <n v="250000"/>
    <n v="180000"/>
    <n v="794000"/>
    <n v="4"/>
    <x v="4"/>
  </r>
  <r>
    <n v="10000485"/>
    <s v="Protegido 485"/>
    <d v="2019-03-23T00:00:00"/>
    <d v="2020-12-26T00:00:00"/>
    <s v="FEMENINO"/>
    <s v="BOGOTA"/>
    <s v="BOGOTA"/>
    <n v="0"/>
    <n v="1"/>
    <n v="1"/>
    <n v="1"/>
    <n v="2"/>
    <n v="1"/>
    <s v="Si"/>
    <s v="Si"/>
    <x v="0"/>
    <n v="0"/>
    <n v="6500"/>
    <n v="1500"/>
    <n v="120000"/>
    <n v="500000"/>
    <n v="180000"/>
    <n v="808000"/>
    <n v="1"/>
    <x v="4"/>
  </r>
  <r>
    <n v="10000486"/>
    <s v="Protegido 486"/>
    <d v="2019-03-23T00:00:00"/>
    <d v="2020-11-15T00:00:00"/>
    <s v="MASCULINO"/>
    <s v="SAN VICENTE DEL CAGUAN"/>
    <s v="CAQUETA"/>
    <n v="1"/>
    <n v="0"/>
    <n v="0"/>
    <n v="1"/>
    <n v="3"/>
    <n v="2"/>
    <s v="Si"/>
    <s v="Si"/>
    <x v="0"/>
    <n v="2500"/>
    <n v="0"/>
    <n v="0"/>
    <n v="120000"/>
    <n v="750000"/>
    <n v="360000"/>
    <n v="1232500"/>
    <n v="1"/>
    <x v="4"/>
  </r>
  <r>
    <n v="10000487"/>
    <s v="Protegido 487"/>
    <d v="2019-03-23T00:00:00"/>
    <d v="2019-08-28T00:00:00"/>
    <s v="FEMENINO"/>
    <s v="DAGUA"/>
    <s v="VALLE DEL CAUCA"/>
    <n v="1"/>
    <n v="1"/>
    <n v="1"/>
    <n v="1"/>
    <n v="3"/>
    <n v="1"/>
    <s v="Si"/>
    <s v="Si"/>
    <x v="0"/>
    <n v="2500"/>
    <n v="6500"/>
    <n v="1500"/>
    <n v="120000"/>
    <n v="750000"/>
    <n v="180000"/>
    <n v="1060500"/>
    <n v="2"/>
    <x v="4"/>
  </r>
  <r>
    <n v="10000488"/>
    <s v="Protegido 488"/>
    <d v="2019-03-23T00:00:00"/>
    <d v="2021-08-26T00:00:00"/>
    <s v="FEMENINO"/>
    <s v="BOGOTA"/>
    <s v="BOGOTA"/>
    <n v="0"/>
    <n v="0"/>
    <n v="1"/>
    <n v="1"/>
    <n v="2"/>
    <n v="1"/>
    <s v="Si"/>
    <s v="Si"/>
    <x v="0"/>
    <n v="0"/>
    <n v="0"/>
    <n v="1500"/>
    <n v="120000"/>
    <n v="500000"/>
    <n v="180000"/>
    <n v="801500"/>
    <n v="1"/>
    <x v="4"/>
  </r>
  <r>
    <n v="10000489"/>
    <s v="Protegido 489"/>
    <d v="2019-03-23T00:00:00"/>
    <d v="2021-03-31T00:00:00"/>
    <s v="FEMENINO"/>
    <s v="MANIZALES"/>
    <s v="CALDAS"/>
    <n v="0"/>
    <n v="0"/>
    <n v="0"/>
    <n v="3"/>
    <n v="1"/>
    <n v="1"/>
    <s v="No"/>
    <s v="Si"/>
    <x v="0"/>
    <n v="0"/>
    <n v="0"/>
    <n v="0"/>
    <n v="360000"/>
    <n v="250000"/>
    <n v="180000"/>
    <n v="790000"/>
    <n v="1"/>
    <x v="4"/>
  </r>
  <r>
    <n v="10000490"/>
    <s v="Protegido 490"/>
    <d v="2019-03-23T00:00:00"/>
    <d v="2019-10-12T00:00:00"/>
    <s v="MASCULINO"/>
    <s v="BARRANCABERMEJA"/>
    <s v="SANTANDER"/>
    <n v="0"/>
    <n v="2"/>
    <n v="0"/>
    <n v="0"/>
    <n v="3"/>
    <n v="0"/>
    <s v="Si"/>
    <s v="Si"/>
    <x v="0"/>
    <n v="0"/>
    <n v="13000"/>
    <n v="0"/>
    <n v="0"/>
    <n v="750000"/>
    <n v="0"/>
    <n v="763000"/>
    <n v="2"/>
    <x v="4"/>
  </r>
  <r>
    <n v="10000491"/>
    <s v="Protegido 491"/>
    <d v="2019-03-23T00:00:00"/>
    <d v="2020-07-01T00:00:00"/>
    <s v="FEMENINO"/>
    <s v="VILLAVICENCIO"/>
    <s v="META"/>
    <n v="0"/>
    <n v="2"/>
    <n v="0"/>
    <n v="3"/>
    <n v="2"/>
    <n v="0"/>
    <s v="Si"/>
    <s v="Si"/>
    <x v="0"/>
    <n v="0"/>
    <n v="13000"/>
    <n v="0"/>
    <n v="360000"/>
    <n v="500000"/>
    <n v="0"/>
    <n v="873000"/>
    <n v="1"/>
    <x v="4"/>
  </r>
  <r>
    <n v="10000492"/>
    <s v="Protegido 492"/>
    <d v="2019-03-23T00:00:00"/>
    <d v="2020-02-13T00:00:00"/>
    <s v="FEMENINO"/>
    <s v="MEDELLIN"/>
    <s v="ANTIOQUIA"/>
    <n v="1"/>
    <n v="2"/>
    <n v="0"/>
    <n v="0"/>
    <n v="1"/>
    <n v="0"/>
    <s v="Si"/>
    <s v="Si"/>
    <x v="0"/>
    <n v="2500"/>
    <n v="13000"/>
    <n v="0"/>
    <n v="0"/>
    <n v="250000"/>
    <n v="0"/>
    <n v="265500"/>
    <n v="2"/>
    <x v="4"/>
  </r>
  <r>
    <n v="10000493"/>
    <s v="Protegido 493"/>
    <d v="2019-03-23T00:00:00"/>
    <d v="2020-02-02T00:00:00"/>
    <s v="FEMENINO"/>
    <s v="BARRANQUILLA"/>
    <s v="ATLANTICO"/>
    <n v="0"/>
    <n v="2"/>
    <n v="1"/>
    <n v="3"/>
    <n v="1"/>
    <n v="1"/>
    <s v="Si"/>
    <s v="Si"/>
    <x v="0"/>
    <n v="0"/>
    <n v="13000"/>
    <n v="1500"/>
    <n v="360000"/>
    <n v="250000"/>
    <n v="180000"/>
    <n v="804500"/>
    <n v="2"/>
    <x v="4"/>
  </r>
  <r>
    <n v="10000494"/>
    <s v="Protegido 494"/>
    <d v="2019-03-23T00:00:00"/>
    <d v="2019-07-12T00:00:00"/>
    <s v="MASCULINO"/>
    <s v="RIOHACHA"/>
    <s v="LA GUAJIRA"/>
    <n v="0"/>
    <n v="0"/>
    <n v="0"/>
    <n v="3"/>
    <n v="1"/>
    <n v="2"/>
    <s v="No"/>
    <s v="Si"/>
    <x v="0"/>
    <n v="0"/>
    <n v="0"/>
    <n v="0"/>
    <n v="360000"/>
    <n v="250000"/>
    <n v="360000"/>
    <n v="970000"/>
    <n v="3"/>
    <x v="4"/>
  </r>
  <r>
    <n v="10000495"/>
    <s v="Protegido 495"/>
    <d v="2019-03-23T00:00:00"/>
    <d v="2019-09-30T00:00:00"/>
    <s v="FEMENINO"/>
    <s v="BARRANQUILLA"/>
    <s v="ATLANTICO"/>
    <n v="1"/>
    <n v="0"/>
    <n v="1"/>
    <n v="3"/>
    <n v="2"/>
    <n v="2"/>
    <s v="Si"/>
    <s v="Si"/>
    <x v="0"/>
    <n v="2500"/>
    <n v="0"/>
    <n v="1500"/>
    <n v="360000"/>
    <n v="500000"/>
    <n v="360000"/>
    <n v="1224000"/>
    <n v="2"/>
    <x v="4"/>
  </r>
  <r>
    <n v="10000496"/>
    <s v="Protegido 496"/>
    <d v="2019-03-23T00:00:00"/>
    <d v="2020-09-30T00:00:00"/>
    <s v="FEMENINO"/>
    <s v="BARRANQUILLA"/>
    <s v="ATLANTICO"/>
    <n v="0"/>
    <n v="0"/>
    <n v="1"/>
    <n v="0"/>
    <n v="2"/>
    <n v="1"/>
    <s v="Si"/>
    <s v="Si"/>
    <x v="0"/>
    <n v="0"/>
    <n v="0"/>
    <n v="1500"/>
    <n v="0"/>
    <n v="500000"/>
    <n v="180000"/>
    <n v="681500"/>
    <n v="2"/>
    <x v="4"/>
  </r>
  <r>
    <n v="10000497"/>
    <s v="Protegido 497"/>
    <d v="2019-03-23T00:00:00"/>
    <d v="2020-02-06T00:00:00"/>
    <s v="FEMENINO"/>
    <s v="MAGANGUE"/>
    <s v="BOLIVAR"/>
    <n v="1"/>
    <n v="2"/>
    <n v="1"/>
    <n v="0"/>
    <n v="1"/>
    <n v="1"/>
    <s v="Si"/>
    <s v="Si"/>
    <x v="0"/>
    <n v="2500"/>
    <n v="13000"/>
    <n v="1500"/>
    <n v="0"/>
    <n v="250000"/>
    <n v="180000"/>
    <n v="447000"/>
    <n v="3"/>
    <x v="4"/>
  </r>
  <r>
    <n v="10000498"/>
    <s v="Protegido 498"/>
    <d v="2019-03-23T00:00:00"/>
    <d v="2019-06-08T00:00:00"/>
    <s v="MASCULINO"/>
    <s v="POPAYAN"/>
    <s v="CAUCA"/>
    <n v="0"/>
    <n v="0"/>
    <n v="0"/>
    <n v="0"/>
    <n v="3"/>
    <n v="2"/>
    <s v="No"/>
    <s v="Si"/>
    <x v="0"/>
    <n v="0"/>
    <n v="0"/>
    <n v="0"/>
    <n v="0"/>
    <n v="750000"/>
    <n v="360000"/>
    <n v="1110000"/>
    <n v="1"/>
    <x v="4"/>
  </r>
  <r>
    <n v="10000499"/>
    <s v="Protegido 499"/>
    <d v="2019-03-23T00:00:00"/>
    <d v="2020-02-21T00:00:00"/>
    <s v="FEMENINO"/>
    <s v="POPAYAN"/>
    <s v="CAUCA"/>
    <n v="0"/>
    <n v="2"/>
    <n v="0"/>
    <n v="3"/>
    <n v="3"/>
    <n v="0"/>
    <s v="Si"/>
    <s v="Si"/>
    <x v="0"/>
    <n v="0"/>
    <n v="13000"/>
    <n v="0"/>
    <n v="360000"/>
    <n v="750000"/>
    <n v="0"/>
    <n v="1123000"/>
    <n v="1"/>
    <x v="4"/>
  </r>
  <r>
    <n v="10000500"/>
    <s v="Protegido 500"/>
    <d v="2019-03-23T00:00:00"/>
    <d v="2021-04-21T00:00:00"/>
    <s v="MASCULINO"/>
    <s v="POPAYAN"/>
    <s v="CAUCA"/>
    <n v="0"/>
    <n v="0"/>
    <n v="1"/>
    <n v="1"/>
    <n v="3"/>
    <n v="0"/>
    <s v="Si"/>
    <s v="Si"/>
    <x v="0"/>
    <n v="0"/>
    <n v="0"/>
    <n v="1500"/>
    <n v="120000"/>
    <n v="750000"/>
    <n v="0"/>
    <n v="871500"/>
    <n v="1"/>
    <x v="4"/>
  </r>
  <r>
    <n v="10000501"/>
    <s v="Protegido 501"/>
    <d v="2019-03-23T00:00:00"/>
    <d v="2021-08-08T00:00:00"/>
    <s v="MASCULINO"/>
    <s v="VILLAVICENCIO"/>
    <s v="META"/>
    <n v="0"/>
    <n v="0"/>
    <n v="1"/>
    <n v="3"/>
    <n v="1"/>
    <n v="2"/>
    <s v="Si"/>
    <s v="Si"/>
    <x v="0"/>
    <n v="0"/>
    <n v="0"/>
    <n v="1500"/>
    <n v="360000"/>
    <n v="250000"/>
    <n v="360000"/>
    <n v="971500"/>
    <n v="1"/>
    <x v="4"/>
  </r>
  <r>
    <n v="10000502"/>
    <s v="Protegido 502"/>
    <d v="2019-03-23T00:00:00"/>
    <d v="2020-11-03T00:00:00"/>
    <s v="MASCULINO"/>
    <s v="VILLAVICENCIO"/>
    <s v="META"/>
    <n v="0"/>
    <n v="2"/>
    <n v="1"/>
    <n v="3"/>
    <n v="3"/>
    <n v="2"/>
    <s v="Si"/>
    <s v="Si"/>
    <x v="0"/>
    <n v="0"/>
    <n v="13000"/>
    <n v="1500"/>
    <n v="360000"/>
    <n v="750000"/>
    <n v="360000"/>
    <n v="1484500"/>
    <n v="1"/>
    <x v="4"/>
  </r>
  <r>
    <n v="10000503"/>
    <s v="Protegido 503"/>
    <d v="2019-03-23T00:00:00"/>
    <d v="2020-08-20T00:00:00"/>
    <s v="FEMENINO"/>
    <s v="NEIVA"/>
    <s v="HUILA"/>
    <n v="1"/>
    <n v="2"/>
    <n v="0"/>
    <n v="0"/>
    <n v="3"/>
    <n v="0"/>
    <s v="Si"/>
    <s v="Si"/>
    <x v="0"/>
    <n v="2500"/>
    <n v="13000"/>
    <n v="0"/>
    <n v="0"/>
    <n v="750000"/>
    <n v="0"/>
    <n v="765500"/>
    <n v="1"/>
    <x v="4"/>
  </r>
  <r>
    <n v="10000504"/>
    <s v="Protegido 504"/>
    <d v="2019-03-23T00:00:00"/>
    <d v="2021-04-09T00:00:00"/>
    <s v="FEMENINO"/>
    <s v="PITALITO"/>
    <s v="HUILA"/>
    <n v="0"/>
    <n v="2"/>
    <n v="0"/>
    <n v="3"/>
    <n v="1"/>
    <n v="1"/>
    <s v="Si"/>
    <s v="Si"/>
    <x v="0"/>
    <n v="0"/>
    <n v="13000"/>
    <n v="0"/>
    <n v="360000"/>
    <n v="250000"/>
    <n v="180000"/>
    <n v="803000"/>
    <n v="1"/>
    <x v="4"/>
  </r>
  <r>
    <n v="10000505"/>
    <s v="Protegido 505"/>
    <d v="2019-03-23T00:00:00"/>
    <d v="2021-01-02T00:00:00"/>
    <s v="MASCULINO"/>
    <s v="LA PLATA"/>
    <s v="HUILA"/>
    <n v="0"/>
    <n v="2"/>
    <n v="0"/>
    <n v="1"/>
    <n v="3"/>
    <n v="1"/>
    <s v="Si"/>
    <s v="Si"/>
    <x v="0"/>
    <n v="0"/>
    <n v="13000"/>
    <n v="0"/>
    <n v="120000"/>
    <n v="750000"/>
    <n v="180000"/>
    <n v="1063000"/>
    <n v="1"/>
    <x v="4"/>
  </r>
  <r>
    <n v="10000506"/>
    <s v="Protegido 506"/>
    <d v="2019-03-23T00:00:00"/>
    <d v="2020-01-28T00:00:00"/>
    <s v="MASCULINO"/>
    <s v="BARRANCABERMEJA"/>
    <s v="SANTANDER"/>
    <n v="1"/>
    <n v="0"/>
    <n v="0"/>
    <n v="1"/>
    <n v="3"/>
    <n v="0"/>
    <s v="Si"/>
    <s v="Si"/>
    <x v="0"/>
    <n v="2500"/>
    <n v="0"/>
    <n v="0"/>
    <n v="120000"/>
    <n v="750000"/>
    <n v="0"/>
    <n v="872500"/>
    <n v="2"/>
    <x v="4"/>
  </r>
  <r>
    <n v="10000507"/>
    <s v="Protegido 507"/>
    <d v="2019-03-23T00:00:00"/>
    <d v="2021-07-27T00:00:00"/>
    <s v="FEMENINO"/>
    <s v="BARRANCABERMEJA"/>
    <s v="SANTANDER"/>
    <n v="1"/>
    <n v="0"/>
    <n v="0"/>
    <n v="3"/>
    <n v="1"/>
    <n v="1"/>
    <s v="Si"/>
    <s v="Si"/>
    <x v="0"/>
    <n v="2500"/>
    <n v="0"/>
    <n v="0"/>
    <n v="360000"/>
    <n v="250000"/>
    <n v="180000"/>
    <n v="792500"/>
    <n v="2"/>
    <x v="4"/>
  </r>
  <r>
    <n v="10000508"/>
    <s v="Protegido 508"/>
    <d v="2019-03-23T00:00:00"/>
    <d v="2020-12-19T00:00:00"/>
    <s v="MASCULINO"/>
    <s v="BARRANCABERMEJA"/>
    <s v="SANTANDER"/>
    <n v="1"/>
    <n v="2"/>
    <n v="0"/>
    <n v="0"/>
    <n v="2"/>
    <n v="1"/>
    <s v="Si"/>
    <s v="Si"/>
    <x v="0"/>
    <n v="2500"/>
    <n v="13000"/>
    <n v="0"/>
    <n v="0"/>
    <n v="500000"/>
    <n v="180000"/>
    <n v="695500"/>
    <n v="2"/>
    <x v="4"/>
  </r>
  <r>
    <n v="10000509"/>
    <s v="Protegido 509"/>
    <d v="2019-03-23T00:00:00"/>
    <d v="2019-07-15T00:00:00"/>
    <s v="FEMENINO"/>
    <s v="BARRANCABERMEJA"/>
    <s v="SANTANDER"/>
    <n v="1"/>
    <n v="1"/>
    <n v="1"/>
    <n v="0"/>
    <n v="2"/>
    <n v="2"/>
    <s v="Si"/>
    <s v="Si"/>
    <x v="0"/>
    <n v="2500"/>
    <n v="6500"/>
    <n v="1500"/>
    <n v="0"/>
    <n v="500000"/>
    <n v="360000"/>
    <n v="870500"/>
    <n v="2"/>
    <x v="4"/>
  </r>
  <r>
    <n v="10000510"/>
    <s v="Protegido 510"/>
    <d v="2019-03-23T00:00:00"/>
    <d v="2020-06-09T00:00:00"/>
    <s v="MASCULINO"/>
    <s v="BARRANCABERMEJA"/>
    <s v="SANTANDER"/>
    <n v="0"/>
    <n v="1"/>
    <n v="0"/>
    <n v="3"/>
    <n v="2"/>
    <n v="1"/>
    <s v="Si"/>
    <s v="Si"/>
    <x v="0"/>
    <n v="0"/>
    <n v="6500"/>
    <n v="0"/>
    <n v="360000"/>
    <n v="500000"/>
    <n v="180000"/>
    <n v="1046500"/>
    <n v="2"/>
    <x v="4"/>
  </r>
  <r>
    <n v="10000511"/>
    <s v="Protegido 511"/>
    <d v="2019-03-23T00:00:00"/>
    <d v="2019-12-21T00:00:00"/>
    <s v="MASCULINO"/>
    <s v="IBAGUE"/>
    <s v="TOLIMA"/>
    <n v="1"/>
    <n v="0"/>
    <n v="1"/>
    <n v="0"/>
    <n v="3"/>
    <n v="1"/>
    <s v="Si"/>
    <s v="Si"/>
    <x v="0"/>
    <n v="2500"/>
    <n v="0"/>
    <n v="1500"/>
    <n v="0"/>
    <n v="750000"/>
    <n v="180000"/>
    <n v="934000"/>
    <n v="4"/>
    <x v="4"/>
  </r>
  <r>
    <n v="10000512"/>
    <s v="Protegido 512"/>
    <d v="2019-03-23T00:00:00"/>
    <d v="2020-05-28T00:00:00"/>
    <s v="FEMENINO"/>
    <s v="BOGOTA"/>
    <s v="BOGOTA"/>
    <n v="0"/>
    <n v="0"/>
    <n v="0"/>
    <n v="3"/>
    <n v="2"/>
    <n v="1"/>
    <s v="No"/>
    <s v="Si"/>
    <x v="0"/>
    <n v="0"/>
    <n v="0"/>
    <n v="0"/>
    <n v="360000"/>
    <n v="500000"/>
    <n v="180000"/>
    <n v="1040000"/>
    <n v="1"/>
    <x v="4"/>
  </r>
  <r>
    <n v="10000513"/>
    <s v="Protegido 513"/>
    <d v="2019-03-23T00:00:00"/>
    <d v="2020-04-18T00:00:00"/>
    <s v="MASCULINO"/>
    <s v="MEDELLIN"/>
    <s v="ANTIOQUIA"/>
    <n v="0"/>
    <n v="0"/>
    <n v="0"/>
    <n v="1"/>
    <n v="1"/>
    <n v="2"/>
    <s v="No"/>
    <s v="Si"/>
    <x v="0"/>
    <n v="0"/>
    <n v="0"/>
    <n v="0"/>
    <n v="120000"/>
    <n v="250000"/>
    <n v="360000"/>
    <n v="730000"/>
    <n v="2"/>
    <x v="4"/>
  </r>
  <r>
    <n v="10000514"/>
    <s v="Protegido 514"/>
    <d v="2019-03-23T00:00:00"/>
    <d v="2020-03-01T00:00:00"/>
    <s v="MASCULINO"/>
    <s v="BOGOTA"/>
    <s v="BOGOTA"/>
    <n v="0"/>
    <n v="2"/>
    <n v="1"/>
    <n v="1"/>
    <n v="2"/>
    <n v="0"/>
    <s v="Si"/>
    <s v="Si"/>
    <x v="0"/>
    <n v="0"/>
    <n v="13000"/>
    <n v="1500"/>
    <n v="120000"/>
    <n v="500000"/>
    <n v="0"/>
    <n v="634500"/>
    <n v="1"/>
    <x v="4"/>
  </r>
  <r>
    <n v="10000515"/>
    <s v="Protegido 515"/>
    <d v="2019-03-23T00:00:00"/>
    <d v="2020-02-23T00:00:00"/>
    <s v="FEMENINO"/>
    <s v="FLORENCIA 1"/>
    <s v="CAQUETA"/>
    <n v="0"/>
    <n v="1"/>
    <n v="0"/>
    <n v="1"/>
    <n v="1"/>
    <n v="1"/>
    <s v="Si"/>
    <s v="Si"/>
    <x v="0"/>
    <n v="0"/>
    <n v="6500"/>
    <n v="0"/>
    <n v="120000"/>
    <n v="250000"/>
    <n v="180000"/>
    <n v="556500"/>
    <n v="1"/>
    <x v="4"/>
  </r>
  <r>
    <n v="10000516"/>
    <s v="Protegido 516"/>
    <d v="2019-03-23T00:00:00"/>
    <d v="2020-12-31T00:00:00"/>
    <s v="MASCULINO"/>
    <s v="GRANADA 3"/>
    <s v="META"/>
    <n v="0"/>
    <n v="0"/>
    <n v="0"/>
    <n v="0"/>
    <n v="3"/>
    <n v="0"/>
    <s v="No"/>
    <s v="Si"/>
    <x v="0"/>
    <n v="0"/>
    <n v="0"/>
    <n v="0"/>
    <n v="0"/>
    <n v="750000"/>
    <n v="0"/>
    <n v="750000"/>
    <n v="1"/>
    <x v="4"/>
  </r>
  <r>
    <n v="10000517"/>
    <s v="Protegido 517"/>
    <d v="2019-03-23T00:00:00"/>
    <d v="2020-01-03T00:00:00"/>
    <s v="FEMENINO"/>
    <s v="BOGOTA"/>
    <s v="BOGOTA"/>
    <n v="1"/>
    <n v="1"/>
    <n v="0"/>
    <n v="3"/>
    <n v="2"/>
    <n v="0"/>
    <s v="Si"/>
    <s v="Si"/>
    <x v="0"/>
    <n v="2500"/>
    <n v="6500"/>
    <n v="0"/>
    <n v="360000"/>
    <n v="500000"/>
    <n v="0"/>
    <n v="869000"/>
    <n v="1"/>
    <x v="4"/>
  </r>
  <r>
    <n v="10000518"/>
    <s v="Protegido 518"/>
    <d v="2019-03-23T00:00:00"/>
    <d v="2020-02-11T00:00:00"/>
    <s v="FEMENINO"/>
    <s v="EL DONCELLO"/>
    <s v="CAQUETA"/>
    <n v="0"/>
    <n v="2"/>
    <n v="1"/>
    <n v="0"/>
    <n v="1"/>
    <n v="1"/>
    <s v="Si"/>
    <s v="Si"/>
    <x v="0"/>
    <n v="0"/>
    <n v="13000"/>
    <n v="1500"/>
    <n v="0"/>
    <n v="250000"/>
    <n v="180000"/>
    <n v="444500"/>
    <n v="1"/>
    <x v="4"/>
  </r>
  <r>
    <n v="10000519"/>
    <s v="Protegido 519"/>
    <d v="2019-03-23T00:00:00"/>
    <d v="2021-08-19T00:00:00"/>
    <s v="FEMENINO"/>
    <s v="FLORENCIA 1"/>
    <s v="CAQUETA"/>
    <n v="0"/>
    <n v="2"/>
    <n v="1"/>
    <n v="0"/>
    <n v="1"/>
    <n v="2"/>
    <s v="Si"/>
    <s v="Si"/>
    <x v="0"/>
    <n v="0"/>
    <n v="13000"/>
    <n v="1500"/>
    <n v="0"/>
    <n v="250000"/>
    <n v="360000"/>
    <n v="624500"/>
    <n v="1"/>
    <x v="4"/>
  </r>
  <r>
    <n v="10000520"/>
    <s v="Protegido 520"/>
    <d v="2019-03-23T00:00:00"/>
    <d v="2021-06-24T00:00:00"/>
    <s v="MASCULINO"/>
    <s v="BOGOTA"/>
    <s v="BOGOTA"/>
    <n v="0"/>
    <n v="0"/>
    <n v="0"/>
    <n v="0"/>
    <n v="3"/>
    <n v="1"/>
    <s v="No"/>
    <s v="Si"/>
    <x v="0"/>
    <n v="0"/>
    <n v="0"/>
    <n v="0"/>
    <n v="0"/>
    <n v="750000"/>
    <n v="180000"/>
    <n v="930000"/>
    <n v="1"/>
    <x v="4"/>
  </r>
  <r>
    <n v="10000521"/>
    <s v="Protegido 521"/>
    <d v="2019-03-23T00:00:00"/>
    <d v="2021-08-21T00:00:00"/>
    <s v="MASCULINO"/>
    <s v="BOGOTA"/>
    <s v="BOGOTA"/>
    <n v="0"/>
    <n v="0"/>
    <n v="0"/>
    <n v="1"/>
    <n v="2"/>
    <n v="2"/>
    <s v="No"/>
    <s v="Si"/>
    <x v="0"/>
    <n v="0"/>
    <n v="0"/>
    <n v="0"/>
    <n v="120000"/>
    <n v="500000"/>
    <n v="360000"/>
    <n v="980000"/>
    <n v="1"/>
    <x v="4"/>
  </r>
  <r>
    <n v="10000522"/>
    <s v="Protegido 522"/>
    <d v="2019-03-23T00:00:00"/>
    <d v="2021-01-13T00:00:00"/>
    <s v="FEMENINO"/>
    <s v="BOGOTA"/>
    <s v="BOGOTA"/>
    <n v="1"/>
    <n v="1"/>
    <n v="0"/>
    <n v="1"/>
    <n v="1"/>
    <n v="1"/>
    <s v="Si"/>
    <s v="Si"/>
    <x v="0"/>
    <n v="2500"/>
    <n v="6500"/>
    <n v="0"/>
    <n v="120000"/>
    <n v="250000"/>
    <n v="180000"/>
    <n v="559000"/>
    <n v="1"/>
    <x v="4"/>
  </r>
  <r>
    <n v="10000523"/>
    <s v="Protegido 523"/>
    <d v="2019-03-23T00:00:00"/>
    <d v="2019-06-22T00:00:00"/>
    <s v="MASCULINO"/>
    <s v="BOGOTA"/>
    <s v="BOGOTA"/>
    <n v="1"/>
    <n v="1"/>
    <n v="0"/>
    <n v="1"/>
    <n v="2"/>
    <n v="2"/>
    <s v="Si"/>
    <s v="Si"/>
    <x v="0"/>
    <n v="2500"/>
    <n v="6500"/>
    <n v="0"/>
    <n v="120000"/>
    <n v="500000"/>
    <n v="360000"/>
    <n v="989000"/>
    <n v="1"/>
    <x v="4"/>
  </r>
  <r>
    <n v="10000524"/>
    <s v="Protegido 524"/>
    <d v="2019-03-23T00:00:00"/>
    <d v="2019-07-15T00:00:00"/>
    <s v="MASCULINO"/>
    <s v="IBAGUE"/>
    <s v="TOLIMA"/>
    <n v="0"/>
    <n v="1"/>
    <n v="0"/>
    <n v="3"/>
    <n v="1"/>
    <n v="0"/>
    <s v="Si"/>
    <s v="Si"/>
    <x v="0"/>
    <n v="0"/>
    <n v="6500"/>
    <n v="0"/>
    <n v="360000"/>
    <n v="250000"/>
    <n v="0"/>
    <n v="616500"/>
    <n v="4"/>
    <x v="4"/>
  </r>
  <r>
    <n v="10000525"/>
    <s v="Protegido 525"/>
    <d v="2019-03-23T00:00:00"/>
    <d v="2020-09-22T00:00:00"/>
    <s v="FEMENINO"/>
    <s v="FLORENCIA 1"/>
    <s v="CAQUETA"/>
    <n v="0"/>
    <n v="2"/>
    <n v="0"/>
    <n v="0"/>
    <n v="2"/>
    <n v="2"/>
    <s v="Si"/>
    <s v="Si"/>
    <x v="0"/>
    <n v="0"/>
    <n v="13000"/>
    <n v="0"/>
    <n v="0"/>
    <n v="500000"/>
    <n v="360000"/>
    <n v="873000"/>
    <n v="1"/>
    <x v="4"/>
  </r>
  <r>
    <n v="10000526"/>
    <s v="Protegido 526"/>
    <d v="2019-03-23T00:00:00"/>
    <d v="2020-05-05T00:00:00"/>
    <s v="FEMENINO"/>
    <s v="PEREIRA"/>
    <s v="RISARALDA"/>
    <n v="0"/>
    <n v="0"/>
    <n v="0"/>
    <n v="1"/>
    <n v="1"/>
    <n v="1"/>
    <s v="No"/>
    <s v="Si"/>
    <x v="0"/>
    <n v="0"/>
    <n v="0"/>
    <n v="0"/>
    <n v="120000"/>
    <n v="250000"/>
    <n v="180000"/>
    <n v="550000"/>
    <n v="1"/>
    <x v="4"/>
  </r>
  <r>
    <n v="10000527"/>
    <s v="Protegido 527"/>
    <d v="2019-03-23T00:00:00"/>
    <d v="2020-09-10T00:00:00"/>
    <s v="FEMENINO"/>
    <s v="PUEBLO RICO"/>
    <s v="RISARALDA"/>
    <n v="0"/>
    <n v="2"/>
    <n v="0"/>
    <n v="0"/>
    <n v="1"/>
    <n v="2"/>
    <s v="Si"/>
    <s v="Si"/>
    <x v="0"/>
    <n v="0"/>
    <n v="13000"/>
    <n v="0"/>
    <n v="0"/>
    <n v="250000"/>
    <n v="360000"/>
    <n v="623000"/>
    <n v="1"/>
    <x v="4"/>
  </r>
  <r>
    <n v="10000528"/>
    <s v="Protegido 528"/>
    <d v="2019-03-23T00:00:00"/>
    <d v="2021-07-28T00:00:00"/>
    <s v="FEMENINO"/>
    <s v="MEDELLIN"/>
    <s v="ANTIOQUIA"/>
    <n v="0"/>
    <n v="0"/>
    <n v="0"/>
    <n v="1"/>
    <n v="2"/>
    <n v="1"/>
    <s v="No"/>
    <s v="Si"/>
    <x v="0"/>
    <n v="0"/>
    <n v="0"/>
    <n v="0"/>
    <n v="120000"/>
    <n v="500000"/>
    <n v="180000"/>
    <n v="800000"/>
    <n v="2"/>
    <x v="4"/>
  </r>
  <r>
    <n v="10000529"/>
    <s v="Protegido 529"/>
    <d v="2019-03-23T00:00:00"/>
    <d v="2020-02-12T00:00:00"/>
    <s v="FEMENINO"/>
    <s v="MEDELLIN"/>
    <s v="ANTIOQUIA"/>
    <n v="0"/>
    <n v="0"/>
    <n v="1"/>
    <n v="0"/>
    <n v="3"/>
    <n v="1"/>
    <s v="Si"/>
    <s v="Si"/>
    <x v="0"/>
    <n v="0"/>
    <n v="0"/>
    <n v="1500"/>
    <n v="0"/>
    <n v="750000"/>
    <n v="180000"/>
    <n v="931500"/>
    <n v="2"/>
    <x v="4"/>
  </r>
  <r>
    <n v="10000530"/>
    <s v="Protegido 530"/>
    <d v="2019-03-23T00:00:00"/>
    <d v="2021-07-13T00:00:00"/>
    <s v="FEMENINO"/>
    <s v="MEDELLIN"/>
    <s v="ANTIOQUIA"/>
    <n v="1"/>
    <n v="2"/>
    <n v="1"/>
    <n v="3"/>
    <n v="2"/>
    <n v="0"/>
    <s v="Si"/>
    <s v="Si"/>
    <x v="0"/>
    <n v="2500"/>
    <n v="13000"/>
    <n v="1500"/>
    <n v="360000"/>
    <n v="500000"/>
    <n v="0"/>
    <n v="877000"/>
    <n v="2"/>
    <x v="4"/>
  </r>
  <r>
    <n v="10000531"/>
    <s v="Protegido 531"/>
    <d v="2019-03-23T00:00:00"/>
    <d v="2020-09-16T00:00:00"/>
    <s v="FEMENINO"/>
    <s v="MUTATA"/>
    <s v="ANTIOQUIA"/>
    <n v="0"/>
    <n v="2"/>
    <n v="1"/>
    <n v="0"/>
    <n v="1"/>
    <n v="1"/>
    <s v="Si"/>
    <s v="Si"/>
    <x v="0"/>
    <n v="0"/>
    <n v="13000"/>
    <n v="1500"/>
    <n v="0"/>
    <n v="250000"/>
    <n v="180000"/>
    <n v="444500"/>
    <n v="2"/>
    <x v="4"/>
  </r>
  <r>
    <n v="10000532"/>
    <s v="Protegido 532"/>
    <d v="2019-03-23T00:00:00"/>
    <d v="2021-09-08T00:00:00"/>
    <s v="MASCULINO"/>
    <s v="BARRANQUILLA"/>
    <s v="ATLANTICO"/>
    <n v="0"/>
    <n v="1"/>
    <n v="1"/>
    <n v="1"/>
    <n v="3"/>
    <n v="2"/>
    <s v="Si"/>
    <s v="Si"/>
    <x v="0"/>
    <n v="0"/>
    <n v="6500"/>
    <n v="1500"/>
    <n v="120000"/>
    <n v="750000"/>
    <n v="360000"/>
    <n v="1238000"/>
    <n v="2"/>
    <x v="4"/>
  </r>
  <r>
    <n v="10000533"/>
    <s v="Protegido 533"/>
    <d v="2019-03-23T00:00:00"/>
    <d v="2020-08-31T00:00:00"/>
    <s v="FEMENINO"/>
    <s v="CIENAGA"/>
    <s v="MAGDALENA"/>
    <n v="1"/>
    <n v="0"/>
    <n v="0"/>
    <n v="1"/>
    <n v="3"/>
    <n v="1"/>
    <s v="Si"/>
    <s v="Si"/>
    <x v="0"/>
    <n v="2500"/>
    <n v="0"/>
    <n v="0"/>
    <n v="120000"/>
    <n v="750000"/>
    <n v="180000"/>
    <n v="1052500"/>
    <n v="4"/>
    <x v="4"/>
  </r>
  <r>
    <n v="10000534"/>
    <s v="Protegido 534"/>
    <d v="2019-03-23T00:00:00"/>
    <d v="2020-06-02T00:00:00"/>
    <s v="FEMENINO"/>
    <s v="COYAIMA"/>
    <s v="TOLIMA"/>
    <n v="0"/>
    <n v="2"/>
    <n v="0"/>
    <n v="0"/>
    <n v="1"/>
    <n v="1"/>
    <s v="Si"/>
    <s v="Si"/>
    <x v="0"/>
    <n v="0"/>
    <n v="13000"/>
    <n v="0"/>
    <n v="0"/>
    <n v="250000"/>
    <n v="180000"/>
    <n v="443000"/>
    <n v="4"/>
    <x v="4"/>
  </r>
  <r>
    <n v="10000535"/>
    <s v="Protegido 535"/>
    <d v="2019-03-23T00:00:00"/>
    <d v="2021-05-30T00:00:00"/>
    <s v="FEMENINO"/>
    <s v="BOGOTA"/>
    <s v="BOGOTA"/>
    <n v="0"/>
    <n v="1"/>
    <n v="1"/>
    <n v="0"/>
    <n v="2"/>
    <n v="0"/>
    <s v="Si"/>
    <s v="Si"/>
    <x v="0"/>
    <n v="0"/>
    <n v="6500"/>
    <n v="1500"/>
    <n v="0"/>
    <n v="500000"/>
    <n v="0"/>
    <n v="508000"/>
    <n v="1"/>
    <x v="4"/>
  </r>
  <r>
    <n v="10000536"/>
    <s v="Protegido 536"/>
    <d v="2019-03-23T00:00:00"/>
    <d v="2019-12-19T00:00:00"/>
    <s v="FEMENINO"/>
    <s v="VILLAVICENCIO"/>
    <s v="META"/>
    <n v="0"/>
    <n v="1"/>
    <n v="0"/>
    <n v="3"/>
    <n v="2"/>
    <n v="0"/>
    <s v="Si"/>
    <s v="Si"/>
    <x v="0"/>
    <n v="0"/>
    <n v="6500"/>
    <n v="0"/>
    <n v="360000"/>
    <n v="500000"/>
    <n v="0"/>
    <n v="866500"/>
    <n v="1"/>
    <x v="4"/>
  </r>
  <r>
    <n v="10000537"/>
    <s v="Protegido 537"/>
    <d v="2019-03-23T00:00:00"/>
    <d v="2021-06-02T00:00:00"/>
    <s v="FEMENINO"/>
    <s v="LA MESA"/>
    <s v="CUNDINAMARCA"/>
    <n v="1"/>
    <n v="0"/>
    <n v="0"/>
    <n v="0"/>
    <n v="1"/>
    <n v="0"/>
    <s v="Si"/>
    <s v="Si"/>
    <x v="0"/>
    <n v="2500"/>
    <n v="0"/>
    <n v="0"/>
    <n v="0"/>
    <n v="250000"/>
    <n v="0"/>
    <n v="252500"/>
    <n v="3"/>
    <x v="4"/>
  </r>
  <r>
    <n v="10000538"/>
    <s v="Protegido 538"/>
    <d v="2019-03-23T00:00:00"/>
    <d v="2020-02-26T00:00:00"/>
    <s v="MASCULINO"/>
    <s v="FLORENCIA 1"/>
    <s v="CAQUETA"/>
    <n v="0"/>
    <n v="2"/>
    <n v="0"/>
    <n v="3"/>
    <n v="1"/>
    <n v="2"/>
    <s v="Si"/>
    <s v="Si"/>
    <x v="0"/>
    <n v="0"/>
    <n v="13000"/>
    <n v="0"/>
    <n v="360000"/>
    <n v="250000"/>
    <n v="360000"/>
    <n v="983000"/>
    <n v="1"/>
    <x v="4"/>
  </r>
  <r>
    <n v="10000539"/>
    <s v="Protegido 539"/>
    <d v="2019-03-23T00:00:00"/>
    <d v="2020-07-28T00:00:00"/>
    <s v="MASCULINO"/>
    <s v="GIRARDOT"/>
    <s v="CUNDINAMARCA"/>
    <n v="0"/>
    <n v="0"/>
    <n v="0"/>
    <n v="1"/>
    <n v="2"/>
    <n v="0"/>
    <s v="No"/>
    <s v="Si"/>
    <x v="0"/>
    <n v="0"/>
    <n v="0"/>
    <n v="0"/>
    <n v="120000"/>
    <n v="500000"/>
    <n v="0"/>
    <n v="620000"/>
    <n v="3"/>
    <x v="4"/>
  </r>
  <r>
    <n v="10000540"/>
    <s v="Protegido 540"/>
    <d v="2019-03-23T00:00:00"/>
    <d v="2020-07-25T00:00:00"/>
    <s v="MASCULINO"/>
    <s v="LA BELLEZA"/>
    <s v="SANTANDER"/>
    <n v="1"/>
    <n v="1"/>
    <n v="0"/>
    <n v="1"/>
    <n v="3"/>
    <n v="2"/>
    <s v="Si"/>
    <s v="Si"/>
    <x v="0"/>
    <n v="2500"/>
    <n v="6500"/>
    <n v="0"/>
    <n v="120000"/>
    <n v="750000"/>
    <n v="360000"/>
    <n v="1239000"/>
    <n v="2"/>
    <x v="4"/>
  </r>
  <r>
    <n v="10000541"/>
    <s v="Protegido 541"/>
    <d v="2019-03-23T00:00:00"/>
    <d v="2020-12-01T00:00:00"/>
    <s v="MASCULINO"/>
    <s v="PITALITO"/>
    <s v="HUILA"/>
    <n v="0"/>
    <n v="1"/>
    <n v="0"/>
    <n v="1"/>
    <n v="2"/>
    <n v="1"/>
    <s v="Si"/>
    <s v="Si"/>
    <x v="0"/>
    <n v="0"/>
    <n v="6500"/>
    <n v="0"/>
    <n v="120000"/>
    <n v="500000"/>
    <n v="180000"/>
    <n v="806500"/>
    <n v="1"/>
    <x v="4"/>
  </r>
  <r>
    <n v="10000542"/>
    <s v="Protegido 542"/>
    <d v="2019-03-23T00:00:00"/>
    <d v="2019-12-04T00:00:00"/>
    <s v="FEMENINO"/>
    <s v="BARRANCABERMEJA"/>
    <s v="SANTANDER"/>
    <n v="1"/>
    <n v="0"/>
    <n v="0"/>
    <n v="3"/>
    <n v="2"/>
    <n v="0"/>
    <s v="Si"/>
    <s v="Si"/>
    <x v="0"/>
    <n v="2500"/>
    <n v="0"/>
    <n v="0"/>
    <n v="360000"/>
    <n v="500000"/>
    <n v="0"/>
    <n v="862500"/>
    <n v="2"/>
    <x v="4"/>
  </r>
  <r>
    <n v="10000543"/>
    <s v="Protegido 543"/>
    <d v="2019-03-23T00:00:00"/>
    <d v="2020-12-02T00:00:00"/>
    <s v="FEMENINO"/>
    <s v="BARRANQUILLA"/>
    <s v="ATLANTICO"/>
    <n v="0"/>
    <n v="1"/>
    <n v="1"/>
    <n v="0"/>
    <n v="2"/>
    <n v="0"/>
    <s v="Si"/>
    <s v="Si"/>
    <x v="0"/>
    <n v="0"/>
    <n v="6500"/>
    <n v="1500"/>
    <n v="0"/>
    <n v="500000"/>
    <n v="0"/>
    <n v="508000"/>
    <n v="2"/>
    <x v="4"/>
  </r>
  <r>
    <n v="10000544"/>
    <s v="Protegido 544"/>
    <d v="2019-03-23T00:00:00"/>
    <d v="2019-12-23T00:00:00"/>
    <s v="MASCULINO"/>
    <s v="BOGOTA"/>
    <s v="BOGOTA"/>
    <n v="1"/>
    <n v="1"/>
    <n v="1"/>
    <n v="3"/>
    <n v="3"/>
    <n v="0"/>
    <s v="Si"/>
    <s v="Si"/>
    <x v="0"/>
    <n v="2500"/>
    <n v="6500"/>
    <n v="1500"/>
    <n v="360000"/>
    <n v="750000"/>
    <n v="0"/>
    <n v="1120500"/>
    <n v="1"/>
    <x v="4"/>
  </r>
  <r>
    <n v="10000545"/>
    <s v="Protegido 545"/>
    <d v="2019-03-23T00:00:00"/>
    <d v="2021-02-09T00:00:00"/>
    <s v="MASCULINO"/>
    <s v="BOGOTA"/>
    <s v="BOGOTA"/>
    <n v="0"/>
    <n v="2"/>
    <n v="0"/>
    <n v="1"/>
    <n v="1"/>
    <n v="0"/>
    <s v="Si"/>
    <s v="Si"/>
    <x v="0"/>
    <n v="0"/>
    <n v="13000"/>
    <n v="0"/>
    <n v="120000"/>
    <n v="250000"/>
    <n v="0"/>
    <n v="383000"/>
    <n v="1"/>
    <x v="4"/>
  </r>
  <r>
    <n v="10000546"/>
    <s v="Protegido 546"/>
    <d v="2019-03-23T00:00:00"/>
    <d v="2019-10-04T00:00:00"/>
    <s v="MASCULINO"/>
    <s v="BOGOTA"/>
    <s v="BOGOTA"/>
    <n v="0"/>
    <n v="0"/>
    <n v="1"/>
    <n v="3"/>
    <n v="3"/>
    <n v="0"/>
    <s v="Si"/>
    <s v="Si"/>
    <x v="0"/>
    <n v="0"/>
    <n v="0"/>
    <n v="1500"/>
    <n v="360000"/>
    <n v="750000"/>
    <n v="0"/>
    <n v="1111500"/>
    <n v="1"/>
    <x v="4"/>
  </r>
  <r>
    <n v="10000547"/>
    <s v="Protegido 547"/>
    <d v="2019-03-23T00:00:00"/>
    <d v="2019-11-12T00:00:00"/>
    <s v="MASCULINO"/>
    <s v="VIOTA"/>
    <s v="CUNDINAMARCA"/>
    <n v="0"/>
    <n v="1"/>
    <n v="0"/>
    <n v="0"/>
    <n v="1"/>
    <n v="1"/>
    <s v="Si"/>
    <s v="Si"/>
    <x v="0"/>
    <n v="0"/>
    <n v="6500"/>
    <n v="0"/>
    <n v="0"/>
    <n v="250000"/>
    <n v="180000"/>
    <n v="436500"/>
    <n v="3"/>
    <x v="4"/>
  </r>
  <r>
    <n v="10000548"/>
    <s v="Protegido 548"/>
    <d v="2019-03-23T00:00:00"/>
    <d v="2020-05-08T00:00:00"/>
    <s v="FEMENINO"/>
    <s v="SAN VICENTE DEL CAGUAN"/>
    <s v="CAQUETA"/>
    <n v="0"/>
    <n v="2"/>
    <n v="0"/>
    <n v="1"/>
    <n v="2"/>
    <n v="1"/>
    <s v="Si"/>
    <s v="Si"/>
    <x v="0"/>
    <n v="0"/>
    <n v="13000"/>
    <n v="0"/>
    <n v="120000"/>
    <n v="500000"/>
    <n v="180000"/>
    <n v="813000"/>
    <n v="1"/>
    <x v="4"/>
  </r>
  <r>
    <n v="10000549"/>
    <s v="Protegido 549"/>
    <d v="2019-03-23T00:00:00"/>
    <d v="2019-12-28T00:00:00"/>
    <s v="MASCULINO"/>
    <s v="CIMITARRA"/>
    <s v="SANTANDER"/>
    <n v="0"/>
    <n v="1"/>
    <n v="1"/>
    <n v="3"/>
    <n v="2"/>
    <n v="0"/>
    <s v="Si"/>
    <s v="Si"/>
    <x v="0"/>
    <n v="0"/>
    <n v="6500"/>
    <n v="1500"/>
    <n v="360000"/>
    <n v="500000"/>
    <n v="0"/>
    <n v="868000"/>
    <n v="2"/>
    <x v="4"/>
  </r>
  <r>
    <n v="10000550"/>
    <s v="Protegido 550"/>
    <d v="2019-03-23T00:00:00"/>
    <d v="2020-07-23T00:00:00"/>
    <s v="FEMENINO"/>
    <s v="PIEDECUESTA"/>
    <s v="SANTANDER"/>
    <n v="0"/>
    <n v="1"/>
    <n v="0"/>
    <n v="0"/>
    <n v="1"/>
    <n v="2"/>
    <s v="Si"/>
    <s v="Si"/>
    <x v="0"/>
    <n v="0"/>
    <n v="6500"/>
    <n v="0"/>
    <n v="0"/>
    <n v="250000"/>
    <n v="360000"/>
    <n v="616500"/>
    <n v="2"/>
    <x v="4"/>
  </r>
  <r>
    <n v="10000551"/>
    <s v="Protegido 551"/>
    <d v="2019-03-23T00:00:00"/>
    <d v="2021-04-22T00:00:00"/>
    <s v="FEMENINO"/>
    <s v="BARRANCABERMEJA"/>
    <s v="SANTANDER"/>
    <n v="1"/>
    <n v="2"/>
    <n v="1"/>
    <n v="3"/>
    <n v="3"/>
    <n v="1"/>
    <s v="Si"/>
    <s v="Si"/>
    <x v="0"/>
    <n v="2500"/>
    <n v="13000"/>
    <n v="1500"/>
    <n v="360000"/>
    <n v="750000"/>
    <n v="180000"/>
    <n v="1307000"/>
    <n v="2"/>
    <x v="4"/>
  </r>
  <r>
    <n v="10000552"/>
    <s v="Protegido 552"/>
    <d v="2019-03-23T00:00:00"/>
    <d v="2019-07-03T00:00:00"/>
    <s v="MASCULINO"/>
    <s v="BARRANCABERMEJA"/>
    <s v="SANTANDER"/>
    <n v="0"/>
    <n v="2"/>
    <n v="1"/>
    <n v="3"/>
    <n v="3"/>
    <n v="2"/>
    <s v="Si"/>
    <s v="Si"/>
    <x v="0"/>
    <n v="0"/>
    <n v="13000"/>
    <n v="1500"/>
    <n v="360000"/>
    <n v="750000"/>
    <n v="360000"/>
    <n v="1484500"/>
    <n v="2"/>
    <x v="4"/>
  </r>
  <r>
    <n v="10000553"/>
    <s v="Protegido 553"/>
    <d v="2019-03-23T00:00:00"/>
    <d v="2019-12-25T00:00:00"/>
    <s v="MASCULINO"/>
    <s v="IBAGUE"/>
    <s v="TOLIMA"/>
    <n v="0"/>
    <n v="0"/>
    <n v="0"/>
    <n v="3"/>
    <n v="2"/>
    <n v="2"/>
    <s v="No"/>
    <s v="Si"/>
    <x v="0"/>
    <n v="0"/>
    <n v="0"/>
    <n v="0"/>
    <n v="360000"/>
    <n v="500000"/>
    <n v="360000"/>
    <n v="1220000"/>
    <n v="4"/>
    <x v="4"/>
  </r>
  <r>
    <n v="10000554"/>
    <s v="Protegido 554"/>
    <d v="2019-03-23T00:00:00"/>
    <d v="2019-12-23T00:00:00"/>
    <s v="MASCULINO"/>
    <s v="BOGOTA"/>
    <s v="BOGOTA"/>
    <n v="0"/>
    <n v="2"/>
    <n v="0"/>
    <n v="1"/>
    <n v="2"/>
    <n v="1"/>
    <s v="Si"/>
    <s v="Si"/>
    <x v="0"/>
    <n v="0"/>
    <n v="13000"/>
    <n v="0"/>
    <n v="120000"/>
    <n v="500000"/>
    <n v="180000"/>
    <n v="813000"/>
    <n v="1"/>
    <x v="4"/>
  </r>
  <r>
    <n v="10000555"/>
    <s v="Protegido 555"/>
    <d v="2019-03-23T00:00:00"/>
    <d v="2021-01-28T00:00:00"/>
    <s v="MASCULINO"/>
    <s v="POPAYAN"/>
    <s v="CAUCA"/>
    <n v="0"/>
    <n v="0"/>
    <n v="0"/>
    <n v="1"/>
    <n v="3"/>
    <n v="2"/>
    <s v="No"/>
    <s v="Si"/>
    <x v="0"/>
    <n v="0"/>
    <n v="0"/>
    <n v="0"/>
    <n v="120000"/>
    <n v="750000"/>
    <n v="360000"/>
    <n v="1230000"/>
    <n v="1"/>
    <x v="4"/>
  </r>
  <r>
    <n v="10000556"/>
    <s v="Protegido 556"/>
    <d v="2019-03-23T00:00:00"/>
    <d v="2020-08-18T00:00:00"/>
    <s v="FEMENINO"/>
    <s v="SAN VICENTE DEL CAGUAN"/>
    <s v="CAQUETA"/>
    <n v="0"/>
    <n v="2"/>
    <n v="0"/>
    <n v="3"/>
    <n v="3"/>
    <n v="2"/>
    <s v="Si"/>
    <s v="Si"/>
    <x v="0"/>
    <n v="0"/>
    <n v="13000"/>
    <n v="0"/>
    <n v="360000"/>
    <n v="750000"/>
    <n v="360000"/>
    <n v="1483000"/>
    <n v="1"/>
    <x v="4"/>
  </r>
  <r>
    <n v="10000557"/>
    <s v="Protegido 557"/>
    <d v="2019-03-23T00:00:00"/>
    <d v="2021-05-21T00:00:00"/>
    <s v="MASCULINO"/>
    <s v="MEDELLIN"/>
    <s v="ANTIOQUIA"/>
    <n v="1"/>
    <n v="0"/>
    <n v="0"/>
    <n v="3"/>
    <n v="2"/>
    <n v="0"/>
    <s v="Si"/>
    <s v="Si"/>
    <x v="0"/>
    <n v="2500"/>
    <n v="0"/>
    <n v="0"/>
    <n v="360000"/>
    <n v="500000"/>
    <n v="0"/>
    <n v="862500"/>
    <n v="2"/>
    <x v="4"/>
  </r>
  <r>
    <n v="10000558"/>
    <s v="Protegido 558"/>
    <d v="2019-03-23T00:00:00"/>
    <d v="2019-08-08T00:00:00"/>
    <s v="MASCULINO"/>
    <s v="BOGOTA"/>
    <s v="BOGOTA"/>
    <n v="1"/>
    <n v="1"/>
    <n v="1"/>
    <n v="1"/>
    <n v="3"/>
    <n v="0"/>
    <s v="Si"/>
    <s v="Si"/>
    <x v="0"/>
    <n v="2500"/>
    <n v="6500"/>
    <n v="1500"/>
    <n v="120000"/>
    <n v="750000"/>
    <n v="0"/>
    <n v="880500"/>
    <n v="1"/>
    <x v="4"/>
  </r>
  <r>
    <n v="10000559"/>
    <s v="Protegido 559"/>
    <d v="2019-03-23T00:00:00"/>
    <d v="2020-03-30T00:00:00"/>
    <s v="MASCULINO"/>
    <s v="BOGOTA"/>
    <s v="BOGOTA"/>
    <n v="0"/>
    <n v="1"/>
    <n v="0"/>
    <n v="1"/>
    <n v="1"/>
    <n v="0"/>
    <s v="Si"/>
    <s v="Si"/>
    <x v="0"/>
    <n v="0"/>
    <n v="6500"/>
    <n v="0"/>
    <n v="120000"/>
    <n v="250000"/>
    <n v="0"/>
    <n v="376500"/>
    <n v="1"/>
    <x v="4"/>
  </r>
  <r>
    <n v="10000560"/>
    <s v="Protegido 560"/>
    <d v="2019-03-23T00:00:00"/>
    <d v="2020-11-04T00:00:00"/>
    <s v="MASCULINO"/>
    <s v="PITALITO"/>
    <s v="HUILA"/>
    <n v="0"/>
    <n v="1"/>
    <n v="0"/>
    <n v="0"/>
    <n v="3"/>
    <n v="2"/>
    <s v="Si"/>
    <s v="Si"/>
    <x v="0"/>
    <n v="0"/>
    <n v="6500"/>
    <n v="0"/>
    <n v="0"/>
    <n v="750000"/>
    <n v="360000"/>
    <n v="1116500"/>
    <n v="1"/>
    <x v="4"/>
  </r>
  <r>
    <n v="10000561"/>
    <s v="Protegido 561"/>
    <d v="2019-03-23T00:00:00"/>
    <d v="2020-06-09T00:00:00"/>
    <s v="MASCULINO"/>
    <s v="BOGOTA"/>
    <s v="BOGOTA"/>
    <n v="0"/>
    <n v="2"/>
    <n v="1"/>
    <n v="0"/>
    <n v="3"/>
    <n v="2"/>
    <s v="Si"/>
    <s v="Si"/>
    <x v="0"/>
    <n v="0"/>
    <n v="13000"/>
    <n v="1500"/>
    <n v="0"/>
    <n v="750000"/>
    <n v="360000"/>
    <n v="1124500"/>
    <n v="1"/>
    <x v="4"/>
  </r>
  <r>
    <n v="10000562"/>
    <s v="Protegido 562"/>
    <d v="2019-03-23T00:00:00"/>
    <d v="2019-07-16T00:00:00"/>
    <s v="MASCULINO"/>
    <s v="BOGOTA"/>
    <s v="BOGOTA"/>
    <n v="0"/>
    <n v="1"/>
    <n v="1"/>
    <n v="0"/>
    <n v="3"/>
    <n v="0"/>
    <s v="Si"/>
    <s v="Si"/>
    <x v="0"/>
    <n v="0"/>
    <n v="6500"/>
    <n v="1500"/>
    <n v="0"/>
    <n v="750000"/>
    <n v="0"/>
    <n v="758000"/>
    <n v="1"/>
    <x v="4"/>
  </r>
  <r>
    <n v="10000563"/>
    <s v="Protegido 563"/>
    <d v="2019-03-23T00:00:00"/>
    <d v="2020-03-29T00:00:00"/>
    <s v="MASCULINO"/>
    <s v="BOGOTA"/>
    <s v="BOGOTA"/>
    <n v="0"/>
    <n v="0"/>
    <n v="1"/>
    <n v="1"/>
    <n v="2"/>
    <n v="2"/>
    <s v="Si"/>
    <s v="Si"/>
    <x v="0"/>
    <n v="0"/>
    <n v="0"/>
    <n v="1500"/>
    <n v="120000"/>
    <n v="500000"/>
    <n v="360000"/>
    <n v="981500"/>
    <n v="1"/>
    <x v="4"/>
  </r>
  <r>
    <n v="10000564"/>
    <s v="Protegido 564"/>
    <d v="2019-03-23T00:00:00"/>
    <d v="2019-11-10T00:00:00"/>
    <s v="MASCULINO"/>
    <s v="BOGOTA"/>
    <s v="BOGOTA"/>
    <n v="0"/>
    <n v="1"/>
    <n v="0"/>
    <n v="0"/>
    <n v="1"/>
    <n v="1"/>
    <s v="Si"/>
    <s v="Si"/>
    <x v="0"/>
    <n v="0"/>
    <n v="6500"/>
    <n v="0"/>
    <n v="0"/>
    <n v="250000"/>
    <n v="180000"/>
    <n v="436500"/>
    <n v="1"/>
    <x v="4"/>
  </r>
  <r>
    <n v="10000565"/>
    <s v="Protegido 565"/>
    <d v="2019-03-23T00:00:00"/>
    <d v="2020-05-16T00:00:00"/>
    <s v="MASCULINO"/>
    <s v="MANIZALES"/>
    <s v="CALDAS"/>
    <n v="0"/>
    <n v="1"/>
    <n v="0"/>
    <n v="1"/>
    <n v="2"/>
    <n v="0"/>
    <s v="Si"/>
    <s v="Si"/>
    <x v="0"/>
    <n v="0"/>
    <n v="6500"/>
    <n v="0"/>
    <n v="120000"/>
    <n v="500000"/>
    <n v="0"/>
    <n v="626500"/>
    <n v="1"/>
    <x v="4"/>
  </r>
  <r>
    <n v="10000566"/>
    <s v="Protegido 566"/>
    <d v="2019-03-23T00:00:00"/>
    <d v="2019-06-21T00:00:00"/>
    <s v="MASCULINO"/>
    <s v="BOGOTA"/>
    <s v="BOGOTA"/>
    <n v="1"/>
    <n v="2"/>
    <n v="1"/>
    <n v="1"/>
    <n v="2"/>
    <n v="0"/>
    <s v="Si"/>
    <s v="Si"/>
    <x v="0"/>
    <n v="2500"/>
    <n v="13000"/>
    <n v="1500"/>
    <n v="120000"/>
    <n v="500000"/>
    <n v="0"/>
    <n v="637000"/>
    <n v="1"/>
    <x v="4"/>
  </r>
  <r>
    <n v="10000567"/>
    <s v="Protegido 567"/>
    <d v="2019-03-23T00:00:00"/>
    <d v="2019-07-13T00:00:00"/>
    <s v="MASCULINO"/>
    <s v="GUAITARILLA"/>
    <s v="NARIÑO"/>
    <n v="0"/>
    <n v="0"/>
    <n v="1"/>
    <n v="1"/>
    <n v="1"/>
    <n v="1"/>
    <s v="Si"/>
    <s v="Si"/>
    <x v="0"/>
    <n v="0"/>
    <n v="0"/>
    <n v="1500"/>
    <n v="120000"/>
    <n v="250000"/>
    <n v="180000"/>
    <n v="551500"/>
    <n v="2"/>
    <x v="4"/>
  </r>
  <r>
    <n v="10000568"/>
    <s v="Protegido 568"/>
    <d v="2019-03-23T00:00:00"/>
    <d v="2021-08-02T00:00:00"/>
    <s v="MASCULINO"/>
    <s v="BUCARAMANGA"/>
    <s v="SANTANDER"/>
    <n v="1"/>
    <n v="2"/>
    <n v="1"/>
    <n v="3"/>
    <n v="1"/>
    <n v="1"/>
    <s v="Si"/>
    <s v="Si"/>
    <x v="0"/>
    <n v="2500"/>
    <n v="13000"/>
    <n v="1500"/>
    <n v="360000"/>
    <n v="250000"/>
    <n v="180000"/>
    <n v="807000"/>
    <n v="2"/>
    <x v="4"/>
  </r>
  <r>
    <n v="10000569"/>
    <s v="Protegido 569"/>
    <d v="2019-03-23T00:00:00"/>
    <d v="2020-02-02T00:00:00"/>
    <s v="MASCULINO"/>
    <s v="BUCARAMANGA"/>
    <s v="SANTANDER"/>
    <n v="0"/>
    <n v="0"/>
    <n v="0"/>
    <n v="1"/>
    <n v="1"/>
    <n v="1"/>
    <s v="No"/>
    <s v="Si"/>
    <x v="0"/>
    <n v="0"/>
    <n v="0"/>
    <n v="0"/>
    <n v="120000"/>
    <n v="250000"/>
    <n v="180000"/>
    <n v="550000"/>
    <n v="2"/>
    <x v="4"/>
  </r>
  <r>
    <n v="10000570"/>
    <s v="Protegido 570"/>
    <d v="2019-03-23T00:00:00"/>
    <d v="2021-03-04T00:00:00"/>
    <s v="MASCULINO"/>
    <s v="BUCARAMANGA"/>
    <s v="SANTANDER"/>
    <n v="1"/>
    <n v="0"/>
    <n v="1"/>
    <n v="3"/>
    <n v="2"/>
    <n v="2"/>
    <s v="Si"/>
    <s v="Si"/>
    <x v="0"/>
    <n v="2500"/>
    <n v="0"/>
    <n v="1500"/>
    <n v="360000"/>
    <n v="500000"/>
    <n v="360000"/>
    <n v="1224000"/>
    <n v="2"/>
    <x v="4"/>
  </r>
  <r>
    <n v="10000571"/>
    <s v="Protegido 571"/>
    <d v="2019-03-23T00:00:00"/>
    <d v="2019-10-16T00:00:00"/>
    <s v="MASCULINO"/>
    <s v="BARRANCABERMEJA"/>
    <s v="SANTANDER"/>
    <n v="0"/>
    <n v="1"/>
    <n v="1"/>
    <n v="3"/>
    <n v="3"/>
    <n v="1"/>
    <s v="Si"/>
    <s v="Si"/>
    <x v="0"/>
    <n v="0"/>
    <n v="6500"/>
    <n v="1500"/>
    <n v="360000"/>
    <n v="750000"/>
    <n v="180000"/>
    <n v="1298000"/>
    <n v="2"/>
    <x v="4"/>
  </r>
  <r>
    <n v="10000572"/>
    <s v="Protegido 572"/>
    <d v="2019-03-23T00:00:00"/>
    <d v="2020-02-12T00:00:00"/>
    <s v="MASCULINO"/>
    <s v="SAN PABLO 2"/>
    <s v="NARIÑO"/>
    <n v="0"/>
    <n v="2"/>
    <n v="0"/>
    <n v="1"/>
    <n v="1"/>
    <n v="0"/>
    <s v="Si"/>
    <s v="Si"/>
    <x v="0"/>
    <n v="0"/>
    <n v="13000"/>
    <n v="0"/>
    <n v="120000"/>
    <n v="250000"/>
    <n v="0"/>
    <n v="383000"/>
    <n v="2"/>
    <x v="4"/>
  </r>
  <r>
    <n v="10000573"/>
    <s v="Protegido 573"/>
    <d v="2019-03-23T00:00:00"/>
    <d v="2020-12-16T00:00:00"/>
    <s v="MASCULINO"/>
    <s v="BARRANCABERMEJA"/>
    <s v="SANTANDER"/>
    <n v="0"/>
    <n v="2"/>
    <n v="0"/>
    <n v="3"/>
    <n v="3"/>
    <n v="0"/>
    <s v="Si"/>
    <s v="Si"/>
    <x v="0"/>
    <n v="0"/>
    <n v="13000"/>
    <n v="0"/>
    <n v="360000"/>
    <n v="750000"/>
    <n v="0"/>
    <n v="1123000"/>
    <n v="2"/>
    <x v="4"/>
  </r>
  <r>
    <n v="10000574"/>
    <s v="Protegido 574"/>
    <d v="2019-03-23T00:00:00"/>
    <d v="2019-10-16T00:00:00"/>
    <s v="MASCULINO"/>
    <s v="VILLAVICENCIO"/>
    <s v="META"/>
    <n v="0"/>
    <n v="1"/>
    <n v="1"/>
    <n v="3"/>
    <n v="1"/>
    <n v="0"/>
    <s v="Si"/>
    <s v="Si"/>
    <x v="0"/>
    <n v="0"/>
    <n v="6500"/>
    <n v="1500"/>
    <n v="360000"/>
    <n v="250000"/>
    <n v="0"/>
    <n v="618000"/>
    <n v="1"/>
    <x v="4"/>
  </r>
  <r>
    <n v="10000575"/>
    <s v="Protegido 575"/>
    <d v="2019-03-23T00:00:00"/>
    <d v="2020-09-30T00:00:00"/>
    <s v="FEMENINO"/>
    <s v="BUCARAMANGA"/>
    <s v="SANTANDER"/>
    <n v="1"/>
    <n v="2"/>
    <n v="0"/>
    <n v="1"/>
    <n v="3"/>
    <n v="1"/>
    <s v="Si"/>
    <s v="Si"/>
    <x v="0"/>
    <n v="2500"/>
    <n v="13000"/>
    <n v="0"/>
    <n v="120000"/>
    <n v="750000"/>
    <n v="180000"/>
    <n v="1065500"/>
    <n v="2"/>
    <x v="4"/>
  </r>
  <r>
    <n v="10000576"/>
    <s v="Protegido 576"/>
    <d v="2019-03-23T00:00:00"/>
    <d v="2019-07-06T00:00:00"/>
    <s v="MASCULINO"/>
    <s v="BOGOTA"/>
    <s v="BOGOTA"/>
    <n v="0"/>
    <n v="2"/>
    <n v="0"/>
    <n v="1"/>
    <n v="2"/>
    <n v="2"/>
    <s v="Si"/>
    <s v="Si"/>
    <x v="0"/>
    <n v="0"/>
    <n v="13000"/>
    <n v="0"/>
    <n v="120000"/>
    <n v="500000"/>
    <n v="360000"/>
    <n v="993000"/>
    <n v="1"/>
    <x v="4"/>
  </r>
  <r>
    <n v="10000577"/>
    <s v="Protegido 577"/>
    <d v="2019-03-23T00:00:00"/>
    <d v="2021-09-01T00:00:00"/>
    <s v="FEMENINO"/>
    <s v="COYAIMA"/>
    <s v="TOLIMA"/>
    <n v="0"/>
    <n v="0"/>
    <n v="0"/>
    <n v="0"/>
    <n v="1"/>
    <n v="1"/>
    <s v="No"/>
    <s v="Si"/>
    <x v="0"/>
    <n v="0"/>
    <n v="0"/>
    <n v="0"/>
    <n v="0"/>
    <n v="250000"/>
    <n v="180000"/>
    <n v="430000"/>
    <n v="4"/>
    <x v="4"/>
  </r>
  <r>
    <n v="10000578"/>
    <s v="Protegido 578"/>
    <d v="2019-03-23T00:00:00"/>
    <d v="2019-06-21T00:00:00"/>
    <s v="MASCULINO"/>
    <s v="IBAGUE"/>
    <s v="TOLIMA"/>
    <n v="1"/>
    <n v="2"/>
    <n v="0"/>
    <n v="3"/>
    <n v="2"/>
    <n v="0"/>
    <s v="Si"/>
    <s v="Si"/>
    <x v="0"/>
    <n v="2500"/>
    <n v="13000"/>
    <n v="0"/>
    <n v="360000"/>
    <n v="500000"/>
    <n v="0"/>
    <n v="875500"/>
    <n v="4"/>
    <x v="4"/>
  </r>
  <r>
    <n v="10000579"/>
    <s v="Protegido 579"/>
    <d v="2019-03-23T00:00:00"/>
    <d v="2021-03-18T00:00:00"/>
    <s v="FEMENINO"/>
    <s v="VIOTA"/>
    <s v="CUNDINAMARCA"/>
    <n v="0"/>
    <n v="0"/>
    <n v="0"/>
    <n v="0"/>
    <n v="1"/>
    <n v="0"/>
    <s v="No"/>
    <s v="Si"/>
    <x v="0"/>
    <n v="0"/>
    <n v="0"/>
    <n v="0"/>
    <n v="0"/>
    <n v="250000"/>
    <n v="0"/>
    <n v="250000"/>
    <n v="3"/>
    <x v="4"/>
  </r>
  <r>
    <n v="10000580"/>
    <s v="Protegido 580"/>
    <d v="2019-03-23T00:00:00"/>
    <d v="2021-08-03T00:00:00"/>
    <s v="MASCULINO"/>
    <s v="BOGOTA"/>
    <s v="BOGOTA"/>
    <n v="0"/>
    <n v="2"/>
    <n v="0"/>
    <n v="0"/>
    <n v="1"/>
    <n v="2"/>
    <s v="Si"/>
    <s v="Si"/>
    <x v="0"/>
    <n v="0"/>
    <n v="13000"/>
    <n v="0"/>
    <n v="0"/>
    <n v="250000"/>
    <n v="360000"/>
    <n v="623000"/>
    <n v="1"/>
    <x v="4"/>
  </r>
  <r>
    <n v="10000581"/>
    <s v="Protegido 581"/>
    <d v="2019-03-23T00:00:00"/>
    <d v="2021-01-02T00:00:00"/>
    <s v="MASCULINO"/>
    <s v="BOGOTA"/>
    <s v="BOGOTA"/>
    <n v="1"/>
    <n v="2"/>
    <n v="0"/>
    <n v="3"/>
    <n v="3"/>
    <n v="1"/>
    <s v="Si"/>
    <s v="Si"/>
    <x v="0"/>
    <n v="2500"/>
    <n v="13000"/>
    <n v="0"/>
    <n v="360000"/>
    <n v="750000"/>
    <n v="180000"/>
    <n v="1305500"/>
    <n v="1"/>
    <x v="4"/>
  </r>
  <r>
    <n v="10000582"/>
    <s v="Protegido 582"/>
    <d v="2019-03-23T00:00:00"/>
    <d v="2021-02-23T00:00:00"/>
    <s v="FEMENINO"/>
    <s v="SAN JUAN DE RIOSECO"/>
    <s v="CUNDINAMARCA"/>
    <n v="1"/>
    <n v="2"/>
    <n v="0"/>
    <n v="0"/>
    <n v="2"/>
    <n v="2"/>
    <s v="Si"/>
    <s v="Si"/>
    <x v="0"/>
    <n v="2500"/>
    <n v="13000"/>
    <n v="0"/>
    <n v="0"/>
    <n v="500000"/>
    <n v="360000"/>
    <n v="875500"/>
    <n v="3"/>
    <x v="4"/>
  </r>
  <r>
    <n v="10000583"/>
    <s v="Protegido 583"/>
    <d v="2019-03-23T00:00:00"/>
    <d v="2020-05-20T00:00:00"/>
    <s v="MASCULINO"/>
    <s v="BOGOTA"/>
    <s v="BOGOTA"/>
    <n v="1"/>
    <n v="2"/>
    <n v="0"/>
    <n v="1"/>
    <n v="1"/>
    <n v="2"/>
    <s v="Si"/>
    <s v="Si"/>
    <x v="0"/>
    <n v="2500"/>
    <n v="13000"/>
    <n v="0"/>
    <n v="120000"/>
    <n v="250000"/>
    <n v="360000"/>
    <n v="745500"/>
    <n v="1"/>
    <x v="4"/>
  </r>
  <r>
    <n v="10000584"/>
    <s v="Protegido 584"/>
    <d v="2019-03-23T00:00:00"/>
    <d v="2021-03-10T00:00:00"/>
    <s v="MASCULINO"/>
    <s v="VIOTA"/>
    <s v="CUNDINAMARCA"/>
    <n v="0"/>
    <n v="0"/>
    <n v="0"/>
    <n v="1"/>
    <n v="1"/>
    <n v="0"/>
    <s v="No"/>
    <s v="Si"/>
    <x v="0"/>
    <n v="0"/>
    <n v="0"/>
    <n v="0"/>
    <n v="120000"/>
    <n v="250000"/>
    <n v="0"/>
    <n v="370000"/>
    <n v="3"/>
    <x v="4"/>
  </r>
  <r>
    <n v="10000585"/>
    <s v="Protegido 585"/>
    <d v="2019-03-23T00:00:00"/>
    <d v="2019-06-11T00:00:00"/>
    <s v="MASCULINO"/>
    <s v="BARRANCABERMEJA"/>
    <s v="SANTANDER"/>
    <n v="0"/>
    <n v="1"/>
    <n v="0"/>
    <n v="0"/>
    <n v="3"/>
    <n v="0"/>
    <s v="Si"/>
    <s v="Si"/>
    <x v="0"/>
    <n v="0"/>
    <n v="6500"/>
    <n v="0"/>
    <n v="0"/>
    <n v="750000"/>
    <n v="0"/>
    <n v="756500"/>
    <n v="2"/>
    <x v="4"/>
  </r>
  <r>
    <n v="10000586"/>
    <s v="Protegido 586"/>
    <d v="2019-03-23T00:00:00"/>
    <d v="2021-07-23T00:00:00"/>
    <s v="MASCULINO"/>
    <s v="MEDELLIN"/>
    <s v="ANTIOQUIA"/>
    <n v="0"/>
    <n v="1"/>
    <n v="0"/>
    <n v="1"/>
    <n v="3"/>
    <n v="0"/>
    <s v="Si"/>
    <s v="Si"/>
    <x v="0"/>
    <n v="0"/>
    <n v="6500"/>
    <n v="0"/>
    <n v="120000"/>
    <n v="750000"/>
    <n v="0"/>
    <n v="876500"/>
    <n v="2"/>
    <x v="4"/>
  </r>
  <r>
    <n v="10000587"/>
    <s v="Protegido 587"/>
    <d v="2019-03-23T00:00:00"/>
    <d v="2020-10-01T00:00:00"/>
    <s v="FEMENINO"/>
    <s v="NEIVA"/>
    <s v="HUILA"/>
    <n v="1"/>
    <n v="2"/>
    <n v="1"/>
    <n v="3"/>
    <n v="1"/>
    <n v="0"/>
    <s v="Si"/>
    <s v="Si"/>
    <x v="0"/>
    <n v="2500"/>
    <n v="13000"/>
    <n v="1500"/>
    <n v="360000"/>
    <n v="250000"/>
    <n v="0"/>
    <n v="627000"/>
    <n v="1"/>
    <x v="4"/>
  </r>
  <r>
    <n v="10000588"/>
    <s v="Protegido 588"/>
    <d v="2019-03-23T00:00:00"/>
    <d v="2019-09-09T00:00:00"/>
    <s v="MASCULINO"/>
    <s v="BOGOTA"/>
    <s v="BOGOTA"/>
    <n v="0"/>
    <n v="2"/>
    <n v="0"/>
    <n v="0"/>
    <n v="1"/>
    <n v="1"/>
    <s v="Si"/>
    <s v="Si"/>
    <x v="0"/>
    <n v="0"/>
    <n v="13000"/>
    <n v="0"/>
    <n v="0"/>
    <n v="250000"/>
    <n v="180000"/>
    <n v="443000"/>
    <n v="1"/>
    <x v="4"/>
  </r>
  <r>
    <n v="10000589"/>
    <s v="Protegido 589"/>
    <d v="2019-03-23T00:00:00"/>
    <d v="2020-06-24T00:00:00"/>
    <s v="MASCULINO"/>
    <s v="SOACHA"/>
    <s v="CUNDINAMARCA"/>
    <n v="0"/>
    <n v="0"/>
    <n v="0"/>
    <n v="1"/>
    <n v="1"/>
    <n v="1"/>
    <s v="No"/>
    <s v="Si"/>
    <x v="0"/>
    <n v="0"/>
    <n v="0"/>
    <n v="0"/>
    <n v="120000"/>
    <n v="250000"/>
    <n v="180000"/>
    <n v="550000"/>
    <n v="3"/>
    <x v="4"/>
  </r>
  <r>
    <n v="10000590"/>
    <s v="Protegido 590"/>
    <d v="2019-03-23T00:00:00"/>
    <d v="2020-08-09T00:00:00"/>
    <s v="MASCULINO"/>
    <s v="SOACHA"/>
    <s v="CUNDINAMARCA"/>
    <n v="0"/>
    <n v="2"/>
    <n v="1"/>
    <n v="0"/>
    <n v="2"/>
    <n v="1"/>
    <s v="Si"/>
    <s v="Si"/>
    <x v="0"/>
    <n v="0"/>
    <n v="13000"/>
    <n v="1500"/>
    <n v="0"/>
    <n v="500000"/>
    <n v="180000"/>
    <n v="694500"/>
    <n v="3"/>
    <x v="4"/>
  </r>
  <r>
    <n v="10000591"/>
    <s v="Protegido 591"/>
    <d v="2019-03-23T00:00:00"/>
    <d v="2019-06-26T00:00:00"/>
    <s v="MASCULINO"/>
    <s v="BOGOTA"/>
    <s v="BOGOTA"/>
    <n v="0"/>
    <n v="0"/>
    <n v="1"/>
    <n v="3"/>
    <n v="3"/>
    <n v="0"/>
    <s v="Si"/>
    <s v="Si"/>
    <x v="0"/>
    <n v="0"/>
    <n v="0"/>
    <n v="1500"/>
    <n v="360000"/>
    <n v="750000"/>
    <n v="0"/>
    <n v="1111500"/>
    <n v="1"/>
    <x v="4"/>
  </r>
  <r>
    <n v="10000592"/>
    <s v="Protegido 592"/>
    <d v="2019-03-23T00:00:00"/>
    <d v="2021-01-28T00:00:00"/>
    <s v="MASCULINO"/>
    <s v="APARTADO"/>
    <s v="ANTIOQUIA"/>
    <n v="1"/>
    <n v="2"/>
    <n v="1"/>
    <n v="0"/>
    <n v="1"/>
    <n v="0"/>
    <s v="Si"/>
    <s v="Si"/>
    <x v="0"/>
    <n v="2500"/>
    <n v="13000"/>
    <n v="1500"/>
    <n v="0"/>
    <n v="250000"/>
    <n v="0"/>
    <n v="267000"/>
    <n v="2"/>
    <x v="4"/>
  </r>
  <r>
    <n v="10000593"/>
    <s v="Protegido 593"/>
    <d v="2019-03-23T00:00:00"/>
    <d v="2021-03-16T00:00:00"/>
    <s v="FEMENINO"/>
    <s v="VILLAVICENCIO"/>
    <s v="META"/>
    <n v="0"/>
    <n v="1"/>
    <n v="0"/>
    <n v="1"/>
    <n v="2"/>
    <n v="2"/>
    <s v="Si"/>
    <s v="Si"/>
    <x v="0"/>
    <n v="0"/>
    <n v="6500"/>
    <n v="0"/>
    <n v="120000"/>
    <n v="500000"/>
    <n v="360000"/>
    <n v="986500"/>
    <n v="1"/>
    <x v="4"/>
  </r>
  <r>
    <n v="10000594"/>
    <s v="Protegido 594"/>
    <d v="2019-03-23T00:00:00"/>
    <d v="2021-05-04T00:00:00"/>
    <s v="MASCULINO"/>
    <s v="BARRANQUILLA"/>
    <s v="ATLANTICO"/>
    <n v="1"/>
    <n v="2"/>
    <n v="0"/>
    <n v="1"/>
    <n v="1"/>
    <n v="2"/>
    <s v="Si"/>
    <s v="Si"/>
    <x v="0"/>
    <n v="2500"/>
    <n v="13000"/>
    <n v="0"/>
    <n v="120000"/>
    <n v="250000"/>
    <n v="360000"/>
    <n v="745500"/>
    <n v="2"/>
    <x v="4"/>
  </r>
  <r>
    <n v="10000595"/>
    <s v="Protegido 595"/>
    <d v="2019-03-23T00:00:00"/>
    <d v="2021-06-04T00:00:00"/>
    <s v="MASCULINO"/>
    <s v="DUITAMA"/>
    <s v="BOYACA"/>
    <n v="0"/>
    <n v="0"/>
    <n v="0"/>
    <n v="3"/>
    <n v="3"/>
    <n v="1"/>
    <s v="No"/>
    <s v="Si"/>
    <x v="0"/>
    <n v="0"/>
    <n v="0"/>
    <n v="0"/>
    <n v="360000"/>
    <n v="750000"/>
    <n v="180000"/>
    <n v="1290000"/>
    <n v="4"/>
    <x v="4"/>
  </r>
  <r>
    <n v="10000596"/>
    <s v="Protegido 596"/>
    <d v="2019-03-23T00:00:00"/>
    <d v="2019-09-21T00:00:00"/>
    <s v="FEMENINO"/>
    <s v="MESETAS"/>
    <s v="META"/>
    <n v="1"/>
    <n v="1"/>
    <n v="0"/>
    <n v="3"/>
    <n v="2"/>
    <n v="0"/>
    <s v="Si"/>
    <s v="Si"/>
    <x v="0"/>
    <n v="2500"/>
    <n v="6500"/>
    <n v="0"/>
    <n v="360000"/>
    <n v="500000"/>
    <n v="0"/>
    <n v="869000"/>
    <n v="1"/>
    <x v="4"/>
  </r>
  <r>
    <n v="10000597"/>
    <s v="Protegido 597"/>
    <d v="2019-03-23T00:00:00"/>
    <d v="2020-02-05T00:00:00"/>
    <s v="MASCULINO"/>
    <s v="TUNJA"/>
    <s v="BOYACA"/>
    <n v="0"/>
    <n v="1"/>
    <n v="0"/>
    <n v="0"/>
    <n v="1"/>
    <n v="2"/>
    <s v="Si"/>
    <s v="Si"/>
    <x v="0"/>
    <n v="0"/>
    <n v="6500"/>
    <n v="0"/>
    <n v="0"/>
    <n v="250000"/>
    <n v="360000"/>
    <n v="616500"/>
    <n v="4"/>
    <x v="4"/>
  </r>
  <r>
    <n v="10000598"/>
    <s v="Protegido 598"/>
    <d v="2019-03-23T00:00:00"/>
    <d v="2021-06-30T00:00:00"/>
    <s v="MASCULINO"/>
    <s v="BUCARAMANGA"/>
    <s v="SANTANDER"/>
    <n v="0"/>
    <n v="0"/>
    <n v="0"/>
    <n v="0"/>
    <n v="3"/>
    <n v="0"/>
    <s v="No"/>
    <s v="Si"/>
    <x v="0"/>
    <n v="0"/>
    <n v="0"/>
    <n v="0"/>
    <n v="0"/>
    <n v="750000"/>
    <n v="0"/>
    <n v="750000"/>
    <n v="2"/>
    <x v="4"/>
  </r>
  <r>
    <n v="10000599"/>
    <s v="Protegido 599"/>
    <d v="2019-03-23T00:00:00"/>
    <d v="2021-05-21T00:00:00"/>
    <s v="MASCULINO"/>
    <s v="SAN VICENTE DEL CAGUAN"/>
    <s v="CAQUETA"/>
    <n v="0"/>
    <n v="1"/>
    <n v="0"/>
    <n v="1"/>
    <n v="3"/>
    <n v="1"/>
    <s v="Si"/>
    <s v="Si"/>
    <x v="0"/>
    <n v="0"/>
    <n v="6500"/>
    <n v="0"/>
    <n v="120000"/>
    <n v="750000"/>
    <n v="180000"/>
    <n v="1056500"/>
    <n v="1"/>
    <x v="4"/>
  </r>
  <r>
    <n v="10000600"/>
    <s v="Protegido 600"/>
    <d v="2019-03-23T00:00:00"/>
    <d v="2019-11-18T00:00:00"/>
    <s v="FEMENINO"/>
    <s v="SAN VICENTE DEL CAGUAN"/>
    <s v="CAQUETA"/>
    <n v="0"/>
    <n v="1"/>
    <n v="0"/>
    <n v="0"/>
    <n v="3"/>
    <n v="2"/>
    <s v="Si"/>
    <s v="Si"/>
    <x v="0"/>
    <n v="0"/>
    <n v="6500"/>
    <n v="0"/>
    <n v="0"/>
    <n v="750000"/>
    <n v="360000"/>
    <n v="1116500"/>
    <n v="1"/>
    <x v="4"/>
  </r>
  <r>
    <n v="10000601"/>
    <s v="Protegido 601"/>
    <d v="2019-03-23T00:00:00"/>
    <d v="2020-02-09T00:00:00"/>
    <s v="FEMENINO"/>
    <s v="IBAGUE"/>
    <s v="TOLIMA"/>
    <n v="0"/>
    <n v="1"/>
    <n v="0"/>
    <n v="0"/>
    <n v="3"/>
    <n v="0"/>
    <s v="Si"/>
    <s v="Si"/>
    <x v="0"/>
    <n v="0"/>
    <n v="6500"/>
    <n v="0"/>
    <n v="0"/>
    <n v="750000"/>
    <n v="0"/>
    <n v="756500"/>
    <n v="4"/>
    <x v="4"/>
  </r>
  <r>
    <n v="10000602"/>
    <s v="Protegido 602"/>
    <d v="2019-03-23T00:00:00"/>
    <d v="2020-02-19T00:00:00"/>
    <s v="MASCULINO"/>
    <s v="EL CHARCO"/>
    <s v="NARIÑO"/>
    <n v="1"/>
    <n v="2"/>
    <n v="1"/>
    <n v="0"/>
    <n v="1"/>
    <n v="0"/>
    <s v="Si"/>
    <s v="Si"/>
    <x v="0"/>
    <n v="2500"/>
    <n v="13000"/>
    <n v="1500"/>
    <n v="0"/>
    <n v="250000"/>
    <n v="0"/>
    <n v="267000"/>
    <n v="2"/>
    <x v="4"/>
  </r>
  <r>
    <n v="10000603"/>
    <s v="Protegido 603"/>
    <d v="2019-03-23T00:00:00"/>
    <d v="2019-11-21T00:00:00"/>
    <s v="MASCULINO"/>
    <s v="BARRANQUILLA"/>
    <s v="ATLANTICO"/>
    <n v="0"/>
    <n v="1"/>
    <n v="0"/>
    <n v="3"/>
    <n v="1"/>
    <n v="1"/>
    <s v="Si"/>
    <s v="Si"/>
    <x v="0"/>
    <n v="0"/>
    <n v="6500"/>
    <n v="0"/>
    <n v="360000"/>
    <n v="250000"/>
    <n v="180000"/>
    <n v="796500"/>
    <n v="2"/>
    <x v="4"/>
  </r>
  <r>
    <n v="10000604"/>
    <s v="Protegido 604"/>
    <d v="2019-03-23T00:00:00"/>
    <d v="2021-03-04T00:00:00"/>
    <s v="FEMENINO"/>
    <s v="YONDO"/>
    <s v="ANTIOQUIA"/>
    <n v="0"/>
    <n v="1"/>
    <n v="0"/>
    <n v="0"/>
    <n v="1"/>
    <n v="0"/>
    <s v="Si"/>
    <s v="Si"/>
    <x v="0"/>
    <n v="0"/>
    <n v="6500"/>
    <n v="0"/>
    <n v="0"/>
    <n v="250000"/>
    <n v="0"/>
    <n v="256500"/>
    <n v="2"/>
    <x v="4"/>
  </r>
  <r>
    <n v="10000605"/>
    <s v="Protegido 605"/>
    <d v="2019-03-23T00:00:00"/>
    <d v="2020-09-23T00:00:00"/>
    <s v="MASCULINO"/>
    <s v="SOACHA"/>
    <s v="CUNDINAMARCA"/>
    <n v="1"/>
    <n v="0"/>
    <n v="0"/>
    <n v="3"/>
    <n v="3"/>
    <n v="2"/>
    <s v="Si"/>
    <s v="Si"/>
    <x v="0"/>
    <n v="2500"/>
    <n v="0"/>
    <n v="0"/>
    <n v="360000"/>
    <n v="750000"/>
    <n v="360000"/>
    <n v="1472500"/>
    <n v="3"/>
    <x v="4"/>
  </r>
  <r>
    <n v="10000606"/>
    <s v="Protegido 606"/>
    <d v="2019-03-23T00:00:00"/>
    <d v="2020-11-01T00:00:00"/>
    <s v="MASCULINO"/>
    <s v="BOGOTA"/>
    <s v="BOGOTA"/>
    <n v="0"/>
    <n v="2"/>
    <n v="0"/>
    <n v="1"/>
    <n v="2"/>
    <n v="2"/>
    <s v="Si"/>
    <s v="Si"/>
    <x v="0"/>
    <n v="0"/>
    <n v="13000"/>
    <n v="0"/>
    <n v="120000"/>
    <n v="500000"/>
    <n v="360000"/>
    <n v="993000"/>
    <n v="1"/>
    <x v="4"/>
  </r>
  <r>
    <n v="10000607"/>
    <s v="Protegido 607"/>
    <d v="2019-03-23T00:00:00"/>
    <d v="2020-11-12T00:00:00"/>
    <s v="MASCULINO"/>
    <s v="BARBOSA 2"/>
    <s v="SANTANDER"/>
    <n v="0"/>
    <n v="2"/>
    <n v="1"/>
    <n v="3"/>
    <n v="1"/>
    <n v="2"/>
    <s v="Si"/>
    <s v="Si"/>
    <x v="0"/>
    <n v="0"/>
    <n v="13000"/>
    <n v="1500"/>
    <n v="360000"/>
    <n v="250000"/>
    <n v="360000"/>
    <n v="984500"/>
    <n v="2"/>
    <x v="4"/>
  </r>
  <r>
    <n v="10000608"/>
    <s v="Protegido 608"/>
    <d v="2019-03-23T00:00:00"/>
    <d v="2019-07-07T00:00:00"/>
    <s v="FEMENINO"/>
    <s v="MAGANGUE"/>
    <s v="BOLIVAR"/>
    <n v="1"/>
    <n v="0"/>
    <n v="1"/>
    <n v="1"/>
    <n v="1"/>
    <n v="0"/>
    <s v="Si"/>
    <s v="Si"/>
    <x v="0"/>
    <n v="2500"/>
    <n v="0"/>
    <n v="1500"/>
    <n v="120000"/>
    <n v="250000"/>
    <n v="0"/>
    <n v="374000"/>
    <n v="3"/>
    <x v="4"/>
  </r>
  <r>
    <n v="10000609"/>
    <s v="Protegido 609"/>
    <d v="2019-03-23T00:00:00"/>
    <d v="2019-08-07T00:00:00"/>
    <s v="MASCULINO"/>
    <s v="YONDO"/>
    <s v="ANTIOQUIA"/>
    <n v="1"/>
    <n v="1"/>
    <n v="0"/>
    <n v="3"/>
    <n v="1"/>
    <n v="0"/>
    <s v="Si"/>
    <s v="Si"/>
    <x v="0"/>
    <n v="2500"/>
    <n v="6500"/>
    <n v="0"/>
    <n v="360000"/>
    <n v="250000"/>
    <n v="0"/>
    <n v="619000"/>
    <n v="2"/>
    <x v="4"/>
  </r>
  <r>
    <n v="10000610"/>
    <s v="Protegido 610"/>
    <d v="2019-03-23T00:00:00"/>
    <d v="2021-01-29T00:00:00"/>
    <s v="FEMENINO"/>
    <s v="SABANAGRANDE"/>
    <s v="ATLANTICO"/>
    <n v="1"/>
    <n v="1"/>
    <n v="0"/>
    <n v="3"/>
    <n v="2"/>
    <n v="2"/>
    <s v="Si"/>
    <s v="Si"/>
    <x v="0"/>
    <n v="2500"/>
    <n v="6500"/>
    <n v="0"/>
    <n v="360000"/>
    <n v="500000"/>
    <n v="360000"/>
    <n v="1229000"/>
    <n v="2"/>
    <x v="4"/>
  </r>
  <r>
    <n v="10000611"/>
    <s v="Protegido 611"/>
    <d v="2019-03-23T00:00:00"/>
    <d v="2020-08-15T00:00:00"/>
    <s v="FEMENINO"/>
    <s v="PALMAR DE VARELA"/>
    <s v="ATLANTICO"/>
    <n v="1"/>
    <n v="1"/>
    <n v="0"/>
    <n v="0"/>
    <n v="2"/>
    <n v="0"/>
    <s v="Si"/>
    <s v="Si"/>
    <x v="0"/>
    <n v="2500"/>
    <n v="6500"/>
    <n v="0"/>
    <n v="0"/>
    <n v="500000"/>
    <n v="0"/>
    <n v="509000"/>
    <n v="2"/>
    <x v="4"/>
  </r>
  <r>
    <n v="10000612"/>
    <s v="Protegido 612"/>
    <d v="2019-03-23T00:00:00"/>
    <d v="2020-06-04T00:00:00"/>
    <s v="MASCULINO"/>
    <s v="BARRANQUILLA"/>
    <s v="ATLANTICO"/>
    <n v="0"/>
    <n v="0"/>
    <n v="1"/>
    <n v="3"/>
    <n v="1"/>
    <n v="1"/>
    <s v="Si"/>
    <s v="Si"/>
    <x v="0"/>
    <n v="0"/>
    <n v="0"/>
    <n v="1500"/>
    <n v="360000"/>
    <n v="250000"/>
    <n v="180000"/>
    <n v="791500"/>
    <n v="2"/>
    <x v="4"/>
  </r>
  <r>
    <n v="10000613"/>
    <s v="Protegido 613"/>
    <d v="2019-03-23T00:00:00"/>
    <d v="2021-04-28T00:00:00"/>
    <s v="MASCULINO"/>
    <s v="BOGOTA"/>
    <s v="BOGOTA"/>
    <n v="0"/>
    <n v="1"/>
    <n v="0"/>
    <n v="0"/>
    <n v="3"/>
    <n v="0"/>
    <s v="Si"/>
    <s v="Si"/>
    <x v="0"/>
    <n v="0"/>
    <n v="6500"/>
    <n v="0"/>
    <n v="0"/>
    <n v="750000"/>
    <n v="0"/>
    <n v="756500"/>
    <n v="1"/>
    <x v="4"/>
  </r>
  <r>
    <n v="10000614"/>
    <s v="Protegido 614"/>
    <d v="2019-03-23T00:00:00"/>
    <d v="2019-12-08T00:00:00"/>
    <s v="FEMENINO"/>
    <s v="CHINCHINA"/>
    <s v="CALDAS"/>
    <n v="0"/>
    <n v="0"/>
    <n v="1"/>
    <n v="1"/>
    <n v="2"/>
    <n v="0"/>
    <s v="Si"/>
    <s v="Si"/>
    <x v="0"/>
    <n v="0"/>
    <n v="0"/>
    <n v="1500"/>
    <n v="120000"/>
    <n v="500000"/>
    <n v="0"/>
    <n v="621500"/>
    <n v="1"/>
    <x v="4"/>
  </r>
  <r>
    <n v="10000615"/>
    <s v="Protegido 615"/>
    <d v="2019-03-23T00:00:00"/>
    <d v="2020-11-08T00:00:00"/>
    <s v="FEMENINO"/>
    <s v="POPAYAN"/>
    <s v="CAUCA"/>
    <n v="1"/>
    <n v="0"/>
    <n v="0"/>
    <n v="1"/>
    <n v="3"/>
    <n v="2"/>
    <s v="Si"/>
    <s v="Si"/>
    <x v="0"/>
    <n v="2500"/>
    <n v="0"/>
    <n v="0"/>
    <n v="120000"/>
    <n v="750000"/>
    <n v="360000"/>
    <n v="1232500"/>
    <n v="1"/>
    <x v="4"/>
  </r>
  <r>
    <n v="10000616"/>
    <s v="Protegido 616"/>
    <d v="2019-03-23T00:00:00"/>
    <d v="2020-10-26T00:00:00"/>
    <s v="MASCULINO"/>
    <s v="POPAYAN"/>
    <s v="CAUCA"/>
    <n v="0"/>
    <n v="1"/>
    <n v="0"/>
    <n v="0"/>
    <n v="2"/>
    <n v="0"/>
    <s v="Si"/>
    <s v="Si"/>
    <x v="0"/>
    <n v="0"/>
    <n v="6500"/>
    <n v="0"/>
    <n v="0"/>
    <n v="500000"/>
    <n v="0"/>
    <n v="506500"/>
    <n v="1"/>
    <x v="4"/>
  </r>
  <r>
    <n v="10000617"/>
    <s v="Protegido 617"/>
    <d v="2019-03-23T00:00:00"/>
    <d v="2019-09-27T00:00:00"/>
    <s v="FEMENINO"/>
    <s v="BOGOTA"/>
    <s v="BOGOTA"/>
    <n v="0"/>
    <n v="1"/>
    <n v="1"/>
    <n v="3"/>
    <n v="2"/>
    <n v="1"/>
    <s v="Si"/>
    <s v="Si"/>
    <x v="0"/>
    <n v="0"/>
    <n v="6500"/>
    <n v="1500"/>
    <n v="360000"/>
    <n v="500000"/>
    <n v="180000"/>
    <n v="1048000"/>
    <n v="1"/>
    <x v="4"/>
  </r>
  <r>
    <n v="10000618"/>
    <s v="Protegido 618"/>
    <d v="2019-03-23T00:00:00"/>
    <d v="2020-08-09T00:00:00"/>
    <s v="MASCULINO"/>
    <s v="NEIVA"/>
    <s v="HUILA"/>
    <n v="0"/>
    <n v="2"/>
    <n v="0"/>
    <n v="1"/>
    <n v="2"/>
    <n v="1"/>
    <s v="Si"/>
    <s v="Si"/>
    <x v="0"/>
    <n v="0"/>
    <n v="13000"/>
    <n v="0"/>
    <n v="120000"/>
    <n v="500000"/>
    <n v="180000"/>
    <n v="813000"/>
    <n v="1"/>
    <x v="4"/>
  </r>
  <r>
    <n v="10000619"/>
    <s v="Protegido 619"/>
    <d v="2019-03-23T00:00:00"/>
    <d v="2019-08-11T00:00:00"/>
    <s v="FEMENINO"/>
    <s v="BOGOTA"/>
    <s v="BOGOTA"/>
    <n v="0"/>
    <n v="0"/>
    <n v="0"/>
    <n v="1"/>
    <n v="3"/>
    <n v="2"/>
    <s v="No"/>
    <s v="Si"/>
    <x v="0"/>
    <n v="0"/>
    <n v="0"/>
    <n v="0"/>
    <n v="120000"/>
    <n v="750000"/>
    <n v="360000"/>
    <n v="1230000"/>
    <n v="1"/>
    <x v="4"/>
  </r>
  <r>
    <n v="10000620"/>
    <s v="Protegido 620"/>
    <d v="2019-03-23T00:00:00"/>
    <d v="2021-07-05T00:00:00"/>
    <s v="MASCULINO"/>
    <s v="NEIVA"/>
    <s v="HUILA"/>
    <n v="0"/>
    <n v="0"/>
    <n v="0"/>
    <n v="0"/>
    <n v="2"/>
    <n v="2"/>
    <s v="No"/>
    <s v="Si"/>
    <x v="0"/>
    <n v="0"/>
    <n v="0"/>
    <n v="0"/>
    <n v="0"/>
    <n v="500000"/>
    <n v="360000"/>
    <n v="860000"/>
    <n v="1"/>
    <x v="4"/>
  </r>
  <r>
    <n v="10000621"/>
    <s v="Protegido 621"/>
    <d v="2019-03-23T00:00:00"/>
    <d v="2020-12-03T00:00:00"/>
    <s v="MASCULINO"/>
    <s v="BOGOTA"/>
    <s v="BOGOTA"/>
    <n v="1"/>
    <n v="0"/>
    <n v="0"/>
    <n v="0"/>
    <n v="1"/>
    <n v="1"/>
    <s v="Si"/>
    <s v="Si"/>
    <x v="0"/>
    <n v="2500"/>
    <n v="0"/>
    <n v="0"/>
    <n v="0"/>
    <n v="250000"/>
    <n v="180000"/>
    <n v="432500"/>
    <n v="1"/>
    <x v="4"/>
  </r>
  <r>
    <n v="10000622"/>
    <s v="Protegido 622"/>
    <d v="2019-03-23T00:00:00"/>
    <d v="2021-01-19T00:00:00"/>
    <s v="FEMENINO"/>
    <s v="IPIALES"/>
    <s v="NARIÑO"/>
    <n v="0"/>
    <n v="0"/>
    <n v="0"/>
    <n v="3"/>
    <n v="2"/>
    <n v="1"/>
    <s v="No"/>
    <s v="Si"/>
    <x v="0"/>
    <n v="0"/>
    <n v="0"/>
    <n v="0"/>
    <n v="360000"/>
    <n v="500000"/>
    <n v="180000"/>
    <n v="1040000"/>
    <n v="2"/>
    <x v="4"/>
  </r>
  <r>
    <n v="10000623"/>
    <s v="Protegido 623"/>
    <d v="2019-03-23T00:00:00"/>
    <d v="2021-04-21T00:00:00"/>
    <s v="MASCULINO"/>
    <s v="FLORENCIA 1"/>
    <s v="CAQUETA"/>
    <n v="0"/>
    <n v="0"/>
    <n v="0"/>
    <n v="0"/>
    <n v="1"/>
    <n v="0"/>
    <s v="No"/>
    <s v="Si"/>
    <x v="0"/>
    <n v="0"/>
    <n v="0"/>
    <n v="0"/>
    <n v="0"/>
    <n v="250000"/>
    <n v="0"/>
    <n v="250000"/>
    <n v="1"/>
    <x v="4"/>
  </r>
  <r>
    <n v="10000624"/>
    <s v="Protegido 624"/>
    <d v="2019-03-23T00:00:00"/>
    <d v="2020-08-25T00:00:00"/>
    <s v="MASCULINO"/>
    <s v="BUCARAMANGA"/>
    <s v="SANTANDER"/>
    <n v="0"/>
    <n v="2"/>
    <n v="1"/>
    <n v="1"/>
    <n v="1"/>
    <n v="0"/>
    <s v="Si"/>
    <s v="Si"/>
    <x v="0"/>
    <n v="0"/>
    <n v="13000"/>
    <n v="1500"/>
    <n v="120000"/>
    <n v="250000"/>
    <n v="0"/>
    <n v="384500"/>
    <n v="2"/>
    <x v="4"/>
  </r>
  <r>
    <n v="10000625"/>
    <s v="Protegido 625"/>
    <d v="2019-03-23T00:00:00"/>
    <d v="2019-07-31T00:00:00"/>
    <s v="MASCULINO"/>
    <s v="BARRANCABERMEJA"/>
    <s v="SANTANDER"/>
    <n v="1"/>
    <n v="1"/>
    <n v="0"/>
    <n v="0"/>
    <n v="3"/>
    <n v="1"/>
    <s v="Si"/>
    <s v="Si"/>
    <x v="0"/>
    <n v="2500"/>
    <n v="6500"/>
    <n v="0"/>
    <n v="0"/>
    <n v="750000"/>
    <n v="180000"/>
    <n v="939000"/>
    <n v="2"/>
    <x v="4"/>
  </r>
  <r>
    <n v="10000626"/>
    <s v="Protegido 626"/>
    <d v="2019-03-23T00:00:00"/>
    <d v="2020-02-21T00:00:00"/>
    <s v="MASCULINO"/>
    <s v="BARRANCABERMEJA"/>
    <s v="SANTANDER"/>
    <n v="1"/>
    <n v="2"/>
    <n v="1"/>
    <n v="1"/>
    <n v="1"/>
    <n v="0"/>
    <s v="Si"/>
    <s v="Si"/>
    <x v="0"/>
    <n v="2500"/>
    <n v="13000"/>
    <n v="1500"/>
    <n v="120000"/>
    <n v="250000"/>
    <n v="0"/>
    <n v="387000"/>
    <n v="2"/>
    <x v="4"/>
  </r>
  <r>
    <n v="10000627"/>
    <s v="Protegido 627"/>
    <d v="2019-03-23T00:00:00"/>
    <d v="2019-09-07T00:00:00"/>
    <s v="FEMENINO"/>
    <s v="BARRANCABERMEJA"/>
    <s v="SANTANDER"/>
    <n v="0"/>
    <n v="0"/>
    <n v="0"/>
    <n v="1"/>
    <n v="2"/>
    <n v="2"/>
    <s v="No"/>
    <s v="Si"/>
    <x v="0"/>
    <n v="0"/>
    <n v="0"/>
    <n v="0"/>
    <n v="120000"/>
    <n v="500000"/>
    <n v="360000"/>
    <n v="980000"/>
    <n v="2"/>
    <x v="4"/>
  </r>
  <r>
    <n v="10000628"/>
    <s v="Protegido 628"/>
    <d v="2019-03-23T00:00:00"/>
    <d v="2021-04-29T00:00:00"/>
    <s v="MASCULINO"/>
    <s v="BOGOTA"/>
    <s v="BOGOTA"/>
    <n v="0"/>
    <n v="0"/>
    <n v="1"/>
    <n v="1"/>
    <n v="3"/>
    <n v="0"/>
    <s v="Si"/>
    <s v="Si"/>
    <x v="0"/>
    <n v="0"/>
    <n v="0"/>
    <n v="1500"/>
    <n v="120000"/>
    <n v="750000"/>
    <n v="0"/>
    <n v="871500"/>
    <n v="1"/>
    <x v="4"/>
  </r>
  <r>
    <n v="10000629"/>
    <s v="Protegido 629"/>
    <d v="2019-03-23T00:00:00"/>
    <d v="2021-07-14T00:00:00"/>
    <s v="FEMENINO"/>
    <s v="SOACHA"/>
    <s v="CUNDINAMARCA"/>
    <n v="1"/>
    <n v="2"/>
    <n v="1"/>
    <n v="1"/>
    <n v="3"/>
    <n v="2"/>
    <s v="Si"/>
    <s v="Si"/>
    <x v="0"/>
    <n v="2500"/>
    <n v="13000"/>
    <n v="1500"/>
    <n v="120000"/>
    <n v="750000"/>
    <n v="360000"/>
    <n v="1247000"/>
    <n v="3"/>
    <x v="4"/>
  </r>
  <r>
    <n v="10000630"/>
    <s v="Protegido 630"/>
    <d v="2019-03-23T00:00:00"/>
    <d v="2020-10-14T00:00:00"/>
    <s v="FEMENINO"/>
    <s v="BUCARAMANGA"/>
    <s v="SANTANDER"/>
    <n v="1"/>
    <n v="2"/>
    <n v="0"/>
    <n v="0"/>
    <n v="1"/>
    <n v="0"/>
    <s v="Si"/>
    <s v="Si"/>
    <x v="0"/>
    <n v="2500"/>
    <n v="13000"/>
    <n v="0"/>
    <n v="0"/>
    <n v="250000"/>
    <n v="0"/>
    <n v="265500"/>
    <n v="2"/>
    <x v="4"/>
  </r>
  <r>
    <n v="10000631"/>
    <s v="Protegido 631"/>
    <d v="2019-03-23T00:00:00"/>
    <d v="2020-04-04T00:00:00"/>
    <s v="MASCULINO"/>
    <s v="BUCARAMANGA"/>
    <s v="SANTANDER"/>
    <n v="0"/>
    <n v="0"/>
    <n v="0"/>
    <n v="1"/>
    <n v="1"/>
    <n v="2"/>
    <s v="No"/>
    <s v="Si"/>
    <x v="0"/>
    <n v="0"/>
    <n v="0"/>
    <n v="0"/>
    <n v="120000"/>
    <n v="250000"/>
    <n v="360000"/>
    <n v="730000"/>
    <n v="2"/>
    <x v="4"/>
  </r>
  <r>
    <n v="10000632"/>
    <s v="Protegido 632"/>
    <d v="2019-03-23T00:00:00"/>
    <d v="2020-04-16T00:00:00"/>
    <s v="MASCULINO"/>
    <s v="MONTERIA"/>
    <s v="CORDOBA"/>
    <n v="0"/>
    <n v="1"/>
    <n v="1"/>
    <n v="3"/>
    <n v="3"/>
    <n v="1"/>
    <s v="Si"/>
    <s v="Si"/>
    <x v="0"/>
    <n v="0"/>
    <n v="6500"/>
    <n v="1500"/>
    <n v="360000"/>
    <n v="750000"/>
    <n v="180000"/>
    <n v="1298000"/>
    <n v="2"/>
    <x v="4"/>
  </r>
  <r>
    <n v="10000633"/>
    <s v="Protegido 633"/>
    <d v="2019-03-23T00:00:00"/>
    <d v="2020-09-15T00:00:00"/>
    <s v="MASCULINO"/>
    <s v="IBAGUE"/>
    <s v="TOLIMA"/>
    <n v="1"/>
    <n v="0"/>
    <n v="1"/>
    <n v="0"/>
    <n v="1"/>
    <n v="1"/>
    <s v="Si"/>
    <s v="Si"/>
    <x v="0"/>
    <n v="2500"/>
    <n v="0"/>
    <n v="1500"/>
    <n v="0"/>
    <n v="250000"/>
    <n v="180000"/>
    <n v="434000"/>
    <n v="4"/>
    <x v="4"/>
  </r>
  <r>
    <n v="10000634"/>
    <s v="Protegido 634"/>
    <d v="2019-03-23T00:00:00"/>
    <d v="2019-12-03T00:00:00"/>
    <s v="MASCULINO"/>
    <s v="IBAGUE"/>
    <s v="TOLIMA"/>
    <n v="1"/>
    <n v="0"/>
    <n v="0"/>
    <n v="3"/>
    <n v="3"/>
    <n v="2"/>
    <s v="Si"/>
    <s v="Si"/>
    <x v="0"/>
    <n v="2500"/>
    <n v="0"/>
    <n v="0"/>
    <n v="360000"/>
    <n v="750000"/>
    <n v="360000"/>
    <n v="1472500"/>
    <n v="4"/>
    <x v="4"/>
  </r>
  <r>
    <n v="10000635"/>
    <s v="Protegido 635"/>
    <d v="2019-03-23T00:00:00"/>
    <d v="2019-12-13T00:00:00"/>
    <s v="MASCULINO"/>
    <s v="LA MONTAÑITA"/>
    <s v="CAQUETA"/>
    <n v="0"/>
    <n v="1"/>
    <n v="0"/>
    <n v="1"/>
    <n v="3"/>
    <n v="2"/>
    <s v="Si"/>
    <s v="Si"/>
    <x v="0"/>
    <n v="0"/>
    <n v="6500"/>
    <n v="0"/>
    <n v="120000"/>
    <n v="750000"/>
    <n v="360000"/>
    <n v="1236500"/>
    <n v="1"/>
    <x v="4"/>
  </r>
  <r>
    <n v="10000636"/>
    <s v="Protegido 636"/>
    <d v="2019-03-23T00:00:00"/>
    <d v="2020-11-15T00:00:00"/>
    <s v="MASCULINO"/>
    <s v="CARTAGENA DEL CHAIRA"/>
    <s v="CAQUETA"/>
    <n v="0"/>
    <n v="0"/>
    <n v="0"/>
    <n v="1"/>
    <n v="2"/>
    <n v="2"/>
    <s v="No"/>
    <s v="Si"/>
    <x v="0"/>
    <n v="0"/>
    <n v="0"/>
    <n v="0"/>
    <n v="120000"/>
    <n v="500000"/>
    <n v="360000"/>
    <n v="980000"/>
    <n v="1"/>
    <x v="4"/>
  </r>
  <r>
    <n v="10000637"/>
    <s v="Protegido 637"/>
    <d v="2019-03-23T00:00:00"/>
    <d v="2019-06-03T00:00:00"/>
    <s v="MASCULINO"/>
    <s v="VALPARAISO 2"/>
    <s v="CAQUETA"/>
    <n v="0"/>
    <n v="1"/>
    <n v="1"/>
    <n v="0"/>
    <n v="2"/>
    <n v="2"/>
    <s v="Si"/>
    <s v="Si"/>
    <x v="0"/>
    <n v="0"/>
    <n v="6500"/>
    <n v="1500"/>
    <n v="0"/>
    <n v="500000"/>
    <n v="360000"/>
    <n v="868000"/>
    <n v="1"/>
    <x v="4"/>
  </r>
  <r>
    <n v="10000638"/>
    <s v="Protegido 638"/>
    <d v="2019-03-23T00:00:00"/>
    <d v="2020-07-31T00:00:00"/>
    <s v="FEMENINO"/>
    <s v="FLORENCIA 1"/>
    <s v="CAQUETA"/>
    <n v="0"/>
    <n v="2"/>
    <n v="0"/>
    <n v="0"/>
    <n v="1"/>
    <n v="0"/>
    <s v="Si"/>
    <s v="Si"/>
    <x v="0"/>
    <n v="0"/>
    <n v="13000"/>
    <n v="0"/>
    <n v="0"/>
    <n v="250000"/>
    <n v="0"/>
    <n v="263000"/>
    <n v="1"/>
    <x v="4"/>
  </r>
  <r>
    <n v="10000639"/>
    <s v="Protegido 639"/>
    <d v="2019-03-23T00:00:00"/>
    <d v="2019-09-28T00:00:00"/>
    <s v="MASCULINO"/>
    <s v="ALBANIA 1"/>
    <s v="CAQUETA"/>
    <n v="0"/>
    <n v="0"/>
    <n v="0"/>
    <n v="0"/>
    <n v="2"/>
    <n v="0"/>
    <s v="No"/>
    <s v="Si"/>
    <x v="0"/>
    <n v="0"/>
    <n v="0"/>
    <n v="0"/>
    <n v="0"/>
    <n v="500000"/>
    <n v="0"/>
    <n v="500000"/>
    <n v="1"/>
    <x v="4"/>
  </r>
  <r>
    <n v="10000640"/>
    <s v="Protegido 640"/>
    <d v="2019-03-23T00:00:00"/>
    <d v="2020-12-01T00:00:00"/>
    <s v="MASCULINO"/>
    <s v="FLORENCIA 1"/>
    <s v="CAQUETA"/>
    <n v="0"/>
    <n v="0"/>
    <n v="1"/>
    <n v="3"/>
    <n v="2"/>
    <n v="1"/>
    <s v="Si"/>
    <s v="Si"/>
    <x v="0"/>
    <n v="0"/>
    <n v="0"/>
    <n v="1500"/>
    <n v="360000"/>
    <n v="500000"/>
    <n v="180000"/>
    <n v="1041500"/>
    <n v="1"/>
    <x v="4"/>
  </r>
  <r>
    <n v="10000641"/>
    <s v="Protegido 641"/>
    <d v="2019-03-23T00:00:00"/>
    <d v="2020-04-14T00:00:00"/>
    <s v="MASCULINO"/>
    <s v="LA MONTAÑITA"/>
    <s v="CAQUETA"/>
    <n v="0"/>
    <n v="1"/>
    <n v="1"/>
    <n v="1"/>
    <n v="1"/>
    <n v="2"/>
    <s v="Si"/>
    <s v="Si"/>
    <x v="0"/>
    <n v="0"/>
    <n v="6500"/>
    <n v="1500"/>
    <n v="120000"/>
    <n v="250000"/>
    <n v="360000"/>
    <n v="738000"/>
    <n v="1"/>
    <x v="4"/>
  </r>
  <r>
    <n v="10000642"/>
    <s v="Protegido 642"/>
    <d v="2019-03-23T00:00:00"/>
    <d v="2019-10-27T00:00:00"/>
    <s v="FEMENINO"/>
    <s v="BOGOTA"/>
    <s v="BOGOTA"/>
    <n v="0"/>
    <n v="1"/>
    <n v="1"/>
    <n v="3"/>
    <n v="3"/>
    <n v="2"/>
    <s v="Si"/>
    <s v="Si"/>
    <x v="0"/>
    <n v="0"/>
    <n v="6500"/>
    <n v="1500"/>
    <n v="360000"/>
    <n v="750000"/>
    <n v="360000"/>
    <n v="1478000"/>
    <n v="1"/>
    <x v="4"/>
  </r>
  <r>
    <n v="10000643"/>
    <s v="Protegido 643"/>
    <d v="2019-03-23T00:00:00"/>
    <d v="2020-09-05T00:00:00"/>
    <s v="FEMENINO"/>
    <s v="VILLAVICENCIO"/>
    <s v="META"/>
    <n v="1"/>
    <n v="1"/>
    <n v="1"/>
    <n v="3"/>
    <n v="3"/>
    <n v="0"/>
    <s v="Si"/>
    <s v="Si"/>
    <x v="0"/>
    <n v="2500"/>
    <n v="6500"/>
    <n v="1500"/>
    <n v="360000"/>
    <n v="750000"/>
    <n v="0"/>
    <n v="1120500"/>
    <n v="1"/>
    <x v="4"/>
  </r>
  <r>
    <n v="10000644"/>
    <s v="Protegido 644"/>
    <d v="2019-03-23T00:00:00"/>
    <d v="2020-06-27T00:00:00"/>
    <s v="MASCULINO"/>
    <s v="MEDELLIN"/>
    <s v="ANTIOQUIA"/>
    <n v="1"/>
    <n v="2"/>
    <n v="1"/>
    <n v="3"/>
    <n v="3"/>
    <n v="0"/>
    <s v="Si"/>
    <s v="Si"/>
    <x v="0"/>
    <n v="2500"/>
    <n v="13000"/>
    <n v="1500"/>
    <n v="360000"/>
    <n v="750000"/>
    <n v="0"/>
    <n v="1127000"/>
    <n v="2"/>
    <x v="4"/>
  </r>
  <r>
    <n v="10000645"/>
    <s v="Protegido 645"/>
    <d v="2019-03-23T00:00:00"/>
    <d v="2021-07-14T00:00:00"/>
    <s v="MASCULINO"/>
    <s v="MEDELLIN"/>
    <s v="ANTIOQUIA"/>
    <n v="1"/>
    <n v="1"/>
    <n v="0"/>
    <n v="0"/>
    <n v="2"/>
    <n v="1"/>
    <s v="Si"/>
    <s v="Si"/>
    <x v="0"/>
    <n v="2500"/>
    <n v="6500"/>
    <n v="0"/>
    <n v="0"/>
    <n v="500000"/>
    <n v="180000"/>
    <n v="689000"/>
    <n v="2"/>
    <x v="4"/>
  </r>
  <r>
    <n v="10000646"/>
    <s v="Protegido 646"/>
    <d v="2019-03-23T00:00:00"/>
    <d v="2021-08-02T00:00:00"/>
    <s v="MASCULINO"/>
    <s v="BARRANQUILLA"/>
    <s v="ATLANTICO"/>
    <n v="0"/>
    <n v="2"/>
    <n v="1"/>
    <n v="1"/>
    <n v="2"/>
    <n v="1"/>
    <s v="Si"/>
    <s v="Si"/>
    <x v="0"/>
    <n v="0"/>
    <n v="13000"/>
    <n v="1500"/>
    <n v="120000"/>
    <n v="500000"/>
    <n v="180000"/>
    <n v="814500"/>
    <n v="2"/>
    <x v="4"/>
  </r>
  <r>
    <n v="10000647"/>
    <s v="Protegido 647"/>
    <d v="2019-03-23T00:00:00"/>
    <d v="2020-04-13T00:00:00"/>
    <s v="FEMENINO"/>
    <s v="BOGOTA"/>
    <s v="BOGOTA"/>
    <n v="1"/>
    <n v="0"/>
    <n v="0"/>
    <n v="3"/>
    <n v="2"/>
    <n v="1"/>
    <s v="Si"/>
    <s v="Si"/>
    <x v="0"/>
    <n v="2500"/>
    <n v="0"/>
    <n v="0"/>
    <n v="360000"/>
    <n v="500000"/>
    <n v="180000"/>
    <n v="1042500"/>
    <n v="1"/>
    <x v="4"/>
  </r>
  <r>
    <n v="10000648"/>
    <s v="Protegido 648"/>
    <d v="2019-03-29T00:00:00"/>
    <d v="2020-06-18T00:00:00"/>
    <s v="MASCULINO"/>
    <s v="VILLAVICENCIO"/>
    <s v="META"/>
    <n v="0"/>
    <n v="2"/>
    <n v="1"/>
    <n v="3"/>
    <n v="2"/>
    <n v="0"/>
    <s v="Si"/>
    <s v="Si"/>
    <x v="0"/>
    <n v="0"/>
    <n v="13000"/>
    <n v="1500"/>
    <n v="360000"/>
    <n v="500000"/>
    <n v="0"/>
    <n v="874500"/>
    <n v="1"/>
    <x v="4"/>
  </r>
  <r>
    <n v="10000649"/>
    <s v="Protegido 649"/>
    <d v="2019-03-29T00:00:00"/>
    <d v="2021-05-12T00:00:00"/>
    <s v="MASCULINO"/>
    <s v="ARMENIA 2"/>
    <s v="QUINDIO"/>
    <n v="1"/>
    <n v="1"/>
    <n v="0"/>
    <n v="3"/>
    <n v="3"/>
    <n v="1"/>
    <s v="Si"/>
    <s v="Si"/>
    <x v="0"/>
    <n v="2500"/>
    <n v="6500"/>
    <n v="0"/>
    <n v="360000"/>
    <n v="750000"/>
    <n v="180000"/>
    <n v="1299000"/>
    <n v="3"/>
    <x v="4"/>
  </r>
  <r>
    <n v="10000650"/>
    <s v="Protegido 650"/>
    <d v="2019-03-29T00:00:00"/>
    <d v="2020-02-03T00:00:00"/>
    <s v="MASCULINO"/>
    <s v="ANDES"/>
    <s v="ANTIOQUIA"/>
    <n v="1"/>
    <n v="1"/>
    <n v="0"/>
    <n v="3"/>
    <n v="2"/>
    <n v="0"/>
    <s v="Si"/>
    <s v="Si"/>
    <x v="0"/>
    <n v="2500"/>
    <n v="6500"/>
    <n v="0"/>
    <n v="360000"/>
    <n v="500000"/>
    <n v="0"/>
    <n v="869000"/>
    <n v="2"/>
    <x v="4"/>
  </r>
  <r>
    <n v="10000651"/>
    <s v="Protegido 651"/>
    <d v="2019-03-29T00:00:00"/>
    <d v="2019-06-24T00:00:00"/>
    <s v="FEMENINO"/>
    <s v="BOGOTA"/>
    <s v="BOGOTA"/>
    <n v="0"/>
    <n v="0"/>
    <n v="1"/>
    <n v="3"/>
    <n v="3"/>
    <n v="2"/>
    <s v="Si"/>
    <s v="Si"/>
    <x v="0"/>
    <n v="0"/>
    <n v="0"/>
    <n v="1500"/>
    <n v="360000"/>
    <n v="750000"/>
    <n v="360000"/>
    <n v="1471500"/>
    <n v="1"/>
    <x v="4"/>
  </r>
  <r>
    <n v="10000652"/>
    <s v="Protegido 652"/>
    <d v="2019-03-29T00:00:00"/>
    <d v="2020-09-01T00:00:00"/>
    <s v="FEMENINO"/>
    <s v="BOGOTA"/>
    <s v="BOGOTA"/>
    <n v="1"/>
    <n v="1"/>
    <n v="1"/>
    <n v="3"/>
    <n v="2"/>
    <n v="1"/>
    <s v="Si"/>
    <s v="Si"/>
    <x v="0"/>
    <n v="2500"/>
    <n v="6500"/>
    <n v="1500"/>
    <n v="360000"/>
    <n v="500000"/>
    <n v="180000"/>
    <n v="1050500"/>
    <n v="1"/>
    <x v="4"/>
  </r>
  <r>
    <n v="10000653"/>
    <s v="Protegido 653"/>
    <d v="2019-03-29T00:00:00"/>
    <d v="2020-07-07T00:00:00"/>
    <s v="FEMENINO"/>
    <s v="BOGOTA"/>
    <s v="BOGOTA"/>
    <n v="0"/>
    <n v="2"/>
    <n v="0"/>
    <n v="1"/>
    <n v="3"/>
    <n v="1"/>
    <s v="Si"/>
    <s v="Si"/>
    <x v="0"/>
    <n v="0"/>
    <n v="13000"/>
    <n v="0"/>
    <n v="120000"/>
    <n v="750000"/>
    <n v="180000"/>
    <n v="1063000"/>
    <n v="1"/>
    <x v="4"/>
  </r>
  <r>
    <n v="10000654"/>
    <s v="Protegido 654"/>
    <d v="2019-03-29T00:00:00"/>
    <d v="2020-07-18T00:00:00"/>
    <s v="FEMENINO"/>
    <s v="BUENAVENTURA"/>
    <s v="VALLE DEL CAUCA"/>
    <n v="0"/>
    <n v="2"/>
    <n v="0"/>
    <n v="1"/>
    <n v="1"/>
    <n v="0"/>
    <s v="Si"/>
    <s v="Si"/>
    <x v="0"/>
    <n v="0"/>
    <n v="13000"/>
    <n v="0"/>
    <n v="120000"/>
    <n v="250000"/>
    <n v="0"/>
    <n v="383000"/>
    <n v="2"/>
    <x v="4"/>
  </r>
  <r>
    <n v="10000655"/>
    <s v="Protegido 655"/>
    <d v="2019-03-29T00:00:00"/>
    <d v="2021-02-05T00:00:00"/>
    <s v="MASCULINO"/>
    <s v="BOGOTA"/>
    <s v="BOGOTA"/>
    <n v="1"/>
    <n v="0"/>
    <n v="1"/>
    <n v="1"/>
    <n v="2"/>
    <n v="1"/>
    <s v="Si"/>
    <s v="Si"/>
    <x v="0"/>
    <n v="2500"/>
    <n v="0"/>
    <n v="1500"/>
    <n v="120000"/>
    <n v="500000"/>
    <n v="180000"/>
    <n v="804000"/>
    <n v="1"/>
    <x v="4"/>
  </r>
  <r>
    <n v="10000656"/>
    <s v="Protegido 656"/>
    <d v="2019-03-29T00:00:00"/>
    <d v="2019-08-01T00:00:00"/>
    <s v="MASCULINO"/>
    <s v="PASTO"/>
    <s v="NARIÑO"/>
    <n v="1"/>
    <n v="1"/>
    <n v="1"/>
    <n v="3"/>
    <n v="3"/>
    <n v="1"/>
    <s v="Si"/>
    <s v="Si"/>
    <x v="0"/>
    <n v="2500"/>
    <n v="6500"/>
    <n v="1500"/>
    <n v="360000"/>
    <n v="750000"/>
    <n v="180000"/>
    <n v="1300500"/>
    <n v="2"/>
    <x v="4"/>
  </r>
  <r>
    <n v="10000657"/>
    <s v="Protegido 657"/>
    <d v="2019-03-29T00:00:00"/>
    <d v="2021-05-10T00:00:00"/>
    <s v="MASCULINO"/>
    <s v="MEDELLIN"/>
    <s v="ANTIOQUIA"/>
    <n v="0"/>
    <n v="0"/>
    <n v="0"/>
    <n v="3"/>
    <n v="3"/>
    <n v="2"/>
    <s v="No"/>
    <s v="Si"/>
    <x v="0"/>
    <n v="0"/>
    <n v="0"/>
    <n v="0"/>
    <n v="360000"/>
    <n v="750000"/>
    <n v="360000"/>
    <n v="1470000"/>
    <n v="2"/>
    <x v="4"/>
  </r>
  <r>
    <n v="10000658"/>
    <s v="Protegido 658"/>
    <d v="2019-04-07T00:00:00"/>
    <d v="2019-09-11T00:00:00"/>
    <s v="FEMENINO"/>
    <s v="JAMUNDI"/>
    <s v="VALLE DEL CAUCA"/>
    <n v="1"/>
    <n v="2"/>
    <n v="1"/>
    <n v="1"/>
    <n v="2"/>
    <n v="1"/>
    <s v="Si"/>
    <s v="Si"/>
    <x v="0"/>
    <n v="2500"/>
    <n v="13000"/>
    <n v="1500"/>
    <n v="120000"/>
    <n v="500000"/>
    <n v="180000"/>
    <n v="817000"/>
    <n v="2"/>
    <x v="4"/>
  </r>
  <r>
    <n v="10000659"/>
    <s v="Protegido 659"/>
    <d v="2019-04-07T00:00:00"/>
    <d v="2020-01-14T00:00:00"/>
    <s v="FEMENINO"/>
    <s v="LANDAZURI"/>
    <s v="SANTANDER"/>
    <n v="1"/>
    <n v="2"/>
    <n v="0"/>
    <n v="0"/>
    <n v="1"/>
    <n v="0"/>
    <s v="Si"/>
    <s v="Si"/>
    <x v="0"/>
    <n v="2500"/>
    <n v="13000"/>
    <n v="0"/>
    <n v="0"/>
    <n v="250000"/>
    <n v="0"/>
    <n v="265500"/>
    <n v="2"/>
    <x v="4"/>
  </r>
  <r>
    <n v="10000660"/>
    <s v="Protegido 660"/>
    <d v="2019-04-07T00:00:00"/>
    <d v="2020-10-16T00:00:00"/>
    <s v="MASCULINO"/>
    <s v="LANDAZURI"/>
    <s v="SANTANDER"/>
    <n v="1"/>
    <n v="0"/>
    <n v="0"/>
    <n v="1"/>
    <n v="2"/>
    <n v="0"/>
    <s v="Si"/>
    <s v="Si"/>
    <x v="0"/>
    <n v="2500"/>
    <n v="0"/>
    <n v="0"/>
    <n v="120000"/>
    <n v="500000"/>
    <n v="0"/>
    <n v="622500"/>
    <n v="2"/>
    <x v="4"/>
  </r>
  <r>
    <n v="10000661"/>
    <s v="Protegido 661"/>
    <d v="2019-04-07T00:00:00"/>
    <d v="2020-05-26T00:00:00"/>
    <s v="MASCULINO"/>
    <s v="BUCARAMANGA"/>
    <s v="SANTANDER"/>
    <n v="1"/>
    <n v="2"/>
    <n v="0"/>
    <n v="3"/>
    <n v="2"/>
    <n v="1"/>
    <s v="Si"/>
    <s v="Si"/>
    <x v="0"/>
    <n v="2500"/>
    <n v="13000"/>
    <n v="0"/>
    <n v="360000"/>
    <n v="500000"/>
    <n v="180000"/>
    <n v="1055500"/>
    <n v="2"/>
    <x v="4"/>
  </r>
  <r>
    <n v="10000662"/>
    <s v="Protegido 662"/>
    <d v="2019-04-07T00:00:00"/>
    <d v="2020-10-03T00:00:00"/>
    <s v="MASCULINO"/>
    <s v="BOLIVAR 2"/>
    <s v="SANTANDER"/>
    <n v="0"/>
    <n v="1"/>
    <n v="0"/>
    <n v="3"/>
    <n v="3"/>
    <n v="1"/>
    <s v="Si"/>
    <s v="Si"/>
    <x v="0"/>
    <n v="0"/>
    <n v="6500"/>
    <n v="0"/>
    <n v="360000"/>
    <n v="750000"/>
    <n v="180000"/>
    <n v="1296500"/>
    <n v="2"/>
    <x v="4"/>
  </r>
  <r>
    <n v="10000663"/>
    <s v="Protegido 663"/>
    <d v="2019-04-07T00:00:00"/>
    <d v="2021-08-17T00:00:00"/>
    <s v="FEMENINO"/>
    <s v="FLORIDABLANCA"/>
    <s v="SANTANDER"/>
    <n v="1"/>
    <n v="0"/>
    <n v="0"/>
    <n v="1"/>
    <n v="2"/>
    <n v="2"/>
    <s v="Si"/>
    <s v="Si"/>
    <x v="0"/>
    <n v="2500"/>
    <n v="0"/>
    <n v="0"/>
    <n v="120000"/>
    <n v="500000"/>
    <n v="360000"/>
    <n v="982500"/>
    <n v="2"/>
    <x v="4"/>
  </r>
  <r>
    <n v="10000664"/>
    <s v="Protegido 664"/>
    <d v="2019-04-14T00:00:00"/>
    <d v="2021-03-03T00:00:00"/>
    <s v="MASCULINO"/>
    <s v="SINCELEJO"/>
    <s v="SUCRE"/>
    <n v="0"/>
    <n v="1"/>
    <n v="0"/>
    <n v="1"/>
    <n v="1"/>
    <n v="0"/>
    <s v="Si"/>
    <s v="Si"/>
    <x v="0"/>
    <n v="0"/>
    <n v="6500"/>
    <n v="0"/>
    <n v="120000"/>
    <n v="250000"/>
    <n v="0"/>
    <n v="376500"/>
    <n v="4"/>
    <x v="4"/>
  </r>
  <r>
    <n v="10000665"/>
    <s v="Protegido 665"/>
    <d v="2019-04-14T00:00:00"/>
    <d v="2020-10-20T00:00:00"/>
    <s v="MASCULINO"/>
    <s v="SINCELEJO"/>
    <s v="SUCRE"/>
    <n v="0"/>
    <n v="1"/>
    <n v="0"/>
    <n v="3"/>
    <n v="3"/>
    <n v="2"/>
    <s v="Si"/>
    <s v="Si"/>
    <x v="0"/>
    <n v="0"/>
    <n v="6500"/>
    <n v="0"/>
    <n v="360000"/>
    <n v="750000"/>
    <n v="360000"/>
    <n v="1476500"/>
    <n v="4"/>
    <x v="4"/>
  </r>
  <r>
    <n v="10000666"/>
    <s v="Protegido 666"/>
    <d v="2019-04-14T00:00:00"/>
    <d v="2020-10-16T00:00:00"/>
    <s v="FEMENINO"/>
    <s v="CALI"/>
    <s v="VALLE DEL CAUCA"/>
    <n v="1"/>
    <n v="1"/>
    <n v="1"/>
    <n v="1"/>
    <n v="1"/>
    <n v="1"/>
    <s v="Si"/>
    <s v="Si"/>
    <x v="0"/>
    <n v="2500"/>
    <n v="6500"/>
    <n v="1500"/>
    <n v="120000"/>
    <n v="250000"/>
    <n v="180000"/>
    <n v="560500"/>
    <n v="2"/>
    <x v="4"/>
  </r>
  <r>
    <n v="10000667"/>
    <s v="Protegido 667"/>
    <d v="2019-04-14T00:00:00"/>
    <d v="2019-12-03T00:00:00"/>
    <s v="FEMENINO"/>
    <s v="SINCELEJO"/>
    <s v="SUCRE"/>
    <n v="0"/>
    <n v="0"/>
    <n v="0"/>
    <n v="1"/>
    <n v="1"/>
    <n v="0"/>
    <s v="No"/>
    <s v="Si"/>
    <x v="0"/>
    <n v="0"/>
    <n v="0"/>
    <n v="0"/>
    <n v="120000"/>
    <n v="250000"/>
    <n v="0"/>
    <n v="370000"/>
    <n v="4"/>
    <x v="4"/>
  </r>
  <r>
    <n v="10000668"/>
    <s v="Protegido 668"/>
    <d v="2019-04-14T00:00:00"/>
    <d v="2019-11-12T00:00:00"/>
    <s v="MASCULINO"/>
    <s v="BARRANQUILLA"/>
    <s v="ATLANTICO"/>
    <n v="0"/>
    <n v="1"/>
    <n v="0"/>
    <n v="1"/>
    <n v="3"/>
    <n v="0"/>
    <s v="Si"/>
    <s v="Si"/>
    <x v="0"/>
    <n v="0"/>
    <n v="6500"/>
    <n v="0"/>
    <n v="120000"/>
    <n v="750000"/>
    <n v="0"/>
    <n v="876500"/>
    <n v="2"/>
    <x v="4"/>
  </r>
  <r>
    <n v="10000669"/>
    <s v="Protegido 669"/>
    <d v="2019-04-14T00:00:00"/>
    <d v="2019-11-19T00:00:00"/>
    <s v="MASCULINO"/>
    <s v="CALI"/>
    <s v="VALLE DEL CAUCA"/>
    <n v="1"/>
    <n v="2"/>
    <n v="1"/>
    <n v="3"/>
    <n v="1"/>
    <n v="1"/>
    <s v="Si"/>
    <s v="Si"/>
    <x v="0"/>
    <n v="2500"/>
    <n v="13000"/>
    <n v="1500"/>
    <n v="360000"/>
    <n v="250000"/>
    <n v="180000"/>
    <n v="807000"/>
    <n v="2"/>
    <x v="4"/>
  </r>
  <r>
    <n v="10000670"/>
    <s v="Protegido 670"/>
    <d v="2019-04-14T00:00:00"/>
    <d v="2019-09-02T00:00:00"/>
    <s v="MASCULINO"/>
    <s v="LEIVA"/>
    <s v="NARIÑO"/>
    <n v="1"/>
    <n v="1"/>
    <n v="1"/>
    <n v="1"/>
    <n v="2"/>
    <n v="1"/>
    <s v="Si"/>
    <s v="Si"/>
    <x v="0"/>
    <n v="2500"/>
    <n v="6500"/>
    <n v="1500"/>
    <n v="120000"/>
    <n v="500000"/>
    <n v="180000"/>
    <n v="810500"/>
    <n v="2"/>
    <x v="4"/>
  </r>
  <r>
    <n v="10000671"/>
    <s v="Protegido 671"/>
    <d v="2019-04-23T00:00:00"/>
    <d v="2020-12-01T00:00:00"/>
    <s v="MASCULINO"/>
    <s v="HATO COROZAL"/>
    <s v="CASANARE"/>
    <n v="0"/>
    <n v="2"/>
    <n v="1"/>
    <n v="3"/>
    <n v="3"/>
    <n v="0"/>
    <s v="Si"/>
    <s v="Si"/>
    <x v="0"/>
    <n v="0"/>
    <n v="13000"/>
    <n v="1500"/>
    <n v="360000"/>
    <n v="750000"/>
    <n v="0"/>
    <n v="1124500"/>
    <n v="2"/>
    <x v="4"/>
  </r>
  <r>
    <n v="10000672"/>
    <s v="Protegido 672"/>
    <d v="2019-04-23T00:00:00"/>
    <d v="2020-09-10T00:00:00"/>
    <s v="FEMENINO"/>
    <s v="CACERES"/>
    <s v="ANTIOQUIA"/>
    <n v="0"/>
    <n v="2"/>
    <n v="0"/>
    <n v="3"/>
    <n v="2"/>
    <n v="0"/>
    <s v="Si"/>
    <s v="Si"/>
    <x v="0"/>
    <n v="0"/>
    <n v="13000"/>
    <n v="0"/>
    <n v="360000"/>
    <n v="500000"/>
    <n v="0"/>
    <n v="873000"/>
    <n v="2"/>
    <x v="4"/>
  </r>
  <r>
    <n v="10000673"/>
    <s v="Protegido 673"/>
    <d v="2019-04-23T00:00:00"/>
    <d v="2019-12-11T00:00:00"/>
    <s v="MASCULINO"/>
    <s v="BOGOTA"/>
    <s v="BOGOTA"/>
    <n v="0"/>
    <n v="1"/>
    <n v="0"/>
    <n v="0"/>
    <n v="2"/>
    <n v="2"/>
    <s v="Si"/>
    <s v="Si"/>
    <x v="0"/>
    <n v="0"/>
    <n v="6500"/>
    <n v="0"/>
    <n v="0"/>
    <n v="500000"/>
    <n v="360000"/>
    <n v="866500"/>
    <n v="1"/>
    <x v="4"/>
  </r>
  <r>
    <n v="10000674"/>
    <s v="Protegido 674"/>
    <d v="2019-04-23T00:00:00"/>
    <d v="2020-06-26T00:00:00"/>
    <s v="MASCULINO"/>
    <s v="SAN FRANCISCO 3"/>
    <s v="PUTUMAYO"/>
    <n v="1"/>
    <n v="2"/>
    <n v="1"/>
    <n v="1"/>
    <n v="1"/>
    <n v="1"/>
    <s v="Si"/>
    <s v="Si"/>
    <x v="0"/>
    <n v="2500"/>
    <n v="13000"/>
    <n v="1500"/>
    <n v="120000"/>
    <n v="250000"/>
    <n v="180000"/>
    <n v="567000"/>
    <n v="2"/>
    <x v="4"/>
  </r>
  <r>
    <n v="10000675"/>
    <s v="Protegido 675"/>
    <d v="2019-04-23T00:00:00"/>
    <d v="2021-02-09T00:00:00"/>
    <s v="FEMENINO"/>
    <s v="COLON 2"/>
    <s v="PUTUMAYO"/>
    <n v="1"/>
    <n v="0"/>
    <n v="0"/>
    <n v="0"/>
    <n v="1"/>
    <n v="2"/>
    <s v="Si"/>
    <s v="Si"/>
    <x v="0"/>
    <n v="2500"/>
    <n v="0"/>
    <n v="0"/>
    <n v="0"/>
    <n v="250000"/>
    <n v="360000"/>
    <n v="612500"/>
    <n v="2"/>
    <x v="4"/>
  </r>
  <r>
    <n v="10000676"/>
    <s v="Protegido 676"/>
    <d v="2019-04-23T00:00:00"/>
    <d v="2019-08-12T00:00:00"/>
    <s v="MASCULINO"/>
    <s v="SAN FRANCISCO 3"/>
    <s v="PUTUMAYO"/>
    <n v="1"/>
    <n v="0"/>
    <n v="1"/>
    <n v="3"/>
    <n v="2"/>
    <n v="2"/>
    <s v="Si"/>
    <s v="Si"/>
    <x v="0"/>
    <n v="2500"/>
    <n v="0"/>
    <n v="1500"/>
    <n v="360000"/>
    <n v="500000"/>
    <n v="360000"/>
    <n v="1224000"/>
    <n v="2"/>
    <x v="4"/>
  </r>
  <r>
    <n v="10000677"/>
    <s v="Protegido 677"/>
    <d v="2019-04-23T00:00:00"/>
    <d v="2021-02-10T00:00:00"/>
    <s v="MASCULINO"/>
    <s v="SAN FRANCISCO 3"/>
    <s v="PUTUMAYO"/>
    <n v="1"/>
    <n v="0"/>
    <n v="0"/>
    <n v="1"/>
    <n v="1"/>
    <n v="0"/>
    <s v="Si"/>
    <s v="Si"/>
    <x v="0"/>
    <n v="2500"/>
    <n v="0"/>
    <n v="0"/>
    <n v="120000"/>
    <n v="250000"/>
    <n v="0"/>
    <n v="372500"/>
    <n v="2"/>
    <x v="4"/>
  </r>
  <r>
    <n v="10000678"/>
    <s v="Protegido 678"/>
    <d v="2019-04-23T00:00:00"/>
    <d v="2019-12-13T00:00:00"/>
    <s v="MASCULINO"/>
    <s v="SAN FRANCISCO 3"/>
    <s v="PUTUMAYO"/>
    <n v="0"/>
    <n v="1"/>
    <n v="0"/>
    <n v="3"/>
    <n v="3"/>
    <n v="1"/>
    <s v="Si"/>
    <s v="Si"/>
    <x v="0"/>
    <n v="0"/>
    <n v="6500"/>
    <n v="0"/>
    <n v="360000"/>
    <n v="750000"/>
    <n v="180000"/>
    <n v="1296500"/>
    <n v="2"/>
    <x v="4"/>
  </r>
  <r>
    <n v="10000679"/>
    <s v="Protegido 679"/>
    <d v="2019-04-23T00:00:00"/>
    <d v="2020-01-29T00:00:00"/>
    <s v="MASCULINO"/>
    <s v="SAN FRANCISCO 3"/>
    <s v="PUTUMAYO"/>
    <n v="0"/>
    <n v="1"/>
    <n v="1"/>
    <n v="3"/>
    <n v="3"/>
    <n v="2"/>
    <s v="Si"/>
    <s v="Si"/>
    <x v="0"/>
    <n v="0"/>
    <n v="6500"/>
    <n v="1500"/>
    <n v="360000"/>
    <n v="750000"/>
    <n v="360000"/>
    <n v="1478000"/>
    <n v="2"/>
    <x v="4"/>
  </r>
  <r>
    <n v="10000680"/>
    <s v="Protegido 680"/>
    <d v="2019-04-23T00:00:00"/>
    <d v="2019-12-17T00:00:00"/>
    <s v="MASCULINO"/>
    <s v="SAN FRANCISCO 3"/>
    <s v="PUTUMAYO"/>
    <n v="0"/>
    <n v="1"/>
    <n v="1"/>
    <n v="0"/>
    <n v="1"/>
    <n v="1"/>
    <s v="Si"/>
    <s v="Si"/>
    <x v="0"/>
    <n v="0"/>
    <n v="6500"/>
    <n v="1500"/>
    <n v="0"/>
    <n v="250000"/>
    <n v="180000"/>
    <n v="438000"/>
    <n v="2"/>
    <x v="4"/>
  </r>
  <r>
    <n v="10000681"/>
    <s v="Protegido 681"/>
    <d v="2019-04-23T00:00:00"/>
    <d v="2020-05-02T00:00:00"/>
    <s v="MASCULINO"/>
    <s v="SAN FRANCISCO 3"/>
    <s v="PUTUMAYO"/>
    <n v="1"/>
    <n v="0"/>
    <n v="1"/>
    <n v="3"/>
    <n v="3"/>
    <n v="0"/>
    <s v="Si"/>
    <s v="Si"/>
    <x v="0"/>
    <n v="2500"/>
    <n v="0"/>
    <n v="1500"/>
    <n v="360000"/>
    <n v="750000"/>
    <n v="0"/>
    <n v="1114000"/>
    <n v="2"/>
    <x v="4"/>
  </r>
  <r>
    <n v="10000682"/>
    <s v="Protegido 682"/>
    <d v="2019-05-10T00:00:00"/>
    <d v="2020-02-03T00:00:00"/>
    <s v="MASCULINO"/>
    <s v="MOCOA"/>
    <s v="PUTUMAYO"/>
    <n v="0"/>
    <n v="0"/>
    <n v="1"/>
    <n v="0"/>
    <n v="1"/>
    <n v="0"/>
    <s v="Si"/>
    <s v="Si"/>
    <x v="0"/>
    <n v="0"/>
    <n v="0"/>
    <n v="1500"/>
    <n v="0"/>
    <n v="250000"/>
    <n v="0"/>
    <n v="251500"/>
    <n v="2"/>
    <x v="4"/>
  </r>
  <r>
    <n v="10000683"/>
    <s v="Protegido 683"/>
    <d v="2019-05-10T00:00:00"/>
    <d v="2021-02-15T00:00:00"/>
    <s v="MASCULINO"/>
    <s v="MOCOA"/>
    <s v="PUTUMAYO"/>
    <n v="0"/>
    <n v="2"/>
    <n v="0"/>
    <n v="0"/>
    <n v="3"/>
    <n v="2"/>
    <s v="Si"/>
    <s v="Si"/>
    <x v="0"/>
    <n v="0"/>
    <n v="13000"/>
    <n v="0"/>
    <n v="0"/>
    <n v="750000"/>
    <n v="360000"/>
    <n v="1123000"/>
    <n v="2"/>
    <x v="4"/>
  </r>
  <r>
    <n v="10000684"/>
    <s v="Protegido 684"/>
    <d v="2019-05-10T00:00:00"/>
    <d v="2021-08-25T00:00:00"/>
    <s v="MASCULINO"/>
    <s v="MEDELLIN"/>
    <s v="ANTIOQUIA"/>
    <n v="0"/>
    <n v="1"/>
    <n v="0"/>
    <n v="1"/>
    <n v="2"/>
    <n v="0"/>
    <s v="Si"/>
    <s v="Si"/>
    <x v="0"/>
    <n v="0"/>
    <n v="6500"/>
    <n v="0"/>
    <n v="120000"/>
    <n v="500000"/>
    <n v="0"/>
    <n v="626500"/>
    <n v="2"/>
    <x v="4"/>
  </r>
  <r>
    <n v="10000685"/>
    <s v="Protegido 685"/>
    <d v="2019-05-10T00:00:00"/>
    <d v="2019-10-22T00:00:00"/>
    <s v="MASCULINO"/>
    <s v="MEDELLIN"/>
    <s v="ANTIOQUIA"/>
    <n v="0"/>
    <n v="0"/>
    <n v="0"/>
    <n v="1"/>
    <n v="1"/>
    <n v="2"/>
    <s v="No"/>
    <s v="Si"/>
    <x v="0"/>
    <n v="0"/>
    <n v="0"/>
    <n v="0"/>
    <n v="120000"/>
    <n v="250000"/>
    <n v="360000"/>
    <n v="730000"/>
    <n v="2"/>
    <x v="4"/>
  </r>
  <r>
    <n v="10000686"/>
    <s v="Protegido 686"/>
    <d v="2019-05-10T00:00:00"/>
    <d v="2021-03-04T00:00:00"/>
    <s v="MASCULINO"/>
    <s v="TORIBIO"/>
    <s v="CAUCA"/>
    <n v="1"/>
    <n v="1"/>
    <n v="0"/>
    <n v="1"/>
    <n v="1"/>
    <n v="2"/>
    <s v="Si"/>
    <s v="Si"/>
    <x v="0"/>
    <n v="2500"/>
    <n v="6500"/>
    <n v="0"/>
    <n v="120000"/>
    <n v="250000"/>
    <n v="360000"/>
    <n v="739000"/>
    <n v="1"/>
    <x v="4"/>
  </r>
  <r>
    <n v="10000687"/>
    <s v="Protegido 687"/>
    <d v="2019-05-10T00:00:00"/>
    <d v="2021-05-02T00:00:00"/>
    <s v="FEMENINO"/>
    <s v="BELEN DE UMBRIA"/>
    <s v="RISARALDA"/>
    <n v="0"/>
    <n v="0"/>
    <n v="0"/>
    <n v="1"/>
    <n v="3"/>
    <n v="1"/>
    <s v="No"/>
    <s v="Si"/>
    <x v="0"/>
    <n v="0"/>
    <n v="0"/>
    <n v="0"/>
    <n v="120000"/>
    <n v="750000"/>
    <n v="180000"/>
    <n v="1050000"/>
    <n v="1"/>
    <x v="4"/>
  </r>
  <r>
    <n v="10000688"/>
    <s v="Protegido 688"/>
    <d v="2019-05-10T00:00:00"/>
    <d v="2020-02-13T00:00:00"/>
    <s v="FEMENINO"/>
    <s v="APARTADO"/>
    <s v="ANTIOQUIA"/>
    <n v="0"/>
    <n v="0"/>
    <n v="0"/>
    <n v="1"/>
    <n v="3"/>
    <n v="0"/>
    <s v="No"/>
    <s v="Si"/>
    <x v="0"/>
    <n v="0"/>
    <n v="0"/>
    <n v="0"/>
    <n v="120000"/>
    <n v="750000"/>
    <n v="0"/>
    <n v="870000"/>
    <n v="2"/>
    <x v="4"/>
  </r>
  <r>
    <n v="10000689"/>
    <s v="Protegido 689"/>
    <d v="2019-05-10T00:00:00"/>
    <d v="2019-10-13T00:00:00"/>
    <s v="FEMENINO"/>
    <s v="BOGOTA"/>
    <s v="BOGOTA"/>
    <n v="1"/>
    <n v="2"/>
    <n v="1"/>
    <n v="3"/>
    <n v="3"/>
    <n v="1"/>
    <s v="Si"/>
    <s v="Si"/>
    <x v="0"/>
    <n v="2500"/>
    <n v="13000"/>
    <n v="1500"/>
    <n v="360000"/>
    <n v="750000"/>
    <n v="180000"/>
    <n v="1307000"/>
    <n v="1"/>
    <x v="4"/>
  </r>
  <r>
    <n v="10000690"/>
    <s v="Protegido 690"/>
    <d v="2019-05-10T00:00:00"/>
    <d v="2021-01-01T00:00:00"/>
    <s v="FEMENINO"/>
    <s v="BOGOTA"/>
    <s v="BOGOTA"/>
    <n v="0"/>
    <n v="0"/>
    <n v="1"/>
    <n v="3"/>
    <n v="3"/>
    <n v="2"/>
    <s v="Si"/>
    <s v="Si"/>
    <x v="0"/>
    <n v="0"/>
    <n v="0"/>
    <n v="1500"/>
    <n v="360000"/>
    <n v="750000"/>
    <n v="360000"/>
    <n v="1471500"/>
    <n v="1"/>
    <x v="4"/>
  </r>
  <r>
    <n v="10000691"/>
    <s v="Protegido 691"/>
    <d v="2019-05-10T00:00:00"/>
    <d v="2019-08-10T00:00:00"/>
    <s v="MASCULINO"/>
    <s v="SOACHA"/>
    <s v="CUNDINAMARCA"/>
    <n v="0"/>
    <n v="2"/>
    <n v="0"/>
    <n v="3"/>
    <n v="1"/>
    <n v="1"/>
    <s v="Si"/>
    <s v="Si"/>
    <x v="0"/>
    <n v="0"/>
    <n v="13000"/>
    <n v="0"/>
    <n v="360000"/>
    <n v="250000"/>
    <n v="180000"/>
    <n v="803000"/>
    <n v="3"/>
    <x v="4"/>
  </r>
  <r>
    <n v="10000692"/>
    <s v="Protegido 692"/>
    <d v="2019-05-10T00:00:00"/>
    <d v="2019-08-05T00:00:00"/>
    <s v="MASCULINO"/>
    <s v="SAN DIEGO"/>
    <s v="CESAR"/>
    <n v="0"/>
    <n v="2"/>
    <n v="0"/>
    <n v="3"/>
    <n v="2"/>
    <n v="2"/>
    <s v="Si"/>
    <s v="Si"/>
    <x v="0"/>
    <n v="0"/>
    <n v="13000"/>
    <n v="0"/>
    <n v="360000"/>
    <n v="500000"/>
    <n v="360000"/>
    <n v="1233000"/>
    <n v="4"/>
    <x v="4"/>
  </r>
  <r>
    <n v="10000693"/>
    <s v="Protegido 693"/>
    <d v="2019-05-10T00:00:00"/>
    <d v="2020-02-26T00:00:00"/>
    <s v="FEMENINO"/>
    <s v="PORE"/>
    <s v="CASANARE"/>
    <n v="1"/>
    <n v="0"/>
    <n v="0"/>
    <n v="1"/>
    <n v="3"/>
    <n v="0"/>
    <s v="Si"/>
    <s v="Si"/>
    <x v="0"/>
    <n v="2500"/>
    <n v="0"/>
    <n v="0"/>
    <n v="120000"/>
    <n v="750000"/>
    <n v="0"/>
    <n v="872500"/>
    <n v="2"/>
    <x v="4"/>
  </r>
  <r>
    <n v="10000694"/>
    <s v="Protegido 694"/>
    <d v="2019-05-10T00:00:00"/>
    <d v="2021-03-19T00:00:00"/>
    <s v="MASCULINO"/>
    <s v="VALLEDUPAR"/>
    <s v="CESAR"/>
    <n v="0"/>
    <n v="1"/>
    <n v="0"/>
    <n v="1"/>
    <n v="2"/>
    <n v="1"/>
    <s v="Si"/>
    <s v="Si"/>
    <x v="0"/>
    <n v="0"/>
    <n v="6500"/>
    <n v="0"/>
    <n v="120000"/>
    <n v="500000"/>
    <n v="180000"/>
    <n v="806500"/>
    <n v="4"/>
    <x v="4"/>
  </r>
  <r>
    <n v="10000695"/>
    <s v="Protegido 695"/>
    <d v="2019-05-10T00:00:00"/>
    <d v="2021-06-24T00:00:00"/>
    <s v="MASCULINO"/>
    <s v="VILLAVICENCIO"/>
    <s v="META"/>
    <n v="1"/>
    <n v="0"/>
    <n v="0"/>
    <n v="0"/>
    <n v="1"/>
    <n v="2"/>
    <s v="Si"/>
    <s v="Si"/>
    <x v="0"/>
    <n v="2500"/>
    <n v="0"/>
    <n v="0"/>
    <n v="0"/>
    <n v="250000"/>
    <n v="360000"/>
    <n v="612500"/>
    <n v="1"/>
    <x v="4"/>
  </r>
  <r>
    <n v="10000696"/>
    <s v="Protegido 696"/>
    <d v="2019-05-10T00:00:00"/>
    <d v="2019-08-12T00:00:00"/>
    <s v="MASCULINO"/>
    <s v="BOGOTA"/>
    <s v="BOGOTA"/>
    <n v="1"/>
    <n v="0"/>
    <n v="1"/>
    <n v="0"/>
    <n v="1"/>
    <n v="1"/>
    <s v="Si"/>
    <s v="Si"/>
    <x v="0"/>
    <n v="2500"/>
    <n v="0"/>
    <n v="1500"/>
    <n v="0"/>
    <n v="250000"/>
    <n v="180000"/>
    <n v="434000"/>
    <n v="1"/>
    <x v="4"/>
  </r>
  <r>
    <n v="10000697"/>
    <s v="Protegido 697"/>
    <d v="2019-05-10T00:00:00"/>
    <d v="2020-03-15T00:00:00"/>
    <s v="MASCULINO"/>
    <s v="IBAGUE"/>
    <s v="TOLIMA"/>
    <n v="1"/>
    <n v="2"/>
    <n v="0"/>
    <n v="1"/>
    <n v="2"/>
    <n v="1"/>
    <s v="Si"/>
    <s v="Si"/>
    <x v="0"/>
    <n v="2500"/>
    <n v="13000"/>
    <n v="0"/>
    <n v="120000"/>
    <n v="500000"/>
    <n v="180000"/>
    <n v="815500"/>
    <n v="4"/>
    <x v="4"/>
  </r>
  <r>
    <n v="10000698"/>
    <s v="Protegido 698"/>
    <d v="2019-05-10T00:00:00"/>
    <d v="2020-11-10T00:00:00"/>
    <s v="FEMENINO"/>
    <s v="GUACARI"/>
    <s v="VALLE DEL CAUCA"/>
    <n v="0"/>
    <n v="2"/>
    <n v="0"/>
    <n v="1"/>
    <n v="2"/>
    <n v="2"/>
    <s v="Si"/>
    <s v="Si"/>
    <x v="0"/>
    <n v="0"/>
    <n v="13000"/>
    <n v="0"/>
    <n v="120000"/>
    <n v="500000"/>
    <n v="360000"/>
    <n v="993000"/>
    <n v="2"/>
    <x v="4"/>
  </r>
  <r>
    <n v="10000699"/>
    <s v="Protegido 699"/>
    <d v="2019-05-10T00:00:00"/>
    <d v="2019-10-17T00:00:00"/>
    <s v="MASCULINO"/>
    <s v="TUNJA"/>
    <s v="BOYACA"/>
    <n v="0"/>
    <n v="2"/>
    <n v="0"/>
    <n v="3"/>
    <n v="2"/>
    <n v="0"/>
    <s v="Si"/>
    <s v="Si"/>
    <x v="0"/>
    <n v="0"/>
    <n v="13000"/>
    <n v="0"/>
    <n v="360000"/>
    <n v="500000"/>
    <n v="0"/>
    <n v="873000"/>
    <n v="4"/>
    <x v="4"/>
  </r>
  <r>
    <n v="10000700"/>
    <s v="Protegido 700"/>
    <d v="2019-05-10T00:00:00"/>
    <d v="2020-05-01T00:00:00"/>
    <s v="MASCULINO"/>
    <s v="PITALITO"/>
    <s v="HUILA"/>
    <n v="0"/>
    <n v="1"/>
    <n v="1"/>
    <n v="0"/>
    <n v="1"/>
    <n v="2"/>
    <s v="Si"/>
    <s v="Si"/>
    <x v="0"/>
    <n v="0"/>
    <n v="6500"/>
    <n v="1500"/>
    <n v="0"/>
    <n v="250000"/>
    <n v="360000"/>
    <n v="618000"/>
    <n v="1"/>
    <x v="4"/>
  </r>
  <r>
    <n v="10000701"/>
    <s v="Protegido 701"/>
    <d v="2019-05-10T00:00:00"/>
    <d v="2021-10-15T00:00:00"/>
    <s v="MASCULINO"/>
    <s v="ARBELAEZ"/>
    <s v="CUNDINAMARCA"/>
    <n v="0"/>
    <n v="2"/>
    <n v="0"/>
    <n v="1"/>
    <n v="1"/>
    <n v="0"/>
    <s v="Si"/>
    <s v="Si"/>
    <x v="0"/>
    <n v="0"/>
    <n v="13000"/>
    <n v="0"/>
    <n v="120000"/>
    <n v="250000"/>
    <n v="0"/>
    <n v="383000"/>
    <n v="3"/>
    <x v="4"/>
  </r>
  <r>
    <n v="10000702"/>
    <s v="Protegido 702"/>
    <d v="2019-05-10T00:00:00"/>
    <d v="2020-12-08T00:00:00"/>
    <s v="MASCULINO"/>
    <s v="BUENAVENTURA"/>
    <s v="VALLE DEL CAUCA"/>
    <n v="0"/>
    <n v="2"/>
    <n v="0"/>
    <n v="1"/>
    <n v="1"/>
    <n v="0"/>
    <s v="Si"/>
    <s v="Si"/>
    <x v="0"/>
    <n v="0"/>
    <n v="13000"/>
    <n v="0"/>
    <n v="120000"/>
    <n v="250000"/>
    <n v="0"/>
    <n v="383000"/>
    <n v="2"/>
    <x v="4"/>
  </r>
  <r>
    <n v="10000703"/>
    <s v="Protegido 703"/>
    <d v="2019-05-10T00:00:00"/>
    <d v="2019-09-24T00:00:00"/>
    <s v="MASCULINO"/>
    <s v="SAN VICENTE DEL CAGUAN"/>
    <s v="CAQUETA"/>
    <n v="1"/>
    <n v="1"/>
    <n v="1"/>
    <n v="0"/>
    <n v="3"/>
    <n v="1"/>
    <s v="Si"/>
    <s v="Si"/>
    <x v="0"/>
    <n v="2500"/>
    <n v="6500"/>
    <n v="1500"/>
    <n v="0"/>
    <n v="750000"/>
    <n v="180000"/>
    <n v="940500"/>
    <n v="1"/>
    <x v="4"/>
  </r>
  <r>
    <n v="10000704"/>
    <s v="Protegido 704"/>
    <d v="2019-05-10T00:00:00"/>
    <d v="2020-10-08T00:00:00"/>
    <s v="MASCULINO"/>
    <s v="SOACHA"/>
    <s v="CUNDINAMARCA"/>
    <n v="1"/>
    <n v="2"/>
    <n v="0"/>
    <n v="0"/>
    <n v="3"/>
    <n v="0"/>
    <s v="Si"/>
    <s v="Si"/>
    <x v="0"/>
    <n v="2500"/>
    <n v="13000"/>
    <n v="0"/>
    <n v="0"/>
    <n v="750000"/>
    <n v="0"/>
    <n v="765500"/>
    <n v="3"/>
    <x v="4"/>
  </r>
  <r>
    <n v="10000705"/>
    <s v="Protegido 705"/>
    <d v="2019-05-10T00:00:00"/>
    <d v="2020-10-24T00:00:00"/>
    <s v="MASCULINO"/>
    <s v="IBAGUE"/>
    <s v="TOLIMA"/>
    <n v="1"/>
    <n v="0"/>
    <n v="1"/>
    <n v="3"/>
    <n v="2"/>
    <n v="0"/>
    <s v="Si"/>
    <s v="Si"/>
    <x v="0"/>
    <n v="2500"/>
    <n v="0"/>
    <n v="1500"/>
    <n v="360000"/>
    <n v="500000"/>
    <n v="0"/>
    <n v="864000"/>
    <n v="4"/>
    <x v="4"/>
  </r>
  <r>
    <n v="10000706"/>
    <s v="Protegido 706"/>
    <d v="2019-05-10T00:00:00"/>
    <d v="2019-12-14T00:00:00"/>
    <s v="MASCULINO"/>
    <s v="BOGOTA"/>
    <s v="BOGOTA"/>
    <n v="0"/>
    <n v="2"/>
    <n v="0"/>
    <n v="0"/>
    <n v="1"/>
    <n v="2"/>
    <s v="Si"/>
    <s v="Si"/>
    <x v="0"/>
    <n v="0"/>
    <n v="13000"/>
    <n v="0"/>
    <n v="0"/>
    <n v="250000"/>
    <n v="360000"/>
    <n v="623000"/>
    <n v="1"/>
    <x v="4"/>
  </r>
  <r>
    <n v="10000707"/>
    <s v="Protegido 707"/>
    <d v="2019-05-10T00:00:00"/>
    <d v="2021-09-05T00:00:00"/>
    <s v="FEMENINO"/>
    <s v="EL DORADO"/>
    <s v="META"/>
    <n v="0"/>
    <n v="1"/>
    <n v="1"/>
    <n v="3"/>
    <n v="1"/>
    <n v="2"/>
    <s v="Si"/>
    <s v="Si"/>
    <x v="0"/>
    <n v="0"/>
    <n v="6500"/>
    <n v="1500"/>
    <n v="360000"/>
    <n v="250000"/>
    <n v="360000"/>
    <n v="978000"/>
    <n v="1"/>
    <x v="4"/>
  </r>
  <r>
    <n v="10000708"/>
    <s v="Protegido 708"/>
    <d v="2019-05-10T00:00:00"/>
    <d v="2021-05-23T00:00:00"/>
    <s v="MASCULINO"/>
    <s v="SAN VICENTE DEL CAGUAN"/>
    <s v="CAQUETA"/>
    <n v="0"/>
    <n v="2"/>
    <n v="0"/>
    <n v="3"/>
    <n v="3"/>
    <n v="1"/>
    <s v="Si"/>
    <s v="Si"/>
    <x v="0"/>
    <n v="0"/>
    <n v="13000"/>
    <n v="0"/>
    <n v="360000"/>
    <n v="750000"/>
    <n v="180000"/>
    <n v="1303000"/>
    <n v="1"/>
    <x v="4"/>
  </r>
  <r>
    <n v="10000709"/>
    <s v="Protegido 709"/>
    <d v="2019-05-10T00:00:00"/>
    <d v="2020-11-24T00:00:00"/>
    <s v="MASCULINO"/>
    <s v="YONDO"/>
    <s v="ANTIOQUIA"/>
    <n v="0"/>
    <n v="2"/>
    <n v="1"/>
    <n v="0"/>
    <n v="2"/>
    <n v="0"/>
    <s v="Si"/>
    <s v="Si"/>
    <x v="0"/>
    <n v="0"/>
    <n v="13000"/>
    <n v="1500"/>
    <n v="0"/>
    <n v="500000"/>
    <n v="0"/>
    <n v="514500"/>
    <n v="2"/>
    <x v="4"/>
  </r>
  <r>
    <n v="10000710"/>
    <s v="Protegido 710"/>
    <d v="2019-05-10T00:00:00"/>
    <d v="2020-11-27T00:00:00"/>
    <s v="MASCULINO"/>
    <s v="ARMENIA 1"/>
    <s v="ANTIOQUIA"/>
    <n v="0"/>
    <n v="2"/>
    <n v="1"/>
    <n v="0"/>
    <n v="1"/>
    <n v="0"/>
    <s v="Si"/>
    <s v="Si"/>
    <x v="0"/>
    <n v="0"/>
    <n v="13000"/>
    <n v="1500"/>
    <n v="0"/>
    <n v="250000"/>
    <n v="0"/>
    <n v="264500"/>
    <n v="2"/>
    <x v="4"/>
  </r>
  <r>
    <n v="10000711"/>
    <s v="Protegido 711"/>
    <d v="2019-05-10T00:00:00"/>
    <d v="2020-12-08T00:00:00"/>
    <s v="FEMENINO"/>
    <s v="SANTO TOMAS"/>
    <s v="ATLANTICO"/>
    <n v="0"/>
    <n v="1"/>
    <n v="0"/>
    <n v="0"/>
    <n v="3"/>
    <n v="1"/>
    <s v="Si"/>
    <s v="Si"/>
    <x v="0"/>
    <n v="0"/>
    <n v="6500"/>
    <n v="0"/>
    <n v="0"/>
    <n v="750000"/>
    <n v="180000"/>
    <n v="936500"/>
    <n v="2"/>
    <x v="4"/>
  </r>
  <r>
    <n v="10000712"/>
    <s v="Protegido 712"/>
    <d v="2019-05-10T00:00:00"/>
    <d v="2020-06-24T00:00:00"/>
    <s v="MASCULINO"/>
    <s v="SINCELEJO"/>
    <s v="SUCRE"/>
    <n v="0"/>
    <n v="0"/>
    <n v="0"/>
    <n v="1"/>
    <n v="3"/>
    <n v="1"/>
    <s v="No"/>
    <s v="Si"/>
    <x v="0"/>
    <n v="0"/>
    <n v="0"/>
    <n v="0"/>
    <n v="120000"/>
    <n v="750000"/>
    <n v="180000"/>
    <n v="1050000"/>
    <n v="4"/>
    <x v="4"/>
  </r>
  <r>
    <n v="10000713"/>
    <s v="Protegido 713"/>
    <d v="2019-05-10T00:00:00"/>
    <d v="2021-05-15T00:00:00"/>
    <s v="FEMENINO"/>
    <s v="FLORENCIA 1"/>
    <s v="CAQUETA"/>
    <n v="0"/>
    <n v="1"/>
    <n v="0"/>
    <n v="1"/>
    <n v="1"/>
    <n v="0"/>
    <s v="Si"/>
    <s v="Si"/>
    <x v="0"/>
    <n v="0"/>
    <n v="6500"/>
    <n v="0"/>
    <n v="120000"/>
    <n v="250000"/>
    <n v="0"/>
    <n v="376500"/>
    <n v="1"/>
    <x v="4"/>
  </r>
  <r>
    <n v="10000714"/>
    <s v="Protegido 714"/>
    <d v="2019-05-10T00:00:00"/>
    <d v="2021-02-25T00:00:00"/>
    <s v="MASCULINO"/>
    <s v="EL PAUJIL"/>
    <s v="CAQUETA"/>
    <n v="0"/>
    <n v="1"/>
    <n v="1"/>
    <n v="0"/>
    <n v="1"/>
    <n v="0"/>
    <s v="Si"/>
    <s v="Si"/>
    <x v="0"/>
    <n v="0"/>
    <n v="6500"/>
    <n v="1500"/>
    <n v="0"/>
    <n v="250000"/>
    <n v="0"/>
    <n v="258000"/>
    <n v="1"/>
    <x v="4"/>
  </r>
  <r>
    <n v="10000715"/>
    <s v="Protegido 715"/>
    <d v="2019-05-10T00:00:00"/>
    <d v="2019-10-15T00:00:00"/>
    <s v="MASCULINO"/>
    <s v="SAN VICENTE DEL CAGUAN"/>
    <s v="CAQUETA"/>
    <n v="0"/>
    <n v="2"/>
    <n v="0"/>
    <n v="1"/>
    <n v="1"/>
    <n v="2"/>
    <s v="Si"/>
    <s v="Si"/>
    <x v="0"/>
    <n v="0"/>
    <n v="13000"/>
    <n v="0"/>
    <n v="120000"/>
    <n v="250000"/>
    <n v="360000"/>
    <n v="743000"/>
    <n v="1"/>
    <x v="4"/>
  </r>
  <r>
    <n v="10000716"/>
    <s v="Protegido 716"/>
    <d v="2019-05-10T00:00:00"/>
    <d v="2021-07-29T00:00:00"/>
    <s v="FEMENINO"/>
    <s v="BOGOTA"/>
    <s v="BOGOTA"/>
    <n v="1"/>
    <n v="2"/>
    <n v="0"/>
    <n v="0"/>
    <n v="3"/>
    <n v="0"/>
    <s v="Si"/>
    <s v="Si"/>
    <x v="0"/>
    <n v="2500"/>
    <n v="13000"/>
    <n v="0"/>
    <n v="0"/>
    <n v="750000"/>
    <n v="0"/>
    <n v="765500"/>
    <n v="1"/>
    <x v="4"/>
  </r>
  <r>
    <n v="10000717"/>
    <s v="Protegido 717"/>
    <d v="2019-05-10T00:00:00"/>
    <d v="2021-10-26T00:00:00"/>
    <s v="MASCULINO"/>
    <s v="PALMIRA"/>
    <s v="VALLE DEL CAUCA"/>
    <n v="0"/>
    <n v="1"/>
    <n v="0"/>
    <n v="1"/>
    <n v="2"/>
    <n v="1"/>
    <s v="Si"/>
    <s v="Si"/>
    <x v="0"/>
    <n v="0"/>
    <n v="6500"/>
    <n v="0"/>
    <n v="120000"/>
    <n v="500000"/>
    <n v="180000"/>
    <n v="806500"/>
    <n v="2"/>
    <x v="4"/>
  </r>
  <r>
    <n v="10000718"/>
    <s v="Protegido 718"/>
    <d v="2019-05-10T00:00:00"/>
    <d v="2021-05-21T00:00:00"/>
    <s v="MASCULINO"/>
    <s v="SANTO TOMAS"/>
    <s v="ATLANTICO"/>
    <n v="0"/>
    <n v="2"/>
    <n v="0"/>
    <n v="0"/>
    <n v="3"/>
    <n v="1"/>
    <s v="Si"/>
    <s v="Si"/>
    <x v="0"/>
    <n v="0"/>
    <n v="13000"/>
    <n v="0"/>
    <n v="0"/>
    <n v="750000"/>
    <n v="180000"/>
    <n v="943000"/>
    <n v="2"/>
    <x v="4"/>
  </r>
  <r>
    <n v="10000719"/>
    <s v="Protegido 719"/>
    <d v="2019-05-10T00:00:00"/>
    <d v="2020-11-09T00:00:00"/>
    <s v="FEMENINO"/>
    <s v="BARRANQUILLA"/>
    <s v="ATLANTICO"/>
    <n v="0"/>
    <n v="2"/>
    <n v="0"/>
    <n v="3"/>
    <n v="1"/>
    <n v="2"/>
    <s v="Si"/>
    <s v="Si"/>
    <x v="0"/>
    <n v="0"/>
    <n v="13000"/>
    <n v="0"/>
    <n v="360000"/>
    <n v="250000"/>
    <n v="360000"/>
    <n v="983000"/>
    <n v="2"/>
    <x v="4"/>
  </r>
  <r>
    <n v="10000720"/>
    <s v="Protegido 720"/>
    <d v="2019-05-10T00:00:00"/>
    <d v="2019-10-06T00:00:00"/>
    <s v="FEMENINO"/>
    <s v="CHAPARRAL"/>
    <s v="TOLIMA"/>
    <n v="0"/>
    <n v="1"/>
    <n v="0"/>
    <n v="3"/>
    <n v="2"/>
    <n v="0"/>
    <s v="Si"/>
    <s v="Si"/>
    <x v="0"/>
    <n v="0"/>
    <n v="6500"/>
    <n v="0"/>
    <n v="360000"/>
    <n v="500000"/>
    <n v="0"/>
    <n v="866500"/>
    <n v="4"/>
    <x v="4"/>
  </r>
  <r>
    <n v="10000721"/>
    <s v="Protegido 721"/>
    <d v="2019-05-10T00:00:00"/>
    <d v="2020-10-02T00:00:00"/>
    <s v="MASCULINO"/>
    <s v="BARRANQUILLA"/>
    <s v="ATLANTICO"/>
    <n v="1"/>
    <n v="2"/>
    <n v="1"/>
    <n v="1"/>
    <n v="2"/>
    <n v="1"/>
    <s v="Si"/>
    <s v="Si"/>
    <x v="0"/>
    <n v="2500"/>
    <n v="13000"/>
    <n v="1500"/>
    <n v="120000"/>
    <n v="500000"/>
    <n v="180000"/>
    <n v="817000"/>
    <n v="2"/>
    <x v="4"/>
  </r>
  <r>
    <n v="10000722"/>
    <s v="Protegido 722"/>
    <d v="2019-05-10T00:00:00"/>
    <d v="2019-11-04T00:00:00"/>
    <s v="MASCULINO"/>
    <s v="BUCARAMANGA"/>
    <s v="SANTANDER"/>
    <n v="1"/>
    <n v="0"/>
    <n v="0"/>
    <n v="0"/>
    <n v="2"/>
    <n v="0"/>
    <s v="Si"/>
    <s v="Si"/>
    <x v="0"/>
    <n v="2500"/>
    <n v="0"/>
    <n v="0"/>
    <n v="0"/>
    <n v="500000"/>
    <n v="0"/>
    <n v="502500"/>
    <n v="2"/>
    <x v="4"/>
  </r>
  <r>
    <n v="10000723"/>
    <s v="Protegido 723"/>
    <d v="2019-05-10T00:00:00"/>
    <d v="2021-03-04T00:00:00"/>
    <s v="MASCULINO"/>
    <s v="ESPINAL"/>
    <s v="TOLIMA"/>
    <n v="0"/>
    <n v="0"/>
    <n v="1"/>
    <n v="1"/>
    <n v="2"/>
    <n v="0"/>
    <s v="Si"/>
    <s v="Si"/>
    <x v="0"/>
    <n v="0"/>
    <n v="0"/>
    <n v="1500"/>
    <n v="120000"/>
    <n v="500000"/>
    <n v="0"/>
    <n v="621500"/>
    <n v="4"/>
    <x v="4"/>
  </r>
  <r>
    <n v="10000724"/>
    <s v="Protegido 724"/>
    <d v="2019-05-10T00:00:00"/>
    <d v="2020-01-19T00:00:00"/>
    <s v="FEMENINO"/>
    <s v="IBAGUE"/>
    <s v="TOLIMA"/>
    <n v="0"/>
    <n v="1"/>
    <n v="1"/>
    <n v="0"/>
    <n v="1"/>
    <n v="1"/>
    <s v="Si"/>
    <s v="Si"/>
    <x v="0"/>
    <n v="0"/>
    <n v="6500"/>
    <n v="1500"/>
    <n v="0"/>
    <n v="250000"/>
    <n v="180000"/>
    <n v="438000"/>
    <n v="4"/>
    <x v="4"/>
  </r>
  <r>
    <n v="10000725"/>
    <s v="Protegido 725"/>
    <d v="2019-05-10T00:00:00"/>
    <d v="2020-08-09T00:00:00"/>
    <s v="FEMENINO"/>
    <s v="ORTEGA"/>
    <s v="TOLIMA"/>
    <n v="0"/>
    <n v="0"/>
    <n v="0"/>
    <n v="0"/>
    <n v="3"/>
    <n v="1"/>
    <s v="No"/>
    <s v="Si"/>
    <x v="0"/>
    <n v="0"/>
    <n v="0"/>
    <n v="0"/>
    <n v="0"/>
    <n v="750000"/>
    <n v="180000"/>
    <n v="930000"/>
    <n v="4"/>
    <x v="4"/>
  </r>
  <r>
    <n v="10000726"/>
    <s v="Protegido 726"/>
    <d v="2019-05-10T00:00:00"/>
    <d v="2019-07-31T00:00:00"/>
    <s v="FEMENINO"/>
    <s v="LIBANO"/>
    <s v="TOLIMA"/>
    <n v="0"/>
    <n v="1"/>
    <n v="1"/>
    <n v="0"/>
    <n v="2"/>
    <n v="2"/>
    <s v="Si"/>
    <s v="Si"/>
    <x v="0"/>
    <n v="0"/>
    <n v="6500"/>
    <n v="1500"/>
    <n v="0"/>
    <n v="500000"/>
    <n v="360000"/>
    <n v="868000"/>
    <n v="4"/>
    <x v="4"/>
  </r>
  <r>
    <n v="10000727"/>
    <s v="Protegido 727"/>
    <d v="2019-05-10T00:00:00"/>
    <d v="2019-12-23T00:00:00"/>
    <s v="FEMENINO"/>
    <s v="BOGOTA"/>
    <s v="BOGOTA"/>
    <n v="0"/>
    <n v="2"/>
    <n v="0"/>
    <n v="1"/>
    <n v="3"/>
    <n v="2"/>
    <s v="Si"/>
    <s v="Si"/>
    <x v="0"/>
    <n v="0"/>
    <n v="13000"/>
    <n v="0"/>
    <n v="120000"/>
    <n v="750000"/>
    <n v="360000"/>
    <n v="1243000"/>
    <n v="1"/>
    <x v="4"/>
  </r>
  <r>
    <n v="10000728"/>
    <s v="Protegido 728"/>
    <d v="2019-05-10T00:00:00"/>
    <d v="2019-08-19T00:00:00"/>
    <s v="MASCULINO"/>
    <s v="BOGOTA"/>
    <s v="BOGOTA"/>
    <n v="1"/>
    <n v="1"/>
    <n v="0"/>
    <n v="3"/>
    <n v="1"/>
    <n v="1"/>
    <s v="Si"/>
    <s v="Si"/>
    <x v="0"/>
    <n v="2500"/>
    <n v="6500"/>
    <n v="0"/>
    <n v="360000"/>
    <n v="250000"/>
    <n v="180000"/>
    <n v="799000"/>
    <n v="1"/>
    <x v="4"/>
  </r>
  <r>
    <n v="10000729"/>
    <s v="Protegido 729"/>
    <d v="2019-05-10T00:00:00"/>
    <d v="2021-03-11T00:00:00"/>
    <s v="MASCULINO"/>
    <s v="COYAIMA"/>
    <s v="TOLIMA"/>
    <n v="1"/>
    <n v="2"/>
    <n v="1"/>
    <n v="3"/>
    <n v="3"/>
    <n v="0"/>
    <s v="Si"/>
    <s v="Si"/>
    <x v="0"/>
    <n v="2500"/>
    <n v="13000"/>
    <n v="1500"/>
    <n v="360000"/>
    <n v="750000"/>
    <n v="0"/>
    <n v="1127000"/>
    <n v="4"/>
    <x v="4"/>
  </r>
  <r>
    <n v="10000730"/>
    <s v="Protegido 730"/>
    <d v="2019-05-10T00:00:00"/>
    <d v="2019-12-25T00:00:00"/>
    <s v="MASCULINO"/>
    <s v="VIOTA"/>
    <s v="CUNDINAMARCA"/>
    <n v="0"/>
    <n v="0"/>
    <n v="0"/>
    <n v="1"/>
    <n v="1"/>
    <n v="1"/>
    <s v="No"/>
    <s v="Si"/>
    <x v="0"/>
    <n v="0"/>
    <n v="0"/>
    <n v="0"/>
    <n v="120000"/>
    <n v="250000"/>
    <n v="180000"/>
    <n v="550000"/>
    <n v="3"/>
    <x v="4"/>
  </r>
  <r>
    <n v="10000731"/>
    <s v="Protegido 731"/>
    <d v="2019-05-10T00:00:00"/>
    <d v="2020-06-20T00:00:00"/>
    <s v="FEMENINO"/>
    <s v="SOGAMOSO"/>
    <s v="BOYACA"/>
    <n v="0"/>
    <n v="0"/>
    <n v="1"/>
    <n v="1"/>
    <n v="3"/>
    <n v="2"/>
    <s v="Si"/>
    <s v="Si"/>
    <x v="0"/>
    <n v="0"/>
    <n v="0"/>
    <n v="1500"/>
    <n v="120000"/>
    <n v="750000"/>
    <n v="360000"/>
    <n v="1231500"/>
    <n v="4"/>
    <x v="4"/>
  </r>
  <r>
    <n v="10000732"/>
    <s v="Protegido 732"/>
    <d v="2019-05-10T00:00:00"/>
    <d v="2020-09-11T00:00:00"/>
    <s v="FEMENINO"/>
    <s v="NEIVA"/>
    <s v="HUILA"/>
    <n v="0"/>
    <n v="2"/>
    <n v="0"/>
    <n v="3"/>
    <n v="2"/>
    <n v="1"/>
    <s v="Si"/>
    <s v="Si"/>
    <x v="0"/>
    <n v="0"/>
    <n v="13000"/>
    <n v="0"/>
    <n v="360000"/>
    <n v="500000"/>
    <n v="180000"/>
    <n v="1053000"/>
    <n v="1"/>
    <x v="4"/>
  </r>
  <r>
    <n v="10000733"/>
    <s v="Protegido 733"/>
    <d v="2019-05-10T00:00:00"/>
    <d v="2019-11-18T00:00:00"/>
    <s v="FEMENINO"/>
    <s v="SAN VICENTE DEL CAGUAN"/>
    <s v="CAQUETA"/>
    <n v="0"/>
    <n v="0"/>
    <n v="0"/>
    <n v="0"/>
    <n v="2"/>
    <n v="1"/>
    <s v="No"/>
    <s v="Si"/>
    <x v="0"/>
    <n v="0"/>
    <n v="0"/>
    <n v="0"/>
    <n v="0"/>
    <n v="500000"/>
    <n v="180000"/>
    <n v="680000"/>
    <n v="1"/>
    <x v="4"/>
  </r>
  <r>
    <n v="10000734"/>
    <s v="Protegido 734"/>
    <d v="2019-05-10T00:00:00"/>
    <d v="2021-09-06T00:00:00"/>
    <s v="FEMENINO"/>
    <s v="CHAPARRAL"/>
    <s v="TOLIMA"/>
    <n v="0"/>
    <n v="0"/>
    <n v="0"/>
    <n v="1"/>
    <n v="3"/>
    <n v="2"/>
    <s v="No"/>
    <s v="Si"/>
    <x v="0"/>
    <n v="0"/>
    <n v="0"/>
    <n v="0"/>
    <n v="120000"/>
    <n v="750000"/>
    <n v="360000"/>
    <n v="1230000"/>
    <n v="4"/>
    <x v="4"/>
  </r>
  <r>
    <n v="10000735"/>
    <s v="Protegido 735"/>
    <d v="2019-05-10T00:00:00"/>
    <d v="2020-08-27T00:00:00"/>
    <s v="MASCULINO"/>
    <s v="BUCARAMANGA"/>
    <s v="SANTANDER"/>
    <n v="0"/>
    <n v="0"/>
    <n v="0"/>
    <n v="1"/>
    <n v="1"/>
    <n v="2"/>
    <s v="No"/>
    <s v="Si"/>
    <x v="0"/>
    <n v="0"/>
    <n v="0"/>
    <n v="0"/>
    <n v="120000"/>
    <n v="250000"/>
    <n v="360000"/>
    <n v="730000"/>
    <n v="2"/>
    <x v="4"/>
  </r>
  <r>
    <n v="10000736"/>
    <s v="Protegido 736"/>
    <d v="2019-05-10T00:00:00"/>
    <d v="2019-07-11T00:00:00"/>
    <s v="FEMENINO"/>
    <s v="SAN VICENTE DEL CAGUAN"/>
    <s v="CAQUETA"/>
    <n v="0"/>
    <n v="2"/>
    <n v="1"/>
    <n v="1"/>
    <n v="1"/>
    <n v="1"/>
    <s v="Si"/>
    <s v="Si"/>
    <x v="0"/>
    <n v="0"/>
    <n v="13000"/>
    <n v="1500"/>
    <n v="120000"/>
    <n v="250000"/>
    <n v="180000"/>
    <n v="564500"/>
    <n v="1"/>
    <x v="4"/>
  </r>
  <r>
    <n v="10000737"/>
    <s v="Protegido 737"/>
    <d v="2019-05-10T00:00:00"/>
    <d v="2020-11-16T00:00:00"/>
    <s v="MASCULINO"/>
    <s v="URIBE"/>
    <s v="META"/>
    <n v="0"/>
    <n v="2"/>
    <n v="0"/>
    <n v="0"/>
    <n v="3"/>
    <n v="1"/>
    <s v="Si"/>
    <s v="Si"/>
    <x v="0"/>
    <n v="0"/>
    <n v="13000"/>
    <n v="0"/>
    <n v="0"/>
    <n v="750000"/>
    <n v="180000"/>
    <n v="943000"/>
    <n v="1"/>
    <x v="4"/>
  </r>
  <r>
    <n v="10000738"/>
    <s v="Protegido 738"/>
    <d v="2019-05-10T00:00:00"/>
    <d v="2021-09-19T00:00:00"/>
    <s v="MASCULINO"/>
    <s v="BOGOTA"/>
    <s v="BOGOTA"/>
    <n v="0"/>
    <n v="1"/>
    <n v="0"/>
    <n v="1"/>
    <n v="1"/>
    <n v="0"/>
    <s v="Si"/>
    <s v="Si"/>
    <x v="0"/>
    <n v="0"/>
    <n v="6500"/>
    <n v="0"/>
    <n v="120000"/>
    <n v="250000"/>
    <n v="0"/>
    <n v="376500"/>
    <n v="1"/>
    <x v="4"/>
  </r>
  <r>
    <n v="10000739"/>
    <s v="Protegido 739"/>
    <d v="2019-05-10T00:00:00"/>
    <d v="2021-07-15T00:00:00"/>
    <s v="FEMENINO"/>
    <s v="CIUDAD BOLIVAR"/>
    <s v="ANTIOQUIA"/>
    <n v="0"/>
    <n v="2"/>
    <n v="0"/>
    <n v="1"/>
    <n v="2"/>
    <n v="2"/>
    <s v="Si"/>
    <s v="Si"/>
    <x v="0"/>
    <n v="0"/>
    <n v="13000"/>
    <n v="0"/>
    <n v="120000"/>
    <n v="500000"/>
    <n v="360000"/>
    <n v="993000"/>
    <n v="2"/>
    <x v="4"/>
  </r>
  <r>
    <n v="10000740"/>
    <s v="Protegido 740"/>
    <d v="2019-05-10T00:00:00"/>
    <d v="2021-01-18T00:00:00"/>
    <s v="FEMENINO"/>
    <s v="CHIA"/>
    <s v="CUNDINAMARCA"/>
    <n v="0"/>
    <n v="0"/>
    <n v="1"/>
    <n v="1"/>
    <n v="3"/>
    <n v="0"/>
    <s v="Si"/>
    <s v="Si"/>
    <x v="0"/>
    <n v="0"/>
    <n v="0"/>
    <n v="1500"/>
    <n v="120000"/>
    <n v="750000"/>
    <n v="0"/>
    <n v="871500"/>
    <n v="3"/>
    <x v="4"/>
  </r>
  <r>
    <n v="10000741"/>
    <s v="Protegido 741"/>
    <d v="2019-05-10T00:00:00"/>
    <d v="2020-02-12T00:00:00"/>
    <s v="FEMENINO"/>
    <s v="BUCARAMANGA"/>
    <s v="SANTANDER"/>
    <n v="0"/>
    <n v="0"/>
    <n v="0"/>
    <n v="3"/>
    <n v="1"/>
    <n v="0"/>
    <s v="No"/>
    <s v="Si"/>
    <x v="0"/>
    <n v="0"/>
    <n v="0"/>
    <n v="0"/>
    <n v="360000"/>
    <n v="250000"/>
    <n v="0"/>
    <n v="610000"/>
    <n v="2"/>
    <x v="4"/>
  </r>
  <r>
    <n v="10000742"/>
    <s v="Protegido 742"/>
    <d v="2019-05-10T00:00:00"/>
    <d v="2021-07-07T00:00:00"/>
    <s v="FEMENINO"/>
    <s v="BUCARAMANGA"/>
    <s v="SANTANDER"/>
    <n v="1"/>
    <n v="2"/>
    <n v="1"/>
    <n v="3"/>
    <n v="2"/>
    <n v="0"/>
    <s v="Si"/>
    <s v="Si"/>
    <x v="0"/>
    <n v="2500"/>
    <n v="13000"/>
    <n v="1500"/>
    <n v="360000"/>
    <n v="500000"/>
    <n v="0"/>
    <n v="877000"/>
    <n v="2"/>
    <x v="4"/>
  </r>
  <r>
    <n v="10000743"/>
    <s v="Protegido 743"/>
    <d v="2019-05-10T00:00:00"/>
    <d v="2020-12-06T00:00:00"/>
    <s v="MASCULINO"/>
    <s v="SANTO TOMAS"/>
    <s v="ATLANTICO"/>
    <n v="1"/>
    <n v="2"/>
    <n v="0"/>
    <n v="0"/>
    <n v="3"/>
    <n v="2"/>
    <s v="Si"/>
    <s v="Si"/>
    <x v="0"/>
    <n v="2500"/>
    <n v="13000"/>
    <n v="0"/>
    <n v="0"/>
    <n v="750000"/>
    <n v="360000"/>
    <n v="1125500"/>
    <n v="2"/>
    <x v="4"/>
  </r>
  <r>
    <n v="10000744"/>
    <s v="Protegido 744"/>
    <d v="2019-05-10T00:00:00"/>
    <d v="2020-03-13T00:00:00"/>
    <s v="MASCULINO"/>
    <s v="CHINU"/>
    <s v="CORDOBA"/>
    <n v="1"/>
    <n v="2"/>
    <n v="1"/>
    <n v="1"/>
    <n v="2"/>
    <n v="0"/>
    <s v="Si"/>
    <s v="Si"/>
    <x v="0"/>
    <n v="2500"/>
    <n v="13000"/>
    <n v="1500"/>
    <n v="120000"/>
    <n v="500000"/>
    <n v="0"/>
    <n v="637000"/>
    <n v="2"/>
    <x v="4"/>
  </r>
  <r>
    <n v="10000745"/>
    <s v="Protegido 745"/>
    <d v="2019-05-10T00:00:00"/>
    <d v="2019-09-05T00:00:00"/>
    <s v="MASCULINO"/>
    <s v="SOGAMOSO"/>
    <s v="BOYACA"/>
    <n v="0"/>
    <n v="0"/>
    <n v="0"/>
    <n v="1"/>
    <n v="2"/>
    <n v="1"/>
    <s v="No"/>
    <s v="Si"/>
    <x v="0"/>
    <n v="0"/>
    <n v="0"/>
    <n v="0"/>
    <n v="120000"/>
    <n v="500000"/>
    <n v="180000"/>
    <n v="800000"/>
    <n v="4"/>
    <x v="4"/>
  </r>
  <r>
    <n v="10000746"/>
    <s v="Protegido 746"/>
    <d v="2019-05-10T00:00:00"/>
    <d v="2020-02-26T00:00:00"/>
    <s v="MASCULINO"/>
    <s v="COYAIMA"/>
    <s v="TOLIMA"/>
    <n v="0"/>
    <n v="2"/>
    <n v="0"/>
    <n v="0"/>
    <n v="2"/>
    <n v="2"/>
    <s v="Si"/>
    <s v="Si"/>
    <x v="0"/>
    <n v="0"/>
    <n v="13000"/>
    <n v="0"/>
    <n v="0"/>
    <n v="500000"/>
    <n v="360000"/>
    <n v="873000"/>
    <n v="4"/>
    <x v="4"/>
  </r>
  <r>
    <n v="10000747"/>
    <s v="Protegido 747"/>
    <d v="2019-05-10T00:00:00"/>
    <d v="2021-06-15T00:00:00"/>
    <s v="MASCULINO"/>
    <s v="SOACHA"/>
    <s v="CUNDINAMARCA"/>
    <n v="1"/>
    <n v="1"/>
    <n v="0"/>
    <n v="1"/>
    <n v="2"/>
    <n v="0"/>
    <s v="Si"/>
    <s v="Si"/>
    <x v="0"/>
    <n v="2500"/>
    <n v="6500"/>
    <n v="0"/>
    <n v="120000"/>
    <n v="500000"/>
    <n v="0"/>
    <n v="629000"/>
    <n v="3"/>
    <x v="4"/>
  </r>
  <r>
    <n v="10000748"/>
    <s v="Protegido 748"/>
    <d v="2019-05-10T00:00:00"/>
    <d v="2020-08-09T00:00:00"/>
    <s v="MASCULINO"/>
    <s v="CUBARRAL"/>
    <s v="META"/>
    <n v="0"/>
    <n v="0"/>
    <n v="0"/>
    <n v="3"/>
    <n v="2"/>
    <n v="1"/>
    <s v="No"/>
    <s v="Si"/>
    <x v="0"/>
    <n v="0"/>
    <n v="0"/>
    <n v="0"/>
    <n v="360000"/>
    <n v="500000"/>
    <n v="180000"/>
    <n v="1040000"/>
    <n v="1"/>
    <x v="4"/>
  </r>
  <r>
    <n v="10000749"/>
    <s v="Protegido 749"/>
    <d v="2019-05-10T00:00:00"/>
    <d v="2019-11-23T00:00:00"/>
    <s v="MASCULINO"/>
    <s v="EL TAMBO 1"/>
    <s v="CAUCA"/>
    <n v="1"/>
    <n v="0"/>
    <n v="0"/>
    <n v="0"/>
    <n v="2"/>
    <n v="1"/>
    <s v="Si"/>
    <s v="Si"/>
    <x v="0"/>
    <n v="2500"/>
    <n v="0"/>
    <n v="0"/>
    <n v="0"/>
    <n v="500000"/>
    <n v="180000"/>
    <n v="682500"/>
    <n v="1"/>
    <x v="4"/>
  </r>
  <r>
    <n v="10000750"/>
    <s v="Protegido 750"/>
    <d v="2019-05-10T00:00:00"/>
    <d v="2020-04-30T00:00:00"/>
    <s v="MASCULINO"/>
    <s v="ATACO"/>
    <s v="TOLIMA"/>
    <n v="0"/>
    <n v="1"/>
    <n v="1"/>
    <n v="0"/>
    <n v="2"/>
    <n v="2"/>
    <s v="Si"/>
    <s v="Si"/>
    <x v="0"/>
    <n v="0"/>
    <n v="6500"/>
    <n v="1500"/>
    <n v="0"/>
    <n v="500000"/>
    <n v="360000"/>
    <n v="868000"/>
    <n v="4"/>
    <x v="4"/>
  </r>
  <r>
    <n v="10000751"/>
    <s v="Protegido 751"/>
    <d v="2019-05-10T00:00:00"/>
    <d v="2021-05-24T00:00:00"/>
    <s v="MASCULINO"/>
    <s v="COYAIMA"/>
    <s v="TOLIMA"/>
    <n v="1"/>
    <n v="1"/>
    <n v="0"/>
    <n v="0"/>
    <n v="1"/>
    <n v="1"/>
    <s v="Si"/>
    <s v="Si"/>
    <x v="0"/>
    <n v="2500"/>
    <n v="6500"/>
    <n v="0"/>
    <n v="0"/>
    <n v="250000"/>
    <n v="180000"/>
    <n v="439000"/>
    <n v="4"/>
    <x v="4"/>
  </r>
  <r>
    <n v="10000752"/>
    <s v="Protegido 752"/>
    <d v="2019-05-10T00:00:00"/>
    <d v="2020-10-11T00:00:00"/>
    <s v="MASCULINO"/>
    <s v="SABANALARGA 1"/>
    <s v="ANTIOQUIA"/>
    <n v="1"/>
    <n v="1"/>
    <n v="1"/>
    <n v="1"/>
    <n v="1"/>
    <n v="2"/>
    <s v="Si"/>
    <s v="Si"/>
    <x v="0"/>
    <n v="2500"/>
    <n v="6500"/>
    <n v="1500"/>
    <n v="120000"/>
    <n v="250000"/>
    <n v="360000"/>
    <n v="740500"/>
    <n v="2"/>
    <x v="4"/>
  </r>
  <r>
    <n v="10000753"/>
    <s v="Protegido 753"/>
    <d v="2019-05-10T00:00:00"/>
    <d v="2019-12-06T00:00:00"/>
    <s v="FEMENINO"/>
    <s v="BOGOTA"/>
    <s v="BOGOTA"/>
    <n v="0"/>
    <n v="1"/>
    <n v="0"/>
    <n v="3"/>
    <n v="2"/>
    <n v="2"/>
    <s v="Si"/>
    <s v="Si"/>
    <x v="0"/>
    <n v="0"/>
    <n v="6500"/>
    <n v="0"/>
    <n v="360000"/>
    <n v="500000"/>
    <n v="360000"/>
    <n v="1226500"/>
    <n v="1"/>
    <x v="4"/>
  </r>
  <r>
    <n v="10000754"/>
    <s v="Protegido 754"/>
    <d v="2019-05-10T00:00:00"/>
    <d v="2020-09-09T00:00:00"/>
    <s v="MASCULINO"/>
    <s v="DAGUA"/>
    <s v="VALLE DEL CAUCA"/>
    <n v="0"/>
    <n v="2"/>
    <n v="0"/>
    <n v="0"/>
    <n v="2"/>
    <n v="2"/>
    <s v="Si"/>
    <s v="Si"/>
    <x v="0"/>
    <n v="0"/>
    <n v="13000"/>
    <n v="0"/>
    <n v="0"/>
    <n v="500000"/>
    <n v="360000"/>
    <n v="873000"/>
    <n v="2"/>
    <x v="4"/>
  </r>
  <r>
    <n v="10000755"/>
    <s v="Protegido 755"/>
    <d v="2019-05-10T00:00:00"/>
    <d v="2020-06-04T00:00:00"/>
    <s v="MASCULINO"/>
    <s v="IBAGUE"/>
    <s v="TOLIMA"/>
    <n v="0"/>
    <n v="0"/>
    <n v="1"/>
    <n v="3"/>
    <n v="2"/>
    <n v="2"/>
    <s v="Si"/>
    <s v="Si"/>
    <x v="0"/>
    <n v="0"/>
    <n v="0"/>
    <n v="1500"/>
    <n v="360000"/>
    <n v="500000"/>
    <n v="360000"/>
    <n v="1221500"/>
    <n v="4"/>
    <x v="4"/>
  </r>
  <r>
    <n v="10000756"/>
    <s v="Protegido 756"/>
    <d v="2019-05-10T00:00:00"/>
    <d v="2019-09-12T00:00:00"/>
    <s v="MASCULINO"/>
    <s v="MANIZALES"/>
    <s v="CALDAS"/>
    <n v="0"/>
    <n v="1"/>
    <n v="0"/>
    <n v="1"/>
    <n v="2"/>
    <n v="1"/>
    <s v="Si"/>
    <s v="Si"/>
    <x v="0"/>
    <n v="0"/>
    <n v="6500"/>
    <n v="0"/>
    <n v="120000"/>
    <n v="500000"/>
    <n v="180000"/>
    <n v="806500"/>
    <n v="1"/>
    <x v="4"/>
  </r>
  <r>
    <n v="10000757"/>
    <s v="Protegido 757"/>
    <d v="2019-05-10T00:00:00"/>
    <d v="2021-06-24T00:00:00"/>
    <s v="FEMENINO"/>
    <s v="TENJO"/>
    <s v="CUNDINAMARCA"/>
    <n v="1"/>
    <n v="0"/>
    <n v="0"/>
    <n v="1"/>
    <n v="1"/>
    <n v="2"/>
    <s v="Si"/>
    <s v="Si"/>
    <x v="0"/>
    <n v="2500"/>
    <n v="0"/>
    <n v="0"/>
    <n v="120000"/>
    <n v="250000"/>
    <n v="360000"/>
    <n v="732500"/>
    <n v="3"/>
    <x v="4"/>
  </r>
  <r>
    <n v="10000758"/>
    <s v="Protegido 758"/>
    <d v="2019-05-10T00:00:00"/>
    <d v="2020-01-26T00:00:00"/>
    <s v="MASCULINO"/>
    <s v="TENJO"/>
    <s v="CUNDINAMARCA"/>
    <n v="0"/>
    <n v="1"/>
    <n v="0"/>
    <n v="0"/>
    <n v="3"/>
    <n v="1"/>
    <s v="Si"/>
    <s v="Si"/>
    <x v="0"/>
    <n v="0"/>
    <n v="6500"/>
    <n v="0"/>
    <n v="0"/>
    <n v="750000"/>
    <n v="180000"/>
    <n v="936500"/>
    <n v="3"/>
    <x v="4"/>
  </r>
  <r>
    <n v="10000759"/>
    <s v="Protegido 759"/>
    <d v="2019-05-10T00:00:00"/>
    <d v="2020-06-07T00:00:00"/>
    <s v="FEMENINO"/>
    <s v="FLORENCIA 1"/>
    <s v="CAQUETA"/>
    <n v="0"/>
    <n v="0"/>
    <n v="1"/>
    <n v="3"/>
    <n v="3"/>
    <n v="2"/>
    <s v="Si"/>
    <s v="Si"/>
    <x v="0"/>
    <n v="0"/>
    <n v="0"/>
    <n v="1500"/>
    <n v="360000"/>
    <n v="750000"/>
    <n v="360000"/>
    <n v="1471500"/>
    <n v="1"/>
    <x v="4"/>
  </r>
  <r>
    <n v="10000760"/>
    <s v="Protegido 760"/>
    <d v="2019-05-10T00:00:00"/>
    <d v="2020-12-27T00:00:00"/>
    <s v="MASCULINO"/>
    <s v="FLORENCIA 1"/>
    <s v="CAQUETA"/>
    <n v="1"/>
    <n v="1"/>
    <n v="1"/>
    <n v="0"/>
    <n v="3"/>
    <n v="2"/>
    <s v="Si"/>
    <s v="Si"/>
    <x v="0"/>
    <n v="2500"/>
    <n v="6500"/>
    <n v="1500"/>
    <n v="0"/>
    <n v="750000"/>
    <n v="360000"/>
    <n v="1120500"/>
    <n v="1"/>
    <x v="4"/>
  </r>
  <r>
    <n v="10000761"/>
    <s v="Protegido 761"/>
    <d v="2019-05-10T00:00:00"/>
    <d v="2020-10-30T00:00:00"/>
    <s v="FEMENINO"/>
    <s v="NATAGAIMA"/>
    <s v="TOLIMA"/>
    <n v="0"/>
    <n v="2"/>
    <n v="1"/>
    <n v="0"/>
    <n v="3"/>
    <n v="2"/>
    <s v="Si"/>
    <s v="Si"/>
    <x v="0"/>
    <n v="0"/>
    <n v="13000"/>
    <n v="1500"/>
    <n v="0"/>
    <n v="750000"/>
    <n v="360000"/>
    <n v="1124500"/>
    <n v="4"/>
    <x v="4"/>
  </r>
  <r>
    <n v="10000762"/>
    <s v="Protegido 762"/>
    <d v="2019-05-10T00:00:00"/>
    <d v="2021-08-29T00:00:00"/>
    <s v="FEMENINO"/>
    <s v="IBAGUE"/>
    <s v="TOLIMA"/>
    <n v="0"/>
    <n v="2"/>
    <n v="0"/>
    <n v="3"/>
    <n v="3"/>
    <n v="1"/>
    <s v="Si"/>
    <s v="Si"/>
    <x v="0"/>
    <n v="0"/>
    <n v="13000"/>
    <n v="0"/>
    <n v="360000"/>
    <n v="750000"/>
    <n v="180000"/>
    <n v="1303000"/>
    <n v="4"/>
    <x v="4"/>
  </r>
  <r>
    <n v="10000763"/>
    <s v="Protegido 763"/>
    <d v="2019-05-10T00:00:00"/>
    <d v="2019-10-03T00:00:00"/>
    <s v="MASCULINO"/>
    <s v="COYAIMA"/>
    <s v="TOLIMA"/>
    <n v="0"/>
    <n v="2"/>
    <n v="0"/>
    <n v="3"/>
    <n v="1"/>
    <n v="2"/>
    <s v="Si"/>
    <s v="Si"/>
    <x v="0"/>
    <n v="0"/>
    <n v="13000"/>
    <n v="0"/>
    <n v="360000"/>
    <n v="250000"/>
    <n v="360000"/>
    <n v="983000"/>
    <n v="4"/>
    <x v="4"/>
  </r>
  <r>
    <n v="10000764"/>
    <s v="Protegido 764"/>
    <d v="2019-05-10T00:00:00"/>
    <d v="2019-11-08T00:00:00"/>
    <s v="MASCULINO"/>
    <s v="BUCARAMANGA"/>
    <s v="SANTANDER"/>
    <n v="0"/>
    <n v="1"/>
    <n v="0"/>
    <n v="3"/>
    <n v="3"/>
    <n v="1"/>
    <s v="Si"/>
    <s v="Si"/>
    <x v="0"/>
    <n v="0"/>
    <n v="6500"/>
    <n v="0"/>
    <n v="360000"/>
    <n v="750000"/>
    <n v="180000"/>
    <n v="1296500"/>
    <n v="2"/>
    <x v="4"/>
  </r>
  <r>
    <n v="10000765"/>
    <s v="Protegido 765"/>
    <d v="2019-05-10T00:00:00"/>
    <d v="2020-06-19T00:00:00"/>
    <s v="MASCULINO"/>
    <s v="IBAGUE"/>
    <s v="TOLIMA"/>
    <n v="1"/>
    <n v="2"/>
    <n v="0"/>
    <n v="1"/>
    <n v="3"/>
    <n v="0"/>
    <s v="Si"/>
    <s v="Si"/>
    <x v="0"/>
    <n v="2500"/>
    <n v="13000"/>
    <n v="0"/>
    <n v="120000"/>
    <n v="750000"/>
    <n v="0"/>
    <n v="885500"/>
    <n v="4"/>
    <x v="4"/>
  </r>
  <r>
    <n v="10000766"/>
    <s v="Protegido 766"/>
    <d v="2019-05-10T00:00:00"/>
    <d v="2019-11-19T00:00:00"/>
    <s v="MASCULINO"/>
    <s v="SAN VICENTE DEL CAGUAN"/>
    <s v="CAQUETA"/>
    <n v="0"/>
    <n v="0"/>
    <n v="1"/>
    <n v="0"/>
    <n v="3"/>
    <n v="0"/>
    <s v="Si"/>
    <s v="Si"/>
    <x v="0"/>
    <n v="0"/>
    <n v="0"/>
    <n v="1500"/>
    <n v="0"/>
    <n v="750000"/>
    <n v="0"/>
    <n v="751500"/>
    <n v="1"/>
    <x v="4"/>
  </r>
  <r>
    <n v="10000767"/>
    <s v="Protegido 767"/>
    <d v="2019-05-10T00:00:00"/>
    <d v="2020-05-23T00:00:00"/>
    <s v="MASCULINO"/>
    <s v="NATAGAIMA"/>
    <s v="TOLIMA"/>
    <n v="0"/>
    <n v="0"/>
    <n v="0"/>
    <n v="0"/>
    <n v="1"/>
    <n v="0"/>
    <s v="No"/>
    <s v="Si"/>
    <x v="0"/>
    <n v="0"/>
    <n v="0"/>
    <n v="0"/>
    <n v="0"/>
    <n v="250000"/>
    <n v="0"/>
    <n v="250000"/>
    <n v="4"/>
    <x v="4"/>
  </r>
  <r>
    <n v="10000768"/>
    <s v="Protegido 768"/>
    <d v="2019-05-10T00:00:00"/>
    <d v="2021-09-06T00:00:00"/>
    <s v="MASCULINO"/>
    <s v="TULUA"/>
    <s v="VALLE DEL CAUCA"/>
    <n v="0"/>
    <n v="1"/>
    <n v="0"/>
    <n v="3"/>
    <n v="2"/>
    <n v="2"/>
    <s v="Si"/>
    <s v="Si"/>
    <x v="0"/>
    <n v="0"/>
    <n v="6500"/>
    <n v="0"/>
    <n v="360000"/>
    <n v="500000"/>
    <n v="360000"/>
    <n v="1226500"/>
    <n v="2"/>
    <x v="4"/>
  </r>
  <r>
    <n v="10000769"/>
    <s v="Protegido 769"/>
    <d v="2019-05-10T00:00:00"/>
    <d v="2019-12-19T00:00:00"/>
    <s v="MASCULINO"/>
    <s v="CHAPARRAL"/>
    <s v="TOLIMA"/>
    <n v="1"/>
    <n v="0"/>
    <n v="1"/>
    <n v="0"/>
    <n v="3"/>
    <n v="0"/>
    <s v="Si"/>
    <s v="Si"/>
    <x v="0"/>
    <n v="2500"/>
    <n v="0"/>
    <n v="1500"/>
    <n v="0"/>
    <n v="750000"/>
    <n v="0"/>
    <n v="754000"/>
    <n v="4"/>
    <x v="4"/>
  </r>
  <r>
    <n v="10000770"/>
    <s v="Protegido 770"/>
    <d v="2019-05-10T00:00:00"/>
    <d v="2019-12-02T00:00:00"/>
    <s v="MASCULINO"/>
    <s v="EL CASTILLO"/>
    <s v="META"/>
    <n v="1"/>
    <n v="1"/>
    <n v="0"/>
    <n v="1"/>
    <n v="1"/>
    <n v="2"/>
    <s v="Si"/>
    <s v="Si"/>
    <x v="0"/>
    <n v="2500"/>
    <n v="6500"/>
    <n v="0"/>
    <n v="120000"/>
    <n v="250000"/>
    <n v="360000"/>
    <n v="739000"/>
    <n v="1"/>
    <x v="4"/>
  </r>
  <r>
    <n v="10000771"/>
    <s v="Protegido 771"/>
    <d v="2019-05-10T00:00:00"/>
    <d v="2019-12-26T00:00:00"/>
    <s v="MASCULINO"/>
    <s v="MESETAS"/>
    <s v="META"/>
    <n v="0"/>
    <n v="0"/>
    <n v="0"/>
    <n v="0"/>
    <n v="2"/>
    <n v="1"/>
    <s v="No"/>
    <s v="Si"/>
    <x v="0"/>
    <n v="0"/>
    <n v="0"/>
    <n v="0"/>
    <n v="0"/>
    <n v="500000"/>
    <n v="180000"/>
    <n v="680000"/>
    <n v="1"/>
    <x v="4"/>
  </r>
  <r>
    <n v="10000772"/>
    <s v="Protegido 772"/>
    <d v="2019-05-10T00:00:00"/>
    <d v="2019-12-04T00:00:00"/>
    <s v="MASCULINO"/>
    <s v="BOGOTA"/>
    <s v="BOGOTA"/>
    <n v="1"/>
    <n v="1"/>
    <n v="1"/>
    <n v="1"/>
    <n v="1"/>
    <n v="2"/>
    <s v="Si"/>
    <s v="Si"/>
    <x v="0"/>
    <n v="2500"/>
    <n v="6500"/>
    <n v="1500"/>
    <n v="120000"/>
    <n v="250000"/>
    <n v="360000"/>
    <n v="740500"/>
    <n v="1"/>
    <x v="4"/>
  </r>
  <r>
    <n v="10000773"/>
    <s v="Protegido 773"/>
    <d v="2019-05-10T00:00:00"/>
    <d v="2021-05-10T00:00:00"/>
    <s v="MASCULINO"/>
    <s v="DOLORES"/>
    <s v="TOLIMA"/>
    <n v="1"/>
    <n v="2"/>
    <n v="0"/>
    <n v="3"/>
    <n v="2"/>
    <n v="0"/>
    <s v="Si"/>
    <s v="Si"/>
    <x v="0"/>
    <n v="2500"/>
    <n v="13000"/>
    <n v="0"/>
    <n v="360000"/>
    <n v="500000"/>
    <n v="0"/>
    <n v="875500"/>
    <n v="4"/>
    <x v="4"/>
  </r>
  <r>
    <n v="10000774"/>
    <s v="Protegido 774"/>
    <d v="2019-05-10T00:00:00"/>
    <d v="2020-08-01T00:00:00"/>
    <s v="MASCULINO"/>
    <s v="BOGOTA"/>
    <s v="BOGOTA"/>
    <n v="1"/>
    <n v="2"/>
    <n v="1"/>
    <n v="1"/>
    <n v="3"/>
    <n v="1"/>
    <s v="Si"/>
    <s v="Si"/>
    <x v="0"/>
    <n v="2500"/>
    <n v="13000"/>
    <n v="1500"/>
    <n v="120000"/>
    <n v="750000"/>
    <n v="180000"/>
    <n v="1067000"/>
    <n v="1"/>
    <x v="4"/>
  </r>
  <r>
    <n v="10000775"/>
    <s v="Protegido 775"/>
    <d v="2019-05-10T00:00:00"/>
    <d v="2021-05-29T00:00:00"/>
    <s v="FEMENINO"/>
    <s v="GIRARDOT"/>
    <s v="CUNDINAMARCA"/>
    <n v="0"/>
    <n v="0"/>
    <n v="0"/>
    <n v="3"/>
    <n v="2"/>
    <n v="0"/>
    <s v="No"/>
    <s v="Si"/>
    <x v="0"/>
    <n v="0"/>
    <n v="0"/>
    <n v="0"/>
    <n v="360000"/>
    <n v="500000"/>
    <n v="0"/>
    <n v="860000"/>
    <n v="3"/>
    <x v="4"/>
  </r>
  <r>
    <n v="10000776"/>
    <s v="Protegido 776"/>
    <d v="2019-05-10T00:00:00"/>
    <d v="2020-10-08T00:00:00"/>
    <s v="FEMENINO"/>
    <s v="SOACHA"/>
    <s v="CUNDINAMARCA"/>
    <n v="0"/>
    <n v="2"/>
    <n v="1"/>
    <n v="1"/>
    <n v="1"/>
    <n v="0"/>
    <s v="Si"/>
    <s v="Si"/>
    <x v="0"/>
    <n v="0"/>
    <n v="13000"/>
    <n v="1500"/>
    <n v="120000"/>
    <n v="250000"/>
    <n v="0"/>
    <n v="384500"/>
    <n v="3"/>
    <x v="4"/>
  </r>
  <r>
    <n v="10000777"/>
    <s v="Protegido 777"/>
    <d v="2019-05-10T00:00:00"/>
    <d v="2021-08-06T00:00:00"/>
    <s v="FEMENINO"/>
    <s v="MAGANGUE"/>
    <s v="BOLIVAR"/>
    <n v="1"/>
    <n v="1"/>
    <n v="0"/>
    <n v="3"/>
    <n v="1"/>
    <n v="1"/>
    <s v="Si"/>
    <s v="Si"/>
    <x v="0"/>
    <n v="2500"/>
    <n v="6500"/>
    <n v="0"/>
    <n v="360000"/>
    <n v="250000"/>
    <n v="180000"/>
    <n v="799000"/>
    <n v="3"/>
    <x v="4"/>
  </r>
  <r>
    <n v="10000778"/>
    <s v="Protegido 778"/>
    <d v="2019-05-10T00:00:00"/>
    <d v="2021-10-22T00:00:00"/>
    <s v="MASCULINO"/>
    <s v="BOGOTA"/>
    <s v="BOGOTA"/>
    <n v="0"/>
    <n v="1"/>
    <n v="1"/>
    <n v="3"/>
    <n v="2"/>
    <n v="2"/>
    <s v="Si"/>
    <s v="Si"/>
    <x v="0"/>
    <n v="0"/>
    <n v="6500"/>
    <n v="1500"/>
    <n v="360000"/>
    <n v="500000"/>
    <n v="360000"/>
    <n v="1228000"/>
    <n v="1"/>
    <x v="4"/>
  </r>
  <r>
    <n v="10000779"/>
    <s v="Protegido 779"/>
    <d v="2019-05-10T00:00:00"/>
    <d v="2019-10-02T00:00:00"/>
    <s v="FEMENINO"/>
    <s v="SAN VICENTE DEL CAGUAN"/>
    <s v="CAQUETA"/>
    <n v="0"/>
    <n v="1"/>
    <n v="0"/>
    <n v="3"/>
    <n v="2"/>
    <n v="0"/>
    <s v="Si"/>
    <s v="Si"/>
    <x v="0"/>
    <n v="0"/>
    <n v="6500"/>
    <n v="0"/>
    <n v="360000"/>
    <n v="500000"/>
    <n v="0"/>
    <n v="866500"/>
    <n v="1"/>
    <x v="4"/>
  </r>
  <r>
    <n v="10000780"/>
    <s v="Protegido 780"/>
    <d v="2019-05-10T00:00:00"/>
    <d v="2019-08-27T00:00:00"/>
    <s v="MASCULINO"/>
    <s v="DOSQUEBRADAS"/>
    <s v="RISARALDA"/>
    <n v="0"/>
    <n v="2"/>
    <n v="0"/>
    <n v="1"/>
    <n v="3"/>
    <n v="2"/>
    <s v="Si"/>
    <s v="Si"/>
    <x v="0"/>
    <n v="0"/>
    <n v="13000"/>
    <n v="0"/>
    <n v="120000"/>
    <n v="750000"/>
    <n v="360000"/>
    <n v="1243000"/>
    <n v="1"/>
    <x v="4"/>
  </r>
  <r>
    <n v="10000781"/>
    <s v="Protegido 781"/>
    <d v="2019-05-10T00:00:00"/>
    <d v="2021-02-17T00:00:00"/>
    <s v="MASCULINO"/>
    <s v="LEJANIAS"/>
    <s v="META"/>
    <n v="0"/>
    <n v="0"/>
    <n v="1"/>
    <n v="0"/>
    <n v="1"/>
    <n v="0"/>
    <s v="Si"/>
    <s v="Si"/>
    <x v="0"/>
    <n v="0"/>
    <n v="0"/>
    <n v="1500"/>
    <n v="0"/>
    <n v="250000"/>
    <n v="0"/>
    <n v="251500"/>
    <n v="1"/>
    <x v="4"/>
  </r>
  <r>
    <n v="10000782"/>
    <s v="Protegido 782"/>
    <d v="2019-05-10T00:00:00"/>
    <d v="2021-02-12T00:00:00"/>
    <s v="FEMENINO"/>
    <s v="BUCARAMANGA"/>
    <s v="SANTANDER"/>
    <n v="0"/>
    <n v="0"/>
    <n v="1"/>
    <n v="0"/>
    <n v="2"/>
    <n v="2"/>
    <s v="Si"/>
    <s v="Si"/>
    <x v="0"/>
    <n v="0"/>
    <n v="0"/>
    <n v="1500"/>
    <n v="0"/>
    <n v="500000"/>
    <n v="360000"/>
    <n v="861500"/>
    <n v="2"/>
    <x v="4"/>
  </r>
  <r>
    <n v="10000783"/>
    <s v="Protegido 783"/>
    <d v="2019-05-10T00:00:00"/>
    <d v="2021-08-07T00:00:00"/>
    <s v="MASCULINO"/>
    <s v="BUCARAMANGA"/>
    <s v="SANTANDER"/>
    <n v="1"/>
    <n v="2"/>
    <n v="0"/>
    <n v="1"/>
    <n v="1"/>
    <n v="1"/>
    <s v="Si"/>
    <s v="Si"/>
    <x v="0"/>
    <n v="2500"/>
    <n v="13000"/>
    <n v="0"/>
    <n v="120000"/>
    <n v="250000"/>
    <n v="180000"/>
    <n v="565500"/>
    <n v="2"/>
    <x v="4"/>
  </r>
  <r>
    <n v="10000784"/>
    <s v="Protegido 784"/>
    <d v="2019-05-10T00:00:00"/>
    <d v="2020-12-04T00:00:00"/>
    <s v="MASCULINO"/>
    <s v="IBAGUE"/>
    <s v="TOLIMA"/>
    <n v="1"/>
    <n v="1"/>
    <n v="0"/>
    <n v="0"/>
    <n v="2"/>
    <n v="1"/>
    <s v="Si"/>
    <s v="Si"/>
    <x v="0"/>
    <n v="2500"/>
    <n v="6500"/>
    <n v="0"/>
    <n v="0"/>
    <n v="500000"/>
    <n v="180000"/>
    <n v="689000"/>
    <n v="4"/>
    <x v="4"/>
  </r>
  <r>
    <n v="10000785"/>
    <s v="Protegido 785"/>
    <d v="2019-05-10T00:00:00"/>
    <d v="2019-08-30T00:00:00"/>
    <s v="MASCULINO"/>
    <s v="IBAGUE"/>
    <s v="TOLIMA"/>
    <n v="1"/>
    <n v="2"/>
    <n v="0"/>
    <n v="0"/>
    <n v="2"/>
    <n v="1"/>
    <s v="Si"/>
    <s v="Si"/>
    <x v="0"/>
    <n v="2500"/>
    <n v="13000"/>
    <n v="0"/>
    <n v="0"/>
    <n v="500000"/>
    <n v="180000"/>
    <n v="695500"/>
    <n v="4"/>
    <x v="4"/>
  </r>
  <r>
    <n v="10000786"/>
    <s v="Protegido 786"/>
    <d v="2019-05-10T00:00:00"/>
    <d v="2021-01-06T00:00:00"/>
    <s v="FEMENINO"/>
    <s v="BOGOTA"/>
    <s v="BOGOTA"/>
    <n v="0"/>
    <n v="1"/>
    <n v="1"/>
    <n v="3"/>
    <n v="2"/>
    <n v="0"/>
    <s v="Si"/>
    <s v="Si"/>
    <x v="0"/>
    <n v="0"/>
    <n v="6500"/>
    <n v="1500"/>
    <n v="360000"/>
    <n v="500000"/>
    <n v="0"/>
    <n v="868000"/>
    <n v="1"/>
    <x v="4"/>
  </r>
  <r>
    <n v="10000787"/>
    <s v="Protegido 787"/>
    <d v="2019-05-10T00:00:00"/>
    <d v="2021-09-18T00:00:00"/>
    <s v="MASCULINO"/>
    <s v="FLORENCIA 1"/>
    <s v="CAQUETA"/>
    <n v="1"/>
    <n v="0"/>
    <n v="0"/>
    <n v="1"/>
    <n v="3"/>
    <n v="2"/>
    <s v="Si"/>
    <s v="Si"/>
    <x v="0"/>
    <n v="2500"/>
    <n v="0"/>
    <n v="0"/>
    <n v="120000"/>
    <n v="750000"/>
    <n v="360000"/>
    <n v="1232500"/>
    <n v="1"/>
    <x v="4"/>
  </r>
  <r>
    <n v="10000788"/>
    <s v="Protegido 788"/>
    <d v="2019-05-10T00:00:00"/>
    <d v="2021-10-17T00:00:00"/>
    <s v="FEMENINO"/>
    <s v="FLORENCIA 1"/>
    <s v="CAQUETA"/>
    <n v="0"/>
    <n v="2"/>
    <n v="1"/>
    <n v="1"/>
    <n v="3"/>
    <n v="0"/>
    <s v="Si"/>
    <s v="Si"/>
    <x v="0"/>
    <n v="0"/>
    <n v="13000"/>
    <n v="1500"/>
    <n v="120000"/>
    <n v="750000"/>
    <n v="0"/>
    <n v="884500"/>
    <n v="1"/>
    <x v="4"/>
  </r>
  <r>
    <n v="10000789"/>
    <s v="Protegido 789"/>
    <d v="2019-05-10T00:00:00"/>
    <d v="2019-08-16T00:00:00"/>
    <s v="MASCULINO"/>
    <s v="BELEN DE LOS ANDAQUIES"/>
    <s v="CAQUETA"/>
    <n v="1"/>
    <n v="1"/>
    <n v="1"/>
    <n v="3"/>
    <n v="2"/>
    <n v="2"/>
    <s v="Si"/>
    <s v="Si"/>
    <x v="0"/>
    <n v="2500"/>
    <n v="6500"/>
    <n v="1500"/>
    <n v="360000"/>
    <n v="500000"/>
    <n v="360000"/>
    <n v="1230500"/>
    <n v="1"/>
    <x v="4"/>
  </r>
  <r>
    <n v="10000790"/>
    <s v="Protegido 790"/>
    <d v="2019-05-10T00:00:00"/>
    <d v="2019-11-17T00:00:00"/>
    <s v="FEMENINO"/>
    <s v="EL CHARCO"/>
    <s v="NARIÑO"/>
    <n v="0"/>
    <n v="2"/>
    <n v="1"/>
    <n v="1"/>
    <n v="2"/>
    <n v="1"/>
    <s v="Si"/>
    <s v="Si"/>
    <x v="0"/>
    <n v="0"/>
    <n v="13000"/>
    <n v="1500"/>
    <n v="120000"/>
    <n v="500000"/>
    <n v="180000"/>
    <n v="814500"/>
    <n v="2"/>
    <x v="4"/>
  </r>
  <r>
    <n v="10000791"/>
    <s v="Protegido 791"/>
    <d v="2019-05-10T00:00:00"/>
    <d v="2021-07-23T00:00:00"/>
    <s v="FEMENINO"/>
    <s v="YUMBO"/>
    <s v="VALLE DEL CAUCA"/>
    <n v="0"/>
    <n v="2"/>
    <n v="1"/>
    <n v="0"/>
    <n v="2"/>
    <n v="2"/>
    <s v="Si"/>
    <s v="Si"/>
    <x v="0"/>
    <n v="0"/>
    <n v="13000"/>
    <n v="1500"/>
    <n v="0"/>
    <n v="500000"/>
    <n v="360000"/>
    <n v="874500"/>
    <n v="2"/>
    <x v="4"/>
  </r>
  <r>
    <n v="10000792"/>
    <s v="Protegido 792"/>
    <d v="2019-05-14T00:00:00"/>
    <d v="2020-05-21T00:00:00"/>
    <s v="MASCULINO"/>
    <s v="BARRANQUILLA"/>
    <s v="ATLANTICO"/>
    <n v="0"/>
    <n v="0"/>
    <n v="0"/>
    <n v="0"/>
    <n v="1"/>
    <n v="1"/>
    <s v="No"/>
    <s v="Si"/>
    <x v="0"/>
    <n v="0"/>
    <n v="0"/>
    <n v="0"/>
    <n v="0"/>
    <n v="250000"/>
    <n v="180000"/>
    <n v="430000"/>
    <n v="2"/>
    <x v="4"/>
  </r>
  <r>
    <n v="10000793"/>
    <s v="Protegido 793"/>
    <d v="2019-05-14T00:00:00"/>
    <d v="2019-10-14T00:00:00"/>
    <s v="MASCULINO"/>
    <s v="BARRANQUILLA"/>
    <s v="ATLANTICO"/>
    <n v="1"/>
    <n v="0"/>
    <n v="1"/>
    <n v="0"/>
    <n v="2"/>
    <n v="2"/>
    <s v="Si"/>
    <s v="Si"/>
    <x v="0"/>
    <n v="2500"/>
    <n v="0"/>
    <n v="1500"/>
    <n v="0"/>
    <n v="500000"/>
    <n v="360000"/>
    <n v="864000"/>
    <n v="2"/>
    <x v="4"/>
  </r>
  <r>
    <n v="10000794"/>
    <s v="Protegido 794"/>
    <d v="2019-05-14T00:00:00"/>
    <d v="2019-09-07T00:00:00"/>
    <s v="MASCULINO"/>
    <s v="VALLEDUPAR"/>
    <s v="CESAR"/>
    <n v="0"/>
    <n v="1"/>
    <n v="1"/>
    <n v="1"/>
    <n v="1"/>
    <n v="0"/>
    <s v="Si"/>
    <s v="Si"/>
    <x v="0"/>
    <n v="0"/>
    <n v="6500"/>
    <n v="1500"/>
    <n v="120000"/>
    <n v="250000"/>
    <n v="0"/>
    <n v="378000"/>
    <n v="4"/>
    <x v="4"/>
  </r>
  <r>
    <n v="10000795"/>
    <s v="Protegido 795"/>
    <d v="2019-05-14T00:00:00"/>
    <d v="2021-03-14T00:00:00"/>
    <s v="MASCULINO"/>
    <s v="COLON 2"/>
    <s v="PUTUMAYO"/>
    <n v="0"/>
    <n v="1"/>
    <n v="0"/>
    <n v="0"/>
    <n v="1"/>
    <n v="2"/>
    <s v="Si"/>
    <s v="Si"/>
    <x v="0"/>
    <n v="0"/>
    <n v="6500"/>
    <n v="0"/>
    <n v="0"/>
    <n v="250000"/>
    <n v="360000"/>
    <n v="616500"/>
    <n v="2"/>
    <x v="4"/>
  </r>
  <r>
    <n v="10000796"/>
    <s v="Protegido 796"/>
    <d v="2019-05-20T00:00:00"/>
    <d v="2020-06-23T00:00:00"/>
    <s v="MASCULINO"/>
    <s v="PASTO"/>
    <s v="NARIÑO"/>
    <n v="1"/>
    <n v="0"/>
    <n v="1"/>
    <n v="3"/>
    <n v="3"/>
    <n v="0"/>
    <s v="Si"/>
    <s v="Si"/>
    <x v="0"/>
    <n v="2500"/>
    <n v="0"/>
    <n v="1500"/>
    <n v="360000"/>
    <n v="750000"/>
    <n v="0"/>
    <n v="1114000"/>
    <n v="2"/>
    <x v="4"/>
  </r>
  <r>
    <n v="10000797"/>
    <s v="Protegido 797"/>
    <d v="2019-05-20T00:00:00"/>
    <d v="2021-10-29T00:00:00"/>
    <s v="MASCULINO"/>
    <s v="CALOTO"/>
    <s v="CAUCA"/>
    <n v="0"/>
    <n v="1"/>
    <n v="1"/>
    <n v="1"/>
    <n v="3"/>
    <n v="0"/>
    <s v="Si"/>
    <s v="Si"/>
    <x v="0"/>
    <n v="0"/>
    <n v="6500"/>
    <n v="1500"/>
    <n v="120000"/>
    <n v="750000"/>
    <n v="0"/>
    <n v="878000"/>
    <n v="1"/>
    <x v="4"/>
  </r>
  <r>
    <n v="10000798"/>
    <s v="Protegido 798"/>
    <d v="2019-05-20T00:00:00"/>
    <d v="2021-01-26T00:00:00"/>
    <s v="MASCULINO"/>
    <s v="ALBAN 2"/>
    <s v="NARIÑO"/>
    <n v="0"/>
    <n v="0"/>
    <n v="0"/>
    <n v="0"/>
    <n v="1"/>
    <n v="1"/>
    <s v="No"/>
    <s v="Si"/>
    <x v="0"/>
    <n v="0"/>
    <n v="0"/>
    <n v="0"/>
    <n v="0"/>
    <n v="250000"/>
    <n v="180000"/>
    <n v="430000"/>
    <n v="2"/>
    <x v="4"/>
  </r>
  <r>
    <n v="10000799"/>
    <s v="Protegido 799"/>
    <d v="2019-05-20T00:00:00"/>
    <d v="2020-11-18T00:00:00"/>
    <s v="MASCULINO"/>
    <s v="PALESTINA 2"/>
    <s v="HUILA"/>
    <n v="0"/>
    <n v="2"/>
    <n v="0"/>
    <n v="3"/>
    <n v="2"/>
    <n v="1"/>
    <s v="Si"/>
    <s v="Si"/>
    <x v="0"/>
    <n v="0"/>
    <n v="13000"/>
    <n v="0"/>
    <n v="360000"/>
    <n v="500000"/>
    <n v="180000"/>
    <n v="1053000"/>
    <n v="1"/>
    <x v="4"/>
  </r>
  <r>
    <n v="10000800"/>
    <s v="Protegido 800"/>
    <d v="2019-05-20T00:00:00"/>
    <d v="2020-09-26T00:00:00"/>
    <s v="FEMENINO"/>
    <s v="SANTANDER DE QUILICHAO"/>
    <s v="CAUCA"/>
    <n v="1"/>
    <n v="2"/>
    <n v="0"/>
    <n v="1"/>
    <n v="3"/>
    <n v="0"/>
    <s v="Si"/>
    <s v="Si"/>
    <x v="0"/>
    <n v="2500"/>
    <n v="13000"/>
    <n v="0"/>
    <n v="120000"/>
    <n v="750000"/>
    <n v="0"/>
    <n v="885500"/>
    <n v="1"/>
    <x v="4"/>
  </r>
  <r>
    <n v="10000801"/>
    <s v="Protegido 801"/>
    <d v="2019-05-20T00:00:00"/>
    <d v="2019-08-09T00:00:00"/>
    <s v="FEMENINO"/>
    <s v="ACACIAS"/>
    <s v="META"/>
    <n v="0"/>
    <n v="1"/>
    <n v="0"/>
    <n v="0"/>
    <n v="3"/>
    <n v="1"/>
    <s v="Si"/>
    <s v="Si"/>
    <x v="0"/>
    <n v="0"/>
    <n v="6500"/>
    <n v="0"/>
    <n v="0"/>
    <n v="750000"/>
    <n v="180000"/>
    <n v="936500"/>
    <n v="1"/>
    <x v="4"/>
  </r>
  <r>
    <n v="10000802"/>
    <s v="Protegido 802"/>
    <d v="2019-05-20T00:00:00"/>
    <d v="2021-08-11T00:00:00"/>
    <s v="MASCULINO"/>
    <s v="PALESTINA 2"/>
    <s v="HUILA"/>
    <n v="0"/>
    <n v="1"/>
    <n v="0"/>
    <n v="0"/>
    <n v="2"/>
    <n v="0"/>
    <s v="Si"/>
    <s v="Si"/>
    <x v="0"/>
    <n v="0"/>
    <n v="6500"/>
    <n v="0"/>
    <n v="0"/>
    <n v="500000"/>
    <n v="0"/>
    <n v="506500"/>
    <n v="1"/>
    <x v="4"/>
  </r>
  <r>
    <n v="10000803"/>
    <s v="Protegido 803"/>
    <d v="2019-05-24T00:00:00"/>
    <d v="2020-09-02T00:00:00"/>
    <s v="MASCULINO"/>
    <s v="BOGOTA"/>
    <s v="BOGOTA"/>
    <n v="0"/>
    <n v="0"/>
    <n v="0"/>
    <n v="0"/>
    <n v="1"/>
    <n v="1"/>
    <s v="No"/>
    <s v="Si"/>
    <x v="0"/>
    <n v="0"/>
    <n v="0"/>
    <n v="0"/>
    <n v="0"/>
    <n v="250000"/>
    <n v="180000"/>
    <n v="430000"/>
    <n v="1"/>
    <x v="4"/>
  </r>
  <r>
    <n v="10000804"/>
    <s v="Protegido 804"/>
    <d v="2019-05-24T00:00:00"/>
    <d v="2019-09-29T00:00:00"/>
    <s v="MASCULINO"/>
    <s v="MONTERIA"/>
    <s v="CORDOBA"/>
    <n v="0"/>
    <n v="1"/>
    <n v="0"/>
    <n v="1"/>
    <n v="3"/>
    <n v="2"/>
    <s v="Si"/>
    <s v="Si"/>
    <x v="0"/>
    <n v="0"/>
    <n v="6500"/>
    <n v="0"/>
    <n v="120000"/>
    <n v="750000"/>
    <n v="360000"/>
    <n v="1236500"/>
    <n v="2"/>
    <x v="4"/>
  </r>
  <r>
    <n v="10000805"/>
    <s v="Protegido 805"/>
    <d v="2019-05-24T00:00:00"/>
    <d v="2020-08-27T00:00:00"/>
    <s v="FEMENINO"/>
    <s v="BOGOTA"/>
    <s v="BOGOTA"/>
    <n v="0"/>
    <n v="0"/>
    <n v="0"/>
    <n v="3"/>
    <n v="1"/>
    <n v="0"/>
    <s v="No"/>
    <s v="Si"/>
    <x v="0"/>
    <n v="0"/>
    <n v="0"/>
    <n v="0"/>
    <n v="360000"/>
    <n v="250000"/>
    <n v="0"/>
    <n v="610000"/>
    <n v="1"/>
    <x v="4"/>
  </r>
  <r>
    <n v="10000806"/>
    <s v="Protegido 806"/>
    <d v="2019-05-24T00:00:00"/>
    <d v="2019-12-19T00:00:00"/>
    <s v="FEMENINO"/>
    <s v="NEIVA"/>
    <s v="HUILA"/>
    <n v="1"/>
    <n v="2"/>
    <n v="0"/>
    <n v="3"/>
    <n v="2"/>
    <n v="1"/>
    <s v="Si"/>
    <s v="Si"/>
    <x v="0"/>
    <n v="2500"/>
    <n v="13000"/>
    <n v="0"/>
    <n v="360000"/>
    <n v="500000"/>
    <n v="180000"/>
    <n v="1055500"/>
    <n v="1"/>
    <x v="4"/>
  </r>
  <r>
    <n v="10000807"/>
    <s v="Protegido 807"/>
    <d v="2019-05-24T00:00:00"/>
    <d v="2021-01-18T00:00:00"/>
    <s v="FEMENINO"/>
    <s v="EL CERRITO"/>
    <s v="VALLE DEL CAUCA"/>
    <n v="0"/>
    <n v="0"/>
    <n v="0"/>
    <n v="1"/>
    <n v="1"/>
    <n v="0"/>
    <s v="No"/>
    <s v="Si"/>
    <x v="0"/>
    <n v="0"/>
    <n v="0"/>
    <n v="0"/>
    <n v="120000"/>
    <n v="250000"/>
    <n v="0"/>
    <n v="370000"/>
    <n v="2"/>
    <x v="4"/>
  </r>
  <r>
    <n v="10000808"/>
    <s v="Protegido 808"/>
    <d v="2019-05-24T00:00:00"/>
    <d v="2021-03-20T00:00:00"/>
    <s v="FEMENINO"/>
    <s v="RIONEGRO 2"/>
    <s v="SANTANDER"/>
    <n v="1"/>
    <n v="1"/>
    <n v="0"/>
    <n v="0"/>
    <n v="2"/>
    <n v="1"/>
    <s v="Si"/>
    <s v="Si"/>
    <x v="0"/>
    <n v="2500"/>
    <n v="6500"/>
    <n v="0"/>
    <n v="0"/>
    <n v="500000"/>
    <n v="180000"/>
    <n v="689000"/>
    <n v="2"/>
    <x v="4"/>
  </r>
  <r>
    <n v="10000809"/>
    <s v="Protegido 809"/>
    <d v="2019-05-24T00:00:00"/>
    <d v="2020-04-15T00:00:00"/>
    <s v="FEMENINO"/>
    <s v="HATONUEVO"/>
    <s v="LA GUAJIRA"/>
    <n v="0"/>
    <n v="1"/>
    <n v="1"/>
    <n v="3"/>
    <n v="3"/>
    <n v="2"/>
    <s v="Si"/>
    <s v="Si"/>
    <x v="0"/>
    <n v="0"/>
    <n v="6500"/>
    <n v="1500"/>
    <n v="360000"/>
    <n v="750000"/>
    <n v="360000"/>
    <n v="1478000"/>
    <n v="3"/>
    <x v="4"/>
  </r>
  <r>
    <n v="10000810"/>
    <s v="Protegido 810"/>
    <d v="2019-05-24T00:00:00"/>
    <d v="2020-03-14T00:00:00"/>
    <s v="FEMENINO"/>
    <s v="CALI"/>
    <s v="VALLE DEL CAUCA"/>
    <n v="0"/>
    <n v="2"/>
    <n v="0"/>
    <n v="3"/>
    <n v="3"/>
    <n v="2"/>
    <s v="Si"/>
    <s v="Si"/>
    <x v="0"/>
    <n v="0"/>
    <n v="13000"/>
    <n v="0"/>
    <n v="360000"/>
    <n v="750000"/>
    <n v="360000"/>
    <n v="1483000"/>
    <n v="2"/>
    <x v="4"/>
  </r>
  <r>
    <n v="10000811"/>
    <s v="Protegido 811"/>
    <d v="2019-05-31T00:00:00"/>
    <d v="2019-09-15T00:00:00"/>
    <s v="MASCULINO"/>
    <s v="SAN VICENTE DEL CAGUAN"/>
    <s v="CAQUETA"/>
    <n v="1"/>
    <n v="0"/>
    <n v="0"/>
    <n v="3"/>
    <n v="3"/>
    <n v="2"/>
    <s v="Si"/>
    <s v="Si"/>
    <x v="0"/>
    <n v="2500"/>
    <n v="0"/>
    <n v="0"/>
    <n v="360000"/>
    <n v="750000"/>
    <n v="360000"/>
    <n v="1472500"/>
    <n v="1"/>
    <x v="4"/>
  </r>
  <r>
    <n v="10000812"/>
    <s v="Protegido 812"/>
    <d v="2019-05-31T00:00:00"/>
    <d v="2020-12-06T00:00:00"/>
    <s v="MASCULINO"/>
    <s v="BARRANQUILLA"/>
    <s v="ATLANTICO"/>
    <n v="1"/>
    <n v="1"/>
    <n v="0"/>
    <n v="3"/>
    <n v="3"/>
    <n v="2"/>
    <s v="Si"/>
    <s v="Si"/>
    <x v="0"/>
    <n v="2500"/>
    <n v="6500"/>
    <n v="0"/>
    <n v="360000"/>
    <n v="750000"/>
    <n v="360000"/>
    <n v="1479000"/>
    <n v="2"/>
    <x v="4"/>
  </r>
  <r>
    <n v="10000813"/>
    <s v="Protegido 813"/>
    <d v="2019-05-31T00:00:00"/>
    <d v="2019-11-27T00:00:00"/>
    <s v="FEMENINO"/>
    <s v="SANTA MARTA"/>
    <s v="MAGDALENA"/>
    <n v="1"/>
    <n v="0"/>
    <n v="0"/>
    <n v="0"/>
    <n v="1"/>
    <n v="0"/>
    <s v="Si"/>
    <s v="Si"/>
    <x v="0"/>
    <n v="2500"/>
    <n v="0"/>
    <n v="0"/>
    <n v="0"/>
    <n v="250000"/>
    <n v="0"/>
    <n v="252500"/>
    <n v="4"/>
    <x v="4"/>
  </r>
  <r>
    <n v="10000814"/>
    <s v="Protegido 814"/>
    <d v="2019-06-15T00:00:00"/>
    <d v="2020-09-14T00:00:00"/>
    <s v="MASCULINO"/>
    <s v="MEDELLIN"/>
    <s v="ANTIOQUIA"/>
    <n v="0"/>
    <n v="1"/>
    <n v="1"/>
    <n v="0"/>
    <n v="1"/>
    <n v="0"/>
    <s v="Si"/>
    <s v="Si"/>
    <x v="0"/>
    <n v="0"/>
    <n v="6500"/>
    <n v="1500"/>
    <n v="0"/>
    <n v="250000"/>
    <n v="0"/>
    <n v="258000"/>
    <n v="2"/>
    <x v="4"/>
  </r>
  <r>
    <n v="10000815"/>
    <s v="Protegido 815"/>
    <d v="2019-06-15T00:00:00"/>
    <d v="2019-10-21T00:00:00"/>
    <s v="MASCULINO"/>
    <s v="BARRANQUILLA"/>
    <s v="ATLANTICO"/>
    <n v="0"/>
    <n v="1"/>
    <n v="0"/>
    <n v="0"/>
    <n v="2"/>
    <n v="0"/>
    <s v="Si"/>
    <s v="Si"/>
    <x v="0"/>
    <n v="0"/>
    <n v="6500"/>
    <n v="0"/>
    <n v="0"/>
    <n v="500000"/>
    <n v="0"/>
    <n v="506500"/>
    <n v="2"/>
    <x v="4"/>
  </r>
  <r>
    <n v="10000816"/>
    <s v="Protegido 816"/>
    <d v="2019-06-15T00:00:00"/>
    <d v="2019-09-19T00:00:00"/>
    <s v="MASCULINO"/>
    <s v="BOGOTA"/>
    <s v="BOGOTA"/>
    <n v="0"/>
    <n v="0"/>
    <n v="1"/>
    <n v="1"/>
    <n v="2"/>
    <n v="1"/>
    <s v="Si"/>
    <s v="Si"/>
    <x v="0"/>
    <n v="0"/>
    <n v="0"/>
    <n v="1500"/>
    <n v="120000"/>
    <n v="500000"/>
    <n v="180000"/>
    <n v="801500"/>
    <n v="1"/>
    <x v="4"/>
  </r>
  <r>
    <n v="10000817"/>
    <s v="Protegido 817"/>
    <d v="2019-06-15T00:00:00"/>
    <d v="2021-06-19T00:00:00"/>
    <s v="MASCULINO"/>
    <s v="BARRANQUILLA"/>
    <s v="ATLANTICO"/>
    <n v="0"/>
    <n v="1"/>
    <n v="0"/>
    <n v="0"/>
    <n v="1"/>
    <n v="1"/>
    <s v="Si"/>
    <s v="Si"/>
    <x v="0"/>
    <n v="0"/>
    <n v="6500"/>
    <n v="0"/>
    <n v="0"/>
    <n v="250000"/>
    <n v="180000"/>
    <n v="436500"/>
    <n v="2"/>
    <x v="4"/>
  </r>
  <r>
    <n v="10000818"/>
    <s v="Protegido 818"/>
    <d v="2019-06-15T00:00:00"/>
    <d v="2021-01-23T00:00:00"/>
    <s v="MASCULINO"/>
    <s v="SAN LORENZO"/>
    <s v="NARIÑO"/>
    <n v="1"/>
    <n v="0"/>
    <n v="0"/>
    <n v="0"/>
    <n v="3"/>
    <n v="1"/>
    <s v="Si"/>
    <s v="Si"/>
    <x v="0"/>
    <n v="2500"/>
    <n v="0"/>
    <n v="0"/>
    <n v="0"/>
    <n v="750000"/>
    <n v="180000"/>
    <n v="932500"/>
    <n v="2"/>
    <x v="4"/>
  </r>
  <r>
    <n v="10000819"/>
    <s v="Protegido 819"/>
    <d v="2019-06-15T00:00:00"/>
    <d v="2019-08-18T00:00:00"/>
    <s v="MASCULINO"/>
    <s v="VILLAVICENCIO"/>
    <s v="META"/>
    <n v="0"/>
    <n v="2"/>
    <n v="0"/>
    <n v="3"/>
    <n v="1"/>
    <n v="0"/>
    <s v="Si"/>
    <s v="Si"/>
    <x v="0"/>
    <n v="0"/>
    <n v="13000"/>
    <n v="0"/>
    <n v="360000"/>
    <n v="250000"/>
    <n v="0"/>
    <n v="623000"/>
    <n v="1"/>
    <x v="4"/>
  </r>
  <r>
    <n v="10000820"/>
    <s v="Protegido 820"/>
    <d v="2019-06-15T00:00:00"/>
    <d v="2021-02-27T00:00:00"/>
    <s v="MASCULINO"/>
    <s v="BARRANQUILLA"/>
    <s v="ATLANTICO"/>
    <n v="1"/>
    <n v="2"/>
    <n v="1"/>
    <n v="0"/>
    <n v="2"/>
    <n v="2"/>
    <s v="Si"/>
    <s v="Si"/>
    <x v="0"/>
    <n v="2500"/>
    <n v="13000"/>
    <n v="1500"/>
    <n v="0"/>
    <n v="500000"/>
    <n v="360000"/>
    <n v="877000"/>
    <n v="2"/>
    <x v="4"/>
  </r>
  <r>
    <n v="10000821"/>
    <s v="Protegido 821"/>
    <d v="2019-06-15T00:00:00"/>
    <d v="2019-09-21T00:00:00"/>
    <s v="FEMENINO"/>
    <s v="BARRANQUILLA"/>
    <s v="ATLANTICO"/>
    <n v="1"/>
    <n v="2"/>
    <n v="0"/>
    <n v="3"/>
    <n v="3"/>
    <n v="0"/>
    <s v="Si"/>
    <s v="Si"/>
    <x v="0"/>
    <n v="2500"/>
    <n v="13000"/>
    <n v="0"/>
    <n v="360000"/>
    <n v="750000"/>
    <n v="0"/>
    <n v="1125500"/>
    <n v="2"/>
    <x v="4"/>
  </r>
  <r>
    <n v="10000822"/>
    <s v="Protegido 822"/>
    <d v="2019-06-15T00:00:00"/>
    <d v="2020-05-13T00:00:00"/>
    <s v="FEMENINO"/>
    <s v="CALI"/>
    <s v="VALLE DEL CAUCA"/>
    <n v="1"/>
    <n v="1"/>
    <n v="1"/>
    <n v="3"/>
    <n v="3"/>
    <n v="1"/>
    <s v="Si"/>
    <s v="Si"/>
    <x v="0"/>
    <n v="2500"/>
    <n v="6500"/>
    <n v="1500"/>
    <n v="360000"/>
    <n v="750000"/>
    <n v="180000"/>
    <n v="1300500"/>
    <n v="2"/>
    <x v="4"/>
  </r>
  <r>
    <n v="10000823"/>
    <s v="Protegido 823"/>
    <d v="2019-06-15T00:00:00"/>
    <d v="2021-10-20T00:00:00"/>
    <s v="FEMENINO"/>
    <s v="SAN MARTIN 1"/>
    <s v="CESAR"/>
    <n v="1"/>
    <n v="2"/>
    <n v="0"/>
    <n v="3"/>
    <n v="3"/>
    <n v="1"/>
    <s v="Si"/>
    <s v="Si"/>
    <x v="0"/>
    <n v="2500"/>
    <n v="13000"/>
    <n v="0"/>
    <n v="360000"/>
    <n v="750000"/>
    <n v="180000"/>
    <n v="1305500"/>
    <n v="4"/>
    <x v="4"/>
  </r>
  <r>
    <n v="10000824"/>
    <s v="Protegido 824"/>
    <d v="2019-06-15T00:00:00"/>
    <d v="2021-10-04T00:00:00"/>
    <s v="FEMENINO"/>
    <s v="IBAGUE"/>
    <s v="TOLIMA"/>
    <n v="0"/>
    <n v="2"/>
    <n v="1"/>
    <n v="1"/>
    <n v="3"/>
    <n v="1"/>
    <s v="Si"/>
    <s v="Si"/>
    <x v="0"/>
    <n v="0"/>
    <n v="13000"/>
    <n v="1500"/>
    <n v="120000"/>
    <n v="750000"/>
    <n v="180000"/>
    <n v="1064500"/>
    <n v="4"/>
    <x v="4"/>
  </r>
  <r>
    <n v="10000825"/>
    <s v="Protegido 825"/>
    <d v="2019-06-15T00:00:00"/>
    <d v="2021-09-02T00:00:00"/>
    <s v="MASCULINO"/>
    <s v="BARRANQUILLA"/>
    <s v="ATLANTICO"/>
    <n v="1"/>
    <n v="0"/>
    <n v="0"/>
    <n v="1"/>
    <n v="3"/>
    <n v="0"/>
    <s v="Si"/>
    <s v="Si"/>
    <x v="0"/>
    <n v="2500"/>
    <n v="0"/>
    <n v="0"/>
    <n v="120000"/>
    <n v="750000"/>
    <n v="0"/>
    <n v="872500"/>
    <n v="2"/>
    <x v="4"/>
  </r>
  <r>
    <n v="10000826"/>
    <s v="Protegido 826"/>
    <d v="2019-06-15T00:00:00"/>
    <d v="2021-05-12T00:00:00"/>
    <s v="MASCULINO"/>
    <s v="CALI"/>
    <s v="VALLE DEL CAUCA"/>
    <n v="0"/>
    <n v="1"/>
    <n v="0"/>
    <n v="1"/>
    <n v="1"/>
    <n v="1"/>
    <s v="Si"/>
    <s v="Si"/>
    <x v="0"/>
    <n v="0"/>
    <n v="6500"/>
    <n v="0"/>
    <n v="120000"/>
    <n v="250000"/>
    <n v="180000"/>
    <n v="556500"/>
    <n v="2"/>
    <x v="4"/>
  </r>
  <r>
    <n v="10000827"/>
    <s v="Protegido 827"/>
    <d v="2019-06-15T00:00:00"/>
    <d v="2020-01-21T00:00:00"/>
    <s v="MASCULINO"/>
    <s v="BARRANQUILLA"/>
    <s v="ATLANTICO"/>
    <n v="0"/>
    <n v="2"/>
    <n v="0"/>
    <n v="1"/>
    <n v="3"/>
    <n v="2"/>
    <s v="Si"/>
    <s v="Si"/>
    <x v="0"/>
    <n v="0"/>
    <n v="13000"/>
    <n v="0"/>
    <n v="120000"/>
    <n v="750000"/>
    <n v="360000"/>
    <n v="1243000"/>
    <n v="2"/>
    <x v="4"/>
  </r>
  <r>
    <n v="10000828"/>
    <s v="Protegido 828"/>
    <d v="2019-06-15T00:00:00"/>
    <d v="2021-06-01T00:00:00"/>
    <s v="FEMENINO"/>
    <s v="POPAYAN"/>
    <s v="CAUCA"/>
    <n v="0"/>
    <n v="0"/>
    <n v="0"/>
    <n v="3"/>
    <n v="2"/>
    <n v="0"/>
    <s v="No"/>
    <s v="Si"/>
    <x v="0"/>
    <n v="0"/>
    <n v="0"/>
    <n v="0"/>
    <n v="360000"/>
    <n v="500000"/>
    <n v="0"/>
    <n v="860000"/>
    <n v="1"/>
    <x v="4"/>
  </r>
  <r>
    <n v="10000829"/>
    <s v="Protegido 829"/>
    <d v="2019-06-25T00:00:00"/>
    <d v="2020-09-06T00:00:00"/>
    <s v="FEMENINO"/>
    <s v="BOGOTA"/>
    <s v="BOGOTA"/>
    <n v="0"/>
    <n v="1"/>
    <n v="0"/>
    <n v="3"/>
    <n v="2"/>
    <n v="0"/>
    <s v="Si"/>
    <s v="Si"/>
    <x v="0"/>
    <n v="0"/>
    <n v="6500"/>
    <n v="0"/>
    <n v="360000"/>
    <n v="500000"/>
    <n v="0"/>
    <n v="866500"/>
    <n v="1"/>
    <x v="4"/>
  </r>
  <r>
    <n v="10000830"/>
    <s v="Protegido 830"/>
    <d v="2019-06-25T00:00:00"/>
    <d v="2021-08-07T00:00:00"/>
    <s v="MASCULINO"/>
    <s v="CHIGORODO"/>
    <s v="ANTIOQUIA"/>
    <n v="0"/>
    <n v="2"/>
    <n v="0"/>
    <n v="3"/>
    <n v="2"/>
    <n v="1"/>
    <s v="Si"/>
    <s v="Si"/>
    <x v="0"/>
    <n v="0"/>
    <n v="13000"/>
    <n v="0"/>
    <n v="360000"/>
    <n v="500000"/>
    <n v="180000"/>
    <n v="1053000"/>
    <n v="2"/>
    <x v="4"/>
  </r>
  <r>
    <n v="10000831"/>
    <s v="Protegido 831"/>
    <d v="2019-06-25T00:00:00"/>
    <d v="2020-02-07T00:00:00"/>
    <s v="FEMENINO"/>
    <s v="CARTAGENA DE INDIAS"/>
    <s v="BOLIVAR"/>
    <n v="1"/>
    <n v="1"/>
    <n v="0"/>
    <n v="1"/>
    <n v="1"/>
    <n v="0"/>
    <s v="Si"/>
    <s v="Si"/>
    <x v="0"/>
    <n v="2500"/>
    <n v="6500"/>
    <n v="0"/>
    <n v="120000"/>
    <n v="250000"/>
    <n v="0"/>
    <n v="379000"/>
    <n v="3"/>
    <x v="4"/>
  </r>
  <r>
    <n v="10000832"/>
    <s v="Protegido 832"/>
    <d v="2019-06-25T00:00:00"/>
    <d v="2020-06-29T00:00:00"/>
    <s v="MASCULINO"/>
    <s v="SAN JOSE DE CUCUTA"/>
    <s v="NORTE DE SANTANDER"/>
    <n v="1"/>
    <n v="2"/>
    <n v="0"/>
    <n v="1"/>
    <n v="2"/>
    <n v="1"/>
    <s v="Si"/>
    <s v="Si"/>
    <x v="0"/>
    <n v="2500"/>
    <n v="13000"/>
    <n v="0"/>
    <n v="120000"/>
    <n v="500000"/>
    <n v="180000"/>
    <n v="815500"/>
    <n v="4"/>
    <x v="4"/>
  </r>
  <r>
    <n v="10000833"/>
    <s v="Protegido 833"/>
    <d v="2019-07-05T00:00:00"/>
    <d v="2020-10-22T00:00:00"/>
    <s v="FEMENINO"/>
    <s v="MONTECRISTO"/>
    <s v="BOLIVAR"/>
    <n v="0"/>
    <n v="0"/>
    <n v="0"/>
    <n v="0"/>
    <n v="1"/>
    <n v="1"/>
    <s v="No"/>
    <s v="Si"/>
    <x v="0"/>
    <n v="0"/>
    <n v="0"/>
    <n v="0"/>
    <n v="0"/>
    <n v="250000"/>
    <n v="180000"/>
    <n v="430000"/>
    <n v="3"/>
    <x v="4"/>
  </r>
  <r>
    <n v="10000834"/>
    <s v="Protegido 834"/>
    <d v="2019-07-05T00:00:00"/>
    <d v="2020-12-09T00:00:00"/>
    <s v="MASCULINO"/>
    <s v="MOÑITOS"/>
    <s v="CORDOBA"/>
    <n v="0"/>
    <n v="2"/>
    <n v="0"/>
    <n v="0"/>
    <n v="3"/>
    <n v="2"/>
    <s v="Si"/>
    <s v="Si"/>
    <x v="0"/>
    <n v="0"/>
    <n v="13000"/>
    <n v="0"/>
    <n v="0"/>
    <n v="750000"/>
    <n v="360000"/>
    <n v="1123000"/>
    <n v="2"/>
    <x v="4"/>
  </r>
  <r>
    <n v="10000835"/>
    <s v="Protegido 835"/>
    <d v="2019-07-05T00:00:00"/>
    <d v="2020-09-10T00:00:00"/>
    <s v="FEMENINO"/>
    <s v="BELLO"/>
    <s v="ANTIOQUIA"/>
    <n v="1"/>
    <n v="0"/>
    <n v="0"/>
    <n v="0"/>
    <n v="2"/>
    <n v="0"/>
    <s v="Si"/>
    <s v="Si"/>
    <x v="0"/>
    <n v="2500"/>
    <n v="0"/>
    <n v="0"/>
    <n v="0"/>
    <n v="500000"/>
    <n v="0"/>
    <n v="502500"/>
    <n v="2"/>
    <x v="4"/>
  </r>
  <r>
    <n v="10000836"/>
    <s v="Protegido 836"/>
    <d v="2019-07-05T00:00:00"/>
    <d v="2020-12-30T00:00:00"/>
    <s v="MASCULINO"/>
    <s v="RIOHACHA"/>
    <s v="LA GUAJIRA"/>
    <n v="0"/>
    <n v="2"/>
    <n v="1"/>
    <n v="1"/>
    <n v="1"/>
    <n v="0"/>
    <s v="Si"/>
    <s v="Si"/>
    <x v="0"/>
    <n v="0"/>
    <n v="13000"/>
    <n v="1500"/>
    <n v="120000"/>
    <n v="250000"/>
    <n v="0"/>
    <n v="384500"/>
    <n v="3"/>
    <x v="4"/>
  </r>
  <r>
    <n v="10000837"/>
    <s v="Protegido 837"/>
    <d v="2019-07-05T00:00:00"/>
    <d v="2021-06-20T00:00:00"/>
    <s v="MASCULINO"/>
    <s v="BOGOTA"/>
    <s v="BOGOTA"/>
    <n v="0"/>
    <n v="2"/>
    <n v="1"/>
    <n v="0"/>
    <n v="1"/>
    <n v="0"/>
    <s v="Si"/>
    <s v="Si"/>
    <x v="0"/>
    <n v="0"/>
    <n v="13000"/>
    <n v="1500"/>
    <n v="0"/>
    <n v="250000"/>
    <n v="0"/>
    <n v="264500"/>
    <n v="1"/>
    <x v="4"/>
  </r>
  <r>
    <n v="10000838"/>
    <s v="Protegido 838"/>
    <d v="2019-07-05T00:00:00"/>
    <d v="2021-02-22T00:00:00"/>
    <s v="MASCULINO"/>
    <s v="SANTA MARTA"/>
    <s v="MAGDALENA"/>
    <n v="0"/>
    <n v="0"/>
    <n v="1"/>
    <n v="3"/>
    <n v="1"/>
    <n v="1"/>
    <s v="Si"/>
    <s v="Si"/>
    <x v="0"/>
    <n v="0"/>
    <n v="0"/>
    <n v="1500"/>
    <n v="360000"/>
    <n v="250000"/>
    <n v="180000"/>
    <n v="791500"/>
    <n v="4"/>
    <x v="4"/>
  </r>
  <r>
    <n v="10000839"/>
    <s v="Protegido 839"/>
    <d v="2019-07-20T00:00:00"/>
    <d v="2021-01-21T00:00:00"/>
    <s v="MASCULINO"/>
    <s v="CARTAGO"/>
    <s v="VALLE DEL CAUCA"/>
    <n v="0"/>
    <n v="0"/>
    <n v="0"/>
    <n v="3"/>
    <n v="1"/>
    <n v="0"/>
    <s v="No"/>
    <s v="Si"/>
    <x v="0"/>
    <n v="0"/>
    <n v="0"/>
    <n v="0"/>
    <n v="360000"/>
    <n v="250000"/>
    <n v="0"/>
    <n v="610000"/>
    <n v="2"/>
    <x v="4"/>
  </r>
  <r>
    <n v="10000840"/>
    <s v="Protegido 840"/>
    <d v="2019-07-23T00:00:00"/>
    <d v="2021-02-22T00:00:00"/>
    <s v="MASCULINO"/>
    <s v="TADO"/>
    <s v="CHOCO"/>
    <n v="0"/>
    <n v="1"/>
    <n v="0"/>
    <n v="1"/>
    <n v="2"/>
    <n v="2"/>
    <s v="Si"/>
    <s v="Si"/>
    <x v="0"/>
    <n v="0"/>
    <n v="6500"/>
    <n v="0"/>
    <n v="120000"/>
    <n v="500000"/>
    <n v="360000"/>
    <n v="986500"/>
    <n v="3"/>
    <x v="4"/>
  </r>
  <r>
    <n v="10000841"/>
    <s v="Protegido 841"/>
    <d v="2019-07-27T00:00:00"/>
    <d v="2019-11-24T00:00:00"/>
    <s v="MASCULINO"/>
    <s v="LANDAZURI"/>
    <s v="SANTANDER"/>
    <n v="0"/>
    <n v="2"/>
    <n v="0"/>
    <n v="1"/>
    <n v="1"/>
    <n v="1"/>
    <s v="Si"/>
    <s v="Si"/>
    <x v="0"/>
    <n v="0"/>
    <n v="13000"/>
    <n v="0"/>
    <n v="120000"/>
    <n v="250000"/>
    <n v="180000"/>
    <n v="563000"/>
    <n v="2"/>
    <x v="4"/>
  </r>
  <r>
    <n v="10000842"/>
    <s v="Protegido 842"/>
    <d v="2019-07-27T00:00:00"/>
    <d v="2020-11-03T00:00:00"/>
    <s v="MASCULINO"/>
    <s v="NEIVA"/>
    <s v="HUILA"/>
    <n v="0"/>
    <n v="2"/>
    <n v="1"/>
    <n v="0"/>
    <n v="3"/>
    <n v="2"/>
    <s v="Si"/>
    <s v="Si"/>
    <x v="0"/>
    <n v="0"/>
    <n v="13000"/>
    <n v="1500"/>
    <n v="0"/>
    <n v="750000"/>
    <n v="360000"/>
    <n v="1124500"/>
    <n v="1"/>
    <x v="4"/>
  </r>
  <r>
    <n v="10000843"/>
    <s v="Protegido 843"/>
    <d v="2019-07-27T00:00:00"/>
    <d v="2021-10-31T00:00:00"/>
    <s v="MASCULINO"/>
    <s v="OLAYA HERRERA"/>
    <s v="NARIÑO"/>
    <n v="0"/>
    <n v="1"/>
    <n v="0"/>
    <n v="3"/>
    <n v="1"/>
    <n v="2"/>
    <s v="Si"/>
    <s v="Si"/>
    <x v="0"/>
    <n v="0"/>
    <n v="6500"/>
    <n v="0"/>
    <n v="360000"/>
    <n v="250000"/>
    <n v="360000"/>
    <n v="976500"/>
    <n v="2"/>
    <x v="4"/>
  </r>
  <r>
    <n v="10000844"/>
    <s v="Protegido 844"/>
    <d v="2019-07-27T00:00:00"/>
    <d v="2021-12-27T00:00:00"/>
    <s v="MASCULINO"/>
    <s v="CALI"/>
    <s v="VALLE DEL CAUCA"/>
    <n v="0"/>
    <n v="1"/>
    <n v="0"/>
    <n v="0"/>
    <n v="1"/>
    <n v="0"/>
    <s v="Si"/>
    <s v="Si"/>
    <x v="0"/>
    <n v="0"/>
    <n v="6500"/>
    <n v="0"/>
    <n v="0"/>
    <n v="250000"/>
    <n v="0"/>
    <n v="256500"/>
    <n v="2"/>
    <x v="4"/>
  </r>
  <r>
    <n v="10000845"/>
    <s v="Protegido 845"/>
    <d v="2019-07-27T00:00:00"/>
    <d v="2020-11-27T00:00:00"/>
    <s v="MASCULINO"/>
    <s v="VILLAGARZON"/>
    <s v="PUTUMAYO"/>
    <n v="0"/>
    <n v="0"/>
    <n v="0"/>
    <n v="3"/>
    <n v="1"/>
    <n v="2"/>
    <s v="No"/>
    <s v="Si"/>
    <x v="0"/>
    <n v="0"/>
    <n v="0"/>
    <n v="0"/>
    <n v="360000"/>
    <n v="250000"/>
    <n v="360000"/>
    <n v="970000"/>
    <n v="2"/>
    <x v="4"/>
  </r>
  <r>
    <n v="10000846"/>
    <s v="Protegido 846"/>
    <d v="2019-07-27T00:00:00"/>
    <d v="2021-06-17T00:00:00"/>
    <s v="MASCULINO"/>
    <s v="TURBO"/>
    <s v="ANTIOQUIA"/>
    <n v="0"/>
    <n v="0"/>
    <n v="0"/>
    <n v="3"/>
    <n v="1"/>
    <n v="1"/>
    <s v="No"/>
    <s v="Si"/>
    <x v="0"/>
    <n v="0"/>
    <n v="0"/>
    <n v="0"/>
    <n v="360000"/>
    <n v="250000"/>
    <n v="180000"/>
    <n v="790000"/>
    <n v="2"/>
    <x v="4"/>
  </r>
  <r>
    <n v="10000847"/>
    <s v="Protegido 847"/>
    <d v="2019-07-27T00:00:00"/>
    <d v="2020-01-27T00:00:00"/>
    <s v="MASCULINO"/>
    <s v="SUCRE 2"/>
    <s v="SANTANDER"/>
    <n v="0"/>
    <n v="0"/>
    <n v="1"/>
    <n v="1"/>
    <n v="2"/>
    <n v="2"/>
    <s v="Si"/>
    <s v="Si"/>
    <x v="0"/>
    <n v="0"/>
    <n v="0"/>
    <n v="1500"/>
    <n v="120000"/>
    <n v="500000"/>
    <n v="360000"/>
    <n v="981500"/>
    <n v="2"/>
    <x v="4"/>
  </r>
  <r>
    <n v="10000848"/>
    <s v="Protegido 848"/>
    <d v="2019-07-27T00:00:00"/>
    <d v="2019-11-30T00:00:00"/>
    <s v="MASCULINO"/>
    <s v="SANTANDER DE QUILICHAO"/>
    <s v="CAUCA"/>
    <n v="1"/>
    <n v="2"/>
    <n v="0"/>
    <n v="3"/>
    <n v="3"/>
    <n v="1"/>
    <s v="Si"/>
    <s v="Si"/>
    <x v="0"/>
    <n v="2500"/>
    <n v="13000"/>
    <n v="0"/>
    <n v="360000"/>
    <n v="750000"/>
    <n v="180000"/>
    <n v="1305500"/>
    <n v="1"/>
    <x v="4"/>
  </r>
  <r>
    <n v="10000849"/>
    <s v="Protegido 849"/>
    <d v="2019-07-27T00:00:00"/>
    <d v="2021-06-14T00:00:00"/>
    <s v="MASCULINO"/>
    <s v="MONTERIA"/>
    <s v="CORDOBA"/>
    <n v="0"/>
    <n v="0"/>
    <n v="0"/>
    <n v="3"/>
    <n v="2"/>
    <n v="2"/>
    <s v="No"/>
    <s v="Si"/>
    <x v="0"/>
    <n v="0"/>
    <n v="0"/>
    <n v="0"/>
    <n v="360000"/>
    <n v="500000"/>
    <n v="360000"/>
    <n v="1220000"/>
    <n v="2"/>
    <x v="4"/>
  </r>
  <r>
    <n v="10000850"/>
    <s v="Protegido 850"/>
    <d v="2019-07-27T00:00:00"/>
    <d v="2020-03-06T00:00:00"/>
    <s v="MASCULINO"/>
    <s v="MONTERIA"/>
    <s v="CORDOBA"/>
    <n v="0"/>
    <n v="2"/>
    <n v="1"/>
    <n v="0"/>
    <n v="2"/>
    <n v="0"/>
    <s v="Si"/>
    <s v="Si"/>
    <x v="0"/>
    <n v="0"/>
    <n v="13000"/>
    <n v="1500"/>
    <n v="0"/>
    <n v="500000"/>
    <n v="0"/>
    <n v="514500"/>
    <n v="2"/>
    <x v="4"/>
  </r>
  <r>
    <n v="10000851"/>
    <s v="Protegido 851"/>
    <d v="2019-07-27T00:00:00"/>
    <d v="2021-03-19T00:00:00"/>
    <s v="MASCULINO"/>
    <s v="MEDELLIN"/>
    <s v="ANTIOQUIA"/>
    <n v="0"/>
    <n v="0"/>
    <n v="1"/>
    <n v="1"/>
    <n v="3"/>
    <n v="2"/>
    <s v="Si"/>
    <s v="Si"/>
    <x v="0"/>
    <n v="0"/>
    <n v="0"/>
    <n v="1500"/>
    <n v="120000"/>
    <n v="750000"/>
    <n v="360000"/>
    <n v="1231500"/>
    <n v="2"/>
    <x v="4"/>
  </r>
  <r>
    <n v="10000852"/>
    <s v="Protegido 852"/>
    <d v="2019-07-27T00:00:00"/>
    <d v="2021-05-18T00:00:00"/>
    <s v="MASCULINO"/>
    <s v="MEDELLIN"/>
    <s v="ANTIOQUIA"/>
    <n v="0"/>
    <n v="0"/>
    <n v="0"/>
    <n v="3"/>
    <n v="1"/>
    <n v="2"/>
    <s v="No"/>
    <s v="Si"/>
    <x v="0"/>
    <n v="0"/>
    <n v="0"/>
    <n v="0"/>
    <n v="360000"/>
    <n v="250000"/>
    <n v="360000"/>
    <n v="970000"/>
    <n v="2"/>
    <x v="4"/>
  </r>
  <r>
    <n v="10000853"/>
    <s v="Protegido 853"/>
    <d v="2019-07-27T00:00:00"/>
    <d v="2019-12-17T00:00:00"/>
    <s v="MASCULINO"/>
    <s v="PUEBLO RICO"/>
    <s v="RISARALDA"/>
    <n v="1"/>
    <n v="0"/>
    <n v="0"/>
    <n v="3"/>
    <n v="2"/>
    <n v="2"/>
    <s v="Si"/>
    <s v="Si"/>
    <x v="0"/>
    <n v="2500"/>
    <n v="0"/>
    <n v="0"/>
    <n v="360000"/>
    <n v="500000"/>
    <n v="360000"/>
    <n v="1222500"/>
    <n v="1"/>
    <x v="4"/>
  </r>
  <r>
    <n v="10000854"/>
    <s v="Protegido 854"/>
    <d v="2019-07-27T00:00:00"/>
    <d v="2019-09-27T00:00:00"/>
    <s v="FEMENINO"/>
    <s v="LOS PALMITOS"/>
    <s v="SUCRE"/>
    <n v="1"/>
    <n v="1"/>
    <n v="0"/>
    <n v="0"/>
    <n v="1"/>
    <n v="1"/>
    <s v="Si"/>
    <s v="Si"/>
    <x v="0"/>
    <n v="2500"/>
    <n v="6500"/>
    <n v="0"/>
    <n v="0"/>
    <n v="250000"/>
    <n v="180000"/>
    <n v="439000"/>
    <n v="4"/>
    <x v="4"/>
  </r>
  <r>
    <n v="10000855"/>
    <s v="Protegido 855"/>
    <d v="2019-07-27T00:00:00"/>
    <d v="2020-10-15T00:00:00"/>
    <s v="FEMENINO"/>
    <s v="POPAYAN"/>
    <s v="CAUCA"/>
    <n v="1"/>
    <n v="0"/>
    <n v="0"/>
    <n v="3"/>
    <n v="3"/>
    <n v="1"/>
    <s v="Si"/>
    <s v="Si"/>
    <x v="0"/>
    <n v="2500"/>
    <n v="0"/>
    <n v="0"/>
    <n v="360000"/>
    <n v="750000"/>
    <n v="180000"/>
    <n v="1292500"/>
    <n v="1"/>
    <x v="4"/>
  </r>
  <r>
    <n v="10000856"/>
    <s v="Protegido 856"/>
    <d v="2019-07-27T00:00:00"/>
    <d v="2020-09-09T00:00:00"/>
    <s v="FEMENINO"/>
    <s v="AGUAZUL"/>
    <s v="CASANARE"/>
    <n v="1"/>
    <n v="1"/>
    <n v="0"/>
    <n v="3"/>
    <n v="2"/>
    <n v="2"/>
    <s v="Si"/>
    <s v="Si"/>
    <x v="0"/>
    <n v="2500"/>
    <n v="6500"/>
    <n v="0"/>
    <n v="360000"/>
    <n v="500000"/>
    <n v="360000"/>
    <n v="1229000"/>
    <n v="2"/>
    <x v="4"/>
  </r>
  <r>
    <n v="10000857"/>
    <s v="Protegido 857"/>
    <d v="2019-07-27T00:00:00"/>
    <d v="2020-02-12T00:00:00"/>
    <s v="FEMENINO"/>
    <s v="AGUSTIN CODAZZI"/>
    <s v="CESAR"/>
    <n v="0"/>
    <n v="2"/>
    <n v="0"/>
    <n v="1"/>
    <n v="1"/>
    <n v="1"/>
    <s v="Si"/>
    <s v="Si"/>
    <x v="0"/>
    <n v="0"/>
    <n v="13000"/>
    <n v="0"/>
    <n v="120000"/>
    <n v="250000"/>
    <n v="180000"/>
    <n v="563000"/>
    <n v="4"/>
    <x v="4"/>
  </r>
  <r>
    <n v="10000858"/>
    <s v="Protegido 858"/>
    <d v="2019-07-27T00:00:00"/>
    <d v="2020-03-27T00:00:00"/>
    <s v="FEMENINO"/>
    <s v="EL CARMEN DE BOLIVAR"/>
    <s v="BOLIVAR"/>
    <n v="1"/>
    <n v="0"/>
    <n v="0"/>
    <n v="1"/>
    <n v="1"/>
    <n v="0"/>
    <s v="Si"/>
    <s v="Si"/>
    <x v="0"/>
    <n v="2500"/>
    <n v="0"/>
    <n v="0"/>
    <n v="120000"/>
    <n v="250000"/>
    <n v="0"/>
    <n v="372500"/>
    <n v="3"/>
    <x v="4"/>
  </r>
  <r>
    <n v="10000859"/>
    <s v="Protegido 859"/>
    <d v="2019-07-27T00:00:00"/>
    <d v="2020-08-10T00:00:00"/>
    <s v="FEMENINO"/>
    <s v="BOGOTA"/>
    <s v="BOGOTA"/>
    <n v="0"/>
    <n v="1"/>
    <n v="0"/>
    <n v="3"/>
    <n v="1"/>
    <n v="0"/>
    <s v="Si"/>
    <s v="Si"/>
    <x v="0"/>
    <n v="0"/>
    <n v="6500"/>
    <n v="0"/>
    <n v="360000"/>
    <n v="250000"/>
    <n v="0"/>
    <n v="616500"/>
    <n v="1"/>
    <x v="4"/>
  </r>
  <r>
    <n v="10000860"/>
    <s v="Protegido 860"/>
    <d v="2019-07-27T00:00:00"/>
    <d v="2020-02-10T00:00:00"/>
    <s v="MASCULINO"/>
    <s v="MEDELLIN"/>
    <s v="ANTIOQUIA"/>
    <n v="0"/>
    <n v="1"/>
    <n v="0"/>
    <n v="0"/>
    <n v="3"/>
    <n v="0"/>
    <s v="Si"/>
    <s v="Si"/>
    <x v="0"/>
    <n v="0"/>
    <n v="6500"/>
    <n v="0"/>
    <n v="0"/>
    <n v="750000"/>
    <n v="0"/>
    <n v="756500"/>
    <n v="2"/>
    <x v="4"/>
  </r>
  <r>
    <n v="10000861"/>
    <s v="Protegido 861"/>
    <d v="2019-07-27T00:00:00"/>
    <d v="2019-10-05T00:00:00"/>
    <s v="MASCULINO"/>
    <s v="SANTA MARTA"/>
    <s v="MAGDALENA"/>
    <n v="0"/>
    <n v="0"/>
    <n v="0"/>
    <n v="0"/>
    <n v="2"/>
    <n v="1"/>
    <s v="No"/>
    <s v="Si"/>
    <x v="0"/>
    <n v="0"/>
    <n v="0"/>
    <n v="0"/>
    <n v="0"/>
    <n v="500000"/>
    <n v="180000"/>
    <n v="680000"/>
    <n v="4"/>
    <x v="4"/>
  </r>
  <r>
    <n v="10000862"/>
    <s v="Protegido 862"/>
    <d v="2019-07-27T00:00:00"/>
    <d v="2020-07-20T00:00:00"/>
    <s v="MASCULINO"/>
    <s v="SAN VICENTE DEL CAGUAN"/>
    <s v="CAQUETA"/>
    <n v="1"/>
    <n v="2"/>
    <n v="0"/>
    <n v="1"/>
    <n v="2"/>
    <n v="1"/>
    <s v="Si"/>
    <s v="Si"/>
    <x v="0"/>
    <n v="2500"/>
    <n v="13000"/>
    <n v="0"/>
    <n v="120000"/>
    <n v="500000"/>
    <n v="180000"/>
    <n v="815500"/>
    <n v="1"/>
    <x v="4"/>
  </r>
  <r>
    <n v="10000863"/>
    <s v="Protegido 863"/>
    <d v="2019-07-27T00:00:00"/>
    <d v="2021-03-28T00:00:00"/>
    <s v="FEMENINO"/>
    <s v="PEREIRA"/>
    <s v="RISARALDA"/>
    <n v="1"/>
    <n v="1"/>
    <n v="0"/>
    <n v="0"/>
    <n v="2"/>
    <n v="0"/>
    <s v="Si"/>
    <s v="Si"/>
    <x v="0"/>
    <n v="2500"/>
    <n v="6500"/>
    <n v="0"/>
    <n v="0"/>
    <n v="500000"/>
    <n v="0"/>
    <n v="509000"/>
    <n v="1"/>
    <x v="4"/>
  </r>
  <r>
    <n v="10000864"/>
    <s v="Protegido 864"/>
    <d v="2019-07-29T00:00:00"/>
    <d v="2021-04-17T00:00:00"/>
    <s v="MASCULINO"/>
    <s v="MUTATA"/>
    <s v="ANTIOQUIA"/>
    <n v="0"/>
    <n v="1"/>
    <n v="0"/>
    <n v="1"/>
    <n v="2"/>
    <n v="0"/>
    <s v="Si"/>
    <s v="Si"/>
    <x v="0"/>
    <n v="0"/>
    <n v="6500"/>
    <n v="0"/>
    <n v="120000"/>
    <n v="500000"/>
    <n v="0"/>
    <n v="626500"/>
    <n v="2"/>
    <x v="4"/>
  </r>
  <r>
    <n v="10000865"/>
    <s v="Protegido 865"/>
    <d v="2019-07-29T00:00:00"/>
    <d v="2020-10-19T00:00:00"/>
    <s v="MASCULINO"/>
    <s v="SAN VICENTE DEL CAGUAN"/>
    <s v="CAQUETA"/>
    <n v="0"/>
    <n v="2"/>
    <n v="1"/>
    <n v="0"/>
    <n v="3"/>
    <n v="1"/>
    <s v="Si"/>
    <s v="Si"/>
    <x v="0"/>
    <n v="0"/>
    <n v="13000"/>
    <n v="1500"/>
    <n v="0"/>
    <n v="750000"/>
    <n v="180000"/>
    <n v="944500"/>
    <n v="1"/>
    <x v="4"/>
  </r>
  <r>
    <n v="10000866"/>
    <s v="Protegido 866"/>
    <d v="2019-07-29T00:00:00"/>
    <d v="2020-03-22T00:00:00"/>
    <s v="MASCULINO"/>
    <s v="BOGOTA"/>
    <s v="BOGOTA"/>
    <n v="0"/>
    <n v="0"/>
    <n v="1"/>
    <n v="0"/>
    <n v="1"/>
    <n v="2"/>
    <s v="Si"/>
    <s v="Si"/>
    <x v="0"/>
    <n v="0"/>
    <n v="0"/>
    <n v="1500"/>
    <n v="0"/>
    <n v="250000"/>
    <n v="360000"/>
    <n v="611500"/>
    <n v="1"/>
    <x v="4"/>
  </r>
  <r>
    <n v="10000867"/>
    <s v="Protegido 867"/>
    <d v="2019-07-29T00:00:00"/>
    <d v="2020-06-24T00:00:00"/>
    <s v="MASCULINO"/>
    <s v="SAN VICENTE DEL CAGUAN"/>
    <s v="CAQUETA"/>
    <n v="1"/>
    <n v="1"/>
    <n v="1"/>
    <n v="0"/>
    <n v="2"/>
    <n v="1"/>
    <s v="Si"/>
    <s v="Si"/>
    <x v="0"/>
    <n v="2500"/>
    <n v="6500"/>
    <n v="1500"/>
    <n v="0"/>
    <n v="500000"/>
    <n v="180000"/>
    <n v="690500"/>
    <n v="1"/>
    <x v="4"/>
  </r>
  <r>
    <n v="10000868"/>
    <s v="Protegido 868"/>
    <d v="2019-07-29T00:00:00"/>
    <d v="2019-12-30T00:00:00"/>
    <s v="MASCULINO"/>
    <s v="PEREIRA"/>
    <s v="RISARALDA"/>
    <n v="0"/>
    <n v="2"/>
    <n v="0"/>
    <n v="0"/>
    <n v="3"/>
    <n v="1"/>
    <s v="Si"/>
    <s v="Si"/>
    <x v="0"/>
    <n v="0"/>
    <n v="13000"/>
    <n v="0"/>
    <n v="0"/>
    <n v="750000"/>
    <n v="180000"/>
    <n v="943000"/>
    <n v="1"/>
    <x v="4"/>
  </r>
  <r>
    <n v="10000869"/>
    <s v="Protegido 869"/>
    <d v="2019-07-29T00:00:00"/>
    <d v="2020-07-18T00:00:00"/>
    <s v="MASCULINO"/>
    <s v="BARRANCABERMEJA"/>
    <s v="SANTANDER"/>
    <n v="1"/>
    <n v="1"/>
    <n v="0"/>
    <n v="3"/>
    <n v="3"/>
    <n v="1"/>
    <s v="Si"/>
    <s v="Si"/>
    <x v="0"/>
    <n v="2500"/>
    <n v="6500"/>
    <n v="0"/>
    <n v="360000"/>
    <n v="750000"/>
    <n v="180000"/>
    <n v="1299000"/>
    <n v="2"/>
    <x v="4"/>
  </r>
  <r>
    <n v="10000870"/>
    <s v="Protegido 870"/>
    <d v="2019-07-29T00:00:00"/>
    <d v="2020-10-14T00:00:00"/>
    <s v="MASCULINO"/>
    <s v="GIRON"/>
    <s v="SANTANDER"/>
    <n v="0"/>
    <n v="1"/>
    <n v="0"/>
    <n v="0"/>
    <n v="1"/>
    <n v="2"/>
    <s v="Si"/>
    <s v="Si"/>
    <x v="0"/>
    <n v="0"/>
    <n v="6500"/>
    <n v="0"/>
    <n v="0"/>
    <n v="250000"/>
    <n v="360000"/>
    <n v="616500"/>
    <n v="2"/>
    <x v="4"/>
  </r>
  <r>
    <n v="10000871"/>
    <s v="Protegido 871"/>
    <d v="2019-07-29T00:00:00"/>
    <d v="2020-10-09T00:00:00"/>
    <s v="MASCULINO"/>
    <s v="URIBE"/>
    <s v="META"/>
    <n v="1"/>
    <n v="0"/>
    <n v="1"/>
    <n v="3"/>
    <n v="3"/>
    <n v="0"/>
    <s v="Si"/>
    <s v="Si"/>
    <x v="0"/>
    <n v="2500"/>
    <n v="0"/>
    <n v="1500"/>
    <n v="360000"/>
    <n v="750000"/>
    <n v="0"/>
    <n v="1114000"/>
    <n v="1"/>
    <x v="4"/>
  </r>
  <r>
    <n v="10000872"/>
    <s v="Protegido 872"/>
    <d v="2019-07-29T00:00:00"/>
    <d v="2020-06-10T00:00:00"/>
    <s v="MASCULINO"/>
    <s v="LA BELLEZA"/>
    <s v="SANTANDER"/>
    <n v="1"/>
    <n v="0"/>
    <n v="1"/>
    <n v="0"/>
    <n v="1"/>
    <n v="1"/>
    <s v="Si"/>
    <s v="Si"/>
    <x v="0"/>
    <n v="2500"/>
    <n v="0"/>
    <n v="1500"/>
    <n v="0"/>
    <n v="250000"/>
    <n v="180000"/>
    <n v="434000"/>
    <n v="2"/>
    <x v="4"/>
  </r>
  <r>
    <n v="10000873"/>
    <s v="Protegido 873"/>
    <d v="2019-07-29T00:00:00"/>
    <d v="2021-01-24T00:00:00"/>
    <s v="MASCULINO"/>
    <s v="BARRANQUILLA"/>
    <s v="ATLANTICO"/>
    <n v="1"/>
    <n v="1"/>
    <n v="1"/>
    <n v="0"/>
    <n v="2"/>
    <n v="1"/>
    <s v="Si"/>
    <s v="Si"/>
    <x v="0"/>
    <n v="2500"/>
    <n v="6500"/>
    <n v="1500"/>
    <n v="0"/>
    <n v="500000"/>
    <n v="180000"/>
    <n v="690500"/>
    <n v="2"/>
    <x v="4"/>
  </r>
  <r>
    <n v="10000874"/>
    <s v="Protegido 874"/>
    <d v="2019-07-29T00:00:00"/>
    <d v="2020-07-24T00:00:00"/>
    <s v="MASCULINO"/>
    <s v="RIOHACHA"/>
    <s v="LA GUAJIRA"/>
    <n v="1"/>
    <n v="0"/>
    <n v="0"/>
    <n v="1"/>
    <n v="1"/>
    <n v="2"/>
    <s v="Si"/>
    <s v="Si"/>
    <x v="0"/>
    <n v="2500"/>
    <n v="0"/>
    <n v="0"/>
    <n v="120000"/>
    <n v="250000"/>
    <n v="360000"/>
    <n v="732500"/>
    <n v="3"/>
    <x v="4"/>
  </r>
  <r>
    <n v="10000875"/>
    <s v="Protegido 875"/>
    <d v="2019-07-29T00:00:00"/>
    <d v="2020-05-15T00:00:00"/>
    <s v="MASCULINO"/>
    <s v="BOGOTA"/>
    <s v="BOGOTA"/>
    <n v="1"/>
    <n v="1"/>
    <n v="0"/>
    <n v="0"/>
    <n v="1"/>
    <n v="2"/>
    <s v="Si"/>
    <s v="Si"/>
    <x v="0"/>
    <n v="2500"/>
    <n v="6500"/>
    <n v="0"/>
    <n v="0"/>
    <n v="250000"/>
    <n v="360000"/>
    <n v="619000"/>
    <n v="1"/>
    <x v="4"/>
  </r>
  <r>
    <n v="10000876"/>
    <s v="Protegido 876"/>
    <d v="2019-07-29T00:00:00"/>
    <d v="2021-05-19T00:00:00"/>
    <s v="MASCULINO"/>
    <s v="BOGOTA"/>
    <s v="BOGOTA"/>
    <n v="1"/>
    <n v="1"/>
    <n v="0"/>
    <n v="3"/>
    <n v="2"/>
    <n v="1"/>
    <s v="Si"/>
    <s v="Si"/>
    <x v="0"/>
    <n v="2500"/>
    <n v="6500"/>
    <n v="0"/>
    <n v="360000"/>
    <n v="500000"/>
    <n v="180000"/>
    <n v="1049000"/>
    <n v="1"/>
    <x v="4"/>
  </r>
  <r>
    <n v="10000877"/>
    <s v="Protegido 877"/>
    <d v="2019-07-29T00:00:00"/>
    <d v="2021-11-20T00:00:00"/>
    <s v="MASCULINO"/>
    <s v="IBAGUE"/>
    <s v="TOLIMA"/>
    <n v="0"/>
    <n v="2"/>
    <n v="0"/>
    <n v="3"/>
    <n v="1"/>
    <n v="0"/>
    <s v="Si"/>
    <s v="Si"/>
    <x v="0"/>
    <n v="0"/>
    <n v="13000"/>
    <n v="0"/>
    <n v="360000"/>
    <n v="250000"/>
    <n v="0"/>
    <n v="623000"/>
    <n v="4"/>
    <x v="4"/>
  </r>
  <r>
    <n v="10000878"/>
    <s v="Protegido 878"/>
    <d v="2019-07-29T00:00:00"/>
    <d v="2021-01-03T00:00:00"/>
    <s v="MASCULINO"/>
    <s v="BARRANCABERMEJA"/>
    <s v="SANTANDER"/>
    <n v="0"/>
    <n v="2"/>
    <n v="1"/>
    <n v="0"/>
    <n v="3"/>
    <n v="0"/>
    <s v="Si"/>
    <s v="Si"/>
    <x v="0"/>
    <n v="0"/>
    <n v="13000"/>
    <n v="1500"/>
    <n v="0"/>
    <n v="750000"/>
    <n v="0"/>
    <n v="764500"/>
    <n v="2"/>
    <x v="4"/>
  </r>
  <r>
    <n v="10000879"/>
    <s v="Protegido 879"/>
    <d v="2019-07-29T00:00:00"/>
    <d v="2019-09-30T00:00:00"/>
    <s v="MASCULINO"/>
    <s v="MANZANARES"/>
    <s v="CALDAS"/>
    <n v="1"/>
    <n v="0"/>
    <n v="0"/>
    <n v="0"/>
    <n v="2"/>
    <n v="2"/>
    <s v="Si"/>
    <s v="Si"/>
    <x v="0"/>
    <n v="2500"/>
    <n v="0"/>
    <n v="0"/>
    <n v="0"/>
    <n v="500000"/>
    <n v="360000"/>
    <n v="862500"/>
    <n v="1"/>
    <x v="4"/>
  </r>
  <r>
    <n v="10000880"/>
    <s v="Protegido 880"/>
    <d v="2019-07-29T00:00:00"/>
    <d v="2020-09-20T00:00:00"/>
    <s v="MASCULINO"/>
    <s v="MESETAS"/>
    <s v="META"/>
    <n v="0"/>
    <n v="2"/>
    <n v="0"/>
    <n v="0"/>
    <n v="3"/>
    <n v="2"/>
    <s v="Si"/>
    <s v="Si"/>
    <x v="0"/>
    <n v="0"/>
    <n v="13000"/>
    <n v="0"/>
    <n v="0"/>
    <n v="750000"/>
    <n v="360000"/>
    <n v="1123000"/>
    <n v="1"/>
    <x v="4"/>
  </r>
  <r>
    <n v="10000881"/>
    <s v="Protegido 881"/>
    <d v="2019-07-29T00:00:00"/>
    <d v="2021-04-06T00:00:00"/>
    <s v="MASCULINO"/>
    <s v="VENECIA 1"/>
    <s v="ANTIOQUIA"/>
    <n v="1"/>
    <n v="1"/>
    <n v="1"/>
    <n v="3"/>
    <n v="3"/>
    <n v="1"/>
    <s v="Si"/>
    <s v="Si"/>
    <x v="0"/>
    <n v="2500"/>
    <n v="6500"/>
    <n v="1500"/>
    <n v="360000"/>
    <n v="750000"/>
    <n v="180000"/>
    <n v="1300500"/>
    <n v="2"/>
    <x v="4"/>
  </r>
  <r>
    <n v="10000882"/>
    <s v="Protegido 882"/>
    <d v="2019-07-29T00:00:00"/>
    <d v="2021-01-22T00:00:00"/>
    <s v="FEMENINO"/>
    <s v="BARRANQUILLA"/>
    <s v="ATLANTICO"/>
    <n v="0"/>
    <n v="1"/>
    <n v="0"/>
    <n v="3"/>
    <n v="2"/>
    <n v="0"/>
    <s v="Si"/>
    <s v="Si"/>
    <x v="0"/>
    <n v="0"/>
    <n v="6500"/>
    <n v="0"/>
    <n v="360000"/>
    <n v="500000"/>
    <n v="0"/>
    <n v="866500"/>
    <n v="2"/>
    <x v="4"/>
  </r>
  <r>
    <n v="10000883"/>
    <s v="Protegido 883"/>
    <d v="2019-07-29T00:00:00"/>
    <d v="2021-11-02T00:00:00"/>
    <s v="MASCULINO"/>
    <s v="TUNJA"/>
    <s v="BOYACA"/>
    <n v="0"/>
    <n v="1"/>
    <n v="0"/>
    <n v="3"/>
    <n v="1"/>
    <n v="1"/>
    <s v="Si"/>
    <s v="Si"/>
    <x v="0"/>
    <n v="0"/>
    <n v="6500"/>
    <n v="0"/>
    <n v="360000"/>
    <n v="250000"/>
    <n v="180000"/>
    <n v="796500"/>
    <n v="4"/>
    <x v="4"/>
  </r>
  <r>
    <n v="10000884"/>
    <s v="Protegido 884"/>
    <d v="2019-07-29T00:00:00"/>
    <d v="2019-12-20T00:00:00"/>
    <s v="MASCULINO"/>
    <s v="SANTA SOFIA"/>
    <s v="BOYACA"/>
    <n v="0"/>
    <n v="0"/>
    <n v="1"/>
    <n v="3"/>
    <n v="1"/>
    <n v="1"/>
    <s v="Si"/>
    <s v="Si"/>
    <x v="0"/>
    <n v="0"/>
    <n v="0"/>
    <n v="1500"/>
    <n v="360000"/>
    <n v="250000"/>
    <n v="180000"/>
    <n v="791500"/>
    <n v="4"/>
    <x v="4"/>
  </r>
  <r>
    <n v="10000885"/>
    <s v="Protegido 885"/>
    <d v="2019-07-29T00:00:00"/>
    <d v="2020-12-15T00:00:00"/>
    <s v="FEMENINO"/>
    <s v="REMEDIOS"/>
    <s v="ANTIOQUIA"/>
    <n v="0"/>
    <n v="2"/>
    <n v="0"/>
    <n v="0"/>
    <n v="2"/>
    <n v="0"/>
    <s v="Si"/>
    <s v="Si"/>
    <x v="0"/>
    <n v="0"/>
    <n v="13000"/>
    <n v="0"/>
    <n v="0"/>
    <n v="500000"/>
    <n v="0"/>
    <n v="513000"/>
    <n v="2"/>
    <x v="4"/>
  </r>
  <r>
    <n v="10000886"/>
    <s v="Protegido 886"/>
    <d v="2019-07-29T00:00:00"/>
    <d v="2021-07-09T00:00:00"/>
    <s v="MASCULINO"/>
    <s v="YONDO"/>
    <s v="ANTIOQUIA"/>
    <n v="0"/>
    <n v="0"/>
    <n v="0"/>
    <n v="0"/>
    <n v="3"/>
    <n v="2"/>
    <s v="No"/>
    <s v="Si"/>
    <x v="0"/>
    <n v="0"/>
    <n v="0"/>
    <n v="0"/>
    <n v="0"/>
    <n v="750000"/>
    <n v="360000"/>
    <n v="1110000"/>
    <n v="2"/>
    <x v="4"/>
  </r>
  <r>
    <n v="10000887"/>
    <s v="Protegido 887"/>
    <d v="2019-07-29T00:00:00"/>
    <d v="2019-10-18T00:00:00"/>
    <s v="FEMENINO"/>
    <s v="COYAIMA"/>
    <s v="TOLIMA"/>
    <n v="0"/>
    <n v="1"/>
    <n v="0"/>
    <n v="0"/>
    <n v="2"/>
    <n v="2"/>
    <s v="Si"/>
    <s v="Si"/>
    <x v="0"/>
    <n v="0"/>
    <n v="6500"/>
    <n v="0"/>
    <n v="0"/>
    <n v="500000"/>
    <n v="360000"/>
    <n v="866500"/>
    <n v="4"/>
    <x v="4"/>
  </r>
  <r>
    <n v="10000888"/>
    <s v="Protegido 888"/>
    <d v="2019-07-29T00:00:00"/>
    <d v="2021-12-28T00:00:00"/>
    <s v="MASCULINO"/>
    <s v="CHAPARRAL"/>
    <s v="TOLIMA"/>
    <n v="1"/>
    <n v="2"/>
    <n v="0"/>
    <n v="1"/>
    <n v="1"/>
    <n v="1"/>
    <s v="Si"/>
    <s v="Si"/>
    <x v="0"/>
    <n v="2500"/>
    <n v="13000"/>
    <n v="0"/>
    <n v="120000"/>
    <n v="250000"/>
    <n v="180000"/>
    <n v="565500"/>
    <n v="4"/>
    <x v="4"/>
  </r>
  <r>
    <n v="10000889"/>
    <s v="Protegido 889"/>
    <d v="2019-07-29T00:00:00"/>
    <d v="2020-06-23T00:00:00"/>
    <s v="FEMENINO"/>
    <s v="CHAPARRAL"/>
    <s v="TOLIMA"/>
    <n v="1"/>
    <n v="2"/>
    <n v="0"/>
    <n v="0"/>
    <n v="2"/>
    <n v="0"/>
    <s v="Si"/>
    <s v="Si"/>
    <x v="0"/>
    <n v="2500"/>
    <n v="13000"/>
    <n v="0"/>
    <n v="0"/>
    <n v="500000"/>
    <n v="0"/>
    <n v="515500"/>
    <n v="4"/>
    <x v="4"/>
  </r>
  <r>
    <n v="10000890"/>
    <s v="Protegido 890"/>
    <d v="2019-07-29T00:00:00"/>
    <d v="2021-09-25T00:00:00"/>
    <s v="FEMENINO"/>
    <s v="VIOTA"/>
    <s v="CUNDINAMARCA"/>
    <n v="1"/>
    <n v="1"/>
    <n v="0"/>
    <n v="1"/>
    <n v="3"/>
    <n v="2"/>
    <s v="Si"/>
    <s v="Si"/>
    <x v="0"/>
    <n v="2500"/>
    <n v="6500"/>
    <n v="0"/>
    <n v="120000"/>
    <n v="750000"/>
    <n v="360000"/>
    <n v="1239000"/>
    <n v="3"/>
    <x v="4"/>
  </r>
  <r>
    <n v="10000891"/>
    <s v="Protegido 891"/>
    <d v="2019-07-29T00:00:00"/>
    <d v="2020-02-23T00:00:00"/>
    <s v="FEMENINO"/>
    <s v="SAN VICENTE DEL CAGUAN"/>
    <s v="CAQUETA"/>
    <n v="0"/>
    <n v="1"/>
    <n v="0"/>
    <n v="0"/>
    <n v="2"/>
    <n v="0"/>
    <s v="Si"/>
    <s v="Si"/>
    <x v="0"/>
    <n v="0"/>
    <n v="6500"/>
    <n v="0"/>
    <n v="0"/>
    <n v="500000"/>
    <n v="0"/>
    <n v="506500"/>
    <n v="1"/>
    <x v="4"/>
  </r>
  <r>
    <n v="10000892"/>
    <s v="Protegido 892"/>
    <d v="2019-07-29T00:00:00"/>
    <d v="2021-04-03T00:00:00"/>
    <s v="MASCULINO"/>
    <s v="SANTO TOMAS"/>
    <s v="ATLANTICO"/>
    <n v="0"/>
    <n v="0"/>
    <n v="0"/>
    <n v="1"/>
    <n v="3"/>
    <n v="1"/>
    <s v="No"/>
    <s v="Si"/>
    <x v="0"/>
    <n v="0"/>
    <n v="0"/>
    <n v="0"/>
    <n v="120000"/>
    <n v="750000"/>
    <n v="180000"/>
    <n v="1050000"/>
    <n v="2"/>
    <x v="4"/>
  </r>
  <r>
    <n v="10000893"/>
    <s v="Protegido 893"/>
    <d v="2019-07-29T00:00:00"/>
    <d v="2021-12-16T00:00:00"/>
    <s v="MASCULINO"/>
    <s v="POPAYAN"/>
    <s v="CAUCA"/>
    <n v="0"/>
    <n v="1"/>
    <n v="0"/>
    <n v="1"/>
    <n v="3"/>
    <n v="2"/>
    <s v="Si"/>
    <s v="Si"/>
    <x v="0"/>
    <n v="0"/>
    <n v="6500"/>
    <n v="0"/>
    <n v="120000"/>
    <n v="750000"/>
    <n v="360000"/>
    <n v="1236500"/>
    <n v="1"/>
    <x v="4"/>
  </r>
  <r>
    <n v="10000894"/>
    <s v="Protegido 894"/>
    <d v="2019-07-29T00:00:00"/>
    <d v="2019-11-18T00:00:00"/>
    <s v="FEMENINO"/>
    <s v="BUCARAMANGA"/>
    <s v="SANTANDER"/>
    <n v="1"/>
    <n v="1"/>
    <n v="1"/>
    <n v="3"/>
    <n v="2"/>
    <n v="2"/>
    <s v="Si"/>
    <s v="Si"/>
    <x v="0"/>
    <n v="2500"/>
    <n v="6500"/>
    <n v="1500"/>
    <n v="360000"/>
    <n v="500000"/>
    <n v="360000"/>
    <n v="1230500"/>
    <n v="2"/>
    <x v="4"/>
  </r>
  <r>
    <n v="10000895"/>
    <s v="Protegido 895"/>
    <d v="2019-07-29T00:00:00"/>
    <d v="2021-07-10T00:00:00"/>
    <s v="MASCULINO"/>
    <s v="BUCARAMANGA"/>
    <s v="SANTANDER"/>
    <n v="1"/>
    <n v="1"/>
    <n v="0"/>
    <n v="0"/>
    <n v="1"/>
    <n v="2"/>
    <s v="Si"/>
    <s v="Si"/>
    <x v="0"/>
    <n v="2500"/>
    <n v="6500"/>
    <n v="0"/>
    <n v="0"/>
    <n v="250000"/>
    <n v="360000"/>
    <n v="619000"/>
    <n v="2"/>
    <x v="4"/>
  </r>
  <r>
    <n v="10000896"/>
    <s v="Protegido 896"/>
    <d v="2019-07-29T00:00:00"/>
    <d v="2020-01-25T00:00:00"/>
    <s v="FEMENINO"/>
    <s v="SAN VICENTE DEL CAGUAN"/>
    <s v="CAQUETA"/>
    <n v="0"/>
    <n v="0"/>
    <n v="0"/>
    <n v="0"/>
    <n v="1"/>
    <n v="1"/>
    <s v="No"/>
    <s v="Si"/>
    <x v="0"/>
    <n v="0"/>
    <n v="0"/>
    <n v="0"/>
    <n v="0"/>
    <n v="250000"/>
    <n v="180000"/>
    <n v="430000"/>
    <n v="1"/>
    <x v="4"/>
  </r>
  <r>
    <n v="10000897"/>
    <s v="Protegido 897"/>
    <d v="2019-07-29T00:00:00"/>
    <d v="2020-02-11T00:00:00"/>
    <s v="FEMENINO"/>
    <s v="VIOTA"/>
    <s v="CUNDINAMARCA"/>
    <n v="1"/>
    <n v="0"/>
    <n v="0"/>
    <n v="0"/>
    <n v="1"/>
    <n v="1"/>
    <s v="Si"/>
    <s v="Si"/>
    <x v="0"/>
    <n v="2500"/>
    <n v="0"/>
    <n v="0"/>
    <n v="0"/>
    <n v="250000"/>
    <n v="180000"/>
    <n v="432500"/>
    <n v="3"/>
    <x v="4"/>
  </r>
  <r>
    <n v="10000898"/>
    <s v="Protegido 898"/>
    <d v="2019-07-29T00:00:00"/>
    <d v="2021-12-14T00:00:00"/>
    <s v="MASCULINO"/>
    <s v="BOGOTA"/>
    <s v="BOGOTA"/>
    <n v="1"/>
    <n v="0"/>
    <n v="1"/>
    <n v="3"/>
    <n v="1"/>
    <n v="1"/>
    <s v="Si"/>
    <s v="Si"/>
    <x v="0"/>
    <n v="2500"/>
    <n v="0"/>
    <n v="1500"/>
    <n v="360000"/>
    <n v="250000"/>
    <n v="180000"/>
    <n v="794000"/>
    <n v="1"/>
    <x v="4"/>
  </r>
  <r>
    <n v="10000899"/>
    <s v="Protegido 899"/>
    <d v="2019-07-29T00:00:00"/>
    <d v="2020-09-08T00:00:00"/>
    <s v="MASCULINO"/>
    <s v="URIBE"/>
    <s v="META"/>
    <n v="0"/>
    <n v="1"/>
    <n v="0"/>
    <n v="0"/>
    <n v="3"/>
    <n v="2"/>
    <s v="Si"/>
    <s v="Si"/>
    <x v="0"/>
    <n v="0"/>
    <n v="6500"/>
    <n v="0"/>
    <n v="0"/>
    <n v="750000"/>
    <n v="360000"/>
    <n v="1116500"/>
    <n v="1"/>
    <x v="4"/>
  </r>
  <r>
    <n v="10000900"/>
    <s v="Protegido 900"/>
    <d v="2019-07-29T00:00:00"/>
    <d v="2021-12-03T00:00:00"/>
    <s v="FEMENINO"/>
    <s v="SAN VICENTE DEL CAGUAN"/>
    <s v="CAQUETA"/>
    <n v="0"/>
    <n v="2"/>
    <n v="1"/>
    <n v="1"/>
    <n v="1"/>
    <n v="2"/>
    <s v="Si"/>
    <s v="Si"/>
    <x v="0"/>
    <n v="0"/>
    <n v="13000"/>
    <n v="1500"/>
    <n v="120000"/>
    <n v="250000"/>
    <n v="360000"/>
    <n v="744500"/>
    <n v="1"/>
    <x v="4"/>
  </r>
  <r>
    <n v="10000901"/>
    <s v="Protegido 901"/>
    <d v="2019-07-29T00:00:00"/>
    <d v="2021-02-23T00:00:00"/>
    <s v="FEMENINO"/>
    <s v="EL TAMBO 1"/>
    <s v="CAUCA"/>
    <n v="0"/>
    <n v="0"/>
    <n v="0"/>
    <n v="1"/>
    <n v="3"/>
    <n v="2"/>
    <s v="No"/>
    <s v="Si"/>
    <x v="0"/>
    <n v="0"/>
    <n v="0"/>
    <n v="0"/>
    <n v="120000"/>
    <n v="750000"/>
    <n v="360000"/>
    <n v="1230000"/>
    <n v="1"/>
    <x v="4"/>
  </r>
  <r>
    <n v="10000902"/>
    <s v="Protegido 902"/>
    <d v="2019-07-29T00:00:00"/>
    <d v="2020-05-05T00:00:00"/>
    <s v="FEMENINO"/>
    <s v="SAN VICENTE DEL CAGUAN"/>
    <s v="CAQUETA"/>
    <n v="0"/>
    <n v="0"/>
    <n v="0"/>
    <n v="0"/>
    <n v="1"/>
    <n v="2"/>
    <s v="No"/>
    <s v="Si"/>
    <x v="0"/>
    <n v="0"/>
    <n v="0"/>
    <n v="0"/>
    <n v="0"/>
    <n v="250000"/>
    <n v="360000"/>
    <n v="610000"/>
    <n v="1"/>
    <x v="4"/>
  </r>
  <r>
    <n v="10000903"/>
    <s v="Protegido 903"/>
    <d v="2019-07-29T00:00:00"/>
    <d v="2021-01-17T00:00:00"/>
    <s v="MASCULINO"/>
    <s v="SAN VICENTE DEL CAGUAN"/>
    <s v="CAQUETA"/>
    <n v="1"/>
    <n v="1"/>
    <n v="0"/>
    <n v="1"/>
    <n v="2"/>
    <n v="1"/>
    <s v="Si"/>
    <s v="Si"/>
    <x v="0"/>
    <n v="2500"/>
    <n v="6500"/>
    <n v="0"/>
    <n v="120000"/>
    <n v="500000"/>
    <n v="180000"/>
    <n v="809000"/>
    <n v="1"/>
    <x v="4"/>
  </r>
  <r>
    <n v="10000904"/>
    <s v="Protegido 904"/>
    <d v="2019-07-29T00:00:00"/>
    <d v="2021-02-28T00:00:00"/>
    <s v="FEMENINO"/>
    <s v="SAN ANDRES 1"/>
    <s v="SANTANDER"/>
    <n v="0"/>
    <n v="0"/>
    <n v="0"/>
    <n v="0"/>
    <n v="2"/>
    <n v="1"/>
    <s v="No"/>
    <s v="Si"/>
    <x v="0"/>
    <n v="0"/>
    <n v="0"/>
    <n v="0"/>
    <n v="0"/>
    <n v="500000"/>
    <n v="180000"/>
    <n v="680000"/>
    <n v="2"/>
    <x v="4"/>
  </r>
  <r>
    <n v="10000905"/>
    <s v="Protegido 905"/>
    <d v="2019-07-29T00:00:00"/>
    <d v="2020-07-07T00:00:00"/>
    <s v="FEMENINO"/>
    <s v="BUCARAMANGA"/>
    <s v="SANTANDER"/>
    <n v="0"/>
    <n v="1"/>
    <n v="0"/>
    <n v="1"/>
    <n v="2"/>
    <n v="1"/>
    <s v="Si"/>
    <s v="Si"/>
    <x v="0"/>
    <n v="0"/>
    <n v="6500"/>
    <n v="0"/>
    <n v="120000"/>
    <n v="500000"/>
    <n v="180000"/>
    <n v="806500"/>
    <n v="2"/>
    <x v="4"/>
  </r>
  <r>
    <n v="10000906"/>
    <s v="Protegido 906"/>
    <d v="2019-07-29T00:00:00"/>
    <d v="2020-01-03T00:00:00"/>
    <s v="MASCULINO"/>
    <s v="UBALA"/>
    <s v="CUNDINAMARCA"/>
    <n v="0"/>
    <n v="1"/>
    <n v="0"/>
    <n v="1"/>
    <n v="3"/>
    <n v="2"/>
    <s v="Si"/>
    <s v="Si"/>
    <x v="0"/>
    <n v="0"/>
    <n v="6500"/>
    <n v="0"/>
    <n v="120000"/>
    <n v="750000"/>
    <n v="360000"/>
    <n v="1236500"/>
    <n v="3"/>
    <x v="4"/>
  </r>
  <r>
    <n v="10000907"/>
    <s v="Protegido 907"/>
    <d v="2019-07-29T00:00:00"/>
    <d v="2020-03-26T00:00:00"/>
    <s v="MASCULINO"/>
    <s v="GIRARDOT"/>
    <s v="CUNDINAMARCA"/>
    <n v="0"/>
    <n v="0"/>
    <n v="0"/>
    <n v="0"/>
    <n v="2"/>
    <n v="2"/>
    <s v="No"/>
    <s v="Si"/>
    <x v="0"/>
    <n v="0"/>
    <n v="0"/>
    <n v="0"/>
    <n v="0"/>
    <n v="500000"/>
    <n v="360000"/>
    <n v="860000"/>
    <n v="3"/>
    <x v="4"/>
  </r>
  <r>
    <n v="10000908"/>
    <s v="Protegido 908"/>
    <d v="2019-07-29T00:00:00"/>
    <d v="2020-03-30T00:00:00"/>
    <s v="FEMENINO"/>
    <s v="MEDELLIN"/>
    <s v="ANTIOQUIA"/>
    <n v="0"/>
    <n v="0"/>
    <n v="1"/>
    <n v="3"/>
    <n v="3"/>
    <n v="2"/>
    <s v="Si"/>
    <s v="Si"/>
    <x v="0"/>
    <n v="0"/>
    <n v="0"/>
    <n v="1500"/>
    <n v="360000"/>
    <n v="750000"/>
    <n v="360000"/>
    <n v="1471500"/>
    <n v="2"/>
    <x v="4"/>
  </r>
  <r>
    <n v="10000909"/>
    <s v="Protegido 909"/>
    <d v="2019-07-29T00:00:00"/>
    <d v="2020-09-27T00:00:00"/>
    <s v="FEMENINO"/>
    <s v="MEDELLIN"/>
    <s v="ANTIOQUIA"/>
    <n v="1"/>
    <n v="2"/>
    <n v="0"/>
    <n v="0"/>
    <n v="1"/>
    <n v="1"/>
    <s v="Si"/>
    <s v="Si"/>
    <x v="0"/>
    <n v="2500"/>
    <n v="13000"/>
    <n v="0"/>
    <n v="0"/>
    <n v="250000"/>
    <n v="180000"/>
    <n v="445500"/>
    <n v="2"/>
    <x v="4"/>
  </r>
  <r>
    <n v="10000910"/>
    <s v="Protegido 910"/>
    <d v="2019-07-29T00:00:00"/>
    <d v="2020-07-23T00:00:00"/>
    <s v="FEMENINO"/>
    <s v="MEDELLIN"/>
    <s v="ANTIOQUIA"/>
    <n v="1"/>
    <n v="0"/>
    <n v="1"/>
    <n v="0"/>
    <n v="1"/>
    <n v="0"/>
    <s v="Si"/>
    <s v="Si"/>
    <x v="0"/>
    <n v="2500"/>
    <n v="0"/>
    <n v="1500"/>
    <n v="0"/>
    <n v="250000"/>
    <n v="0"/>
    <n v="254000"/>
    <n v="2"/>
    <x v="4"/>
  </r>
  <r>
    <n v="10000911"/>
    <s v="Protegido 911"/>
    <d v="2019-07-29T00:00:00"/>
    <d v="2020-01-30T00:00:00"/>
    <s v="FEMENINO"/>
    <s v="NEIVA"/>
    <s v="HUILA"/>
    <n v="1"/>
    <n v="2"/>
    <n v="0"/>
    <n v="0"/>
    <n v="3"/>
    <n v="2"/>
    <s v="Si"/>
    <s v="Si"/>
    <x v="0"/>
    <n v="2500"/>
    <n v="13000"/>
    <n v="0"/>
    <n v="0"/>
    <n v="750000"/>
    <n v="360000"/>
    <n v="1125500"/>
    <n v="1"/>
    <x v="4"/>
  </r>
  <r>
    <n v="10000912"/>
    <s v="Protegido 912"/>
    <d v="2019-07-29T00:00:00"/>
    <d v="2022-01-08T00:00:00"/>
    <s v="FEMENINO"/>
    <s v="LIBANO"/>
    <s v="TOLIMA"/>
    <n v="0"/>
    <n v="0"/>
    <n v="0"/>
    <n v="0"/>
    <n v="2"/>
    <n v="1"/>
    <s v="No"/>
    <s v="Si"/>
    <x v="0"/>
    <n v="0"/>
    <n v="0"/>
    <n v="0"/>
    <n v="0"/>
    <n v="500000"/>
    <n v="180000"/>
    <n v="680000"/>
    <n v="4"/>
    <x v="4"/>
  </r>
  <r>
    <n v="10000913"/>
    <s v="Protegido 913"/>
    <d v="2019-07-29T00:00:00"/>
    <d v="2021-07-08T00:00:00"/>
    <s v="FEMENINO"/>
    <s v="PASCA"/>
    <s v="CUNDINAMARCA"/>
    <n v="0"/>
    <n v="2"/>
    <n v="0"/>
    <n v="0"/>
    <n v="3"/>
    <n v="1"/>
    <s v="Si"/>
    <s v="Si"/>
    <x v="0"/>
    <n v="0"/>
    <n v="13000"/>
    <n v="0"/>
    <n v="0"/>
    <n v="750000"/>
    <n v="180000"/>
    <n v="943000"/>
    <n v="3"/>
    <x v="4"/>
  </r>
  <r>
    <n v="10000914"/>
    <s v="Protegido 914"/>
    <d v="2019-07-29T00:00:00"/>
    <d v="2021-02-22T00:00:00"/>
    <s v="FEMENINO"/>
    <s v="CARTAGENA DEL CHAIRA"/>
    <s v="CAQUETA"/>
    <n v="0"/>
    <n v="0"/>
    <n v="0"/>
    <n v="0"/>
    <n v="3"/>
    <n v="1"/>
    <s v="No"/>
    <s v="Si"/>
    <x v="0"/>
    <n v="0"/>
    <n v="0"/>
    <n v="0"/>
    <n v="0"/>
    <n v="750000"/>
    <n v="180000"/>
    <n v="930000"/>
    <n v="1"/>
    <x v="4"/>
  </r>
  <r>
    <n v="10000915"/>
    <s v="Protegido 915"/>
    <d v="2019-07-29T00:00:00"/>
    <d v="2020-07-07T00:00:00"/>
    <s v="FEMENINO"/>
    <s v="TUNJA"/>
    <s v="BOYACA"/>
    <n v="0"/>
    <n v="1"/>
    <n v="0"/>
    <n v="3"/>
    <n v="2"/>
    <n v="2"/>
    <s v="Si"/>
    <s v="Si"/>
    <x v="0"/>
    <n v="0"/>
    <n v="6500"/>
    <n v="0"/>
    <n v="360000"/>
    <n v="500000"/>
    <n v="360000"/>
    <n v="1226500"/>
    <n v="4"/>
    <x v="4"/>
  </r>
  <r>
    <n v="10000916"/>
    <s v="Protegido 916"/>
    <d v="2019-07-29T00:00:00"/>
    <d v="2020-09-24T00:00:00"/>
    <s v="FEMENINO"/>
    <s v="BOGOTA"/>
    <s v="BOGOTA"/>
    <n v="0"/>
    <n v="2"/>
    <n v="1"/>
    <n v="3"/>
    <n v="2"/>
    <n v="2"/>
    <s v="Si"/>
    <s v="Si"/>
    <x v="0"/>
    <n v="0"/>
    <n v="13000"/>
    <n v="1500"/>
    <n v="360000"/>
    <n v="500000"/>
    <n v="360000"/>
    <n v="1234500"/>
    <n v="1"/>
    <x v="4"/>
  </r>
  <r>
    <n v="10000917"/>
    <s v="Protegido 917"/>
    <d v="2019-07-29T00:00:00"/>
    <d v="2021-01-28T00:00:00"/>
    <s v="MASCULINO"/>
    <s v="VENECIA 1"/>
    <s v="ANTIOQUIA"/>
    <n v="1"/>
    <n v="1"/>
    <n v="0"/>
    <n v="1"/>
    <n v="3"/>
    <n v="2"/>
    <s v="Si"/>
    <s v="Si"/>
    <x v="0"/>
    <n v="2500"/>
    <n v="6500"/>
    <n v="0"/>
    <n v="120000"/>
    <n v="750000"/>
    <n v="360000"/>
    <n v="1239000"/>
    <n v="2"/>
    <x v="4"/>
  </r>
  <r>
    <n v="10000918"/>
    <s v="Protegido 918"/>
    <d v="2019-07-29T00:00:00"/>
    <d v="2021-01-30T00:00:00"/>
    <s v="FEMENINO"/>
    <s v="ALVARADO"/>
    <s v="TOLIMA"/>
    <n v="0"/>
    <n v="0"/>
    <n v="0"/>
    <n v="1"/>
    <n v="1"/>
    <n v="1"/>
    <s v="No"/>
    <s v="Si"/>
    <x v="0"/>
    <n v="0"/>
    <n v="0"/>
    <n v="0"/>
    <n v="120000"/>
    <n v="250000"/>
    <n v="180000"/>
    <n v="550000"/>
    <n v="4"/>
    <x v="4"/>
  </r>
  <r>
    <n v="10000919"/>
    <s v="Protegido 919"/>
    <d v="2019-07-29T00:00:00"/>
    <d v="2021-03-26T00:00:00"/>
    <s v="MASCULINO"/>
    <s v="PAMPLONA"/>
    <s v="NORTE DE SANTANDER"/>
    <n v="1"/>
    <n v="2"/>
    <n v="0"/>
    <n v="1"/>
    <n v="3"/>
    <n v="2"/>
    <s v="Si"/>
    <s v="Si"/>
    <x v="0"/>
    <n v="2500"/>
    <n v="13000"/>
    <n v="0"/>
    <n v="120000"/>
    <n v="750000"/>
    <n v="360000"/>
    <n v="1245500"/>
    <n v="4"/>
    <x v="4"/>
  </r>
  <r>
    <n v="10000920"/>
    <s v="Protegido 920"/>
    <d v="2019-07-29T00:00:00"/>
    <d v="2021-09-01T00:00:00"/>
    <s v="MASCULINO"/>
    <s v="IBAGUE"/>
    <s v="TOLIMA"/>
    <n v="0"/>
    <n v="0"/>
    <n v="0"/>
    <n v="1"/>
    <n v="2"/>
    <n v="1"/>
    <s v="No"/>
    <s v="Si"/>
    <x v="0"/>
    <n v="0"/>
    <n v="0"/>
    <n v="0"/>
    <n v="120000"/>
    <n v="500000"/>
    <n v="180000"/>
    <n v="800000"/>
    <n v="4"/>
    <x v="4"/>
  </r>
  <r>
    <n v="10000921"/>
    <s v="Protegido 921"/>
    <d v="2019-07-29T00:00:00"/>
    <d v="2021-02-25T00:00:00"/>
    <s v="FEMENINO"/>
    <s v="MESETAS"/>
    <s v="META"/>
    <n v="1"/>
    <n v="1"/>
    <n v="0"/>
    <n v="0"/>
    <n v="1"/>
    <n v="1"/>
    <s v="Si"/>
    <s v="Si"/>
    <x v="0"/>
    <n v="2500"/>
    <n v="6500"/>
    <n v="0"/>
    <n v="0"/>
    <n v="250000"/>
    <n v="180000"/>
    <n v="439000"/>
    <n v="1"/>
    <x v="4"/>
  </r>
  <r>
    <n v="10000922"/>
    <s v="Protegido 922"/>
    <d v="2019-07-29T00:00:00"/>
    <d v="2021-08-12T00:00:00"/>
    <s v="MASCULINO"/>
    <s v="BUCARAMANGA"/>
    <s v="SANTANDER"/>
    <n v="0"/>
    <n v="0"/>
    <n v="1"/>
    <n v="1"/>
    <n v="3"/>
    <n v="0"/>
    <s v="Si"/>
    <s v="Si"/>
    <x v="0"/>
    <n v="0"/>
    <n v="0"/>
    <n v="1500"/>
    <n v="120000"/>
    <n v="750000"/>
    <n v="0"/>
    <n v="871500"/>
    <n v="2"/>
    <x v="4"/>
  </r>
  <r>
    <n v="10000923"/>
    <s v="Protegido 923"/>
    <d v="2019-07-29T00:00:00"/>
    <d v="2020-06-28T00:00:00"/>
    <s v="MASCULINO"/>
    <s v="BUCARAMANGA"/>
    <s v="SANTANDER"/>
    <n v="1"/>
    <n v="1"/>
    <n v="1"/>
    <n v="3"/>
    <n v="2"/>
    <n v="1"/>
    <s v="Si"/>
    <s v="Si"/>
    <x v="0"/>
    <n v="2500"/>
    <n v="6500"/>
    <n v="1500"/>
    <n v="360000"/>
    <n v="500000"/>
    <n v="180000"/>
    <n v="1050500"/>
    <n v="2"/>
    <x v="4"/>
  </r>
  <r>
    <n v="10000924"/>
    <s v="Protegido 924"/>
    <d v="2019-07-29T00:00:00"/>
    <d v="2021-02-12T00:00:00"/>
    <s v="FEMENINO"/>
    <s v="PURIFICACION"/>
    <s v="TOLIMA"/>
    <n v="0"/>
    <n v="0"/>
    <n v="0"/>
    <n v="1"/>
    <n v="1"/>
    <n v="1"/>
    <s v="No"/>
    <s v="Si"/>
    <x v="0"/>
    <n v="0"/>
    <n v="0"/>
    <n v="0"/>
    <n v="120000"/>
    <n v="250000"/>
    <n v="180000"/>
    <n v="550000"/>
    <n v="4"/>
    <x v="4"/>
  </r>
  <r>
    <n v="10000925"/>
    <s v="Protegido 925"/>
    <d v="2019-07-29T00:00:00"/>
    <d v="2019-10-26T00:00:00"/>
    <s v="MASCULINO"/>
    <s v="GUATAPE"/>
    <s v="ANTIOQUIA"/>
    <n v="1"/>
    <n v="1"/>
    <n v="0"/>
    <n v="3"/>
    <n v="3"/>
    <n v="1"/>
    <s v="Si"/>
    <s v="Si"/>
    <x v="0"/>
    <n v="2500"/>
    <n v="6500"/>
    <n v="0"/>
    <n v="360000"/>
    <n v="750000"/>
    <n v="180000"/>
    <n v="1299000"/>
    <n v="2"/>
    <x v="4"/>
  </r>
  <r>
    <n v="10000926"/>
    <s v="Protegido 926"/>
    <d v="2019-07-29T00:00:00"/>
    <d v="2021-12-01T00:00:00"/>
    <s v="MASCULINO"/>
    <s v="BARRANQUILLA"/>
    <s v="ATLANTICO"/>
    <n v="0"/>
    <n v="0"/>
    <n v="1"/>
    <n v="0"/>
    <n v="1"/>
    <n v="0"/>
    <s v="Si"/>
    <s v="Si"/>
    <x v="0"/>
    <n v="0"/>
    <n v="0"/>
    <n v="1500"/>
    <n v="0"/>
    <n v="250000"/>
    <n v="0"/>
    <n v="251500"/>
    <n v="2"/>
    <x v="4"/>
  </r>
  <r>
    <n v="10000927"/>
    <s v="Protegido 927"/>
    <d v="2019-07-29T00:00:00"/>
    <d v="2021-10-26T00:00:00"/>
    <s v="MASCULINO"/>
    <s v="CHALAN"/>
    <s v="SUCRE"/>
    <n v="0"/>
    <n v="1"/>
    <n v="0"/>
    <n v="1"/>
    <n v="1"/>
    <n v="0"/>
    <s v="Si"/>
    <s v="Si"/>
    <x v="0"/>
    <n v="0"/>
    <n v="6500"/>
    <n v="0"/>
    <n v="120000"/>
    <n v="250000"/>
    <n v="0"/>
    <n v="376500"/>
    <n v="4"/>
    <x v="4"/>
  </r>
  <r>
    <n v="10000928"/>
    <s v="Protegido 928"/>
    <d v="2019-07-29T00:00:00"/>
    <d v="2019-11-15T00:00:00"/>
    <s v="MASCULINO"/>
    <s v="SAN ALBERTO"/>
    <s v="CESAR"/>
    <n v="1"/>
    <n v="0"/>
    <n v="0"/>
    <n v="3"/>
    <n v="1"/>
    <n v="2"/>
    <s v="Si"/>
    <s v="Si"/>
    <x v="0"/>
    <n v="2500"/>
    <n v="0"/>
    <n v="0"/>
    <n v="360000"/>
    <n v="250000"/>
    <n v="360000"/>
    <n v="972500"/>
    <n v="4"/>
    <x v="4"/>
  </r>
  <r>
    <n v="10000929"/>
    <s v="Protegido 929"/>
    <d v="2019-07-29T00:00:00"/>
    <d v="2021-04-07T00:00:00"/>
    <s v="MASCULINO"/>
    <s v="SAN VICENTE DEL CAGUAN"/>
    <s v="CAQUETA"/>
    <n v="1"/>
    <n v="1"/>
    <n v="0"/>
    <n v="0"/>
    <n v="2"/>
    <n v="1"/>
    <s v="Si"/>
    <s v="Si"/>
    <x v="0"/>
    <n v="2500"/>
    <n v="6500"/>
    <n v="0"/>
    <n v="0"/>
    <n v="500000"/>
    <n v="180000"/>
    <n v="689000"/>
    <n v="1"/>
    <x v="4"/>
  </r>
  <r>
    <n v="10000930"/>
    <s v="Protegido 930"/>
    <d v="2019-07-29T00:00:00"/>
    <d v="2021-11-13T00:00:00"/>
    <s v="MASCULINO"/>
    <s v="SAN VICENTE DEL CAGUAN"/>
    <s v="CAQUETA"/>
    <n v="0"/>
    <n v="0"/>
    <n v="1"/>
    <n v="3"/>
    <n v="2"/>
    <n v="1"/>
    <s v="Si"/>
    <s v="Si"/>
    <x v="0"/>
    <n v="0"/>
    <n v="0"/>
    <n v="1500"/>
    <n v="360000"/>
    <n v="500000"/>
    <n v="180000"/>
    <n v="1041500"/>
    <n v="1"/>
    <x v="4"/>
  </r>
  <r>
    <n v="10000931"/>
    <s v="Protegido 931"/>
    <d v="2019-07-29T00:00:00"/>
    <d v="2021-08-09T00:00:00"/>
    <s v="MASCULINO"/>
    <s v="ICONONZO"/>
    <s v="TOLIMA"/>
    <n v="1"/>
    <n v="2"/>
    <n v="0"/>
    <n v="3"/>
    <n v="1"/>
    <n v="2"/>
    <s v="Si"/>
    <s v="Si"/>
    <x v="0"/>
    <n v="2500"/>
    <n v="13000"/>
    <n v="0"/>
    <n v="360000"/>
    <n v="250000"/>
    <n v="360000"/>
    <n v="985500"/>
    <n v="4"/>
    <x v="4"/>
  </r>
  <r>
    <n v="10000932"/>
    <s v="Protegido 932"/>
    <d v="2019-07-29T00:00:00"/>
    <d v="2021-10-17T00:00:00"/>
    <s v="MASCULINO"/>
    <s v="MESETAS"/>
    <s v="META"/>
    <n v="1"/>
    <n v="0"/>
    <n v="0"/>
    <n v="1"/>
    <n v="1"/>
    <n v="0"/>
    <s v="Si"/>
    <s v="Si"/>
    <x v="0"/>
    <n v="2500"/>
    <n v="0"/>
    <n v="0"/>
    <n v="120000"/>
    <n v="250000"/>
    <n v="0"/>
    <n v="372500"/>
    <n v="1"/>
    <x v="4"/>
  </r>
  <r>
    <n v="10000933"/>
    <s v="Protegido 933"/>
    <d v="2019-07-29T00:00:00"/>
    <d v="2021-06-27T00:00:00"/>
    <s v="MASCULINO"/>
    <s v="SOACHA"/>
    <s v="CUNDINAMARCA"/>
    <n v="1"/>
    <n v="0"/>
    <n v="0"/>
    <n v="1"/>
    <n v="2"/>
    <n v="2"/>
    <s v="Si"/>
    <s v="Si"/>
    <x v="0"/>
    <n v="2500"/>
    <n v="0"/>
    <n v="0"/>
    <n v="120000"/>
    <n v="500000"/>
    <n v="360000"/>
    <n v="982500"/>
    <n v="3"/>
    <x v="4"/>
  </r>
  <r>
    <n v="10000934"/>
    <s v="Protegido 934"/>
    <d v="2019-07-29T00:00:00"/>
    <d v="2021-01-02T00:00:00"/>
    <s v="MASCULINO"/>
    <s v="BOGOTA"/>
    <s v="BOGOTA"/>
    <n v="1"/>
    <n v="0"/>
    <n v="0"/>
    <n v="3"/>
    <n v="1"/>
    <n v="1"/>
    <s v="Si"/>
    <s v="Si"/>
    <x v="0"/>
    <n v="2500"/>
    <n v="0"/>
    <n v="0"/>
    <n v="360000"/>
    <n v="250000"/>
    <n v="180000"/>
    <n v="792500"/>
    <n v="1"/>
    <x v="4"/>
  </r>
  <r>
    <n v="10000935"/>
    <s v="Protegido 935"/>
    <d v="2019-07-29T00:00:00"/>
    <d v="2019-11-10T00:00:00"/>
    <s v="MASCULINO"/>
    <s v="NEIVA"/>
    <s v="HUILA"/>
    <n v="0"/>
    <n v="0"/>
    <n v="0"/>
    <n v="0"/>
    <n v="2"/>
    <n v="1"/>
    <s v="No"/>
    <s v="Si"/>
    <x v="0"/>
    <n v="0"/>
    <n v="0"/>
    <n v="0"/>
    <n v="0"/>
    <n v="500000"/>
    <n v="180000"/>
    <n v="680000"/>
    <n v="1"/>
    <x v="4"/>
  </r>
  <r>
    <n v="10000936"/>
    <s v="Protegido 936"/>
    <d v="2019-07-29T00:00:00"/>
    <d v="2021-01-23T00:00:00"/>
    <s v="MASCULINO"/>
    <s v="MILAN"/>
    <s v="CAQUETA"/>
    <n v="1"/>
    <n v="0"/>
    <n v="0"/>
    <n v="1"/>
    <n v="2"/>
    <n v="1"/>
    <s v="Si"/>
    <s v="Si"/>
    <x v="0"/>
    <n v="2500"/>
    <n v="0"/>
    <n v="0"/>
    <n v="120000"/>
    <n v="500000"/>
    <n v="180000"/>
    <n v="802500"/>
    <n v="1"/>
    <x v="4"/>
  </r>
  <r>
    <n v="10000937"/>
    <s v="Protegido 937"/>
    <d v="2019-07-29T00:00:00"/>
    <d v="2021-11-25T00:00:00"/>
    <s v="MASCULINO"/>
    <s v="ITAGUI"/>
    <s v="ANTIOQUIA"/>
    <n v="0"/>
    <n v="0"/>
    <n v="0"/>
    <n v="3"/>
    <n v="1"/>
    <n v="1"/>
    <s v="No"/>
    <s v="Si"/>
    <x v="0"/>
    <n v="0"/>
    <n v="0"/>
    <n v="0"/>
    <n v="360000"/>
    <n v="250000"/>
    <n v="180000"/>
    <n v="790000"/>
    <n v="2"/>
    <x v="4"/>
  </r>
  <r>
    <n v="10000938"/>
    <s v="Protegido 938"/>
    <d v="2019-07-29T00:00:00"/>
    <d v="2022-01-10T00:00:00"/>
    <s v="MASCULINO"/>
    <s v="SAN VICENTE DEL CAGUAN"/>
    <s v="CAQUETA"/>
    <n v="0"/>
    <n v="0"/>
    <n v="0"/>
    <n v="3"/>
    <n v="2"/>
    <n v="1"/>
    <s v="No"/>
    <s v="Si"/>
    <x v="0"/>
    <n v="0"/>
    <n v="0"/>
    <n v="0"/>
    <n v="360000"/>
    <n v="500000"/>
    <n v="180000"/>
    <n v="1040000"/>
    <n v="1"/>
    <x v="4"/>
  </r>
  <r>
    <n v="10000939"/>
    <s v="Protegido 939"/>
    <d v="2019-07-29T00:00:00"/>
    <d v="2020-02-10T00:00:00"/>
    <s v="MASCULINO"/>
    <s v="MESETAS"/>
    <s v="META"/>
    <n v="0"/>
    <n v="2"/>
    <n v="1"/>
    <n v="1"/>
    <n v="1"/>
    <n v="1"/>
    <s v="Si"/>
    <s v="Si"/>
    <x v="0"/>
    <n v="0"/>
    <n v="13000"/>
    <n v="1500"/>
    <n v="120000"/>
    <n v="250000"/>
    <n v="180000"/>
    <n v="564500"/>
    <n v="1"/>
    <x v="4"/>
  </r>
  <r>
    <n v="10000940"/>
    <s v="Protegido 940"/>
    <d v="2019-07-29T00:00:00"/>
    <d v="2021-05-22T00:00:00"/>
    <s v="MASCULINO"/>
    <s v="SONSON"/>
    <s v="ANTIOQUIA"/>
    <n v="0"/>
    <n v="1"/>
    <n v="1"/>
    <n v="1"/>
    <n v="3"/>
    <n v="0"/>
    <s v="Si"/>
    <s v="Si"/>
    <x v="0"/>
    <n v="0"/>
    <n v="6500"/>
    <n v="1500"/>
    <n v="120000"/>
    <n v="750000"/>
    <n v="0"/>
    <n v="878000"/>
    <n v="2"/>
    <x v="4"/>
  </r>
  <r>
    <n v="10000941"/>
    <s v="Protegido 941"/>
    <d v="2019-07-29T00:00:00"/>
    <d v="2020-07-03T00:00:00"/>
    <s v="FEMENINO"/>
    <s v="SAN VICENTE DEL CAGUAN"/>
    <s v="CAQUETA"/>
    <n v="0"/>
    <n v="1"/>
    <n v="0"/>
    <n v="0"/>
    <n v="1"/>
    <n v="0"/>
    <s v="Si"/>
    <s v="Si"/>
    <x v="0"/>
    <n v="0"/>
    <n v="6500"/>
    <n v="0"/>
    <n v="0"/>
    <n v="250000"/>
    <n v="0"/>
    <n v="256500"/>
    <n v="1"/>
    <x v="4"/>
  </r>
  <r>
    <n v="10000942"/>
    <s v="Protegido 942"/>
    <d v="2019-07-29T00:00:00"/>
    <d v="2020-09-02T00:00:00"/>
    <s v="FEMENINO"/>
    <s v="CIUDAD BOLIVAR"/>
    <s v="ANTIOQUIA"/>
    <n v="0"/>
    <n v="1"/>
    <n v="0"/>
    <n v="3"/>
    <n v="1"/>
    <n v="2"/>
    <s v="Si"/>
    <s v="Si"/>
    <x v="0"/>
    <n v="0"/>
    <n v="6500"/>
    <n v="0"/>
    <n v="360000"/>
    <n v="250000"/>
    <n v="360000"/>
    <n v="976500"/>
    <n v="2"/>
    <x v="4"/>
  </r>
  <r>
    <n v="10000943"/>
    <s v="Protegido 943"/>
    <d v="2019-07-29T00:00:00"/>
    <d v="2020-04-05T00:00:00"/>
    <s v="MASCULINO"/>
    <s v="BOGOTA"/>
    <s v="BOGOTA"/>
    <n v="0"/>
    <n v="0"/>
    <n v="0"/>
    <n v="1"/>
    <n v="1"/>
    <n v="2"/>
    <s v="No"/>
    <s v="Si"/>
    <x v="0"/>
    <n v="0"/>
    <n v="0"/>
    <n v="0"/>
    <n v="120000"/>
    <n v="250000"/>
    <n v="360000"/>
    <n v="730000"/>
    <n v="1"/>
    <x v="4"/>
  </r>
  <r>
    <n v="10000944"/>
    <s v="Protegido 944"/>
    <d v="2019-07-29T00:00:00"/>
    <d v="2021-12-28T00:00:00"/>
    <s v="MASCULINO"/>
    <s v="ICONONZO"/>
    <s v="TOLIMA"/>
    <n v="0"/>
    <n v="0"/>
    <n v="1"/>
    <n v="0"/>
    <n v="3"/>
    <n v="0"/>
    <s v="Si"/>
    <s v="Si"/>
    <x v="0"/>
    <n v="0"/>
    <n v="0"/>
    <n v="1500"/>
    <n v="0"/>
    <n v="750000"/>
    <n v="0"/>
    <n v="751500"/>
    <n v="4"/>
    <x v="4"/>
  </r>
  <r>
    <n v="10000945"/>
    <s v="Protegido 945"/>
    <d v="2019-07-29T00:00:00"/>
    <d v="2021-06-17T00:00:00"/>
    <s v="MASCULINO"/>
    <s v="SAN JOSE DEL GUAVIARE"/>
    <s v="GUAVIARE"/>
    <n v="0"/>
    <n v="1"/>
    <n v="0"/>
    <n v="1"/>
    <n v="2"/>
    <n v="1"/>
    <s v="Si"/>
    <s v="Si"/>
    <x v="0"/>
    <n v="0"/>
    <n v="6500"/>
    <n v="0"/>
    <n v="120000"/>
    <n v="500000"/>
    <n v="180000"/>
    <n v="806500"/>
    <n v="4"/>
    <x v="4"/>
  </r>
  <r>
    <n v="10000946"/>
    <s v="Protegido 946"/>
    <d v="2019-07-29T00:00:00"/>
    <d v="2020-04-27T00:00:00"/>
    <s v="MASCULINO"/>
    <s v="MESETAS"/>
    <s v="META"/>
    <n v="1"/>
    <n v="2"/>
    <n v="1"/>
    <n v="1"/>
    <n v="1"/>
    <n v="1"/>
    <s v="Si"/>
    <s v="Si"/>
    <x v="0"/>
    <n v="2500"/>
    <n v="13000"/>
    <n v="1500"/>
    <n v="120000"/>
    <n v="250000"/>
    <n v="180000"/>
    <n v="567000"/>
    <n v="1"/>
    <x v="4"/>
  </r>
  <r>
    <n v="10000947"/>
    <s v="Protegido 947"/>
    <d v="2019-07-29T00:00:00"/>
    <d v="2021-10-25T00:00:00"/>
    <s v="MASCULINO"/>
    <s v="BOGOTA"/>
    <s v="BOGOTA"/>
    <n v="0"/>
    <n v="2"/>
    <n v="1"/>
    <n v="1"/>
    <n v="2"/>
    <n v="1"/>
    <s v="Si"/>
    <s v="Si"/>
    <x v="0"/>
    <n v="0"/>
    <n v="13000"/>
    <n v="1500"/>
    <n v="120000"/>
    <n v="500000"/>
    <n v="180000"/>
    <n v="814500"/>
    <n v="1"/>
    <x v="4"/>
  </r>
  <r>
    <n v="10000948"/>
    <s v="Protegido 948"/>
    <d v="2019-07-29T00:00:00"/>
    <d v="2019-11-14T00:00:00"/>
    <s v="MASCULINO"/>
    <s v="IBAGUE"/>
    <s v="TOLIMA"/>
    <n v="1"/>
    <n v="2"/>
    <n v="1"/>
    <n v="3"/>
    <n v="1"/>
    <n v="2"/>
    <s v="Si"/>
    <s v="Si"/>
    <x v="0"/>
    <n v="2500"/>
    <n v="13000"/>
    <n v="1500"/>
    <n v="360000"/>
    <n v="250000"/>
    <n v="360000"/>
    <n v="987000"/>
    <n v="4"/>
    <x v="4"/>
  </r>
  <r>
    <n v="10000949"/>
    <s v="Protegido 949"/>
    <d v="2019-07-29T00:00:00"/>
    <d v="2021-02-28T00:00:00"/>
    <s v="MASCULINO"/>
    <s v="PAMPLONA"/>
    <s v="NORTE DE SANTANDER"/>
    <n v="0"/>
    <n v="1"/>
    <n v="1"/>
    <n v="0"/>
    <n v="2"/>
    <n v="1"/>
    <s v="Si"/>
    <s v="Si"/>
    <x v="0"/>
    <n v="0"/>
    <n v="6500"/>
    <n v="1500"/>
    <n v="0"/>
    <n v="500000"/>
    <n v="180000"/>
    <n v="688000"/>
    <n v="4"/>
    <x v="4"/>
  </r>
  <r>
    <n v="10000950"/>
    <s v="Protegido 950"/>
    <d v="2019-07-29T00:00:00"/>
    <d v="2021-06-09T00:00:00"/>
    <s v="FEMENINO"/>
    <s v="TUNJA"/>
    <s v="BOYACA"/>
    <n v="0"/>
    <n v="0"/>
    <n v="1"/>
    <n v="0"/>
    <n v="1"/>
    <n v="2"/>
    <s v="Si"/>
    <s v="Si"/>
    <x v="0"/>
    <n v="0"/>
    <n v="0"/>
    <n v="1500"/>
    <n v="0"/>
    <n v="250000"/>
    <n v="360000"/>
    <n v="611500"/>
    <n v="4"/>
    <x v="4"/>
  </r>
  <r>
    <n v="10000951"/>
    <s v="Protegido 951"/>
    <d v="2019-07-29T00:00:00"/>
    <d v="2021-02-04T00:00:00"/>
    <s v="MASCULINO"/>
    <s v="MESETAS"/>
    <s v="META"/>
    <n v="0"/>
    <n v="0"/>
    <n v="0"/>
    <n v="1"/>
    <n v="3"/>
    <n v="2"/>
    <s v="No"/>
    <s v="Si"/>
    <x v="0"/>
    <n v="0"/>
    <n v="0"/>
    <n v="0"/>
    <n v="120000"/>
    <n v="750000"/>
    <n v="360000"/>
    <n v="1230000"/>
    <n v="1"/>
    <x v="4"/>
  </r>
  <r>
    <n v="10000952"/>
    <s v="Protegido 952"/>
    <d v="2019-07-29T00:00:00"/>
    <d v="2021-09-07T00:00:00"/>
    <s v="MASCULINO"/>
    <s v="MESETAS"/>
    <s v="META"/>
    <n v="1"/>
    <n v="1"/>
    <n v="1"/>
    <n v="0"/>
    <n v="1"/>
    <n v="2"/>
    <s v="Si"/>
    <s v="Si"/>
    <x v="0"/>
    <n v="2500"/>
    <n v="6500"/>
    <n v="1500"/>
    <n v="0"/>
    <n v="250000"/>
    <n v="360000"/>
    <n v="620500"/>
    <n v="1"/>
    <x v="4"/>
  </r>
  <r>
    <n v="10000953"/>
    <s v="Protegido 953"/>
    <d v="2019-07-29T00:00:00"/>
    <d v="2020-10-28T00:00:00"/>
    <s v="MASCULINO"/>
    <s v="CABRERA 1"/>
    <s v="CUNDINAMARCA"/>
    <n v="1"/>
    <n v="2"/>
    <n v="0"/>
    <n v="0"/>
    <n v="2"/>
    <n v="0"/>
    <s v="Si"/>
    <s v="Si"/>
    <x v="0"/>
    <n v="2500"/>
    <n v="13000"/>
    <n v="0"/>
    <n v="0"/>
    <n v="500000"/>
    <n v="0"/>
    <n v="515500"/>
    <n v="3"/>
    <x v="4"/>
  </r>
  <r>
    <n v="10000954"/>
    <s v="Protegido 954"/>
    <d v="2019-07-29T00:00:00"/>
    <d v="2021-01-16T00:00:00"/>
    <s v="FEMENINO"/>
    <s v="IBAGUE"/>
    <s v="TOLIMA"/>
    <n v="1"/>
    <n v="0"/>
    <n v="0"/>
    <n v="1"/>
    <n v="3"/>
    <n v="0"/>
    <s v="Si"/>
    <s v="Si"/>
    <x v="0"/>
    <n v="2500"/>
    <n v="0"/>
    <n v="0"/>
    <n v="120000"/>
    <n v="750000"/>
    <n v="0"/>
    <n v="872500"/>
    <n v="4"/>
    <x v="4"/>
  </r>
  <r>
    <n v="10000955"/>
    <s v="Protegido 955"/>
    <d v="2019-07-29T00:00:00"/>
    <d v="2021-08-21T00:00:00"/>
    <s v="FEMENINO"/>
    <s v="BOGOTA"/>
    <s v="BOGOTA"/>
    <n v="1"/>
    <n v="2"/>
    <n v="0"/>
    <n v="0"/>
    <n v="1"/>
    <n v="2"/>
    <s v="Si"/>
    <s v="Si"/>
    <x v="0"/>
    <n v="2500"/>
    <n v="13000"/>
    <n v="0"/>
    <n v="0"/>
    <n v="250000"/>
    <n v="360000"/>
    <n v="625500"/>
    <n v="1"/>
    <x v="4"/>
  </r>
  <r>
    <n v="10000956"/>
    <s v="Protegido 956"/>
    <d v="2019-07-29T00:00:00"/>
    <d v="2020-11-02T00:00:00"/>
    <s v="MASCULINO"/>
    <s v="FUSAGASUGA"/>
    <s v="CUNDINAMARCA"/>
    <n v="0"/>
    <n v="2"/>
    <n v="1"/>
    <n v="1"/>
    <n v="3"/>
    <n v="1"/>
    <s v="Si"/>
    <s v="Si"/>
    <x v="0"/>
    <n v="0"/>
    <n v="13000"/>
    <n v="1500"/>
    <n v="120000"/>
    <n v="750000"/>
    <n v="180000"/>
    <n v="1064500"/>
    <n v="3"/>
    <x v="4"/>
  </r>
  <r>
    <n v="10000957"/>
    <s v="Protegido 957"/>
    <d v="2019-07-29T00:00:00"/>
    <d v="2020-10-29T00:00:00"/>
    <s v="FEMENINO"/>
    <s v="BOGOTA"/>
    <s v="BOGOTA"/>
    <n v="0"/>
    <n v="2"/>
    <n v="0"/>
    <n v="3"/>
    <n v="1"/>
    <n v="1"/>
    <s v="Si"/>
    <s v="Si"/>
    <x v="0"/>
    <n v="0"/>
    <n v="13000"/>
    <n v="0"/>
    <n v="360000"/>
    <n v="250000"/>
    <n v="180000"/>
    <n v="803000"/>
    <n v="1"/>
    <x v="4"/>
  </r>
  <r>
    <n v="10000958"/>
    <s v="Protegido 958"/>
    <d v="2019-07-29T00:00:00"/>
    <d v="2020-01-17T00:00:00"/>
    <s v="MASCULINO"/>
    <s v="VIOTA"/>
    <s v="CUNDINAMARCA"/>
    <n v="0"/>
    <n v="1"/>
    <n v="0"/>
    <n v="3"/>
    <n v="1"/>
    <n v="2"/>
    <s v="Si"/>
    <s v="Si"/>
    <x v="0"/>
    <n v="0"/>
    <n v="6500"/>
    <n v="0"/>
    <n v="360000"/>
    <n v="250000"/>
    <n v="360000"/>
    <n v="976500"/>
    <n v="3"/>
    <x v="4"/>
  </r>
  <r>
    <n v="10000959"/>
    <s v="Protegido 959"/>
    <d v="2019-07-29T00:00:00"/>
    <d v="2020-08-29T00:00:00"/>
    <s v="FEMENINO"/>
    <s v="BOGOTA"/>
    <s v="BOGOTA"/>
    <n v="0"/>
    <n v="1"/>
    <n v="0"/>
    <n v="0"/>
    <n v="2"/>
    <n v="0"/>
    <s v="Si"/>
    <s v="Si"/>
    <x v="0"/>
    <n v="0"/>
    <n v="6500"/>
    <n v="0"/>
    <n v="0"/>
    <n v="500000"/>
    <n v="0"/>
    <n v="506500"/>
    <n v="1"/>
    <x v="4"/>
  </r>
  <r>
    <n v="10000960"/>
    <s v="Protegido 960"/>
    <d v="2019-07-29T00:00:00"/>
    <d v="2020-03-15T00:00:00"/>
    <s v="MASCULINO"/>
    <s v="SOACHA"/>
    <s v="CUNDINAMARCA"/>
    <n v="0"/>
    <n v="0"/>
    <n v="0"/>
    <n v="0"/>
    <n v="2"/>
    <n v="0"/>
    <s v="No"/>
    <s v="Si"/>
    <x v="0"/>
    <n v="0"/>
    <n v="0"/>
    <n v="0"/>
    <n v="0"/>
    <n v="500000"/>
    <n v="0"/>
    <n v="500000"/>
    <n v="3"/>
    <x v="4"/>
  </r>
  <r>
    <n v="10000961"/>
    <s v="Protegido 961"/>
    <d v="2019-07-29T00:00:00"/>
    <d v="2020-06-11T00:00:00"/>
    <s v="FEMENINO"/>
    <s v="ESPINAL"/>
    <s v="TOLIMA"/>
    <n v="1"/>
    <n v="0"/>
    <n v="0"/>
    <n v="3"/>
    <n v="1"/>
    <n v="0"/>
    <s v="Si"/>
    <s v="Si"/>
    <x v="0"/>
    <n v="2500"/>
    <n v="0"/>
    <n v="0"/>
    <n v="360000"/>
    <n v="250000"/>
    <n v="0"/>
    <n v="612500"/>
    <n v="4"/>
    <x v="4"/>
  </r>
  <r>
    <n v="10000962"/>
    <s v="Protegido 962"/>
    <d v="2019-07-29T00:00:00"/>
    <d v="2021-09-17T00:00:00"/>
    <s v="MASCULINO"/>
    <s v="BOGOTA"/>
    <s v="BOGOTA"/>
    <n v="1"/>
    <n v="2"/>
    <n v="1"/>
    <n v="1"/>
    <n v="1"/>
    <n v="0"/>
    <s v="Si"/>
    <s v="Si"/>
    <x v="0"/>
    <n v="2500"/>
    <n v="13000"/>
    <n v="1500"/>
    <n v="120000"/>
    <n v="250000"/>
    <n v="0"/>
    <n v="387000"/>
    <n v="1"/>
    <x v="4"/>
  </r>
  <r>
    <n v="10000963"/>
    <s v="Protegido 963"/>
    <d v="2019-07-29T00:00:00"/>
    <d v="2021-10-08T00:00:00"/>
    <s v="FEMENINO"/>
    <s v="GIRARDOT"/>
    <s v="CUNDINAMARCA"/>
    <n v="0"/>
    <n v="2"/>
    <n v="0"/>
    <n v="0"/>
    <n v="3"/>
    <n v="0"/>
    <s v="Si"/>
    <s v="Si"/>
    <x v="0"/>
    <n v="0"/>
    <n v="13000"/>
    <n v="0"/>
    <n v="0"/>
    <n v="750000"/>
    <n v="0"/>
    <n v="763000"/>
    <n v="3"/>
    <x v="4"/>
  </r>
  <r>
    <n v="10000964"/>
    <s v="Protegido 964"/>
    <d v="2019-07-29T00:00:00"/>
    <d v="2020-04-22T00:00:00"/>
    <s v="MASCULINO"/>
    <s v="SANTA SOFIA"/>
    <s v="BOYACA"/>
    <n v="0"/>
    <n v="0"/>
    <n v="1"/>
    <n v="3"/>
    <n v="2"/>
    <n v="1"/>
    <s v="Si"/>
    <s v="Si"/>
    <x v="0"/>
    <n v="0"/>
    <n v="0"/>
    <n v="1500"/>
    <n v="360000"/>
    <n v="500000"/>
    <n v="180000"/>
    <n v="1041500"/>
    <n v="4"/>
    <x v="4"/>
  </r>
  <r>
    <n v="10000965"/>
    <s v="Protegido 965"/>
    <d v="2019-07-29T00:00:00"/>
    <d v="2021-04-22T00:00:00"/>
    <s v="FEMENINO"/>
    <s v="PEREIRA"/>
    <s v="RISARALDA"/>
    <n v="0"/>
    <n v="1"/>
    <n v="0"/>
    <n v="1"/>
    <n v="1"/>
    <n v="0"/>
    <s v="Si"/>
    <s v="Si"/>
    <x v="0"/>
    <n v="0"/>
    <n v="6500"/>
    <n v="0"/>
    <n v="120000"/>
    <n v="250000"/>
    <n v="0"/>
    <n v="376500"/>
    <n v="1"/>
    <x v="4"/>
  </r>
  <r>
    <n v="10000966"/>
    <s v="Protegido 966"/>
    <d v="2019-07-29T00:00:00"/>
    <d v="2020-01-31T00:00:00"/>
    <s v="FEMENINO"/>
    <s v="FLORENCIA 1"/>
    <s v="CAQUETA"/>
    <n v="0"/>
    <n v="2"/>
    <n v="1"/>
    <n v="0"/>
    <n v="3"/>
    <n v="0"/>
    <s v="Si"/>
    <s v="Si"/>
    <x v="0"/>
    <n v="0"/>
    <n v="13000"/>
    <n v="1500"/>
    <n v="0"/>
    <n v="750000"/>
    <n v="0"/>
    <n v="764500"/>
    <n v="1"/>
    <x v="4"/>
  </r>
  <r>
    <n v="10000967"/>
    <s v="Protegido 967"/>
    <d v="2019-07-29T00:00:00"/>
    <d v="2020-02-26T00:00:00"/>
    <s v="MASCULINO"/>
    <s v="BECERRIL"/>
    <s v="CESAR"/>
    <n v="0"/>
    <n v="0"/>
    <n v="0"/>
    <n v="0"/>
    <n v="3"/>
    <n v="1"/>
    <s v="No"/>
    <s v="Si"/>
    <x v="0"/>
    <n v="0"/>
    <n v="0"/>
    <n v="0"/>
    <n v="0"/>
    <n v="750000"/>
    <n v="180000"/>
    <n v="930000"/>
    <n v="4"/>
    <x v="4"/>
  </r>
  <r>
    <n v="10000968"/>
    <s v="Protegido 968"/>
    <d v="2019-07-29T00:00:00"/>
    <d v="2021-07-29T00:00:00"/>
    <s v="MASCULINO"/>
    <s v="VIOTA"/>
    <s v="CUNDINAMARCA"/>
    <n v="0"/>
    <n v="1"/>
    <n v="1"/>
    <n v="0"/>
    <n v="1"/>
    <n v="1"/>
    <s v="Si"/>
    <s v="Si"/>
    <x v="0"/>
    <n v="0"/>
    <n v="6500"/>
    <n v="1500"/>
    <n v="0"/>
    <n v="250000"/>
    <n v="180000"/>
    <n v="438000"/>
    <n v="3"/>
    <x v="4"/>
  </r>
  <r>
    <n v="10000969"/>
    <s v="Protegido 969"/>
    <d v="2019-07-29T00:00:00"/>
    <d v="2021-03-29T00:00:00"/>
    <s v="MASCULINO"/>
    <s v="NEIVA"/>
    <s v="HUILA"/>
    <n v="0"/>
    <n v="0"/>
    <n v="0"/>
    <n v="3"/>
    <n v="1"/>
    <n v="1"/>
    <s v="No"/>
    <s v="Si"/>
    <x v="0"/>
    <n v="0"/>
    <n v="0"/>
    <n v="0"/>
    <n v="360000"/>
    <n v="250000"/>
    <n v="180000"/>
    <n v="790000"/>
    <n v="1"/>
    <x v="4"/>
  </r>
  <r>
    <n v="10000970"/>
    <s v="Protegido 970"/>
    <d v="2019-07-29T00:00:00"/>
    <d v="2020-04-12T00:00:00"/>
    <s v="MASCULINO"/>
    <s v="NEIVA"/>
    <s v="HUILA"/>
    <n v="1"/>
    <n v="1"/>
    <n v="0"/>
    <n v="1"/>
    <n v="2"/>
    <n v="0"/>
    <s v="Si"/>
    <s v="Si"/>
    <x v="0"/>
    <n v="2500"/>
    <n v="6500"/>
    <n v="0"/>
    <n v="120000"/>
    <n v="500000"/>
    <n v="0"/>
    <n v="629000"/>
    <n v="1"/>
    <x v="4"/>
  </r>
  <r>
    <n v="10000971"/>
    <s v="Protegido 971"/>
    <d v="2019-07-29T00:00:00"/>
    <d v="2021-04-07T00:00:00"/>
    <s v="MASCULINO"/>
    <s v="ACEVEDO"/>
    <s v="HUILA"/>
    <n v="0"/>
    <n v="1"/>
    <n v="0"/>
    <n v="0"/>
    <n v="3"/>
    <n v="2"/>
    <s v="Si"/>
    <s v="Si"/>
    <x v="0"/>
    <n v="0"/>
    <n v="6500"/>
    <n v="0"/>
    <n v="0"/>
    <n v="750000"/>
    <n v="360000"/>
    <n v="1116500"/>
    <n v="1"/>
    <x v="4"/>
  </r>
  <r>
    <n v="10000972"/>
    <s v="Protegido 972"/>
    <d v="2019-07-29T00:00:00"/>
    <d v="2021-03-15T00:00:00"/>
    <s v="FEMENINO"/>
    <s v="ACEVEDO"/>
    <s v="HUILA"/>
    <n v="0"/>
    <n v="1"/>
    <n v="0"/>
    <n v="3"/>
    <n v="1"/>
    <n v="0"/>
    <s v="Si"/>
    <s v="Si"/>
    <x v="0"/>
    <n v="0"/>
    <n v="6500"/>
    <n v="0"/>
    <n v="360000"/>
    <n v="250000"/>
    <n v="0"/>
    <n v="616500"/>
    <n v="1"/>
    <x v="4"/>
  </r>
  <r>
    <n v="10000973"/>
    <s v="Protegido 973"/>
    <d v="2019-07-29T00:00:00"/>
    <d v="2020-12-14T00:00:00"/>
    <s v="MASCULINO"/>
    <s v="FLORENCIA 1"/>
    <s v="CAQUETA"/>
    <n v="1"/>
    <n v="1"/>
    <n v="1"/>
    <n v="3"/>
    <n v="2"/>
    <n v="0"/>
    <s v="Si"/>
    <s v="Si"/>
    <x v="0"/>
    <n v="2500"/>
    <n v="6500"/>
    <n v="1500"/>
    <n v="360000"/>
    <n v="500000"/>
    <n v="0"/>
    <n v="870500"/>
    <n v="1"/>
    <x v="4"/>
  </r>
  <r>
    <n v="10000974"/>
    <s v="Protegido 974"/>
    <d v="2019-07-29T00:00:00"/>
    <d v="2021-08-02T00:00:00"/>
    <s v="MASCULINO"/>
    <s v="BUCARAMANGA"/>
    <s v="SANTANDER"/>
    <n v="1"/>
    <n v="2"/>
    <n v="0"/>
    <n v="1"/>
    <n v="3"/>
    <n v="1"/>
    <s v="Si"/>
    <s v="Si"/>
    <x v="0"/>
    <n v="2500"/>
    <n v="13000"/>
    <n v="0"/>
    <n v="120000"/>
    <n v="750000"/>
    <n v="180000"/>
    <n v="1065500"/>
    <n v="2"/>
    <x v="4"/>
  </r>
  <r>
    <n v="10000975"/>
    <s v="Protegido 975"/>
    <d v="2019-07-29T00:00:00"/>
    <d v="2020-08-03T00:00:00"/>
    <s v="MASCULINO"/>
    <s v="FLORIDABLANCA"/>
    <s v="SANTANDER"/>
    <n v="0"/>
    <n v="0"/>
    <n v="1"/>
    <n v="1"/>
    <n v="2"/>
    <n v="2"/>
    <s v="Si"/>
    <s v="Si"/>
    <x v="0"/>
    <n v="0"/>
    <n v="0"/>
    <n v="1500"/>
    <n v="120000"/>
    <n v="500000"/>
    <n v="360000"/>
    <n v="981500"/>
    <n v="2"/>
    <x v="4"/>
  </r>
  <r>
    <n v="10000976"/>
    <s v="Protegido 976"/>
    <d v="2019-07-29T00:00:00"/>
    <d v="2021-08-23T00:00:00"/>
    <s v="MASCULINO"/>
    <s v="BUCARAMANGA"/>
    <s v="SANTANDER"/>
    <n v="0"/>
    <n v="0"/>
    <n v="1"/>
    <n v="0"/>
    <n v="2"/>
    <n v="1"/>
    <s v="Si"/>
    <s v="Si"/>
    <x v="0"/>
    <n v="0"/>
    <n v="0"/>
    <n v="1500"/>
    <n v="0"/>
    <n v="500000"/>
    <n v="180000"/>
    <n v="681500"/>
    <n v="2"/>
    <x v="4"/>
  </r>
  <r>
    <n v="10000977"/>
    <s v="Protegido 977"/>
    <d v="2019-07-29T00:00:00"/>
    <d v="2021-03-19T00:00:00"/>
    <s v="MASCULINO"/>
    <s v="BARRANCO DE LOBA"/>
    <s v="BOLIVAR"/>
    <n v="0"/>
    <n v="2"/>
    <n v="0"/>
    <n v="0"/>
    <n v="3"/>
    <n v="2"/>
    <s v="Si"/>
    <s v="Si"/>
    <x v="0"/>
    <n v="0"/>
    <n v="13000"/>
    <n v="0"/>
    <n v="0"/>
    <n v="750000"/>
    <n v="360000"/>
    <n v="1123000"/>
    <n v="3"/>
    <x v="4"/>
  </r>
  <r>
    <n v="10000978"/>
    <s v="Protegido 978"/>
    <d v="2019-07-29T00:00:00"/>
    <d v="2020-12-20T00:00:00"/>
    <s v="MASCULINO"/>
    <s v="BUCARAMANGA"/>
    <s v="SANTANDER"/>
    <n v="0"/>
    <n v="0"/>
    <n v="0"/>
    <n v="0"/>
    <n v="1"/>
    <n v="1"/>
    <s v="No"/>
    <s v="Si"/>
    <x v="0"/>
    <n v="0"/>
    <n v="0"/>
    <n v="0"/>
    <n v="0"/>
    <n v="250000"/>
    <n v="180000"/>
    <n v="430000"/>
    <n v="2"/>
    <x v="4"/>
  </r>
  <r>
    <n v="10000979"/>
    <s v="Protegido 979"/>
    <d v="2019-07-29T00:00:00"/>
    <d v="2019-12-01T00:00:00"/>
    <s v="FEMENINO"/>
    <s v="BARRANCABERMEJA"/>
    <s v="SANTANDER"/>
    <n v="0"/>
    <n v="1"/>
    <n v="0"/>
    <n v="1"/>
    <n v="2"/>
    <n v="2"/>
    <s v="Si"/>
    <s v="Si"/>
    <x v="0"/>
    <n v="0"/>
    <n v="6500"/>
    <n v="0"/>
    <n v="120000"/>
    <n v="500000"/>
    <n v="360000"/>
    <n v="986500"/>
    <n v="2"/>
    <x v="4"/>
  </r>
  <r>
    <n v="10000980"/>
    <s v="Protegido 980"/>
    <d v="2019-07-29T00:00:00"/>
    <d v="2019-10-30T00:00:00"/>
    <s v="MASCULINO"/>
    <s v="BARRANCABERMEJA"/>
    <s v="SANTANDER"/>
    <n v="0"/>
    <n v="2"/>
    <n v="0"/>
    <n v="0"/>
    <n v="2"/>
    <n v="0"/>
    <s v="Si"/>
    <s v="Si"/>
    <x v="0"/>
    <n v="0"/>
    <n v="13000"/>
    <n v="0"/>
    <n v="0"/>
    <n v="500000"/>
    <n v="0"/>
    <n v="513000"/>
    <n v="2"/>
    <x v="4"/>
  </r>
  <r>
    <n v="10000981"/>
    <s v="Protegido 981"/>
    <d v="2019-07-29T00:00:00"/>
    <d v="2020-10-29T00:00:00"/>
    <s v="MASCULINO"/>
    <s v="BUCARAMANGA"/>
    <s v="SANTANDER"/>
    <n v="0"/>
    <n v="1"/>
    <n v="1"/>
    <n v="3"/>
    <n v="2"/>
    <n v="2"/>
    <s v="Si"/>
    <s v="Si"/>
    <x v="0"/>
    <n v="0"/>
    <n v="6500"/>
    <n v="1500"/>
    <n v="360000"/>
    <n v="500000"/>
    <n v="360000"/>
    <n v="1228000"/>
    <n v="2"/>
    <x v="4"/>
  </r>
  <r>
    <n v="10000982"/>
    <s v="Protegido 982"/>
    <d v="2019-07-29T00:00:00"/>
    <d v="2021-05-07T00:00:00"/>
    <s v="MASCULINO"/>
    <s v="TUNJA"/>
    <s v="BOYACA"/>
    <n v="0"/>
    <n v="2"/>
    <n v="1"/>
    <n v="3"/>
    <n v="1"/>
    <n v="0"/>
    <s v="Si"/>
    <s v="Si"/>
    <x v="0"/>
    <n v="0"/>
    <n v="13000"/>
    <n v="1500"/>
    <n v="360000"/>
    <n v="250000"/>
    <n v="0"/>
    <n v="624500"/>
    <n v="4"/>
    <x v="4"/>
  </r>
  <r>
    <n v="10000983"/>
    <s v="Protegido 983"/>
    <d v="2019-07-29T00:00:00"/>
    <d v="2020-02-09T00:00:00"/>
    <s v="MASCULINO"/>
    <s v="BOGOTA"/>
    <s v="BOGOTA"/>
    <n v="0"/>
    <n v="0"/>
    <n v="1"/>
    <n v="3"/>
    <n v="3"/>
    <n v="2"/>
    <s v="Si"/>
    <s v="Si"/>
    <x v="0"/>
    <n v="0"/>
    <n v="0"/>
    <n v="1500"/>
    <n v="360000"/>
    <n v="750000"/>
    <n v="360000"/>
    <n v="1471500"/>
    <n v="1"/>
    <x v="4"/>
  </r>
  <r>
    <n v="10000984"/>
    <s v="Protegido 984"/>
    <d v="2019-07-29T00:00:00"/>
    <d v="2021-05-26T00:00:00"/>
    <s v="FEMENINO"/>
    <s v="BARRANQUILLA"/>
    <s v="ATLANTICO"/>
    <n v="1"/>
    <n v="0"/>
    <n v="0"/>
    <n v="3"/>
    <n v="1"/>
    <n v="1"/>
    <s v="Si"/>
    <s v="Si"/>
    <x v="0"/>
    <n v="2500"/>
    <n v="0"/>
    <n v="0"/>
    <n v="360000"/>
    <n v="250000"/>
    <n v="180000"/>
    <n v="792500"/>
    <n v="2"/>
    <x v="4"/>
  </r>
  <r>
    <n v="10000985"/>
    <s v="Protegido 985"/>
    <d v="2019-07-29T00:00:00"/>
    <d v="2020-06-18T00:00:00"/>
    <s v="FEMENINO"/>
    <s v="BOGOTA"/>
    <s v="BOGOTA"/>
    <n v="0"/>
    <n v="1"/>
    <n v="0"/>
    <n v="0"/>
    <n v="2"/>
    <n v="0"/>
    <s v="Si"/>
    <s v="Si"/>
    <x v="0"/>
    <n v="0"/>
    <n v="6500"/>
    <n v="0"/>
    <n v="0"/>
    <n v="500000"/>
    <n v="0"/>
    <n v="506500"/>
    <n v="1"/>
    <x v="4"/>
  </r>
  <r>
    <n v="10000986"/>
    <s v="Protegido 986"/>
    <d v="2019-08-04T00:00:00"/>
    <d v="2020-12-13T00:00:00"/>
    <s v="FEMENINO"/>
    <s v="SOLEDAD"/>
    <s v="ATLANTICO"/>
    <n v="0"/>
    <n v="0"/>
    <n v="0"/>
    <n v="1"/>
    <n v="2"/>
    <n v="1"/>
    <s v="No"/>
    <s v="Si"/>
    <x v="0"/>
    <n v="0"/>
    <n v="0"/>
    <n v="0"/>
    <n v="120000"/>
    <n v="500000"/>
    <n v="180000"/>
    <n v="800000"/>
    <n v="2"/>
    <x v="4"/>
  </r>
  <r>
    <n v="10000987"/>
    <s v="Protegido 987"/>
    <d v="2019-08-04T00:00:00"/>
    <d v="2022-01-20T00:00:00"/>
    <s v="MASCULINO"/>
    <s v="BOGOTA"/>
    <s v="BOGOTA"/>
    <n v="1"/>
    <n v="1"/>
    <n v="1"/>
    <n v="1"/>
    <n v="2"/>
    <n v="1"/>
    <s v="Si"/>
    <s v="Si"/>
    <x v="0"/>
    <n v="2500"/>
    <n v="6500"/>
    <n v="1500"/>
    <n v="120000"/>
    <n v="500000"/>
    <n v="180000"/>
    <n v="810500"/>
    <n v="1"/>
    <x v="4"/>
  </r>
  <r>
    <n v="10000988"/>
    <s v="Protegido 988"/>
    <d v="2019-08-04T00:00:00"/>
    <d v="2021-08-17T00:00:00"/>
    <s v="FEMENINO"/>
    <s v="CARTAGENA DE INDIAS"/>
    <s v="BOLIVAR"/>
    <n v="1"/>
    <n v="2"/>
    <n v="1"/>
    <n v="1"/>
    <n v="2"/>
    <n v="0"/>
    <s v="Si"/>
    <s v="Si"/>
    <x v="0"/>
    <n v="2500"/>
    <n v="13000"/>
    <n v="1500"/>
    <n v="120000"/>
    <n v="500000"/>
    <n v="0"/>
    <n v="637000"/>
    <n v="3"/>
    <x v="4"/>
  </r>
  <r>
    <n v="10000989"/>
    <s v="Protegido 989"/>
    <d v="2019-08-04T00:00:00"/>
    <d v="2020-03-15T00:00:00"/>
    <s v="FEMENINO"/>
    <s v="ANDES"/>
    <s v="ANTIOQUIA"/>
    <n v="1"/>
    <n v="0"/>
    <n v="0"/>
    <n v="0"/>
    <n v="3"/>
    <n v="1"/>
    <s v="Si"/>
    <s v="Si"/>
    <x v="0"/>
    <n v="2500"/>
    <n v="0"/>
    <n v="0"/>
    <n v="0"/>
    <n v="750000"/>
    <n v="180000"/>
    <n v="932500"/>
    <n v="2"/>
    <x v="4"/>
  </r>
  <r>
    <n v="10000990"/>
    <s v="Protegido 990"/>
    <d v="2019-08-04T00:00:00"/>
    <d v="2021-08-14T00:00:00"/>
    <s v="MASCULINO"/>
    <s v="GRANADA 3"/>
    <s v="META"/>
    <n v="0"/>
    <n v="2"/>
    <n v="0"/>
    <n v="3"/>
    <n v="3"/>
    <n v="0"/>
    <s v="Si"/>
    <s v="Si"/>
    <x v="0"/>
    <n v="0"/>
    <n v="13000"/>
    <n v="0"/>
    <n v="360000"/>
    <n v="750000"/>
    <n v="0"/>
    <n v="1123000"/>
    <n v="1"/>
    <x v="4"/>
  </r>
  <r>
    <n v="10000991"/>
    <s v="Protegido 991"/>
    <d v="2019-08-04T00:00:00"/>
    <d v="2021-04-21T00:00:00"/>
    <s v="MASCULINO"/>
    <s v="CALI"/>
    <s v="VALLE DEL CAUCA"/>
    <n v="0"/>
    <n v="2"/>
    <n v="0"/>
    <n v="1"/>
    <n v="3"/>
    <n v="0"/>
    <s v="Si"/>
    <s v="Si"/>
    <x v="0"/>
    <n v="0"/>
    <n v="13000"/>
    <n v="0"/>
    <n v="120000"/>
    <n v="750000"/>
    <n v="0"/>
    <n v="883000"/>
    <n v="2"/>
    <x v="4"/>
  </r>
  <r>
    <n v="10000992"/>
    <s v="Protegido 992"/>
    <d v="2019-08-04T00:00:00"/>
    <d v="2021-09-30T00:00:00"/>
    <s v="MASCULINO"/>
    <s v="PIVIJAY"/>
    <s v="MAGDALENA"/>
    <n v="0"/>
    <n v="2"/>
    <n v="0"/>
    <n v="3"/>
    <n v="3"/>
    <n v="1"/>
    <s v="Si"/>
    <s v="Si"/>
    <x v="0"/>
    <n v="0"/>
    <n v="13000"/>
    <n v="0"/>
    <n v="360000"/>
    <n v="750000"/>
    <n v="180000"/>
    <n v="1303000"/>
    <n v="4"/>
    <x v="4"/>
  </r>
  <r>
    <n v="10000993"/>
    <s v="Protegido 993"/>
    <d v="2019-08-17T00:00:00"/>
    <d v="2019-11-18T00:00:00"/>
    <s v="MASCULINO"/>
    <s v="PASTO"/>
    <s v="NARIÑO"/>
    <n v="0"/>
    <n v="2"/>
    <n v="0"/>
    <n v="0"/>
    <n v="3"/>
    <n v="0"/>
    <s v="Si"/>
    <s v="Si"/>
    <x v="0"/>
    <n v="0"/>
    <n v="13000"/>
    <n v="0"/>
    <n v="0"/>
    <n v="750000"/>
    <n v="0"/>
    <n v="763000"/>
    <n v="2"/>
    <x v="4"/>
  </r>
  <r>
    <n v="10000994"/>
    <s v="Protegido 994"/>
    <d v="2019-08-17T00:00:00"/>
    <d v="2021-12-14T00:00:00"/>
    <s v="FEMENINO"/>
    <s v="HELICONIA"/>
    <s v="ANTIOQUIA"/>
    <n v="1"/>
    <n v="2"/>
    <n v="1"/>
    <n v="1"/>
    <n v="2"/>
    <n v="0"/>
    <s v="Si"/>
    <s v="Si"/>
    <x v="0"/>
    <n v="2500"/>
    <n v="13000"/>
    <n v="1500"/>
    <n v="120000"/>
    <n v="500000"/>
    <n v="0"/>
    <n v="637000"/>
    <n v="2"/>
    <x v="4"/>
  </r>
  <r>
    <n v="10000995"/>
    <s v="Protegido 995"/>
    <d v="2019-08-17T00:00:00"/>
    <d v="2020-04-26T00:00:00"/>
    <s v="FEMENINO"/>
    <s v="NEIVA"/>
    <s v="HUILA"/>
    <n v="0"/>
    <n v="2"/>
    <n v="0"/>
    <n v="0"/>
    <n v="1"/>
    <n v="0"/>
    <s v="Si"/>
    <s v="Si"/>
    <x v="0"/>
    <n v="0"/>
    <n v="13000"/>
    <n v="0"/>
    <n v="0"/>
    <n v="250000"/>
    <n v="0"/>
    <n v="263000"/>
    <n v="1"/>
    <x v="4"/>
  </r>
  <r>
    <n v="10000996"/>
    <s v="Protegido 996"/>
    <d v="2019-08-17T00:00:00"/>
    <d v="2020-03-01T00:00:00"/>
    <s v="FEMENINO"/>
    <s v="SIBUNDOY"/>
    <s v="PUTUMAYO"/>
    <n v="1"/>
    <n v="1"/>
    <n v="0"/>
    <n v="3"/>
    <n v="3"/>
    <n v="1"/>
    <s v="Si"/>
    <s v="Si"/>
    <x v="0"/>
    <n v="2500"/>
    <n v="6500"/>
    <n v="0"/>
    <n v="360000"/>
    <n v="750000"/>
    <n v="180000"/>
    <n v="1299000"/>
    <n v="2"/>
    <x v="4"/>
  </r>
  <r>
    <n v="10000997"/>
    <s v="Protegido 997"/>
    <d v="2019-08-17T00:00:00"/>
    <d v="2020-07-18T00:00:00"/>
    <s v="FEMENINO"/>
    <s v="CALI"/>
    <s v="VALLE DEL CAUCA"/>
    <n v="0"/>
    <n v="2"/>
    <n v="1"/>
    <n v="3"/>
    <n v="1"/>
    <n v="1"/>
    <s v="Si"/>
    <s v="Si"/>
    <x v="0"/>
    <n v="0"/>
    <n v="13000"/>
    <n v="1500"/>
    <n v="360000"/>
    <n v="250000"/>
    <n v="180000"/>
    <n v="804500"/>
    <n v="2"/>
    <x v="4"/>
  </r>
  <r>
    <n v="10000998"/>
    <s v="Protegido 998"/>
    <d v="2019-08-17T00:00:00"/>
    <d v="2020-01-21T00:00:00"/>
    <s v="FEMENINO"/>
    <s v="JAMUNDI"/>
    <s v="VALLE DEL CAUCA"/>
    <n v="1"/>
    <n v="1"/>
    <n v="1"/>
    <n v="1"/>
    <n v="2"/>
    <n v="0"/>
    <s v="Si"/>
    <s v="Si"/>
    <x v="0"/>
    <n v="2500"/>
    <n v="6500"/>
    <n v="1500"/>
    <n v="120000"/>
    <n v="500000"/>
    <n v="0"/>
    <n v="630500"/>
    <n v="2"/>
    <x v="4"/>
  </r>
  <r>
    <n v="10000999"/>
    <s v="Protegido 999"/>
    <d v="2019-08-17T00:00:00"/>
    <d v="2021-12-14T00:00:00"/>
    <s v="FEMENINO"/>
    <s v="VALPARAISO 2"/>
    <s v="CAQUETA"/>
    <n v="1"/>
    <n v="0"/>
    <n v="0"/>
    <n v="0"/>
    <n v="1"/>
    <n v="0"/>
    <s v="Si"/>
    <s v="Si"/>
    <x v="0"/>
    <n v="2500"/>
    <n v="0"/>
    <n v="0"/>
    <n v="0"/>
    <n v="250000"/>
    <n v="0"/>
    <n v="252500"/>
    <n v="1"/>
    <x v="4"/>
  </r>
  <r>
    <n v="10001000"/>
    <s v="Protegido 1000"/>
    <d v="2019-08-17T00:00:00"/>
    <d v="2021-01-20T00:00:00"/>
    <s v="FEMENINO"/>
    <s v="BOGOTA"/>
    <s v="BOGOTA"/>
    <n v="1"/>
    <n v="2"/>
    <n v="1"/>
    <n v="0"/>
    <n v="2"/>
    <n v="0"/>
    <s v="Si"/>
    <s v="Si"/>
    <x v="0"/>
    <n v="2500"/>
    <n v="13000"/>
    <n v="1500"/>
    <n v="0"/>
    <n v="500000"/>
    <n v="0"/>
    <n v="517000"/>
    <n v="1"/>
    <x v="4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0000001"/>
    <s v="Protegido 1"/>
    <d v="2015-12-31T00:00:00"/>
    <d v="2016-07-28T00:00:00"/>
    <s v="MASCULINO"/>
    <s v="PEREIRA"/>
    <s v="RISARALDA"/>
    <n v="0"/>
    <n v="1"/>
    <n v="0"/>
    <n v="0"/>
    <n v="1"/>
    <n v="2"/>
    <s v="Si"/>
    <s v="Si"/>
    <x v="0"/>
    <n v="0"/>
    <n v="6500"/>
    <n v="0"/>
    <n v="0"/>
    <n v="250000"/>
    <n v="360000"/>
    <n v="616500"/>
    <n v="1"/>
    <n v="2015"/>
    <x v="0"/>
  </r>
  <r>
    <n v="10000002"/>
    <s v="Protegido 2"/>
    <d v="2016-01-25T00:00:00"/>
    <d v="2018-06-24T00:00:00"/>
    <s v="MASCULINO"/>
    <s v="BOGOTA"/>
    <s v="BOGOTA"/>
    <n v="0"/>
    <n v="2"/>
    <n v="1"/>
    <n v="0"/>
    <n v="1"/>
    <n v="2"/>
    <s v="Si"/>
    <s v="Si"/>
    <x v="0"/>
    <n v="0"/>
    <n v="13000"/>
    <n v="1500"/>
    <n v="0"/>
    <n v="250000"/>
    <n v="360000"/>
    <n v="624500"/>
    <n v="1"/>
    <n v="2016"/>
    <x v="1"/>
  </r>
  <r>
    <n v="10000003"/>
    <s v="Protegido 3"/>
    <d v="2016-04-22T00:00:00"/>
    <d v="2018-02-17T00:00:00"/>
    <s v="MASCULINO"/>
    <s v="BOGOTA"/>
    <s v="BOGOTA"/>
    <n v="0"/>
    <n v="0"/>
    <n v="0"/>
    <n v="3"/>
    <n v="1"/>
    <n v="2"/>
    <s v="No"/>
    <s v="Si"/>
    <x v="0"/>
    <n v="0"/>
    <n v="0"/>
    <n v="0"/>
    <n v="360000"/>
    <n v="250000"/>
    <n v="360000"/>
    <n v="970000"/>
    <n v="1"/>
    <n v="2016"/>
    <x v="2"/>
  </r>
  <r>
    <n v="10000004"/>
    <s v="Protegido 4"/>
    <d v="2016-06-11T00:00:00"/>
    <d v="2018-08-31T00:00:00"/>
    <s v="FEMENINO"/>
    <s v="BOGOTA"/>
    <s v="BOGOTA"/>
    <n v="0"/>
    <n v="1"/>
    <n v="1"/>
    <n v="1"/>
    <n v="2"/>
    <n v="2"/>
    <s v="Si"/>
    <s v="Si"/>
    <x v="0"/>
    <n v="0"/>
    <n v="6500"/>
    <n v="1500"/>
    <n v="120000"/>
    <n v="500000"/>
    <n v="360000"/>
    <n v="988000"/>
    <n v="1"/>
    <n v="2016"/>
    <x v="3"/>
  </r>
  <r>
    <n v="10000005"/>
    <s v="Protegido 5"/>
    <d v="2016-06-27T00:00:00"/>
    <d v="2016-10-22T00:00:00"/>
    <s v="MASCULINO"/>
    <s v="MILAN"/>
    <s v="CAQUETA"/>
    <n v="0"/>
    <n v="1"/>
    <n v="0"/>
    <n v="0"/>
    <n v="1"/>
    <n v="1"/>
    <s v="Si"/>
    <s v="Si"/>
    <x v="0"/>
    <n v="0"/>
    <n v="6500"/>
    <n v="0"/>
    <n v="0"/>
    <n v="250000"/>
    <n v="180000"/>
    <n v="436500"/>
    <n v="1"/>
    <n v="2016"/>
    <x v="4"/>
  </r>
  <r>
    <n v="10000006"/>
    <s v="Protegido 6"/>
    <d v="2016-08-14T00:00:00"/>
    <d v="2017-07-14T00:00:00"/>
    <s v="FEMENINO"/>
    <s v="PITALITO"/>
    <s v="HUILA"/>
    <n v="1"/>
    <n v="0"/>
    <n v="0"/>
    <n v="1"/>
    <n v="1"/>
    <n v="1"/>
    <s v="Si"/>
    <s v="Si"/>
    <x v="0"/>
    <n v="2500"/>
    <n v="0"/>
    <n v="0"/>
    <n v="120000"/>
    <n v="250000"/>
    <n v="180000"/>
    <n v="552500"/>
    <n v="1"/>
    <n v="2016"/>
    <x v="0"/>
  </r>
  <r>
    <n v="10000007"/>
    <s v="Protegido 7"/>
    <d v="2016-08-14T00:00:00"/>
    <d v="2018-03-31T00:00:00"/>
    <s v="MASCULINO"/>
    <s v="PITALITO"/>
    <s v="HUILA"/>
    <n v="1"/>
    <n v="1"/>
    <n v="0"/>
    <n v="0"/>
    <n v="1"/>
    <n v="1"/>
    <s v="Si"/>
    <s v="Si"/>
    <x v="0"/>
    <n v="2500"/>
    <n v="6500"/>
    <n v="0"/>
    <n v="0"/>
    <n v="250000"/>
    <n v="180000"/>
    <n v="439000"/>
    <n v="1"/>
    <n v="2016"/>
    <x v="5"/>
  </r>
  <r>
    <n v="10000008"/>
    <s v="Protegido 8"/>
    <d v="2016-08-27T00:00:00"/>
    <d v="2018-11-17T00:00:00"/>
    <s v="MASCULINO"/>
    <s v="VILLAVICENCIO"/>
    <s v="META"/>
    <n v="0"/>
    <n v="1"/>
    <n v="0"/>
    <n v="1"/>
    <n v="1"/>
    <n v="1"/>
    <s v="Si"/>
    <s v="Si"/>
    <x v="0"/>
    <n v="0"/>
    <n v="6500"/>
    <n v="0"/>
    <n v="120000"/>
    <n v="250000"/>
    <n v="180000"/>
    <n v="556500"/>
    <n v="1"/>
    <n v="2016"/>
    <x v="6"/>
  </r>
  <r>
    <n v="10000009"/>
    <s v="Protegido 9"/>
    <d v="2016-09-10T00:00:00"/>
    <d v="2017-10-01T00:00:00"/>
    <s v="MASCULINO"/>
    <s v="BALBOA 1"/>
    <s v="CAUCA"/>
    <n v="0"/>
    <n v="2"/>
    <n v="1"/>
    <n v="0"/>
    <n v="1"/>
    <n v="2"/>
    <s v="Si"/>
    <s v="Si"/>
    <x v="0"/>
    <n v="0"/>
    <n v="13000"/>
    <n v="1500"/>
    <n v="0"/>
    <n v="250000"/>
    <n v="360000"/>
    <n v="624500"/>
    <n v="1"/>
    <n v="2016"/>
    <x v="4"/>
  </r>
  <r>
    <n v="10000010"/>
    <s v="Protegido 10"/>
    <d v="2016-09-12T00:00:00"/>
    <d v="2016-11-27T00:00:00"/>
    <s v="MASCULINO"/>
    <s v="LA PLATA"/>
    <s v="HUILA"/>
    <n v="1"/>
    <n v="0"/>
    <n v="0"/>
    <n v="3"/>
    <n v="1"/>
    <n v="1"/>
    <s v="Si"/>
    <s v="Si"/>
    <x v="0"/>
    <n v="2500"/>
    <n v="0"/>
    <n v="0"/>
    <n v="360000"/>
    <n v="250000"/>
    <n v="180000"/>
    <n v="792500"/>
    <n v="1"/>
    <n v="2016"/>
    <x v="6"/>
  </r>
  <r>
    <n v="10000011"/>
    <s v="Protegido 11"/>
    <d v="2016-10-28T00:00:00"/>
    <d v="2019-03-06T00:00:00"/>
    <s v="FEMENINO"/>
    <s v="BOGOTA"/>
    <s v="BOGOTA"/>
    <n v="1"/>
    <n v="1"/>
    <n v="0"/>
    <n v="1"/>
    <n v="2"/>
    <n v="2"/>
    <s v="Si"/>
    <s v="Si"/>
    <x v="0"/>
    <n v="2500"/>
    <n v="6500"/>
    <n v="0"/>
    <n v="120000"/>
    <n v="500000"/>
    <n v="360000"/>
    <n v="989000"/>
    <n v="1"/>
    <n v="2016"/>
    <x v="5"/>
  </r>
  <r>
    <n v="10000012"/>
    <s v="Protegido 12"/>
    <d v="2016-10-28T00:00:00"/>
    <d v="2017-05-02T00:00:00"/>
    <s v="MASCULINO"/>
    <s v="MANIZALES"/>
    <s v="CALDAS"/>
    <n v="0"/>
    <n v="0"/>
    <n v="0"/>
    <n v="3"/>
    <n v="2"/>
    <n v="2"/>
    <s v="No"/>
    <s v="Si"/>
    <x v="0"/>
    <n v="0"/>
    <n v="0"/>
    <n v="0"/>
    <n v="360000"/>
    <n v="500000"/>
    <n v="360000"/>
    <n v="1220000"/>
    <n v="1"/>
    <n v="2016"/>
    <x v="7"/>
  </r>
  <r>
    <n v="10000013"/>
    <s v="Protegido 13"/>
    <d v="2016-12-04T00:00:00"/>
    <d v="2018-08-01T00:00:00"/>
    <s v="MASCULINO"/>
    <s v="AGUAZUL"/>
    <s v="CASANARE"/>
    <n v="0"/>
    <n v="2"/>
    <n v="1"/>
    <n v="0"/>
    <n v="1"/>
    <n v="2"/>
    <s v="Si"/>
    <s v="Si"/>
    <x v="0"/>
    <n v="0"/>
    <n v="13000"/>
    <n v="1500"/>
    <n v="0"/>
    <n v="250000"/>
    <n v="360000"/>
    <n v="624500"/>
    <n v="2"/>
    <n v="2016"/>
    <x v="3"/>
  </r>
  <r>
    <n v="10000014"/>
    <s v="Protegido 14"/>
    <d v="2016-12-04T00:00:00"/>
    <d v="2017-06-25T00:00:00"/>
    <s v="FEMENINO"/>
    <s v="MANIZALES"/>
    <s v="CALDAS"/>
    <n v="1"/>
    <n v="0"/>
    <n v="1"/>
    <n v="0"/>
    <n v="2"/>
    <n v="0"/>
    <s v="Si"/>
    <s v="Si"/>
    <x v="0"/>
    <n v="2500"/>
    <n v="0"/>
    <n v="1500"/>
    <n v="0"/>
    <n v="500000"/>
    <n v="0"/>
    <n v="504000"/>
    <n v="1"/>
    <n v="2016"/>
    <x v="1"/>
  </r>
  <r>
    <n v="10000015"/>
    <s v="Protegido 15"/>
    <d v="2017-01-27T00:00:00"/>
    <d v="2018-07-05T00:00:00"/>
    <s v="MASCULINO"/>
    <s v="VILLAGARZON"/>
    <s v="PUTUMAYO"/>
    <n v="0"/>
    <n v="1"/>
    <n v="1"/>
    <n v="1"/>
    <n v="2"/>
    <n v="1"/>
    <s v="Si"/>
    <s v="Si"/>
    <x v="0"/>
    <n v="0"/>
    <n v="6500"/>
    <n v="1500"/>
    <n v="120000"/>
    <n v="500000"/>
    <n v="180000"/>
    <n v="808000"/>
    <n v="2"/>
    <n v="2017"/>
    <x v="0"/>
  </r>
  <r>
    <n v="10000016"/>
    <s v="Protegido 16"/>
    <d v="2017-02-04T00:00:00"/>
    <d v="2018-12-25T00:00:00"/>
    <s v="MASCULINO"/>
    <s v="BOGOTA"/>
    <s v="BOGOTA"/>
    <n v="0"/>
    <n v="2"/>
    <n v="0"/>
    <n v="0"/>
    <n v="1"/>
    <n v="0"/>
    <s v="Si"/>
    <s v="Si"/>
    <x v="0"/>
    <n v="0"/>
    <n v="13000"/>
    <n v="0"/>
    <n v="0"/>
    <n v="250000"/>
    <n v="0"/>
    <n v="263000"/>
    <n v="1"/>
    <n v="2017"/>
    <x v="8"/>
  </r>
  <r>
    <n v="10000017"/>
    <s v="Protegido 17"/>
    <d v="2017-02-13T00:00:00"/>
    <d v="2018-08-08T00:00:00"/>
    <s v="MASCULINO"/>
    <s v="TULUA"/>
    <s v="VALLE DEL CAUCA"/>
    <n v="1"/>
    <n v="1"/>
    <n v="0"/>
    <n v="0"/>
    <n v="2"/>
    <n v="2"/>
    <s v="Si"/>
    <s v="Si"/>
    <x v="0"/>
    <n v="2500"/>
    <n v="6500"/>
    <n v="0"/>
    <n v="0"/>
    <n v="500000"/>
    <n v="360000"/>
    <n v="869000"/>
    <n v="2"/>
    <n v="2017"/>
    <x v="3"/>
  </r>
  <r>
    <n v="10000018"/>
    <s v="Protegido 18"/>
    <d v="2017-03-03T00:00:00"/>
    <d v="2017-10-01T00:00:00"/>
    <s v="MASCULINO"/>
    <s v="BOGOTA"/>
    <s v="BOGOTA"/>
    <n v="0"/>
    <n v="1"/>
    <n v="0"/>
    <n v="1"/>
    <n v="1"/>
    <n v="2"/>
    <s v="Si"/>
    <s v="Si"/>
    <x v="0"/>
    <n v="0"/>
    <n v="6500"/>
    <n v="0"/>
    <n v="120000"/>
    <n v="250000"/>
    <n v="360000"/>
    <n v="736500"/>
    <n v="1"/>
    <n v="2017"/>
    <x v="4"/>
  </r>
  <r>
    <n v="10000019"/>
    <s v="Protegido 19"/>
    <d v="2017-03-20T00:00:00"/>
    <d v="2018-09-24T00:00:00"/>
    <s v="MASCULINO"/>
    <s v="CACERES"/>
    <s v="ANTIOQUIA"/>
    <n v="0"/>
    <n v="2"/>
    <n v="1"/>
    <n v="1"/>
    <n v="2"/>
    <n v="2"/>
    <s v="Si"/>
    <s v="Si"/>
    <x v="0"/>
    <n v="0"/>
    <n v="13000"/>
    <n v="1500"/>
    <n v="120000"/>
    <n v="500000"/>
    <n v="360000"/>
    <n v="994500"/>
    <n v="2"/>
    <n v="2017"/>
    <x v="9"/>
  </r>
  <r>
    <n v="10000020"/>
    <s v="Protegido 20"/>
    <d v="2017-03-20T00:00:00"/>
    <d v="2018-01-03T00:00:00"/>
    <s v="MASCULINO"/>
    <s v="BOGOTA"/>
    <s v="BOGOTA"/>
    <n v="0"/>
    <n v="0"/>
    <n v="0"/>
    <n v="3"/>
    <n v="2"/>
    <n v="0"/>
    <s v="No"/>
    <s v="Si"/>
    <x v="0"/>
    <n v="0"/>
    <n v="0"/>
    <n v="0"/>
    <n v="360000"/>
    <n v="500000"/>
    <n v="0"/>
    <n v="860000"/>
    <n v="1"/>
    <n v="2017"/>
    <x v="10"/>
  </r>
  <r>
    <n v="10000021"/>
    <s v="Protegido 21"/>
    <d v="2017-03-20T00:00:00"/>
    <d v="2018-05-11T00:00:00"/>
    <s v="FEMENINO"/>
    <s v="PASTO"/>
    <s v="NARIÑO"/>
    <n v="0"/>
    <n v="2"/>
    <n v="0"/>
    <n v="0"/>
    <n v="0"/>
    <n v="2"/>
    <s v="Si"/>
    <s v="Si"/>
    <x v="0"/>
    <n v="0"/>
    <n v="13000"/>
    <n v="0"/>
    <n v="0"/>
    <n v="0"/>
    <n v="360000"/>
    <n v="373000"/>
    <n v="2"/>
    <n v="2017"/>
    <x v="7"/>
  </r>
  <r>
    <n v="10000022"/>
    <s v="Protegido 22"/>
    <d v="2017-04-07T00:00:00"/>
    <d v="2018-08-11T00:00:00"/>
    <s v="MASCULINO"/>
    <s v="BUENAVISTA 2"/>
    <s v="CORDOBA"/>
    <n v="0"/>
    <n v="1"/>
    <n v="1"/>
    <n v="1"/>
    <n v="1"/>
    <n v="1"/>
    <s v="Si"/>
    <s v="Si"/>
    <x v="0"/>
    <n v="0"/>
    <n v="6500"/>
    <n v="1500"/>
    <n v="120000"/>
    <n v="250000"/>
    <n v="180000"/>
    <n v="558000"/>
    <n v="2"/>
    <n v="2017"/>
    <x v="3"/>
  </r>
  <r>
    <n v="10000023"/>
    <s v="Protegido 23"/>
    <d v="2017-04-07T00:00:00"/>
    <d v="2017-11-15T00:00:00"/>
    <s v="MASCULINO"/>
    <s v="FLORENCIA 1"/>
    <s v="CAQUETA"/>
    <n v="0"/>
    <n v="1"/>
    <n v="0"/>
    <n v="1"/>
    <n v="1"/>
    <n v="1"/>
    <s v="Si"/>
    <s v="Si"/>
    <x v="0"/>
    <n v="0"/>
    <n v="6500"/>
    <n v="0"/>
    <n v="120000"/>
    <n v="250000"/>
    <n v="180000"/>
    <n v="556500"/>
    <n v="1"/>
    <n v="2017"/>
    <x v="6"/>
  </r>
  <r>
    <n v="10000024"/>
    <s v="Protegido 24"/>
    <d v="2017-04-07T00:00:00"/>
    <d v="2018-02-11T00:00:00"/>
    <s v="MASCULINO"/>
    <s v="BARRANCABERMEJA"/>
    <s v="SANTANDER"/>
    <n v="0"/>
    <n v="2"/>
    <n v="0"/>
    <n v="0"/>
    <n v="2"/>
    <n v="1"/>
    <s v="Si"/>
    <s v="Si"/>
    <x v="0"/>
    <n v="0"/>
    <n v="13000"/>
    <n v="0"/>
    <n v="0"/>
    <n v="500000"/>
    <n v="180000"/>
    <n v="693000"/>
    <n v="2"/>
    <n v="2017"/>
    <x v="2"/>
  </r>
  <r>
    <n v="10000025"/>
    <s v="Protegido 25"/>
    <d v="2017-04-14T00:00:00"/>
    <d v="2018-05-10T00:00:00"/>
    <s v="MASCULINO"/>
    <s v="FLORIDABLANCA"/>
    <s v="SANTANDER"/>
    <n v="0"/>
    <n v="2"/>
    <n v="0"/>
    <n v="3"/>
    <n v="2"/>
    <n v="1"/>
    <s v="Si"/>
    <s v="Si"/>
    <x v="0"/>
    <n v="0"/>
    <n v="13000"/>
    <n v="0"/>
    <n v="360000"/>
    <n v="500000"/>
    <n v="180000"/>
    <n v="1053000"/>
    <n v="2"/>
    <n v="2017"/>
    <x v="7"/>
  </r>
  <r>
    <n v="10000026"/>
    <s v="Protegido 26"/>
    <d v="2017-04-14T00:00:00"/>
    <d v="2018-11-28T00:00:00"/>
    <s v="MASCULINO"/>
    <s v="BARRANQUILLA"/>
    <s v="ATLANTICO"/>
    <n v="1"/>
    <n v="2"/>
    <n v="0"/>
    <n v="3"/>
    <n v="3"/>
    <n v="1"/>
    <s v="Si"/>
    <s v="Si"/>
    <x v="0"/>
    <n v="2500"/>
    <n v="13000"/>
    <n v="0"/>
    <n v="360000"/>
    <n v="750000"/>
    <n v="180000"/>
    <n v="1305500"/>
    <n v="2"/>
    <n v="2017"/>
    <x v="6"/>
  </r>
  <r>
    <n v="10000027"/>
    <s v="Protegido 27"/>
    <d v="2017-04-14T00:00:00"/>
    <d v="2017-08-08T00:00:00"/>
    <s v="MASCULINO"/>
    <s v="SAN ANDRES DE SOTAVENTO"/>
    <s v="CORDOBA"/>
    <n v="1"/>
    <n v="0"/>
    <n v="0"/>
    <n v="3"/>
    <n v="3"/>
    <n v="0"/>
    <s v="Si"/>
    <s v="Si"/>
    <x v="0"/>
    <n v="2500"/>
    <n v="0"/>
    <n v="0"/>
    <n v="360000"/>
    <n v="750000"/>
    <n v="0"/>
    <n v="1112500"/>
    <n v="2"/>
    <n v="2017"/>
    <x v="3"/>
  </r>
  <r>
    <n v="10000028"/>
    <s v="Protegido 28"/>
    <d v="2017-04-14T00:00:00"/>
    <d v="2017-12-06T00:00:00"/>
    <s v="FEMENINO"/>
    <s v="BELLO"/>
    <s v="ANTIOQUIA"/>
    <n v="0"/>
    <n v="0"/>
    <n v="1"/>
    <n v="0"/>
    <n v="1"/>
    <n v="0"/>
    <s v="Si"/>
    <s v="Si"/>
    <x v="0"/>
    <n v="0"/>
    <n v="0"/>
    <n v="1500"/>
    <n v="0"/>
    <n v="250000"/>
    <n v="0"/>
    <n v="251500"/>
    <n v="2"/>
    <n v="2017"/>
    <x v="8"/>
  </r>
  <r>
    <n v="10000029"/>
    <s v="Protegido 29"/>
    <d v="2017-04-14T00:00:00"/>
    <d v="2019-04-06T00:00:00"/>
    <s v="FEMENINO"/>
    <s v="ANSERMANUEVO"/>
    <s v="VALLE DEL CAUCA"/>
    <n v="0"/>
    <n v="0"/>
    <n v="0"/>
    <n v="0"/>
    <n v="1"/>
    <n v="0"/>
    <s v="No"/>
    <s v="Si"/>
    <x v="0"/>
    <n v="0"/>
    <n v="0"/>
    <n v="0"/>
    <n v="0"/>
    <n v="250000"/>
    <n v="0"/>
    <n v="250000"/>
    <n v="2"/>
    <n v="2017"/>
    <x v="11"/>
  </r>
  <r>
    <n v="10000030"/>
    <s v="Protegido 30"/>
    <d v="2017-04-14T00:00:00"/>
    <d v="2018-10-25T00:00:00"/>
    <s v="FEMENINO"/>
    <s v="GALAPA"/>
    <s v="ATLANTICO"/>
    <n v="0"/>
    <n v="0"/>
    <n v="1"/>
    <n v="0"/>
    <n v="2"/>
    <n v="1"/>
    <s v="Si"/>
    <s v="Si"/>
    <x v="0"/>
    <n v="0"/>
    <n v="0"/>
    <n v="1500"/>
    <n v="0"/>
    <n v="500000"/>
    <n v="180000"/>
    <n v="681500"/>
    <n v="2"/>
    <n v="2017"/>
    <x v="4"/>
  </r>
  <r>
    <n v="10000031"/>
    <s v="Protegido 31"/>
    <d v="2017-04-14T00:00:00"/>
    <d v="2018-12-24T00:00:00"/>
    <s v="MASCULINO"/>
    <s v="GALAPA"/>
    <s v="ATLANTICO"/>
    <n v="1"/>
    <n v="1"/>
    <n v="0"/>
    <n v="3"/>
    <n v="3"/>
    <n v="2"/>
    <s v="Si"/>
    <s v="Si"/>
    <x v="0"/>
    <n v="2500"/>
    <n v="6500"/>
    <n v="0"/>
    <n v="360000"/>
    <n v="750000"/>
    <n v="360000"/>
    <n v="1479000"/>
    <n v="2"/>
    <n v="2017"/>
    <x v="8"/>
  </r>
  <r>
    <n v="10000032"/>
    <s v="Protegido 32"/>
    <d v="2017-04-14T00:00:00"/>
    <d v="2017-12-17T00:00:00"/>
    <s v="FEMENINO"/>
    <s v="NEIVA"/>
    <s v="HUILA"/>
    <n v="0"/>
    <n v="2"/>
    <n v="0"/>
    <n v="3"/>
    <n v="1"/>
    <n v="0"/>
    <s v="Si"/>
    <s v="Si"/>
    <x v="0"/>
    <n v="0"/>
    <n v="13000"/>
    <n v="0"/>
    <n v="360000"/>
    <n v="250000"/>
    <n v="0"/>
    <n v="623000"/>
    <n v="1"/>
    <n v="2017"/>
    <x v="8"/>
  </r>
  <r>
    <n v="10000033"/>
    <s v="Protegido 33"/>
    <d v="2017-04-24T00:00:00"/>
    <d v="2019-05-26T00:00:00"/>
    <s v="MASCULINO"/>
    <s v="RIOSUCIO 2"/>
    <s v="CHOCO"/>
    <n v="1"/>
    <n v="1"/>
    <n v="1"/>
    <n v="1"/>
    <n v="3"/>
    <n v="1"/>
    <s v="Si"/>
    <s v="Si"/>
    <x v="0"/>
    <n v="2500"/>
    <n v="6500"/>
    <n v="1500"/>
    <n v="120000"/>
    <n v="750000"/>
    <n v="180000"/>
    <n v="1060500"/>
    <n v="3"/>
    <n v="2017"/>
    <x v="7"/>
  </r>
  <r>
    <n v="10000034"/>
    <s v="Protegido 34"/>
    <d v="2017-04-24T00:00:00"/>
    <d v="2018-10-21T00:00:00"/>
    <s v="MASCULINO"/>
    <s v="RIOSUCIO 2"/>
    <s v="CHOCO"/>
    <n v="1"/>
    <n v="0"/>
    <n v="0"/>
    <n v="3"/>
    <n v="1"/>
    <n v="2"/>
    <s v="Si"/>
    <s v="Si"/>
    <x v="0"/>
    <n v="2500"/>
    <n v="0"/>
    <n v="0"/>
    <n v="360000"/>
    <n v="250000"/>
    <n v="360000"/>
    <n v="972500"/>
    <n v="3"/>
    <n v="2017"/>
    <x v="4"/>
  </r>
  <r>
    <n v="10000035"/>
    <s v="Protegido 35"/>
    <d v="2017-04-24T00:00:00"/>
    <d v="2018-04-27T00:00:00"/>
    <s v="FEMENINO"/>
    <s v="SOACHA"/>
    <s v="CUNDINAMARCA"/>
    <n v="1"/>
    <n v="2"/>
    <n v="0"/>
    <n v="1"/>
    <n v="3"/>
    <n v="1"/>
    <s v="Si"/>
    <s v="Si"/>
    <x v="0"/>
    <n v="2500"/>
    <n v="13000"/>
    <n v="0"/>
    <n v="120000"/>
    <n v="750000"/>
    <n v="180000"/>
    <n v="1065500"/>
    <n v="3"/>
    <n v="2017"/>
    <x v="11"/>
  </r>
  <r>
    <n v="10000036"/>
    <s v="Protegido 36"/>
    <d v="2017-04-24T00:00:00"/>
    <d v="2018-03-26T00:00:00"/>
    <s v="FEMENINO"/>
    <s v="CALI"/>
    <s v="VALLE DEL CAUCA"/>
    <n v="0"/>
    <n v="0"/>
    <n v="0"/>
    <n v="1"/>
    <n v="2"/>
    <n v="0"/>
    <s v="No"/>
    <s v="Si"/>
    <x v="0"/>
    <n v="0"/>
    <n v="0"/>
    <n v="0"/>
    <n v="120000"/>
    <n v="500000"/>
    <n v="0"/>
    <n v="620000"/>
    <n v="2"/>
    <n v="2017"/>
    <x v="5"/>
  </r>
  <r>
    <n v="10000037"/>
    <s v="Protegido 37"/>
    <d v="2017-04-24T00:00:00"/>
    <d v="2018-01-12T00:00:00"/>
    <s v="MASCULINO"/>
    <s v="FLORIDABLANCA"/>
    <s v="SANTANDER"/>
    <n v="0"/>
    <n v="0"/>
    <n v="0"/>
    <n v="1"/>
    <n v="3"/>
    <n v="2"/>
    <s v="No"/>
    <s v="Si"/>
    <x v="0"/>
    <n v="0"/>
    <n v="0"/>
    <n v="0"/>
    <n v="120000"/>
    <n v="750000"/>
    <n v="360000"/>
    <n v="1230000"/>
    <n v="2"/>
    <n v="2017"/>
    <x v="10"/>
  </r>
  <r>
    <n v="10000038"/>
    <s v="Protegido 38"/>
    <d v="2017-04-24T00:00:00"/>
    <d v="2018-10-05T00:00:00"/>
    <s v="FEMENINO"/>
    <s v="BOGOTA"/>
    <s v="BOGOTA"/>
    <n v="1"/>
    <n v="2"/>
    <n v="1"/>
    <n v="0"/>
    <n v="1"/>
    <n v="2"/>
    <s v="Si"/>
    <s v="Si"/>
    <x v="0"/>
    <n v="2500"/>
    <n v="13000"/>
    <n v="1500"/>
    <n v="0"/>
    <n v="250000"/>
    <n v="360000"/>
    <n v="627000"/>
    <n v="1"/>
    <n v="2017"/>
    <x v="4"/>
  </r>
  <r>
    <n v="10000039"/>
    <s v="Protegido 39"/>
    <d v="2017-05-22T00:00:00"/>
    <d v="2018-07-11T00:00:00"/>
    <s v="MASCULINO"/>
    <s v="CIRCASIA"/>
    <s v="QUINDIO"/>
    <n v="0"/>
    <n v="2"/>
    <n v="0"/>
    <n v="1"/>
    <n v="3"/>
    <n v="2"/>
    <s v="Si"/>
    <s v="Si"/>
    <x v="0"/>
    <n v="0"/>
    <n v="13000"/>
    <n v="0"/>
    <n v="120000"/>
    <n v="750000"/>
    <n v="360000"/>
    <n v="1243000"/>
    <n v="3"/>
    <n v="2017"/>
    <x v="0"/>
  </r>
  <r>
    <n v="10000040"/>
    <s v="Protegido 40"/>
    <d v="2017-05-22T00:00:00"/>
    <d v="2019-01-01T00:00:00"/>
    <s v="MASCULINO"/>
    <s v="CIENAGA DE ORO"/>
    <s v="CORDOBA"/>
    <n v="1"/>
    <n v="2"/>
    <n v="1"/>
    <n v="3"/>
    <n v="1"/>
    <n v="0"/>
    <s v="Si"/>
    <s v="Si"/>
    <x v="0"/>
    <n v="2500"/>
    <n v="13000"/>
    <n v="1500"/>
    <n v="360000"/>
    <n v="250000"/>
    <n v="0"/>
    <n v="627000"/>
    <n v="2"/>
    <n v="2017"/>
    <x v="10"/>
  </r>
  <r>
    <n v="10000041"/>
    <s v="Protegido 41"/>
    <d v="2017-06-09T00:00:00"/>
    <d v="2018-08-23T00:00:00"/>
    <s v="MASCULINO"/>
    <s v="MANAURE"/>
    <s v="LA GUAJIRA"/>
    <n v="0"/>
    <n v="1"/>
    <n v="1"/>
    <n v="0"/>
    <n v="1"/>
    <n v="2"/>
    <s v="Si"/>
    <s v="Si"/>
    <x v="0"/>
    <n v="0"/>
    <n v="6500"/>
    <n v="1500"/>
    <n v="0"/>
    <n v="250000"/>
    <n v="360000"/>
    <n v="618000"/>
    <n v="3"/>
    <n v="2017"/>
    <x v="3"/>
  </r>
  <r>
    <n v="10000042"/>
    <s v="Protegido 42"/>
    <d v="2017-06-12T00:00:00"/>
    <d v="2019-01-04T00:00:00"/>
    <s v="FEMENINO"/>
    <s v="PUERTO LIBERTADOR"/>
    <s v="CORDOBA"/>
    <n v="1"/>
    <n v="2"/>
    <n v="1"/>
    <n v="0"/>
    <n v="1"/>
    <n v="1"/>
    <s v="Si"/>
    <s v="Si"/>
    <x v="0"/>
    <n v="2500"/>
    <n v="13000"/>
    <n v="1500"/>
    <n v="0"/>
    <n v="250000"/>
    <n v="180000"/>
    <n v="447000"/>
    <n v="2"/>
    <n v="2017"/>
    <x v="10"/>
  </r>
  <r>
    <n v="10000043"/>
    <s v="Protegido 43"/>
    <d v="2017-07-01T00:00:00"/>
    <d v="2017-12-13T00:00:00"/>
    <s v="FEMENINO"/>
    <s v="VILLAVICENCIO"/>
    <s v="META"/>
    <n v="1"/>
    <n v="1"/>
    <n v="0"/>
    <n v="1"/>
    <n v="1"/>
    <n v="2"/>
    <s v="Si"/>
    <s v="Si"/>
    <x v="0"/>
    <n v="2500"/>
    <n v="6500"/>
    <n v="0"/>
    <n v="120000"/>
    <n v="250000"/>
    <n v="360000"/>
    <n v="739000"/>
    <n v="1"/>
    <n v="2017"/>
    <x v="8"/>
  </r>
  <r>
    <n v="10000044"/>
    <s v="Protegido 44"/>
    <d v="2017-07-01T00:00:00"/>
    <d v="2019-04-14T00:00:00"/>
    <s v="MASCULINO"/>
    <s v="BOGOTA"/>
    <s v="BOGOTA"/>
    <n v="1"/>
    <n v="1"/>
    <n v="0"/>
    <n v="1"/>
    <n v="3"/>
    <n v="2"/>
    <s v="Si"/>
    <s v="Si"/>
    <x v="0"/>
    <n v="2500"/>
    <n v="6500"/>
    <n v="0"/>
    <n v="120000"/>
    <n v="750000"/>
    <n v="360000"/>
    <n v="1239000"/>
    <n v="1"/>
    <n v="2017"/>
    <x v="11"/>
  </r>
  <r>
    <n v="10000045"/>
    <s v="Protegido 45"/>
    <d v="2017-07-01T00:00:00"/>
    <d v="2018-12-09T00:00:00"/>
    <s v="MASCULINO"/>
    <s v="MONTERIA"/>
    <s v="CORDOBA"/>
    <n v="1"/>
    <n v="2"/>
    <n v="0"/>
    <n v="1"/>
    <n v="2"/>
    <n v="2"/>
    <s v="Si"/>
    <s v="Si"/>
    <x v="0"/>
    <n v="2500"/>
    <n v="13000"/>
    <n v="0"/>
    <n v="120000"/>
    <n v="500000"/>
    <n v="360000"/>
    <n v="995500"/>
    <n v="2"/>
    <n v="2017"/>
    <x v="8"/>
  </r>
  <r>
    <n v="10000046"/>
    <s v="Protegido 46"/>
    <d v="2017-07-17T00:00:00"/>
    <d v="2018-03-18T00:00:00"/>
    <s v="MASCULINO"/>
    <s v="BOGOTA"/>
    <s v="BOGOTA"/>
    <n v="0"/>
    <n v="2"/>
    <n v="0"/>
    <n v="1"/>
    <n v="3"/>
    <n v="0"/>
    <s v="Si"/>
    <s v="Si"/>
    <x v="0"/>
    <n v="0"/>
    <n v="13000"/>
    <n v="0"/>
    <n v="120000"/>
    <n v="750000"/>
    <n v="0"/>
    <n v="883000"/>
    <n v="1"/>
    <n v="2017"/>
    <x v="5"/>
  </r>
  <r>
    <n v="10000047"/>
    <s v="Protegido 47"/>
    <d v="2017-07-17T00:00:00"/>
    <d v="2018-08-19T00:00:00"/>
    <s v="MASCULINO"/>
    <s v="ISTMINA"/>
    <s v="CHOCO"/>
    <n v="0"/>
    <n v="0"/>
    <n v="1"/>
    <n v="3"/>
    <n v="2"/>
    <n v="0"/>
    <s v="Si"/>
    <s v="Si"/>
    <x v="0"/>
    <n v="0"/>
    <n v="0"/>
    <n v="1500"/>
    <n v="360000"/>
    <n v="500000"/>
    <n v="0"/>
    <n v="861500"/>
    <n v="3"/>
    <n v="2017"/>
    <x v="3"/>
  </r>
  <r>
    <n v="10000048"/>
    <s v="Protegido 48"/>
    <d v="2017-07-23T00:00:00"/>
    <d v="2019-11-05T00:00:00"/>
    <s v="MASCULINO"/>
    <s v="ANDES"/>
    <s v="ANTIOQUIA"/>
    <n v="0"/>
    <n v="1"/>
    <n v="1"/>
    <n v="0"/>
    <n v="1"/>
    <n v="0"/>
    <s v="Si"/>
    <s v="Si"/>
    <x v="0"/>
    <n v="0"/>
    <n v="6500"/>
    <n v="1500"/>
    <n v="0"/>
    <n v="250000"/>
    <n v="0"/>
    <n v="258000"/>
    <n v="2"/>
    <n v="2017"/>
    <x v="6"/>
  </r>
  <r>
    <n v="10000049"/>
    <s v="Protegido 49"/>
    <d v="2017-07-24T00:00:00"/>
    <d v="2020-01-07T00:00:00"/>
    <s v="MASCULINO"/>
    <s v="SOACHA"/>
    <s v="CUNDINAMARCA"/>
    <n v="1"/>
    <n v="1"/>
    <n v="0"/>
    <n v="0"/>
    <n v="2"/>
    <n v="1"/>
    <s v="Si"/>
    <s v="Si"/>
    <x v="0"/>
    <n v="2500"/>
    <n v="6500"/>
    <n v="0"/>
    <n v="0"/>
    <n v="500000"/>
    <n v="180000"/>
    <n v="689000"/>
    <n v="3"/>
    <n v="2017"/>
    <x v="10"/>
  </r>
  <r>
    <n v="10000050"/>
    <s v="Protegido 50"/>
    <d v="2017-07-24T00:00:00"/>
    <d v="2019-04-29T00:00:00"/>
    <s v="MASCULINO"/>
    <s v="TULUA"/>
    <s v="VALLE DEL CAUCA"/>
    <n v="0"/>
    <n v="1"/>
    <n v="0"/>
    <n v="1"/>
    <n v="1"/>
    <n v="2"/>
    <s v="Si"/>
    <s v="Si"/>
    <x v="0"/>
    <n v="0"/>
    <n v="6500"/>
    <n v="0"/>
    <n v="120000"/>
    <n v="250000"/>
    <n v="360000"/>
    <n v="736500"/>
    <n v="2"/>
    <n v="2017"/>
    <x v="11"/>
  </r>
  <r>
    <n v="10000051"/>
    <s v="Protegido 51"/>
    <d v="2017-07-24T00:00:00"/>
    <d v="2017-10-31T00:00:00"/>
    <s v="FEMENINO"/>
    <s v="ACANDI"/>
    <s v="CHOCO"/>
    <n v="1"/>
    <n v="2"/>
    <n v="1"/>
    <n v="0"/>
    <n v="1"/>
    <n v="2"/>
    <s v="Si"/>
    <s v="Si"/>
    <x v="0"/>
    <n v="2500"/>
    <n v="13000"/>
    <n v="1500"/>
    <n v="0"/>
    <n v="250000"/>
    <n v="360000"/>
    <n v="627000"/>
    <n v="3"/>
    <n v="2017"/>
    <x v="4"/>
  </r>
  <r>
    <n v="10000052"/>
    <s v="Protegido 52"/>
    <d v="2017-07-24T00:00:00"/>
    <d v="2018-08-02T00:00:00"/>
    <s v="FEMENINO"/>
    <s v="SAN JUAN NEPOMUCENO"/>
    <s v="BOLIVAR"/>
    <n v="0"/>
    <n v="2"/>
    <n v="0"/>
    <n v="1"/>
    <n v="0"/>
    <n v="1"/>
    <s v="Si"/>
    <s v="Si"/>
    <x v="0"/>
    <n v="0"/>
    <n v="13000"/>
    <n v="0"/>
    <n v="120000"/>
    <n v="0"/>
    <n v="180000"/>
    <n v="313000"/>
    <n v="3"/>
    <n v="2017"/>
    <x v="3"/>
  </r>
  <r>
    <n v="10000053"/>
    <s v="Protegido 53"/>
    <d v="2017-07-24T00:00:00"/>
    <d v="2019-05-01T00:00:00"/>
    <s v="MASCULINO"/>
    <s v="SAN JOSE DEL GUAVIARE"/>
    <s v="GUAVIARE"/>
    <n v="0"/>
    <n v="2"/>
    <n v="1"/>
    <n v="0"/>
    <n v="2"/>
    <n v="0"/>
    <s v="Si"/>
    <s v="Si"/>
    <x v="0"/>
    <n v="0"/>
    <n v="13000"/>
    <n v="1500"/>
    <n v="0"/>
    <n v="500000"/>
    <n v="0"/>
    <n v="514500"/>
    <n v="4"/>
    <n v="2017"/>
    <x v="7"/>
  </r>
  <r>
    <n v="10000054"/>
    <s v="Protegido 54"/>
    <d v="2017-08-07T00:00:00"/>
    <d v="2018-01-07T00:00:00"/>
    <s v="MASCULINO"/>
    <s v="SINCELEJO"/>
    <s v="SUCRE"/>
    <n v="1"/>
    <n v="2"/>
    <n v="0"/>
    <n v="0"/>
    <n v="2"/>
    <n v="2"/>
    <s v="Si"/>
    <s v="Si"/>
    <x v="0"/>
    <n v="2500"/>
    <n v="13000"/>
    <n v="0"/>
    <n v="0"/>
    <n v="500000"/>
    <n v="360000"/>
    <n v="875500"/>
    <n v="4"/>
    <n v="2017"/>
    <x v="10"/>
  </r>
  <r>
    <n v="10000055"/>
    <s v="Protegido 55"/>
    <d v="2017-08-07T00:00:00"/>
    <d v="2018-10-08T00:00:00"/>
    <s v="MASCULINO"/>
    <s v="BARRANCABERMEJA"/>
    <s v="SANTANDER"/>
    <n v="1"/>
    <n v="2"/>
    <n v="0"/>
    <n v="1"/>
    <n v="2"/>
    <n v="1"/>
    <s v="Si"/>
    <s v="Si"/>
    <x v="0"/>
    <n v="2500"/>
    <n v="13000"/>
    <n v="0"/>
    <n v="120000"/>
    <n v="500000"/>
    <n v="180000"/>
    <n v="815500"/>
    <n v="2"/>
    <n v="2017"/>
    <x v="4"/>
  </r>
  <r>
    <n v="10000056"/>
    <s v="Protegido 56"/>
    <d v="2017-08-07T00:00:00"/>
    <d v="2018-09-08T00:00:00"/>
    <s v="MASCULINO"/>
    <s v="SAN PEDRO 1"/>
    <s v="SUCRE"/>
    <n v="0"/>
    <n v="1"/>
    <n v="0"/>
    <n v="3"/>
    <n v="2"/>
    <n v="1"/>
    <s v="Si"/>
    <s v="Si"/>
    <x v="0"/>
    <n v="0"/>
    <n v="6500"/>
    <n v="0"/>
    <n v="360000"/>
    <n v="500000"/>
    <n v="180000"/>
    <n v="1046500"/>
    <n v="4"/>
    <n v="2017"/>
    <x v="9"/>
  </r>
  <r>
    <n v="10000057"/>
    <s v="Protegido 57"/>
    <d v="2017-09-25T00:00:00"/>
    <d v="2018-06-17T00:00:00"/>
    <s v="MASCULINO"/>
    <s v="QUIBDO"/>
    <s v="CHOCO"/>
    <n v="1"/>
    <n v="1"/>
    <n v="1"/>
    <n v="0"/>
    <n v="2"/>
    <n v="1"/>
    <s v="Si"/>
    <s v="Si"/>
    <x v="0"/>
    <n v="2500"/>
    <n v="6500"/>
    <n v="1500"/>
    <n v="0"/>
    <n v="500000"/>
    <n v="180000"/>
    <n v="690500"/>
    <n v="3"/>
    <n v="2017"/>
    <x v="1"/>
  </r>
  <r>
    <n v="10000058"/>
    <s v="Protegido 58"/>
    <d v="2017-09-25T00:00:00"/>
    <d v="2019-06-02T00:00:00"/>
    <s v="MASCULINO"/>
    <s v="SAN ANDRES DE CUERQUIA"/>
    <s v="ANTIOQUIA"/>
    <n v="0"/>
    <n v="0"/>
    <n v="0"/>
    <n v="3"/>
    <n v="2"/>
    <n v="2"/>
    <s v="No"/>
    <s v="Si"/>
    <x v="0"/>
    <n v="0"/>
    <n v="0"/>
    <n v="0"/>
    <n v="360000"/>
    <n v="500000"/>
    <n v="360000"/>
    <n v="1220000"/>
    <n v="2"/>
    <n v="2017"/>
    <x v="1"/>
  </r>
  <r>
    <n v="10000059"/>
    <s v="Protegido 59"/>
    <d v="2017-09-25T00:00:00"/>
    <d v="2019-12-17T00:00:00"/>
    <s v="MASCULINO"/>
    <s v="FLORENCIA 2"/>
    <s v="CAUCA"/>
    <n v="0"/>
    <n v="2"/>
    <n v="0"/>
    <n v="1"/>
    <n v="3"/>
    <n v="1"/>
    <s v="Si"/>
    <s v="Si"/>
    <x v="0"/>
    <n v="0"/>
    <n v="13000"/>
    <n v="0"/>
    <n v="120000"/>
    <n v="750000"/>
    <n v="180000"/>
    <n v="1063000"/>
    <n v="1"/>
    <n v="2017"/>
    <x v="8"/>
  </r>
  <r>
    <n v="10000060"/>
    <s v="Protegido 60"/>
    <d v="2017-09-25T00:00:00"/>
    <d v="2019-03-14T00:00:00"/>
    <s v="MASCULINO"/>
    <s v="BOGOTA"/>
    <s v="BOGOTA"/>
    <n v="1"/>
    <n v="2"/>
    <n v="1"/>
    <n v="1"/>
    <n v="2"/>
    <n v="1"/>
    <s v="Si"/>
    <s v="Si"/>
    <x v="0"/>
    <n v="2500"/>
    <n v="13000"/>
    <n v="1500"/>
    <n v="120000"/>
    <n v="500000"/>
    <n v="180000"/>
    <n v="817000"/>
    <n v="1"/>
    <n v="2017"/>
    <x v="5"/>
  </r>
  <r>
    <n v="10000061"/>
    <s v="Protegido 61"/>
    <d v="2017-09-25T00:00:00"/>
    <d v="2019-10-10T00:00:00"/>
    <s v="MASCULINO"/>
    <s v="BOGOTA"/>
    <s v="BOGOTA"/>
    <n v="0"/>
    <n v="2"/>
    <n v="0"/>
    <n v="0"/>
    <n v="2"/>
    <n v="1"/>
    <s v="Si"/>
    <s v="Si"/>
    <x v="0"/>
    <n v="0"/>
    <n v="13000"/>
    <n v="0"/>
    <n v="0"/>
    <n v="500000"/>
    <n v="180000"/>
    <n v="693000"/>
    <n v="1"/>
    <n v="2017"/>
    <x v="4"/>
  </r>
  <r>
    <n v="10000062"/>
    <s v="Protegido 62"/>
    <d v="2017-09-25T00:00:00"/>
    <d v="2018-01-18T00:00:00"/>
    <s v="MASCULINO"/>
    <s v="VALLEDUPAR"/>
    <s v="CESAR"/>
    <n v="1"/>
    <n v="2"/>
    <n v="0"/>
    <n v="1"/>
    <n v="2"/>
    <n v="2"/>
    <s v="Si"/>
    <s v="Si"/>
    <x v="0"/>
    <n v="2500"/>
    <n v="13000"/>
    <n v="0"/>
    <n v="120000"/>
    <n v="500000"/>
    <n v="360000"/>
    <n v="995500"/>
    <n v="4"/>
    <n v="2017"/>
    <x v="10"/>
  </r>
  <r>
    <n v="10000063"/>
    <s v="Protegido 63"/>
    <d v="2017-10-01T00:00:00"/>
    <d v="2019-04-25T00:00:00"/>
    <s v="MASCULINO"/>
    <s v="BOGOTA"/>
    <s v="BOGOTA"/>
    <n v="1"/>
    <n v="1"/>
    <n v="1"/>
    <n v="0"/>
    <n v="2"/>
    <n v="0"/>
    <s v="Si"/>
    <s v="Si"/>
    <x v="0"/>
    <n v="2500"/>
    <n v="6500"/>
    <n v="1500"/>
    <n v="0"/>
    <n v="500000"/>
    <n v="0"/>
    <n v="510500"/>
    <n v="1"/>
    <n v="2017"/>
    <x v="11"/>
  </r>
  <r>
    <n v="10000064"/>
    <s v="Protegido 64"/>
    <d v="2017-10-01T00:00:00"/>
    <d v="2018-05-13T00:00:00"/>
    <s v="FEMENINO"/>
    <s v="TAMINANGO"/>
    <s v="NARIÑO"/>
    <n v="0"/>
    <n v="1"/>
    <n v="0"/>
    <n v="0"/>
    <n v="3"/>
    <n v="0"/>
    <s v="Si"/>
    <s v="Si"/>
    <x v="0"/>
    <n v="0"/>
    <n v="6500"/>
    <n v="0"/>
    <n v="0"/>
    <n v="750000"/>
    <n v="0"/>
    <n v="756500"/>
    <n v="2"/>
    <n v="2017"/>
    <x v="7"/>
  </r>
  <r>
    <n v="10000065"/>
    <s v="Protegido 65"/>
    <d v="2017-10-01T00:00:00"/>
    <d v="2019-11-09T00:00:00"/>
    <s v="MASCULINO"/>
    <s v="RIOHACHA"/>
    <s v="LA GUAJIRA"/>
    <n v="1"/>
    <n v="0"/>
    <n v="1"/>
    <n v="3"/>
    <n v="3"/>
    <n v="2"/>
    <s v="Si"/>
    <s v="Si"/>
    <x v="0"/>
    <n v="2500"/>
    <n v="0"/>
    <n v="1500"/>
    <n v="360000"/>
    <n v="750000"/>
    <n v="360000"/>
    <n v="1474000"/>
    <n v="3"/>
    <n v="2017"/>
    <x v="6"/>
  </r>
  <r>
    <n v="10000066"/>
    <s v="Protegido 66"/>
    <d v="2017-10-20T00:00:00"/>
    <d v="2019-01-10T00:00:00"/>
    <s v="MASCULINO"/>
    <s v="FLORIDABLANCA"/>
    <s v="SANTANDER"/>
    <n v="0"/>
    <n v="1"/>
    <n v="0"/>
    <n v="0"/>
    <n v="3"/>
    <n v="1"/>
    <s v="Si"/>
    <s v="Si"/>
    <x v="0"/>
    <n v="0"/>
    <n v="6500"/>
    <n v="0"/>
    <n v="0"/>
    <n v="750000"/>
    <n v="180000"/>
    <n v="936500"/>
    <n v="2"/>
    <n v="2017"/>
    <x v="10"/>
  </r>
  <r>
    <n v="10000067"/>
    <s v="Protegido 67"/>
    <d v="2017-10-20T00:00:00"/>
    <d v="2018-02-20T00:00:00"/>
    <s v="MASCULINO"/>
    <s v="BOGOTA"/>
    <s v="BOGOTA"/>
    <n v="0"/>
    <n v="2"/>
    <n v="0"/>
    <n v="1"/>
    <n v="2"/>
    <n v="0"/>
    <s v="Si"/>
    <s v="Si"/>
    <x v="0"/>
    <n v="0"/>
    <n v="13000"/>
    <n v="0"/>
    <n v="120000"/>
    <n v="500000"/>
    <n v="0"/>
    <n v="633000"/>
    <n v="1"/>
    <n v="2017"/>
    <x v="2"/>
  </r>
  <r>
    <n v="10000068"/>
    <s v="Protegido 68"/>
    <d v="2017-11-06T00:00:00"/>
    <d v="2020-03-09T00:00:00"/>
    <s v="FEMENINO"/>
    <s v="BOGOTA"/>
    <s v="BOGOTA"/>
    <n v="0"/>
    <n v="1"/>
    <n v="0"/>
    <n v="1"/>
    <n v="2"/>
    <n v="1"/>
    <s v="Si"/>
    <s v="Si"/>
    <x v="0"/>
    <n v="0"/>
    <n v="6500"/>
    <n v="0"/>
    <n v="120000"/>
    <n v="500000"/>
    <n v="180000"/>
    <n v="806500"/>
    <n v="1"/>
    <n v="2017"/>
    <x v="5"/>
  </r>
  <r>
    <n v="10000069"/>
    <s v="Protegido 69"/>
    <d v="2017-11-07T00:00:00"/>
    <d v="2018-05-25T00:00:00"/>
    <s v="MASCULINO"/>
    <s v="NEIVA"/>
    <s v="HUILA"/>
    <n v="1"/>
    <n v="1"/>
    <n v="0"/>
    <n v="0"/>
    <n v="1"/>
    <n v="1"/>
    <s v="Si"/>
    <s v="Si"/>
    <x v="0"/>
    <n v="2500"/>
    <n v="6500"/>
    <n v="0"/>
    <n v="0"/>
    <n v="250000"/>
    <n v="180000"/>
    <n v="439000"/>
    <n v="1"/>
    <n v="2017"/>
    <x v="7"/>
  </r>
  <r>
    <n v="10000070"/>
    <s v="Protegido 70"/>
    <d v="2017-11-07T00:00:00"/>
    <d v="2018-01-07T00:00:00"/>
    <s v="MASCULINO"/>
    <s v="PASTO"/>
    <s v="NARIÑO"/>
    <n v="1"/>
    <n v="2"/>
    <n v="0"/>
    <n v="0"/>
    <n v="2"/>
    <n v="1"/>
    <s v="Si"/>
    <s v="Si"/>
    <x v="0"/>
    <n v="2500"/>
    <n v="13000"/>
    <n v="0"/>
    <n v="0"/>
    <n v="500000"/>
    <n v="180000"/>
    <n v="695500"/>
    <n v="2"/>
    <n v="2017"/>
    <x v="10"/>
  </r>
  <r>
    <n v="10000071"/>
    <s v="Protegido 71"/>
    <d v="2017-11-19T00:00:00"/>
    <d v="2019-10-13T00:00:00"/>
    <s v="MASCULINO"/>
    <s v="ORITO"/>
    <s v="PUTUMAYO"/>
    <n v="0"/>
    <n v="0"/>
    <n v="0"/>
    <n v="1"/>
    <n v="2"/>
    <n v="2"/>
    <s v="No"/>
    <s v="Si"/>
    <x v="0"/>
    <n v="0"/>
    <n v="0"/>
    <n v="0"/>
    <n v="120000"/>
    <n v="500000"/>
    <n v="360000"/>
    <n v="980000"/>
    <n v="2"/>
    <n v="2017"/>
    <x v="4"/>
  </r>
  <r>
    <n v="10000072"/>
    <s v="Protegido 72"/>
    <d v="2017-11-19T00:00:00"/>
    <d v="2019-04-13T00:00:00"/>
    <s v="FEMENINO"/>
    <s v="SABANALARGA 2"/>
    <s v="ATLANTICO"/>
    <n v="1"/>
    <n v="0"/>
    <n v="1"/>
    <n v="1"/>
    <n v="3"/>
    <n v="2"/>
    <s v="Si"/>
    <s v="Si"/>
    <x v="0"/>
    <n v="2500"/>
    <n v="0"/>
    <n v="1500"/>
    <n v="120000"/>
    <n v="750000"/>
    <n v="360000"/>
    <n v="1234000"/>
    <n v="2"/>
    <n v="2017"/>
    <x v="11"/>
  </r>
  <r>
    <n v="10000073"/>
    <s v="Protegido 73"/>
    <d v="2017-11-27T00:00:00"/>
    <d v="2020-04-09T00:00:00"/>
    <s v="MASCULINO"/>
    <s v="POPAYAN"/>
    <s v="CAUCA"/>
    <n v="0"/>
    <n v="2"/>
    <n v="0"/>
    <n v="3"/>
    <n v="2"/>
    <n v="0"/>
    <s v="Si"/>
    <s v="Si"/>
    <x v="0"/>
    <n v="0"/>
    <n v="13000"/>
    <n v="0"/>
    <n v="360000"/>
    <n v="500000"/>
    <n v="0"/>
    <n v="873000"/>
    <n v="1"/>
    <n v="2017"/>
    <x v="11"/>
  </r>
  <r>
    <n v="10000074"/>
    <s v="Protegido 74"/>
    <d v="2017-11-27T00:00:00"/>
    <d v="2018-04-12T00:00:00"/>
    <s v="FEMENINO"/>
    <s v="RISARALDA"/>
    <s v="CALDAS"/>
    <n v="1"/>
    <n v="2"/>
    <n v="1"/>
    <n v="1"/>
    <n v="1"/>
    <n v="1"/>
    <s v="Si"/>
    <s v="Si"/>
    <x v="0"/>
    <n v="2500"/>
    <n v="13000"/>
    <n v="1500"/>
    <n v="120000"/>
    <n v="250000"/>
    <n v="180000"/>
    <n v="567000"/>
    <n v="1"/>
    <n v="2017"/>
    <x v="11"/>
  </r>
  <r>
    <n v="10000075"/>
    <s v="Protegido 75"/>
    <d v="2017-11-27T00:00:00"/>
    <d v="2018-07-25T00:00:00"/>
    <s v="FEMENINO"/>
    <s v="RISARALDA"/>
    <s v="CALDAS"/>
    <n v="0"/>
    <n v="2"/>
    <n v="0"/>
    <n v="0"/>
    <n v="1"/>
    <n v="2"/>
    <s v="Si"/>
    <s v="Si"/>
    <x v="0"/>
    <n v="0"/>
    <n v="13000"/>
    <n v="0"/>
    <n v="0"/>
    <n v="250000"/>
    <n v="360000"/>
    <n v="623000"/>
    <n v="1"/>
    <n v="2017"/>
    <x v="0"/>
  </r>
  <r>
    <n v="10000076"/>
    <s v="Protegido 76"/>
    <d v="2017-11-27T00:00:00"/>
    <d v="2019-05-10T00:00:00"/>
    <s v="FEMENINO"/>
    <s v="RISARALDA"/>
    <s v="CALDAS"/>
    <n v="1"/>
    <n v="2"/>
    <n v="0"/>
    <n v="3"/>
    <n v="2"/>
    <n v="2"/>
    <s v="Si"/>
    <s v="Si"/>
    <x v="0"/>
    <n v="2500"/>
    <n v="13000"/>
    <n v="0"/>
    <n v="360000"/>
    <n v="500000"/>
    <n v="360000"/>
    <n v="1235500"/>
    <n v="1"/>
    <n v="2017"/>
    <x v="7"/>
  </r>
  <r>
    <n v="10000077"/>
    <s v="Protegido 77"/>
    <d v="2017-11-27T00:00:00"/>
    <d v="2019-09-23T00:00:00"/>
    <s v="FEMENINO"/>
    <s v="CALI"/>
    <s v="VALLE DEL CAUCA"/>
    <n v="0"/>
    <n v="2"/>
    <n v="0"/>
    <n v="3"/>
    <n v="3"/>
    <n v="1"/>
    <s v="Si"/>
    <s v="Si"/>
    <x v="0"/>
    <n v="0"/>
    <n v="13000"/>
    <n v="0"/>
    <n v="360000"/>
    <n v="750000"/>
    <n v="180000"/>
    <n v="1303000"/>
    <n v="2"/>
    <n v="2017"/>
    <x v="9"/>
  </r>
  <r>
    <n v="10000078"/>
    <s v="Protegido 78"/>
    <d v="2017-12-03T00:00:00"/>
    <d v="2019-10-19T00:00:00"/>
    <s v="MASCULINO"/>
    <s v="NEIVA"/>
    <s v="HUILA"/>
    <n v="1"/>
    <n v="0"/>
    <n v="0"/>
    <n v="1"/>
    <n v="2"/>
    <n v="2"/>
    <s v="Si"/>
    <s v="Si"/>
    <x v="0"/>
    <n v="2500"/>
    <n v="0"/>
    <n v="0"/>
    <n v="120000"/>
    <n v="500000"/>
    <n v="360000"/>
    <n v="982500"/>
    <n v="1"/>
    <n v="2017"/>
    <x v="4"/>
  </r>
  <r>
    <n v="10000079"/>
    <s v="Protegido 79"/>
    <d v="2017-12-03T00:00:00"/>
    <d v="2018-05-15T00:00:00"/>
    <s v="MASCULINO"/>
    <s v="CAMPOALEGRE"/>
    <s v="HUILA"/>
    <n v="0"/>
    <n v="1"/>
    <n v="0"/>
    <n v="0"/>
    <n v="1"/>
    <n v="2"/>
    <s v="Si"/>
    <s v="Si"/>
    <x v="0"/>
    <n v="0"/>
    <n v="6500"/>
    <n v="0"/>
    <n v="0"/>
    <n v="250000"/>
    <n v="360000"/>
    <n v="616500"/>
    <n v="1"/>
    <n v="2017"/>
    <x v="7"/>
  </r>
  <r>
    <n v="10000080"/>
    <s v="Protegido 80"/>
    <d v="2017-12-10T00:00:00"/>
    <d v="2019-04-29T00:00:00"/>
    <s v="MASCULINO"/>
    <s v="CERRO DE SAN ANTONIO"/>
    <s v="MAGDALENA"/>
    <n v="0"/>
    <n v="2"/>
    <n v="1"/>
    <n v="0"/>
    <n v="1"/>
    <n v="2"/>
    <s v="Si"/>
    <s v="Si"/>
    <x v="0"/>
    <n v="0"/>
    <n v="13000"/>
    <n v="1500"/>
    <n v="0"/>
    <n v="250000"/>
    <n v="360000"/>
    <n v="624500"/>
    <n v="4"/>
    <n v="2017"/>
    <x v="11"/>
  </r>
  <r>
    <n v="10000081"/>
    <s v="Protegido 81"/>
    <d v="2017-12-10T00:00:00"/>
    <d v="2019-04-12T00:00:00"/>
    <s v="MASCULINO"/>
    <s v="CALI"/>
    <s v="VALLE DEL CAUCA"/>
    <n v="1"/>
    <n v="2"/>
    <n v="0"/>
    <n v="0"/>
    <n v="1"/>
    <n v="1"/>
    <s v="Si"/>
    <s v="Si"/>
    <x v="0"/>
    <n v="2500"/>
    <n v="13000"/>
    <n v="0"/>
    <n v="0"/>
    <n v="250000"/>
    <n v="180000"/>
    <n v="445500"/>
    <n v="2"/>
    <n v="2017"/>
    <x v="11"/>
  </r>
  <r>
    <n v="10000082"/>
    <s v="Protegido 82"/>
    <d v="2017-12-10T00:00:00"/>
    <d v="2019-04-27T00:00:00"/>
    <s v="FEMENINO"/>
    <s v="CARTAGENA DE INDIAS"/>
    <s v="BOLIVAR"/>
    <n v="0"/>
    <n v="1"/>
    <n v="1"/>
    <n v="1"/>
    <n v="0"/>
    <n v="2"/>
    <s v="Si"/>
    <s v="Si"/>
    <x v="0"/>
    <n v="0"/>
    <n v="6500"/>
    <n v="1500"/>
    <n v="120000"/>
    <n v="0"/>
    <n v="360000"/>
    <n v="488000"/>
    <n v="3"/>
    <n v="2017"/>
    <x v="11"/>
  </r>
  <r>
    <n v="10000083"/>
    <s v="Protegido 83"/>
    <d v="2017-12-10T00:00:00"/>
    <d v="2018-04-25T00:00:00"/>
    <s v="MASCULINO"/>
    <s v="SOLEDAD"/>
    <s v="ATLANTICO"/>
    <n v="1"/>
    <n v="0"/>
    <n v="1"/>
    <n v="0"/>
    <n v="2"/>
    <n v="1"/>
    <s v="Si"/>
    <s v="Si"/>
    <x v="0"/>
    <n v="2500"/>
    <n v="0"/>
    <n v="1500"/>
    <n v="0"/>
    <n v="500000"/>
    <n v="180000"/>
    <n v="684000"/>
    <n v="2"/>
    <n v="2017"/>
    <x v="11"/>
  </r>
  <r>
    <n v="10000084"/>
    <s v="Protegido 84"/>
    <d v="2017-12-10T00:00:00"/>
    <d v="2018-02-17T00:00:00"/>
    <s v="MASCULINO"/>
    <s v="DUITAMA"/>
    <s v="BOYACA"/>
    <n v="0"/>
    <n v="2"/>
    <n v="0"/>
    <n v="1"/>
    <n v="3"/>
    <n v="0"/>
    <s v="Si"/>
    <s v="Si"/>
    <x v="0"/>
    <n v="0"/>
    <n v="13000"/>
    <n v="0"/>
    <n v="120000"/>
    <n v="750000"/>
    <n v="0"/>
    <n v="883000"/>
    <n v="4"/>
    <n v="2017"/>
    <x v="2"/>
  </r>
  <r>
    <n v="10000085"/>
    <s v="Protegido 85"/>
    <d v="2017-12-10T00:00:00"/>
    <d v="2020-05-03T00:00:00"/>
    <s v="MASCULINO"/>
    <s v="BARRANQUILLA"/>
    <s v="ATLANTICO"/>
    <n v="1"/>
    <n v="2"/>
    <n v="0"/>
    <n v="1"/>
    <n v="2"/>
    <n v="2"/>
    <s v="Si"/>
    <s v="Si"/>
    <x v="0"/>
    <n v="2500"/>
    <n v="13000"/>
    <n v="0"/>
    <n v="120000"/>
    <n v="500000"/>
    <n v="360000"/>
    <n v="995500"/>
    <n v="2"/>
    <n v="2017"/>
    <x v="7"/>
  </r>
  <r>
    <n v="10000086"/>
    <s v="Protegido 86"/>
    <d v="2017-12-10T00:00:00"/>
    <d v="2019-01-04T00:00:00"/>
    <s v="FEMENINO"/>
    <s v="BARRANQUILLA"/>
    <s v="ATLANTICO"/>
    <n v="0"/>
    <n v="1"/>
    <n v="0"/>
    <n v="0"/>
    <n v="2"/>
    <n v="2"/>
    <s v="Si"/>
    <s v="Si"/>
    <x v="0"/>
    <n v="0"/>
    <n v="6500"/>
    <n v="0"/>
    <n v="0"/>
    <n v="500000"/>
    <n v="360000"/>
    <n v="866500"/>
    <n v="2"/>
    <n v="2017"/>
    <x v="10"/>
  </r>
  <r>
    <n v="10000087"/>
    <s v="Protegido 87"/>
    <d v="2017-12-10T00:00:00"/>
    <d v="2018-11-22T00:00:00"/>
    <s v="MASCULINO"/>
    <s v="SOLEDAD"/>
    <s v="ATLANTICO"/>
    <n v="1"/>
    <n v="0"/>
    <n v="0"/>
    <n v="0"/>
    <n v="3"/>
    <n v="1"/>
    <s v="Si"/>
    <s v="Si"/>
    <x v="0"/>
    <n v="2500"/>
    <n v="0"/>
    <n v="0"/>
    <n v="0"/>
    <n v="750000"/>
    <n v="180000"/>
    <n v="932500"/>
    <n v="2"/>
    <n v="2017"/>
    <x v="6"/>
  </r>
  <r>
    <n v="10000088"/>
    <s v="Protegido 88"/>
    <d v="2017-12-25T00:00:00"/>
    <d v="2020-04-12T00:00:00"/>
    <s v="MASCULINO"/>
    <s v="MALAMBO"/>
    <s v="ATLANTICO"/>
    <n v="1"/>
    <n v="2"/>
    <n v="0"/>
    <n v="0"/>
    <n v="1"/>
    <n v="1"/>
    <s v="Si"/>
    <s v="Si"/>
    <x v="0"/>
    <n v="2500"/>
    <n v="13000"/>
    <n v="0"/>
    <n v="0"/>
    <n v="250000"/>
    <n v="180000"/>
    <n v="445500"/>
    <n v="2"/>
    <n v="2017"/>
    <x v="11"/>
  </r>
  <r>
    <n v="10000089"/>
    <s v="Protegido 89"/>
    <d v="2017-12-25T00:00:00"/>
    <d v="2020-03-16T00:00:00"/>
    <s v="MASCULINO"/>
    <s v="MEDELLIN"/>
    <s v="ANTIOQUIA"/>
    <n v="1"/>
    <n v="2"/>
    <n v="1"/>
    <n v="0"/>
    <n v="2"/>
    <n v="2"/>
    <s v="Si"/>
    <s v="Si"/>
    <x v="0"/>
    <n v="2500"/>
    <n v="13000"/>
    <n v="1500"/>
    <n v="0"/>
    <n v="500000"/>
    <n v="360000"/>
    <n v="877000"/>
    <n v="2"/>
    <n v="2017"/>
    <x v="5"/>
  </r>
  <r>
    <n v="10000090"/>
    <s v="Protegido 90"/>
    <d v="2018-01-12T00:00:00"/>
    <d v="2019-08-02T00:00:00"/>
    <s v="FEMENINO"/>
    <s v="BOGOTA"/>
    <s v="BOGOTA"/>
    <n v="0"/>
    <n v="1"/>
    <n v="0"/>
    <n v="1"/>
    <n v="2"/>
    <n v="1"/>
    <s v="Si"/>
    <s v="Si"/>
    <x v="0"/>
    <n v="0"/>
    <n v="6500"/>
    <n v="0"/>
    <n v="120000"/>
    <n v="500000"/>
    <n v="180000"/>
    <n v="806500"/>
    <n v="1"/>
    <n v="2018"/>
    <x v="3"/>
  </r>
  <r>
    <n v="10000091"/>
    <s v="Protegido 91"/>
    <d v="2018-01-12T00:00:00"/>
    <d v="2020-06-15T00:00:00"/>
    <s v="MASCULINO"/>
    <s v="BOGOTA"/>
    <s v="BOGOTA"/>
    <n v="1"/>
    <n v="2"/>
    <n v="1"/>
    <n v="1"/>
    <n v="2"/>
    <n v="1"/>
    <s v="Si"/>
    <s v="Si"/>
    <x v="0"/>
    <n v="2500"/>
    <n v="13000"/>
    <n v="1500"/>
    <n v="120000"/>
    <n v="500000"/>
    <n v="180000"/>
    <n v="817000"/>
    <n v="1"/>
    <n v="2018"/>
    <x v="1"/>
  </r>
  <r>
    <n v="10000092"/>
    <s v="Protegido 92"/>
    <d v="2018-01-15T00:00:00"/>
    <d v="2020-02-27T00:00:00"/>
    <s v="FEMENINO"/>
    <s v="PITALITO"/>
    <s v="HUILA"/>
    <n v="0"/>
    <n v="2"/>
    <n v="0"/>
    <n v="0"/>
    <n v="1"/>
    <n v="0"/>
    <s v="Si"/>
    <s v="Si"/>
    <x v="0"/>
    <n v="0"/>
    <n v="13000"/>
    <n v="0"/>
    <n v="0"/>
    <n v="250000"/>
    <n v="0"/>
    <n v="263000"/>
    <n v="1"/>
    <n v="2018"/>
    <x v="2"/>
  </r>
  <r>
    <n v="10000093"/>
    <s v="Protegido 93"/>
    <d v="2018-01-23T00:00:00"/>
    <d v="2020-03-08T00:00:00"/>
    <s v="FEMENINO"/>
    <s v="NEIVA"/>
    <s v="HUILA"/>
    <n v="0"/>
    <n v="2"/>
    <n v="1"/>
    <n v="0"/>
    <n v="1"/>
    <n v="2"/>
    <s v="Si"/>
    <s v="Si"/>
    <x v="0"/>
    <n v="0"/>
    <n v="13000"/>
    <n v="1500"/>
    <n v="0"/>
    <n v="250000"/>
    <n v="360000"/>
    <n v="624500"/>
    <n v="1"/>
    <n v="2018"/>
    <x v="5"/>
  </r>
  <r>
    <n v="10000094"/>
    <s v="Protegido 94"/>
    <d v="2018-01-23T00:00:00"/>
    <d v="2018-09-13T00:00:00"/>
    <s v="MASCULINO"/>
    <s v="GUAMAL 1"/>
    <s v="MAGDALENA"/>
    <n v="0"/>
    <n v="2"/>
    <n v="1"/>
    <n v="1"/>
    <n v="1"/>
    <n v="2"/>
    <s v="Si"/>
    <s v="Si"/>
    <x v="0"/>
    <n v="0"/>
    <n v="13000"/>
    <n v="1500"/>
    <n v="120000"/>
    <n v="250000"/>
    <n v="360000"/>
    <n v="744500"/>
    <n v="4"/>
    <n v="2018"/>
    <x v="9"/>
  </r>
  <r>
    <n v="10000095"/>
    <s v="Protegido 95"/>
    <d v="2018-01-23T00:00:00"/>
    <d v="2018-09-20T00:00:00"/>
    <s v="MASCULINO"/>
    <s v="SAN PEDRO DE URABA"/>
    <s v="ANTIOQUIA"/>
    <n v="1"/>
    <n v="1"/>
    <n v="1"/>
    <n v="1"/>
    <n v="2"/>
    <n v="2"/>
    <s v="Si"/>
    <s v="Si"/>
    <x v="0"/>
    <n v="2500"/>
    <n v="6500"/>
    <n v="1500"/>
    <n v="120000"/>
    <n v="500000"/>
    <n v="360000"/>
    <n v="990500"/>
    <n v="2"/>
    <n v="2018"/>
    <x v="9"/>
  </r>
  <r>
    <n v="10000096"/>
    <s v="Protegido 96"/>
    <d v="2018-01-23T00:00:00"/>
    <d v="2019-08-24T00:00:00"/>
    <s v="MASCULINO"/>
    <s v="URAMITA"/>
    <s v="ANTIOQUIA"/>
    <n v="0"/>
    <n v="2"/>
    <n v="0"/>
    <n v="1"/>
    <n v="2"/>
    <n v="2"/>
    <s v="Si"/>
    <s v="Si"/>
    <x v="0"/>
    <n v="0"/>
    <n v="13000"/>
    <n v="0"/>
    <n v="120000"/>
    <n v="500000"/>
    <n v="360000"/>
    <n v="993000"/>
    <n v="2"/>
    <n v="2018"/>
    <x v="3"/>
  </r>
  <r>
    <n v="10000097"/>
    <s v="Protegido 97"/>
    <d v="2018-01-23T00:00:00"/>
    <d v="2018-10-26T00:00:00"/>
    <s v="MASCULINO"/>
    <s v="MEDIO SAN JUAN"/>
    <s v="CHOCO"/>
    <n v="1"/>
    <n v="2"/>
    <n v="0"/>
    <n v="0"/>
    <n v="2"/>
    <n v="2"/>
    <s v="Si"/>
    <s v="Si"/>
    <x v="0"/>
    <n v="2500"/>
    <n v="13000"/>
    <n v="0"/>
    <n v="0"/>
    <n v="500000"/>
    <n v="360000"/>
    <n v="875500"/>
    <n v="3"/>
    <n v="2018"/>
    <x v="4"/>
  </r>
  <r>
    <n v="10000098"/>
    <s v="Protegido 98"/>
    <d v="2018-01-23T00:00:00"/>
    <d v="2018-12-14T00:00:00"/>
    <s v="MASCULINO"/>
    <s v="EL ZULIA"/>
    <s v="NORTE DE SANTANDER"/>
    <n v="0"/>
    <n v="1"/>
    <n v="0"/>
    <n v="0"/>
    <n v="2"/>
    <n v="2"/>
    <s v="Si"/>
    <s v="Si"/>
    <x v="0"/>
    <n v="0"/>
    <n v="6500"/>
    <n v="0"/>
    <n v="0"/>
    <n v="500000"/>
    <n v="360000"/>
    <n v="866500"/>
    <n v="4"/>
    <n v="2018"/>
    <x v="8"/>
  </r>
  <r>
    <n v="10000099"/>
    <s v="Protegido 99"/>
    <d v="2018-01-23T00:00:00"/>
    <d v="2018-04-14T00:00:00"/>
    <s v="MASCULINO"/>
    <s v="URRAO"/>
    <s v="ANTIOQUIA"/>
    <n v="0"/>
    <n v="2"/>
    <n v="0"/>
    <n v="0"/>
    <n v="1"/>
    <n v="1"/>
    <s v="Si"/>
    <s v="Si"/>
    <x v="0"/>
    <n v="0"/>
    <n v="13000"/>
    <n v="0"/>
    <n v="0"/>
    <n v="250000"/>
    <n v="180000"/>
    <n v="443000"/>
    <n v="2"/>
    <n v="2018"/>
    <x v="11"/>
  </r>
  <r>
    <n v="10000100"/>
    <s v="Protegido 100"/>
    <d v="2018-01-23T00:00:00"/>
    <d v="2020-04-29T00:00:00"/>
    <s v="MASCULINO"/>
    <s v="NUQUI"/>
    <s v="CHOCO"/>
    <n v="0"/>
    <n v="1"/>
    <n v="0"/>
    <n v="0"/>
    <n v="2"/>
    <n v="1"/>
    <s v="Si"/>
    <s v="Si"/>
    <x v="0"/>
    <n v="0"/>
    <n v="6500"/>
    <n v="0"/>
    <n v="0"/>
    <n v="500000"/>
    <n v="180000"/>
    <n v="686500"/>
    <n v="3"/>
    <n v="2018"/>
    <x v="11"/>
  </r>
  <r>
    <n v="10000101"/>
    <s v="Protegido 101"/>
    <d v="2018-01-23T00:00:00"/>
    <d v="2019-10-19T00:00:00"/>
    <s v="FEMENINO"/>
    <s v="SAN PABLO 2"/>
    <s v="NARIÑO"/>
    <n v="0"/>
    <n v="2"/>
    <n v="1"/>
    <n v="1"/>
    <n v="2"/>
    <n v="2"/>
    <s v="Si"/>
    <s v="Si"/>
    <x v="0"/>
    <n v="0"/>
    <n v="13000"/>
    <n v="1500"/>
    <n v="120000"/>
    <n v="500000"/>
    <n v="360000"/>
    <n v="994500"/>
    <n v="2"/>
    <n v="2018"/>
    <x v="4"/>
  </r>
  <r>
    <n v="10000102"/>
    <s v="Protegido 102"/>
    <d v="2018-01-23T00:00:00"/>
    <d v="2019-01-24T00:00:00"/>
    <s v="FEMENINO"/>
    <s v="ORITO"/>
    <s v="PUTUMAYO"/>
    <n v="1"/>
    <n v="2"/>
    <n v="1"/>
    <n v="1"/>
    <n v="2"/>
    <n v="2"/>
    <s v="Si"/>
    <s v="Si"/>
    <x v="0"/>
    <n v="2500"/>
    <n v="13000"/>
    <n v="1500"/>
    <n v="120000"/>
    <n v="500000"/>
    <n v="360000"/>
    <n v="997000"/>
    <n v="2"/>
    <n v="2018"/>
    <x v="10"/>
  </r>
  <r>
    <n v="10000103"/>
    <s v="Protegido 103"/>
    <d v="2018-01-23T00:00:00"/>
    <d v="2019-12-19T00:00:00"/>
    <s v="FEMENINO"/>
    <s v="TUQUERRES"/>
    <s v="NARIÑO"/>
    <n v="0"/>
    <n v="1"/>
    <n v="0"/>
    <n v="0"/>
    <n v="1"/>
    <n v="2"/>
    <s v="Si"/>
    <s v="Si"/>
    <x v="0"/>
    <n v="0"/>
    <n v="6500"/>
    <n v="0"/>
    <n v="0"/>
    <n v="250000"/>
    <n v="360000"/>
    <n v="616500"/>
    <n v="2"/>
    <n v="2018"/>
    <x v="8"/>
  </r>
  <r>
    <n v="10000104"/>
    <s v="Protegido 104"/>
    <d v="2018-01-23T00:00:00"/>
    <d v="2020-03-21T00:00:00"/>
    <s v="MASCULINO"/>
    <s v="URRAO"/>
    <s v="ANTIOQUIA"/>
    <n v="0"/>
    <n v="1"/>
    <n v="0"/>
    <n v="1"/>
    <n v="2"/>
    <n v="2"/>
    <s v="Si"/>
    <s v="Si"/>
    <x v="0"/>
    <n v="0"/>
    <n v="6500"/>
    <n v="0"/>
    <n v="120000"/>
    <n v="500000"/>
    <n v="360000"/>
    <n v="986500"/>
    <n v="2"/>
    <n v="2018"/>
    <x v="5"/>
  </r>
  <r>
    <n v="10000105"/>
    <s v="Protegido 105"/>
    <d v="2018-01-23T00:00:00"/>
    <d v="2018-08-22T00:00:00"/>
    <s v="MASCULINO"/>
    <s v="AMALFI"/>
    <s v="ANTIOQUIA"/>
    <n v="1"/>
    <n v="0"/>
    <n v="1"/>
    <n v="0"/>
    <n v="2"/>
    <n v="1"/>
    <s v="Si"/>
    <s v="Si"/>
    <x v="0"/>
    <n v="2500"/>
    <n v="0"/>
    <n v="1500"/>
    <n v="0"/>
    <n v="500000"/>
    <n v="180000"/>
    <n v="684000"/>
    <n v="2"/>
    <n v="2018"/>
    <x v="3"/>
  </r>
  <r>
    <n v="10000106"/>
    <s v="Protegido 106"/>
    <d v="2018-01-23T00:00:00"/>
    <d v="2018-08-30T00:00:00"/>
    <s v="MASCULINO"/>
    <s v="HATO COROZAL"/>
    <s v="CASANARE"/>
    <n v="0"/>
    <n v="1"/>
    <n v="1"/>
    <n v="1"/>
    <n v="2"/>
    <n v="1"/>
    <s v="Si"/>
    <s v="Si"/>
    <x v="0"/>
    <n v="0"/>
    <n v="6500"/>
    <n v="1500"/>
    <n v="120000"/>
    <n v="500000"/>
    <n v="180000"/>
    <n v="808000"/>
    <n v="2"/>
    <n v="2018"/>
    <x v="3"/>
  </r>
  <r>
    <n v="10000107"/>
    <s v="Protegido 107"/>
    <d v="2018-01-29T00:00:00"/>
    <d v="2019-05-21T00:00:00"/>
    <s v="MASCULINO"/>
    <s v="POPAYAN"/>
    <s v="CAUCA"/>
    <n v="1"/>
    <n v="2"/>
    <n v="0"/>
    <n v="0"/>
    <n v="2"/>
    <n v="1"/>
    <s v="Si"/>
    <s v="Si"/>
    <x v="0"/>
    <n v="2500"/>
    <n v="13000"/>
    <n v="0"/>
    <n v="0"/>
    <n v="500000"/>
    <n v="180000"/>
    <n v="695500"/>
    <n v="1"/>
    <n v="2018"/>
    <x v="7"/>
  </r>
  <r>
    <n v="10000108"/>
    <s v="Protegido 108"/>
    <d v="2018-01-29T00:00:00"/>
    <d v="2018-04-24T00:00:00"/>
    <s v="MASCULINO"/>
    <s v="SAN PABLO 2"/>
    <s v="NARIÑO"/>
    <n v="1"/>
    <n v="1"/>
    <n v="0"/>
    <n v="0"/>
    <n v="1"/>
    <n v="2"/>
    <s v="Si"/>
    <s v="Si"/>
    <x v="0"/>
    <n v="2500"/>
    <n v="6500"/>
    <n v="0"/>
    <n v="0"/>
    <n v="250000"/>
    <n v="360000"/>
    <n v="619000"/>
    <n v="2"/>
    <n v="2018"/>
    <x v="11"/>
  </r>
  <r>
    <n v="10000109"/>
    <s v="Protegido 109"/>
    <d v="2018-01-29T00:00:00"/>
    <d v="2020-07-01T00:00:00"/>
    <s v="FEMENINO"/>
    <s v="CALI"/>
    <s v="VALLE DEL CAUCA"/>
    <n v="1"/>
    <n v="0"/>
    <n v="0"/>
    <n v="1"/>
    <n v="1"/>
    <n v="1"/>
    <s v="Si"/>
    <s v="Si"/>
    <x v="0"/>
    <n v="2500"/>
    <n v="0"/>
    <n v="0"/>
    <n v="120000"/>
    <n v="250000"/>
    <n v="180000"/>
    <n v="552500"/>
    <n v="2"/>
    <n v="2018"/>
    <x v="0"/>
  </r>
  <r>
    <n v="10000110"/>
    <s v="Protegido 110"/>
    <d v="2018-01-29T00:00:00"/>
    <d v="2018-04-30T00:00:00"/>
    <s v="FEMENINO"/>
    <s v="FLORENCIA 1"/>
    <s v="CAQUETA"/>
    <n v="0"/>
    <n v="1"/>
    <n v="0"/>
    <n v="1"/>
    <n v="3"/>
    <n v="2"/>
    <s v="Si"/>
    <s v="Si"/>
    <x v="0"/>
    <n v="0"/>
    <n v="6500"/>
    <n v="0"/>
    <n v="120000"/>
    <n v="750000"/>
    <n v="360000"/>
    <n v="1236500"/>
    <n v="1"/>
    <n v="2018"/>
    <x v="11"/>
  </r>
  <r>
    <n v="10000111"/>
    <s v="Protegido 111"/>
    <d v="2018-02-04T00:00:00"/>
    <d v="2019-05-08T00:00:00"/>
    <s v="MASCULINO"/>
    <s v="PUERTO ASIS"/>
    <s v="PUTUMAYO"/>
    <n v="0"/>
    <n v="1"/>
    <n v="1"/>
    <n v="1"/>
    <n v="2"/>
    <n v="1"/>
    <s v="Si"/>
    <s v="Si"/>
    <x v="0"/>
    <n v="0"/>
    <n v="6500"/>
    <n v="1500"/>
    <n v="120000"/>
    <n v="500000"/>
    <n v="180000"/>
    <n v="808000"/>
    <n v="2"/>
    <n v="2018"/>
    <x v="7"/>
  </r>
  <r>
    <n v="10000112"/>
    <s v="Protegido 112"/>
    <d v="2018-02-04T00:00:00"/>
    <d v="2018-08-20T00:00:00"/>
    <s v="MASCULINO"/>
    <s v="EL RETEN"/>
    <s v="MAGDALENA"/>
    <n v="1"/>
    <n v="2"/>
    <n v="1"/>
    <n v="0"/>
    <n v="1"/>
    <n v="1"/>
    <s v="Si"/>
    <s v="Si"/>
    <x v="0"/>
    <n v="2500"/>
    <n v="13000"/>
    <n v="1500"/>
    <n v="0"/>
    <n v="250000"/>
    <n v="180000"/>
    <n v="447000"/>
    <n v="4"/>
    <n v="2018"/>
    <x v="3"/>
  </r>
  <r>
    <n v="10000113"/>
    <s v="Protegido 113"/>
    <d v="2018-02-16T00:00:00"/>
    <d v="2019-05-05T00:00:00"/>
    <s v="MASCULINO"/>
    <s v="TORIBIO"/>
    <s v="CAUCA"/>
    <n v="0"/>
    <n v="1"/>
    <n v="0"/>
    <n v="1"/>
    <n v="0"/>
    <n v="0"/>
    <s v="Si"/>
    <s v="Si"/>
    <x v="0"/>
    <n v="0"/>
    <n v="6500"/>
    <n v="0"/>
    <n v="120000"/>
    <n v="0"/>
    <n v="0"/>
    <n v="126500"/>
    <n v="1"/>
    <n v="2018"/>
    <x v="7"/>
  </r>
  <r>
    <n v="10000114"/>
    <s v="Protegido 114"/>
    <d v="2018-02-16T00:00:00"/>
    <d v="2020-05-15T00:00:00"/>
    <s v="MASCULINO"/>
    <s v="SARAVENA"/>
    <s v="ARAUCA"/>
    <n v="0"/>
    <n v="1"/>
    <n v="0"/>
    <n v="3"/>
    <n v="2"/>
    <n v="1"/>
    <s v="Si"/>
    <s v="Si"/>
    <x v="0"/>
    <n v="0"/>
    <n v="6500"/>
    <n v="0"/>
    <n v="360000"/>
    <n v="500000"/>
    <n v="180000"/>
    <n v="1046500"/>
    <n v="4"/>
    <n v="2018"/>
    <x v="7"/>
  </r>
  <r>
    <n v="10000115"/>
    <s v="Protegido 115"/>
    <d v="2018-02-17T00:00:00"/>
    <d v="2019-01-15T00:00:00"/>
    <s v="FEMENINO"/>
    <s v="NUNCHIA"/>
    <s v="CASANARE"/>
    <n v="0"/>
    <n v="1"/>
    <n v="0"/>
    <n v="1"/>
    <n v="3"/>
    <n v="2"/>
    <s v="Si"/>
    <s v="Si"/>
    <x v="0"/>
    <n v="0"/>
    <n v="6500"/>
    <n v="0"/>
    <n v="120000"/>
    <n v="750000"/>
    <n v="360000"/>
    <n v="1236500"/>
    <n v="2"/>
    <n v="2018"/>
    <x v="10"/>
  </r>
  <r>
    <n v="10000116"/>
    <s v="Protegido 116"/>
    <d v="2018-02-17T00:00:00"/>
    <d v="2019-01-31T00:00:00"/>
    <s v="MASCULINO"/>
    <s v="BOGOTA"/>
    <s v="BOGOTA"/>
    <n v="1"/>
    <n v="2"/>
    <n v="1"/>
    <n v="1"/>
    <n v="2"/>
    <n v="1"/>
    <s v="Si"/>
    <s v="Si"/>
    <x v="0"/>
    <n v="2500"/>
    <n v="13000"/>
    <n v="1500"/>
    <n v="120000"/>
    <n v="500000"/>
    <n v="180000"/>
    <n v="817000"/>
    <n v="1"/>
    <n v="2018"/>
    <x v="10"/>
  </r>
  <r>
    <n v="10000117"/>
    <s v="Protegido 117"/>
    <d v="2018-02-17T00:00:00"/>
    <d v="2020-06-16T00:00:00"/>
    <s v="FEMENINO"/>
    <s v="CUBARRAL"/>
    <s v="META"/>
    <n v="0"/>
    <n v="2"/>
    <n v="1"/>
    <n v="3"/>
    <n v="3"/>
    <n v="0"/>
    <s v="Si"/>
    <s v="Si"/>
    <x v="0"/>
    <n v="0"/>
    <n v="13000"/>
    <n v="1500"/>
    <n v="360000"/>
    <n v="750000"/>
    <n v="0"/>
    <n v="1124500"/>
    <n v="1"/>
    <n v="2018"/>
    <x v="1"/>
  </r>
  <r>
    <n v="10000118"/>
    <s v="Protegido 118"/>
    <d v="2018-02-17T00:00:00"/>
    <d v="2018-09-23T00:00:00"/>
    <s v="MASCULINO"/>
    <s v="BOGOTA"/>
    <s v="BOGOTA"/>
    <n v="0"/>
    <n v="1"/>
    <n v="0"/>
    <n v="0"/>
    <n v="2"/>
    <n v="2"/>
    <s v="Si"/>
    <s v="Si"/>
    <x v="0"/>
    <n v="0"/>
    <n v="6500"/>
    <n v="0"/>
    <n v="0"/>
    <n v="500000"/>
    <n v="360000"/>
    <n v="866500"/>
    <n v="1"/>
    <n v="2018"/>
    <x v="9"/>
  </r>
  <r>
    <n v="10000119"/>
    <s v="Protegido 119"/>
    <d v="2018-02-27T00:00:00"/>
    <d v="2019-08-23T00:00:00"/>
    <s v="FEMENINO"/>
    <s v="APARTADO"/>
    <s v="ANTIOQUIA"/>
    <n v="0"/>
    <n v="1"/>
    <n v="0"/>
    <n v="1"/>
    <n v="1"/>
    <n v="1"/>
    <s v="Si"/>
    <s v="Si"/>
    <x v="0"/>
    <n v="0"/>
    <n v="6500"/>
    <n v="0"/>
    <n v="120000"/>
    <n v="250000"/>
    <n v="180000"/>
    <n v="556500"/>
    <n v="2"/>
    <n v="2018"/>
    <x v="3"/>
  </r>
  <r>
    <n v="10000120"/>
    <s v="Protegido 120"/>
    <d v="2018-02-27T00:00:00"/>
    <d v="2018-05-03T00:00:00"/>
    <s v="MASCULINO"/>
    <s v="PASTO"/>
    <s v="NARIÑO"/>
    <n v="0"/>
    <n v="2"/>
    <n v="0"/>
    <n v="1"/>
    <n v="1"/>
    <n v="1"/>
    <s v="Si"/>
    <s v="Si"/>
    <x v="0"/>
    <n v="0"/>
    <n v="13000"/>
    <n v="0"/>
    <n v="120000"/>
    <n v="250000"/>
    <n v="180000"/>
    <n v="563000"/>
    <n v="2"/>
    <n v="2018"/>
    <x v="7"/>
  </r>
  <r>
    <n v="10000121"/>
    <s v="Protegido 121"/>
    <d v="2018-02-27T00:00:00"/>
    <d v="2020-08-10T00:00:00"/>
    <s v="MASCULINO"/>
    <s v="GUAMO"/>
    <s v="TOLIMA"/>
    <n v="0"/>
    <n v="0"/>
    <n v="0"/>
    <n v="1"/>
    <n v="1"/>
    <n v="1"/>
    <s v="No"/>
    <s v="Si"/>
    <x v="0"/>
    <n v="0"/>
    <n v="0"/>
    <n v="0"/>
    <n v="120000"/>
    <n v="250000"/>
    <n v="180000"/>
    <n v="550000"/>
    <n v="4"/>
    <n v="2018"/>
    <x v="3"/>
  </r>
  <r>
    <n v="10000122"/>
    <s v="Protegido 122"/>
    <d v="2018-02-27T00:00:00"/>
    <d v="2018-05-13T00:00:00"/>
    <s v="MASCULINO"/>
    <s v="ORITO"/>
    <s v="PUTUMAYO"/>
    <n v="1"/>
    <n v="1"/>
    <n v="0"/>
    <n v="1"/>
    <n v="2"/>
    <n v="1"/>
    <s v="Si"/>
    <s v="Si"/>
    <x v="0"/>
    <n v="2500"/>
    <n v="6500"/>
    <n v="0"/>
    <n v="120000"/>
    <n v="500000"/>
    <n v="180000"/>
    <n v="809000"/>
    <n v="2"/>
    <n v="2018"/>
    <x v="7"/>
  </r>
  <r>
    <n v="10000123"/>
    <s v="Protegido 123"/>
    <d v="2018-03-03T00:00:00"/>
    <d v="2019-03-22T00:00:00"/>
    <s v="MASCULINO"/>
    <s v="FLORENCIA 1"/>
    <s v="CAQUETA"/>
    <n v="0"/>
    <n v="2"/>
    <n v="1"/>
    <n v="3"/>
    <n v="1"/>
    <n v="0"/>
    <s v="Si"/>
    <s v="Si"/>
    <x v="0"/>
    <n v="0"/>
    <n v="13000"/>
    <n v="1500"/>
    <n v="360000"/>
    <n v="250000"/>
    <n v="0"/>
    <n v="624500"/>
    <n v="1"/>
    <n v="2018"/>
    <x v="5"/>
  </r>
  <r>
    <n v="10000124"/>
    <s v="Protegido 124"/>
    <d v="2018-03-03T00:00:00"/>
    <d v="2018-05-07T00:00:00"/>
    <s v="FEMENINO"/>
    <s v="MEDELLIN"/>
    <s v="ANTIOQUIA"/>
    <n v="1"/>
    <n v="2"/>
    <n v="0"/>
    <n v="0"/>
    <n v="1"/>
    <n v="0"/>
    <s v="Si"/>
    <s v="Si"/>
    <x v="0"/>
    <n v="2500"/>
    <n v="13000"/>
    <n v="0"/>
    <n v="0"/>
    <n v="250000"/>
    <n v="0"/>
    <n v="265500"/>
    <n v="2"/>
    <n v="2018"/>
    <x v="7"/>
  </r>
  <r>
    <n v="10000125"/>
    <s v="Protegido 125"/>
    <d v="2018-03-11T00:00:00"/>
    <d v="2019-01-26T00:00:00"/>
    <s v="MASCULINO"/>
    <s v="EL RETORNO"/>
    <s v="GUAVIARE"/>
    <n v="0"/>
    <n v="0"/>
    <n v="1"/>
    <n v="0"/>
    <n v="2"/>
    <n v="1"/>
    <s v="Si"/>
    <s v="Si"/>
    <x v="0"/>
    <n v="0"/>
    <n v="0"/>
    <n v="1500"/>
    <n v="0"/>
    <n v="500000"/>
    <n v="180000"/>
    <n v="681500"/>
    <n v="4"/>
    <n v="2018"/>
    <x v="10"/>
  </r>
  <r>
    <n v="10000126"/>
    <s v="Protegido 126"/>
    <d v="2018-03-11T00:00:00"/>
    <d v="2019-01-09T00:00:00"/>
    <s v="MASCULINO"/>
    <s v="TIERRALTA"/>
    <s v="CORDOBA"/>
    <n v="0"/>
    <n v="1"/>
    <n v="1"/>
    <n v="1"/>
    <n v="1"/>
    <n v="2"/>
    <s v="Si"/>
    <s v="Si"/>
    <x v="0"/>
    <n v="0"/>
    <n v="6500"/>
    <n v="1500"/>
    <n v="120000"/>
    <n v="250000"/>
    <n v="360000"/>
    <n v="738000"/>
    <n v="2"/>
    <n v="2018"/>
    <x v="10"/>
  </r>
  <r>
    <n v="10000127"/>
    <s v="Protegido 127"/>
    <d v="2018-03-11T00:00:00"/>
    <d v="2020-04-26T00:00:00"/>
    <s v="MASCULINO"/>
    <s v="BUCARAMANGA"/>
    <s v="SANTANDER"/>
    <n v="0"/>
    <n v="1"/>
    <n v="1"/>
    <n v="0"/>
    <n v="2"/>
    <n v="2"/>
    <s v="Si"/>
    <s v="Si"/>
    <x v="0"/>
    <n v="0"/>
    <n v="6500"/>
    <n v="1500"/>
    <n v="0"/>
    <n v="500000"/>
    <n v="360000"/>
    <n v="868000"/>
    <n v="2"/>
    <n v="2018"/>
    <x v="11"/>
  </r>
  <r>
    <n v="10000128"/>
    <s v="Protegido 128"/>
    <d v="2018-03-11T00:00:00"/>
    <d v="2019-10-26T00:00:00"/>
    <s v="FEMENINO"/>
    <s v="TIERRALTA"/>
    <s v="CORDOBA"/>
    <n v="0"/>
    <n v="2"/>
    <n v="1"/>
    <n v="0"/>
    <n v="1"/>
    <n v="2"/>
    <s v="Si"/>
    <s v="Si"/>
    <x v="0"/>
    <n v="0"/>
    <n v="13000"/>
    <n v="1500"/>
    <n v="0"/>
    <n v="250000"/>
    <n v="360000"/>
    <n v="624500"/>
    <n v="2"/>
    <n v="2018"/>
    <x v="4"/>
  </r>
  <r>
    <n v="10000129"/>
    <s v="Protegido 129"/>
    <d v="2018-03-11T00:00:00"/>
    <d v="2019-12-12T00:00:00"/>
    <s v="FEMENINO"/>
    <s v="MONTERIA"/>
    <s v="CORDOBA"/>
    <n v="0"/>
    <n v="2"/>
    <n v="1"/>
    <n v="0"/>
    <n v="1"/>
    <n v="1"/>
    <s v="Si"/>
    <s v="Si"/>
    <x v="0"/>
    <n v="0"/>
    <n v="13000"/>
    <n v="1500"/>
    <n v="0"/>
    <n v="250000"/>
    <n v="180000"/>
    <n v="444500"/>
    <n v="2"/>
    <n v="2018"/>
    <x v="8"/>
  </r>
  <r>
    <n v="10000130"/>
    <s v="Protegido 130"/>
    <d v="2018-03-11T00:00:00"/>
    <d v="2018-12-25T00:00:00"/>
    <s v="FEMENINO"/>
    <s v="TIERRALTA"/>
    <s v="CORDOBA"/>
    <n v="1"/>
    <n v="2"/>
    <n v="1"/>
    <n v="1"/>
    <n v="2"/>
    <n v="1"/>
    <s v="Si"/>
    <s v="Si"/>
    <x v="0"/>
    <n v="2500"/>
    <n v="13000"/>
    <n v="1500"/>
    <n v="120000"/>
    <n v="500000"/>
    <n v="180000"/>
    <n v="817000"/>
    <n v="2"/>
    <n v="2018"/>
    <x v="8"/>
  </r>
  <r>
    <n v="10000131"/>
    <s v="Protegido 131"/>
    <d v="2018-03-11T00:00:00"/>
    <d v="2020-06-02T00:00:00"/>
    <s v="MASCULINO"/>
    <s v="TIERRALTA"/>
    <s v="CORDOBA"/>
    <n v="0"/>
    <n v="1"/>
    <n v="1"/>
    <n v="1"/>
    <n v="2"/>
    <n v="1"/>
    <s v="Si"/>
    <s v="Si"/>
    <x v="0"/>
    <n v="0"/>
    <n v="6500"/>
    <n v="1500"/>
    <n v="120000"/>
    <n v="500000"/>
    <n v="180000"/>
    <n v="808000"/>
    <n v="2"/>
    <n v="2018"/>
    <x v="1"/>
  </r>
  <r>
    <n v="10000132"/>
    <s v="Protegido 132"/>
    <d v="2018-03-11T00:00:00"/>
    <d v="2019-03-25T00:00:00"/>
    <s v="FEMENINO"/>
    <s v="TIERRALTA"/>
    <s v="CORDOBA"/>
    <n v="0"/>
    <n v="2"/>
    <n v="1"/>
    <n v="1"/>
    <n v="2"/>
    <n v="2"/>
    <s v="Si"/>
    <s v="Si"/>
    <x v="0"/>
    <n v="0"/>
    <n v="13000"/>
    <n v="1500"/>
    <n v="120000"/>
    <n v="500000"/>
    <n v="360000"/>
    <n v="994500"/>
    <n v="2"/>
    <n v="2018"/>
    <x v="5"/>
  </r>
  <r>
    <n v="10000133"/>
    <s v="Protegido 133"/>
    <d v="2018-03-11T00:00:00"/>
    <d v="2019-07-18T00:00:00"/>
    <s v="MASCULINO"/>
    <s v="POPAYAN"/>
    <s v="CAUCA"/>
    <n v="1"/>
    <n v="2"/>
    <n v="1"/>
    <n v="1"/>
    <n v="1"/>
    <n v="0"/>
    <s v="Si"/>
    <s v="Si"/>
    <x v="0"/>
    <n v="2500"/>
    <n v="13000"/>
    <n v="1500"/>
    <n v="120000"/>
    <n v="250000"/>
    <n v="0"/>
    <n v="387000"/>
    <n v="1"/>
    <n v="2018"/>
    <x v="0"/>
  </r>
  <r>
    <n v="10000134"/>
    <s v="Protegido 134"/>
    <d v="2018-03-11T00:00:00"/>
    <d v="2019-04-15T00:00:00"/>
    <s v="FEMENINO"/>
    <s v="MEDELLIN"/>
    <s v="ANTIOQUIA"/>
    <n v="0"/>
    <n v="0"/>
    <n v="1"/>
    <n v="3"/>
    <n v="2"/>
    <n v="2"/>
    <s v="Si"/>
    <s v="Si"/>
    <x v="0"/>
    <n v="0"/>
    <n v="0"/>
    <n v="1500"/>
    <n v="360000"/>
    <n v="500000"/>
    <n v="360000"/>
    <n v="1221500"/>
    <n v="2"/>
    <n v="2018"/>
    <x v="11"/>
  </r>
  <r>
    <n v="10000135"/>
    <s v="Protegido 135"/>
    <d v="2018-03-11T00:00:00"/>
    <d v="2020-02-15T00:00:00"/>
    <s v="MASCULINO"/>
    <s v="TRUJILLO"/>
    <s v="VALLE DEL CAUCA"/>
    <n v="0"/>
    <n v="0"/>
    <n v="0"/>
    <n v="3"/>
    <n v="2"/>
    <n v="1"/>
    <s v="No"/>
    <s v="Si"/>
    <x v="0"/>
    <n v="0"/>
    <n v="0"/>
    <n v="0"/>
    <n v="360000"/>
    <n v="500000"/>
    <n v="180000"/>
    <n v="1040000"/>
    <n v="2"/>
    <n v="2018"/>
    <x v="2"/>
  </r>
  <r>
    <n v="10000136"/>
    <s v="Protegido 136"/>
    <d v="2018-03-24T00:00:00"/>
    <d v="2020-01-02T00:00:00"/>
    <s v="MASCULINO"/>
    <s v="CARTAGENA DE INDIAS"/>
    <s v="BOLIVAR"/>
    <n v="0"/>
    <n v="0"/>
    <n v="0"/>
    <n v="3"/>
    <n v="1"/>
    <n v="1"/>
    <s v="No"/>
    <s v="Si"/>
    <x v="0"/>
    <n v="0"/>
    <n v="0"/>
    <n v="0"/>
    <n v="360000"/>
    <n v="250000"/>
    <n v="180000"/>
    <n v="790000"/>
    <n v="3"/>
    <n v="2018"/>
    <x v="10"/>
  </r>
  <r>
    <n v="10000137"/>
    <s v="Protegido 137"/>
    <d v="2018-03-24T00:00:00"/>
    <d v="2019-08-03T00:00:00"/>
    <s v="MASCULINO"/>
    <s v="BOGOTA"/>
    <s v="BOGOTA"/>
    <n v="1"/>
    <n v="2"/>
    <n v="0"/>
    <n v="1"/>
    <n v="0"/>
    <n v="1"/>
    <s v="Si"/>
    <s v="Si"/>
    <x v="0"/>
    <n v="2500"/>
    <n v="13000"/>
    <n v="0"/>
    <n v="120000"/>
    <n v="0"/>
    <n v="180000"/>
    <n v="315500"/>
    <n v="1"/>
    <n v="2018"/>
    <x v="3"/>
  </r>
  <r>
    <n v="10000138"/>
    <s v="Protegido 138"/>
    <d v="2018-03-24T00:00:00"/>
    <d v="2020-05-05T00:00:00"/>
    <s v="MASCULINO"/>
    <s v="BOGOTA"/>
    <s v="BOGOTA"/>
    <n v="0"/>
    <n v="2"/>
    <n v="1"/>
    <n v="0"/>
    <n v="2"/>
    <n v="1"/>
    <s v="Si"/>
    <s v="Si"/>
    <x v="0"/>
    <n v="0"/>
    <n v="13000"/>
    <n v="1500"/>
    <n v="0"/>
    <n v="500000"/>
    <n v="180000"/>
    <n v="694500"/>
    <n v="1"/>
    <n v="2018"/>
    <x v="7"/>
  </r>
  <r>
    <n v="10000139"/>
    <s v="Protegido 139"/>
    <d v="2018-03-24T00:00:00"/>
    <d v="2020-04-04T00:00:00"/>
    <s v="MASCULINO"/>
    <s v="BOGOTA"/>
    <s v="BOGOTA"/>
    <n v="1"/>
    <n v="2"/>
    <n v="1"/>
    <n v="1"/>
    <n v="2"/>
    <n v="1"/>
    <s v="Si"/>
    <s v="Si"/>
    <x v="0"/>
    <n v="2500"/>
    <n v="13000"/>
    <n v="1500"/>
    <n v="120000"/>
    <n v="500000"/>
    <n v="180000"/>
    <n v="817000"/>
    <n v="1"/>
    <n v="2018"/>
    <x v="11"/>
  </r>
  <r>
    <n v="10000140"/>
    <s v="Protegido 140"/>
    <d v="2018-03-24T00:00:00"/>
    <d v="2020-06-16T00:00:00"/>
    <s v="FEMENINO"/>
    <s v="BOGOTA"/>
    <s v="BOGOTA"/>
    <n v="1"/>
    <n v="0"/>
    <n v="0"/>
    <n v="3"/>
    <n v="3"/>
    <n v="0"/>
    <s v="Si"/>
    <s v="Si"/>
    <x v="0"/>
    <n v="2500"/>
    <n v="0"/>
    <n v="0"/>
    <n v="360000"/>
    <n v="750000"/>
    <n v="0"/>
    <n v="1112500"/>
    <n v="1"/>
    <n v="2018"/>
    <x v="1"/>
  </r>
  <r>
    <n v="10000141"/>
    <s v="Protegido 141"/>
    <d v="2018-03-24T00:00:00"/>
    <d v="2018-07-01T00:00:00"/>
    <s v="FEMENINO"/>
    <s v="PIEDECUESTA"/>
    <s v="SANTANDER"/>
    <n v="0"/>
    <n v="1"/>
    <n v="0"/>
    <n v="3"/>
    <n v="3"/>
    <n v="2"/>
    <s v="Si"/>
    <s v="Si"/>
    <x v="0"/>
    <n v="0"/>
    <n v="6500"/>
    <n v="0"/>
    <n v="360000"/>
    <n v="750000"/>
    <n v="360000"/>
    <n v="1476500"/>
    <n v="2"/>
    <n v="2018"/>
    <x v="0"/>
  </r>
  <r>
    <n v="10000142"/>
    <s v="Protegido 142"/>
    <d v="2018-03-24T00:00:00"/>
    <d v="2018-11-24T00:00:00"/>
    <s v="MASCULINO"/>
    <s v="MEDELLIN"/>
    <s v="ANTIOQUIA"/>
    <n v="0"/>
    <n v="0"/>
    <n v="0"/>
    <n v="0"/>
    <n v="3"/>
    <n v="0"/>
    <s v="No"/>
    <s v="Si"/>
    <x v="0"/>
    <n v="0"/>
    <n v="0"/>
    <n v="0"/>
    <n v="0"/>
    <n v="750000"/>
    <n v="0"/>
    <n v="750000"/>
    <n v="2"/>
    <n v="2018"/>
    <x v="6"/>
  </r>
  <r>
    <n v="10000143"/>
    <s v="Protegido 143"/>
    <d v="2018-03-24T00:00:00"/>
    <d v="2019-06-05T00:00:00"/>
    <s v="MASCULINO"/>
    <s v="ARMENIA 2"/>
    <s v="QUINDIO"/>
    <n v="1"/>
    <n v="2"/>
    <n v="0"/>
    <n v="1"/>
    <n v="3"/>
    <n v="0"/>
    <s v="Si"/>
    <s v="Si"/>
    <x v="0"/>
    <n v="2500"/>
    <n v="13000"/>
    <n v="0"/>
    <n v="120000"/>
    <n v="750000"/>
    <n v="0"/>
    <n v="885500"/>
    <n v="3"/>
    <n v="2018"/>
    <x v="1"/>
  </r>
  <r>
    <n v="10000144"/>
    <s v="Protegido 144"/>
    <d v="2018-04-06T00:00:00"/>
    <d v="2019-04-05T00:00:00"/>
    <s v="FEMENINO"/>
    <s v="PASTO"/>
    <s v="NARIÑO"/>
    <n v="1"/>
    <n v="0"/>
    <n v="1"/>
    <n v="1"/>
    <n v="2"/>
    <n v="1"/>
    <s v="Si"/>
    <s v="Si"/>
    <x v="0"/>
    <n v="2500"/>
    <n v="0"/>
    <n v="1500"/>
    <n v="120000"/>
    <n v="500000"/>
    <n v="180000"/>
    <n v="804000"/>
    <n v="2"/>
    <n v="2018"/>
    <x v="11"/>
  </r>
  <r>
    <n v="10000145"/>
    <s v="Protegido 145"/>
    <d v="2018-04-06T00:00:00"/>
    <d v="2019-10-01T00:00:00"/>
    <s v="MASCULINO"/>
    <s v="MEDELLIN"/>
    <s v="ANTIOQUIA"/>
    <n v="1"/>
    <n v="0"/>
    <n v="0"/>
    <n v="1"/>
    <n v="1"/>
    <n v="0"/>
    <s v="Si"/>
    <s v="Si"/>
    <x v="0"/>
    <n v="2500"/>
    <n v="0"/>
    <n v="0"/>
    <n v="120000"/>
    <n v="250000"/>
    <n v="0"/>
    <n v="372500"/>
    <n v="2"/>
    <n v="2018"/>
    <x v="4"/>
  </r>
  <r>
    <n v="10000146"/>
    <s v="Protegido 146"/>
    <d v="2018-04-06T00:00:00"/>
    <d v="2020-08-29T00:00:00"/>
    <s v="MASCULINO"/>
    <s v="BOGOTA"/>
    <s v="BOGOTA"/>
    <n v="0"/>
    <n v="2"/>
    <n v="0"/>
    <n v="0"/>
    <n v="1"/>
    <n v="2"/>
    <s v="Si"/>
    <s v="Si"/>
    <x v="0"/>
    <n v="0"/>
    <n v="13000"/>
    <n v="0"/>
    <n v="0"/>
    <n v="250000"/>
    <n v="360000"/>
    <n v="623000"/>
    <n v="1"/>
    <n v="2018"/>
    <x v="3"/>
  </r>
  <r>
    <n v="10000147"/>
    <s v="Protegido 147"/>
    <d v="2018-04-14T00:00:00"/>
    <d v="2018-10-01T00:00:00"/>
    <s v="MASCULINO"/>
    <s v="SAN JOSE DE CUCUTA"/>
    <s v="NORTE DE SANTANDER"/>
    <n v="0"/>
    <n v="2"/>
    <n v="1"/>
    <n v="1"/>
    <n v="1"/>
    <n v="1"/>
    <s v="Si"/>
    <s v="Si"/>
    <x v="0"/>
    <n v="0"/>
    <n v="13000"/>
    <n v="1500"/>
    <n v="120000"/>
    <n v="250000"/>
    <n v="180000"/>
    <n v="564500"/>
    <n v="4"/>
    <n v="2018"/>
    <x v="4"/>
  </r>
  <r>
    <n v="10000148"/>
    <s v="Protegido 148"/>
    <d v="2018-04-14T00:00:00"/>
    <d v="2020-08-26T00:00:00"/>
    <s v="FEMENINO"/>
    <s v="BARRANCABERMEJA"/>
    <s v="SANTANDER"/>
    <n v="0"/>
    <n v="0"/>
    <n v="1"/>
    <n v="0"/>
    <n v="3"/>
    <n v="0"/>
    <s v="Si"/>
    <s v="Si"/>
    <x v="0"/>
    <n v="0"/>
    <n v="0"/>
    <n v="1500"/>
    <n v="0"/>
    <n v="750000"/>
    <n v="0"/>
    <n v="751500"/>
    <n v="2"/>
    <n v="2018"/>
    <x v="3"/>
  </r>
  <r>
    <n v="10000149"/>
    <s v="Protegido 149"/>
    <d v="2018-04-14T00:00:00"/>
    <d v="2020-02-08T00:00:00"/>
    <s v="FEMENINO"/>
    <s v="CHIA"/>
    <s v="CUNDINAMARCA"/>
    <n v="0"/>
    <n v="1"/>
    <n v="0"/>
    <n v="0"/>
    <n v="3"/>
    <n v="2"/>
    <s v="Si"/>
    <s v="Si"/>
    <x v="0"/>
    <n v="0"/>
    <n v="6500"/>
    <n v="0"/>
    <n v="0"/>
    <n v="750000"/>
    <n v="360000"/>
    <n v="1116500"/>
    <n v="3"/>
    <n v="2018"/>
    <x v="2"/>
  </r>
  <r>
    <n v="10000150"/>
    <s v="Protegido 150"/>
    <d v="2018-04-14T00:00:00"/>
    <d v="2019-01-04T00:00:00"/>
    <s v="FEMENINO"/>
    <s v="SAN ALBERTO"/>
    <s v="CESAR"/>
    <n v="0"/>
    <n v="1"/>
    <n v="1"/>
    <n v="1"/>
    <n v="3"/>
    <n v="1"/>
    <s v="Si"/>
    <s v="Si"/>
    <x v="0"/>
    <n v="0"/>
    <n v="6500"/>
    <n v="1500"/>
    <n v="120000"/>
    <n v="750000"/>
    <n v="180000"/>
    <n v="1058000"/>
    <n v="4"/>
    <n v="2018"/>
    <x v="10"/>
  </r>
  <r>
    <n v="10000151"/>
    <s v="Protegido 151"/>
    <d v="2018-04-14T00:00:00"/>
    <d v="2019-12-12T00:00:00"/>
    <s v="MASCULINO"/>
    <s v="NECOCLI"/>
    <s v="ANTIOQUIA"/>
    <n v="0"/>
    <n v="0"/>
    <n v="1"/>
    <n v="1"/>
    <n v="2"/>
    <n v="0"/>
    <s v="Si"/>
    <s v="Si"/>
    <x v="0"/>
    <n v="0"/>
    <n v="0"/>
    <n v="1500"/>
    <n v="120000"/>
    <n v="500000"/>
    <n v="0"/>
    <n v="621500"/>
    <n v="2"/>
    <n v="2018"/>
    <x v="8"/>
  </r>
  <r>
    <n v="10000152"/>
    <s v="Protegido 152"/>
    <d v="2018-04-14T00:00:00"/>
    <d v="2020-07-27T00:00:00"/>
    <s v="MASCULINO"/>
    <s v="BARRANQUILLA"/>
    <s v="ATLANTICO"/>
    <n v="0"/>
    <n v="1"/>
    <n v="0"/>
    <n v="1"/>
    <n v="1"/>
    <n v="2"/>
    <s v="Si"/>
    <s v="Si"/>
    <x v="0"/>
    <n v="0"/>
    <n v="6500"/>
    <n v="0"/>
    <n v="120000"/>
    <n v="250000"/>
    <n v="360000"/>
    <n v="736500"/>
    <n v="2"/>
    <n v="2018"/>
    <x v="0"/>
  </r>
  <r>
    <n v="10000153"/>
    <s v="Protegido 153"/>
    <d v="2018-04-14T00:00:00"/>
    <d v="2019-11-09T00:00:00"/>
    <s v="MASCULINO"/>
    <s v="CARTAGENA DE INDIAS"/>
    <s v="BOLIVAR"/>
    <n v="0"/>
    <n v="1"/>
    <n v="0"/>
    <n v="1"/>
    <n v="3"/>
    <n v="0"/>
    <s v="Si"/>
    <s v="Si"/>
    <x v="0"/>
    <n v="0"/>
    <n v="6500"/>
    <n v="0"/>
    <n v="120000"/>
    <n v="750000"/>
    <n v="0"/>
    <n v="876500"/>
    <n v="3"/>
    <n v="2018"/>
    <x v="6"/>
  </r>
  <r>
    <n v="10000154"/>
    <s v="Protegido 154"/>
    <d v="2018-04-14T00:00:00"/>
    <d v="2020-04-16T00:00:00"/>
    <s v="MASCULINO"/>
    <s v="SAN ALBERTO"/>
    <s v="CESAR"/>
    <n v="0"/>
    <n v="0"/>
    <n v="0"/>
    <n v="3"/>
    <n v="2"/>
    <n v="2"/>
    <s v="No"/>
    <s v="Si"/>
    <x v="0"/>
    <n v="0"/>
    <n v="0"/>
    <n v="0"/>
    <n v="360000"/>
    <n v="500000"/>
    <n v="360000"/>
    <n v="1220000"/>
    <n v="4"/>
    <n v="2018"/>
    <x v="11"/>
  </r>
  <r>
    <n v="10000155"/>
    <s v="Protegido 155"/>
    <d v="2018-04-14T00:00:00"/>
    <d v="2018-09-11T00:00:00"/>
    <s v="MASCULINO"/>
    <s v="BARRANQUILLA"/>
    <s v="ATLANTICO"/>
    <n v="1"/>
    <n v="1"/>
    <n v="1"/>
    <n v="1"/>
    <n v="2"/>
    <n v="2"/>
    <s v="Si"/>
    <s v="Si"/>
    <x v="0"/>
    <n v="2500"/>
    <n v="6500"/>
    <n v="1500"/>
    <n v="120000"/>
    <n v="500000"/>
    <n v="360000"/>
    <n v="990500"/>
    <n v="2"/>
    <n v="2018"/>
    <x v="9"/>
  </r>
  <r>
    <n v="10000156"/>
    <s v="Protegido 156"/>
    <d v="2018-04-14T00:00:00"/>
    <d v="2019-03-26T00:00:00"/>
    <s v="MASCULINO"/>
    <s v="BARRANQUILLA"/>
    <s v="ATLANTICO"/>
    <n v="0"/>
    <n v="2"/>
    <n v="1"/>
    <n v="0"/>
    <n v="1"/>
    <n v="1"/>
    <s v="Si"/>
    <s v="Si"/>
    <x v="0"/>
    <n v="0"/>
    <n v="13000"/>
    <n v="1500"/>
    <n v="0"/>
    <n v="250000"/>
    <n v="180000"/>
    <n v="444500"/>
    <n v="2"/>
    <n v="2018"/>
    <x v="5"/>
  </r>
  <r>
    <n v="10000157"/>
    <s v="Protegido 157"/>
    <d v="2018-04-14T00:00:00"/>
    <d v="2019-11-06T00:00:00"/>
    <s v="MASCULINO"/>
    <s v="AGUSTIN CODAZZI"/>
    <s v="CESAR"/>
    <n v="0"/>
    <n v="1"/>
    <n v="0"/>
    <n v="0"/>
    <n v="2"/>
    <n v="2"/>
    <s v="Si"/>
    <s v="Si"/>
    <x v="0"/>
    <n v="0"/>
    <n v="6500"/>
    <n v="0"/>
    <n v="0"/>
    <n v="500000"/>
    <n v="360000"/>
    <n v="866500"/>
    <n v="4"/>
    <n v="2018"/>
    <x v="6"/>
  </r>
  <r>
    <n v="10000158"/>
    <s v="Protegido 158"/>
    <d v="2018-04-14T00:00:00"/>
    <d v="2019-03-26T00:00:00"/>
    <s v="MASCULINO"/>
    <s v="BOGOTA"/>
    <s v="BOGOTA"/>
    <n v="0"/>
    <n v="1"/>
    <n v="0"/>
    <n v="1"/>
    <n v="0"/>
    <n v="0"/>
    <s v="Si"/>
    <s v="Si"/>
    <x v="0"/>
    <n v="0"/>
    <n v="6500"/>
    <n v="0"/>
    <n v="120000"/>
    <n v="0"/>
    <n v="0"/>
    <n v="126500"/>
    <n v="1"/>
    <n v="2018"/>
    <x v="5"/>
  </r>
  <r>
    <n v="10000159"/>
    <s v="Protegido 159"/>
    <d v="2018-04-14T00:00:00"/>
    <d v="2020-05-16T00:00:00"/>
    <s v="MASCULINO"/>
    <s v="BOGOTA"/>
    <s v="BOGOTA"/>
    <n v="0"/>
    <n v="0"/>
    <n v="0"/>
    <n v="0"/>
    <n v="3"/>
    <n v="0"/>
    <s v="No"/>
    <s v="Si"/>
    <x v="0"/>
    <n v="0"/>
    <n v="0"/>
    <n v="0"/>
    <n v="0"/>
    <n v="750000"/>
    <n v="0"/>
    <n v="750000"/>
    <n v="1"/>
    <n v="2018"/>
    <x v="7"/>
  </r>
  <r>
    <n v="10000160"/>
    <s v="Protegido 160"/>
    <d v="2018-04-14T00:00:00"/>
    <d v="2019-06-14T00:00:00"/>
    <s v="MASCULINO"/>
    <s v="VALLEDUPAR"/>
    <s v="CESAR"/>
    <n v="0"/>
    <n v="1"/>
    <n v="1"/>
    <n v="1"/>
    <n v="3"/>
    <n v="2"/>
    <s v="Si"/>
    <s v="Si"/>
    <x v="0"/>
    <n v="0"/>
    <n v="6500"/>
    <n v="1500"/>
    <n v="120000"/>
    <n v="750000"/>
    <n v="360000"/>
    <n v="1238000"/>
    <n v="4"/>
    <n v="2018"/>
    <x v="1"/>
  </r>
  <r>
    <n v="10000161"/>
    <s v="Protegido 161"/>
    <d v="2018-04-29T00:00:00"/>
    <d v="2020-10-03T00:00:00"/>
    <s v="MASCULINO"/>
    <s v="AGUSTIN CODAZZI"/>
    <s v="CESAR"/>
    <n v="0"/>
    <n v="0"/>
    <n v="0"/>
    <n v="1"/>
    <n v="3"/>
    <n v="0"/>
    <s v="No"/>
    <s v="Si"/>
    <x v="0"/>
    <n v="0"/>
    <n v="0"/>
    <n v="0"/>
    <n v="120000"/>
    <n v="750000"/>
    <n v="0"/>
    <n v="870000"/>
    <n v="4"/>
    <n v="2018"/>
    <x v="4"/>
  </r>
  <r>
    <n v="10000162"/>
    <s v="Protegido 162"/>
    <d v="2018-04-29T00:00:00"/>
    <d v="2018-07-18T00:00:00"/>
    <s v="MASCULINO"/>
    <s v="AGUSTIN CODAZZI"/>
    <s v="CESAR"/>
    <n v="1"/>
    <n v="1"/>
    <n v="1"/>
    <n v="1"/>
    <n v="2"/>
    <n v="2"/>
    <s v="Si"/>
    <s v="Si"/>
    <x v="0"/>
    <n v="2500"/>
    <n v="6500"/>
    <n v="1500"/>
    <n v="120000"/>
    <n v="500000"/>
    <n v="360000"/>
    <n v="990500"/>
    <n v="4"/>
    <n v="2018"/>
    <x v="0"/>
  </r>
  <r>
    <n v="10000163"/>
    <s v="Protegido 163"/>
    <d v="2018-05-12T00:00:00"/>
    <d v="2018-12-21T00:00:00"/>
    <s v="FEMENINO"/>
    <s v="BOGOTA"/>
    <s v="BOGOTA"/>
    <n v="1"/>
    <n v="1"/>
    <n v="1"/>
    <n v="1"/>
    <n v="1"/>
    <n v="2"/>
    <s v="Si"/>
    <s v="Si"/>
    <x v="0"/>
    <n v="2500"/>
    <n v="6500"/>
    <n v="1500"/>
    <n v="120000"/>
    <n v="250000"/>
    <n v="360000"/>
    <n v="740500"/>
    <n v="1"/>
    <n v="2018"/>
    <x v="8"/>
  </r>
  <r>
    <n v="10000164"/>
    <s v="Protegido 164"/>
    <d v="2018-05-12T00:00:00"/>
    <d v="2019-02-19T00:00:00"/>
    <s v="FEMENINO"/>
    <s v="BOGOTA"/>
    <s v="BOGOTA"/>
    <n v="1"/>
    <n v="2"/>
    <n v="0"/>
    <n v="1"/>
    <n v="2"/>
    <n v="2"/>
    <s v="Si"/>
    <s v="Si"/>
    <x v="0"/>
    <n v="2500"/>
    <n v="13000"/>
    <n v="0"/>
    <n v="120000"/>
    <n v="500000"/>
    <n v="360000"/>
    <n v="995500"/>
    <n v="1"/>
    <n v="2018"/>
    <x v="2"/>
  </r>
  <r>
    <n v="10000165"/>
    <s v="Protegido 165"/>
    <d v="2018-05-13T00:00:00"/>
    <d v="2020-03-10T00:00:00"/>
    <s v="MASCULINO"/>
    <s v="CHIA"/>
    <s v="CUNDINAMARCA"/>
    <n v="0"/>
    <n v="2"/>
    <n v="0"/>
    <n v="3"/>
    <n v="2"/>
    <n v="1"/>
    <s v="Si"/>
    <s v="Si"/>
    <x v="0"/>
    <n v="0"/>
    <n v="13000"/>
    <n v="0"/>
    <n v="360000"/>
    <n v="500000"/>
    <n v="180000"/>
    <n v="1053000"/>
    <n v="3"/>
    <n v="2018"/>
    <x v="5"/>
  </r>
  <r>
    <n v="10000166"/>
    <s v="Protegido 166"/>
    <d v="2018-05-13T00:00:00"/>
    <d v="2019-09-26T00:00:00"/>
    <s v="FEMENINO"/>
    <s v="BOGOTA"/>
    <s v="BOGOTA"/>
    <n v="0"/>
    <n v="2"/>
    <n v="0"/>
    <n v="3"/>
    <n v="3"/>
    <n v="2"/>
    <s v="Si"/>
    <s v="Si"/>
    <x v="0"/>
    <n v="0"/>
    <n v="13000"/>
    <n v="0"/>
    <n v="360000"/>
    <n v="750000"/>
    <n v="360000"/>
    <n v="1483000"/>
    <n v="1"/>
    <n v="2018"/>
    <x v="9"/>
  </r>
  <r>
    <n v="10000167"/>
    <s v="Protegido 167"/>
    <d v="2018-05-13T00:00:00"/>
    <d v="2018-11-05T00:00:00"/>
    <s v="FEMENINO"/>
    <s v="SAMANA"/>
    <s v="CALDAS"/>
    <n v="0"/>
    <n v="2"/>
    <n v="0"/>
    <n v="0"/>
    <n v="3"/>
    <n v="0"/>
    <s v="Si"/>
    <s v="Si"/>
    <x v="0"/>
    <n v="0"/>
    <n v="13000"/>
    <n v="0"/>
    <n v="0"/>
    <n v="750000"/>
    <n v="0"/>
    <n v="763000"/>
    <n v="1"/>
    <n v="2018"/>
    <x v="6"/>
  </r>
  <r>
    <n v="10000168"/>
    <s v="Protegido 168"/>
    <d v="2018-05-14T00:00:00"/>
    <d v="2018-10-14T00:00:00"/>
    <s v="FEMENINO"/>
    <s v="BOGOTA"/>
    <s v="BOGOTA"/>
    <n v="1"/>
    <n v="2"/>
    <n v="1"/>
    <n v="0"/>
    <n v="1"/>
    <n v="2"/>
    <s v="Si"/>
    <s v="Si"/>
    <x v="0"/>
    <n v="2500"/>
    <n v="13000"/>
    <n v="1500"/>
    <n v="0"/>
    <n v="250000"/>
    <n v="360000"/>
    <n v="627000"/>
    <n v="1"/>
    <n v="2018"/>
    <x v="4"/>
  </r>
  <r>
    <n v="10000169"/>
    <s v="Protegido 169"/>
    <d v="2018-05-14T00:00:00"/>
    <d v="2018-08-16T00:00:00"/>
    <s v="MASCULINO"/>
    <s v="BOGOTA"/>
    <s v="BOGOTA"/>
    <n v="0"/>
    <n v="2"/>
    <n v="0"/>
    <n v="1"/>
    <n v="2"/>
    <n v="2"/>
    <s v="Si"/>
    <s v="Si"/>
    <x v="0"/>
    <n v="0"/>
    <n v="13000"/>
    <n v="0"/>
    <n v="120000"/>
    <n v="500000"/>
    <n v="360000"/>
    <n v="993000"/>
    <n v="1"/>
    <n v="2018"/>
    <x v="3"/>
  </r>
  <r>
    <n v="10000170"/>
    <s v="Protegido 170"/>
    <d v="2018-05-21T00:00:00"/>
    <d v="2018-09-06T00:00:00"/>
    <s v="MASCULINO"/>
    <s v="BOGOTA"/>
    <s v="BOGOTA"/>
    <n v="1"/>
    <n v="1"/>
    <n v="0"/>
    <n v="1"/>
    <n v="1"/>
    <n v="0"/>
    <s v="Si"/>
    <s v="Si"/>
    <x v="0"/>
    <n v="2500"/>
    <n v="6500"/>
    <n v="0"/>
    <n v="120000"/>
    <n v="250000"/>
    <n v="0"/>
    <n v="379000"/>
    <n v="1"/>
    <n v="2018"/>
    <x v="9"/>
  </r>
  <r>
    <n v="10000171"/>
    <s v="Protegido 171"/>
    <d v="2018-05-21T00:00:00"/>
    <d v="2019-12-20T00:00:00"/>
    <s v="MASCULINO"/>
    <s v="BOGOTA"/>
    <s v="BOGOTA"/>
    <n v="0"/>
    <n v="1"/>
    <n v="0"/>
    <n v="3"/>
    <n v="2"/>
    <n v="0"/>
    <s v="Si"/>
    <s v="Si"/>
    <x v="0"/>
    <n v="0"/>
    <n v="6500"/>
    <n v="0"/>
    <n v="360000"/>
    <n v="500000"/>
    <n v="0"/>
    <n v="866500"/>
    <n v="1"/>
    <n v="2018"/>
    <x v="8"/>
  </r>
  <r>
    <n v="10000172"/>
    <s v="Protegido 172"/>
    <d v="2018-05-25T00:00:00"/>
    <d v="2018-10-21T00:00:00"/>
    <s v="MASCULINO"/>
    <s v="PASTO"/>
    <s v="NARIÑO"/>
    <n v="1"/>
    <n v="1"/>
    <n v="0"/>
    <n v="0"/>
    <n v="2"/>
    <n v="2"/>
    <s v="Si"/>
    <s v="Si"/>
    <x v="0"/>
    <n v="2500"/>
    <n v="6500"/>
    <n v="0"/>
    <n v="0"/>
    <n v="500000"/>
    <n v="360000"/>
    <n v="869000"/>
    <n v="2"/>
    <n v="2018"/>
    <x v="4"/>
  </r>
  <r>
    <n v="10000173"/>
    <s v="Protegido 173"/>
    <d v="2018-05-25T00:00:00"/>
    <d v="2018-10-30T00:00:00"/>
    <s v="MASCULINO"/>
    <s v="QUIBDO"/>
    <s v="CHOCO"/>
    <n v="0"/>
    <n v="0"/>
    <n v="0"/>
    <n v="1"/>
    <n v="3"/>
    <n v="0"/>
    <s v="No"/>
    <s v="Si"/>
    <x v="0"/>
    <n v="0"/>
    <n v="0"/>
    <n v="0"/>
    <n v="120000"/>
    <n v="750000"/>
    <n v="0"/>
    <n v="870000"/>
    <n v="3"/>
    <n v="2018"/>
    <x v="4"/>
  </r>
  <r>
    <n v="10000174"/>
    <s v="Protegido 174"/>
    <d v="2018-05-28T00:00:00"/>
    <d v="2018-10-17T00:00:00"/>
    <s v="MASCULINO"/>
    <s v="GUAPI"/>
    <s v="CAUCA"/>
    <n v="1"/>
    <n v="2"/>
    <n v="1"/>
    <n v="0"/>
    <n v="1"/>
    <n v="2"/>
    <s v="Si"/>
    <s v="Si"/>
    <x v="0"/>
    <n v="2500"/>
    <n v="13000"/>
    <n v="1500"/>
    <n v="0"/>
    <n v="250000"/>
    <n v="360000"/>
    <n v="627000"/>
    <n v="1"/>
    <n v="2018"/>
    <x v="4"/>
  </r>
  <r>
    <n v="10000175"/>
    <s v="Protegido 175"/>
    <d v="2018-05-28T00:00:00"/>
    <d v="2018-09-24T00:00:00"/>
    <s v="FEMENINO"/>
    <s v="BOGOTA"/>
    <s v="BOGOTA"/>
    <n v="0"/>
    <n v="2"/>
    <n v="0"/>
    <n v="1"/>
    <n v="1"/>
    <n v="1"/>
    <s v="Si"/>
    <s v="Si"/>
    <x v="0"/>
    <n v="0"/>
    <n v="13000"/>
    <n v="0"/>
    <n v="120000"/>
    <n v="250000"/>
    <n v="180000"/>
    <n v="563000"/>
    <n v="1"/>
    <n v="2018"/>
    <x v="9"/>
  </r>
  <r>
    <n v="10000176"/>
    <s v="Protegido 176"/>
    <d v="2018-05-28T00:00:00"/>
    <d v="2020-05-06T00:00:00"/>
    <s v="MASCULINO"/>
    <s v="BUCARAMANGA"/>
    <s v="SANTANDER"/>
    <n v="1"/>
    <n v="0"/>
    <n v="0"/>
    <n v="0"/>
    <n v="1"/>
    <n v="0"/>
    <s v="Si"/>
    <s v="Si"/>
    <x v="0"/>
    <n v="2500"/>
    <n v="0"/>
    <n v="0"/>
    <n v="0"/>
    <n v="250000"/>
    <n v="0"/>
    <n v="252500"/>
    <n v="2"/>
    <n v="2018"/>
    <x v="7"/>
  </r>
  <r>
    <n v="10000177"/>
    <s v="Protegido 177"/>
    <d v="2018-05-28T00:00:00"/>
    <d v="2018-09-24T00:00:00"/>
    <s v="MASCULINO"/>
    <s v="BARRANCABERMEJA"/>
    <s v="SANTANDER"/>
    <n v="1"/>
    <n v="0"/>
    <n v="0"/>
    <n v="1"/>
    <n v="1"/>
    <n v="0"/>
    <s v="Si"/>
    <s v="Si"/>
    <x v="0"/>
    <n v="2500"/>
    <n v="0"/>
    <n v="0"/>
    <n v="120000"/>
    <n v="250000"/>
    <n v="0"/>
    <n v="372500"/>
    <n v="2"/>
    <n v="2018"/>
    <x v="9"/>
  </r>
  <r>
    <n v="10000178"/>
    <s v="Protegido 178"/>
    <d v="2018-05-28T00:00:00"/>
    <d v="2020-06-10T00:00:00"/>
    <s v="FEMENINO"/>
    <s v="BUCARAMANGA"/>
    <s v="SANTANDER"/>
    <n v="0"/>
    <n v="2"/>
    <n v="0"/>
    <n v="3"/>
    <n v="1"/>
    <n v="1"/>
    <s v="Si"/>
    <s v="Si"/>
    <x v="0"/>
    <n v="0"/>
    <n v="13000"/>
    <n v="0"/>
    <n v="360000"/>
    <n v="250000"/>
    <n v="180000"/>
    <n v="803000"/>
    <n v="2"/>
    <n v="2018"/>
    <x v="1"/>
  </r>
  <r>
    <n v="10000179"/>
    <s v="Protegido 179"/>
    <d v="2018-05-28T00:00:00"/>
    <d v="2018-12-27T00:00:00"/>
    <s v="FEMENINO"/>
    <s v="BUCARAMANGA"/>
    <s v="SANTANDER"/>
    <n v="0"/>
    <n v="1"/>
    <n v="0"/>
    <n v="3"/>
    <n v="3"/>
    <n v="1"/>
    <s v="Si"/>
    <s v="Si"/>
    <x v="0"/>
    <n v="0"/>
    <n v="6500"/>
    <n v="0"/>
    <n v="360000"/>
    <n v="750000"/>
    <n v="180000"/>
    <n v="1296500"/>
    <n v="2"/>
    <n v="2018"/>
    <x v="8"/>
  </r>
  <r>
    <n v="10000180"/>
    <s v="Protegido 180"/>
    <d v="2018-05-28T00:00:00"/>
    <d v="2018-09-16T00:00:00"/>
    <s v="MASCULINO"/>
    <s v="BUCARAMANGA"/>
    <s v="SANTANDER"/>
    <n v="0"/>
    <n v="2"/>
    <n v="0"/>
    <n v="3"/>
    <n v="3"/>
    <n v="1"/>
    <s v="Si"/>
    <s v="Si"/>
    <x v="0"/>
    <n v="0"/>
    <n v="13000"/>
    <n v="0"/>
    <n v="360000"/>
    <n v="750000"/>
    <n v="180000"/>
    <n v="1303000"/>
    <n v="2"/>
    <n v="2018"/>
    <x v="9"/>
  </r>
  <r>
    <n v="10000181"/>
    <s v="Protegido 181"/>
    <d v="2018-05-28T00:00:00"/>
    <d v="2018-12-21T00:00:00"/>
    <s v="MASCULINO"/>
    <s v="BUCARAMANGA"/>
    <s v="SANTANDER"/>
    <n v="1"/>
    <n v="0"/>
    <n v="0"/>
    <n v="0"/>
    <n v="1"/>
    <n v="0"/>
    <s v="Si"/>
    <s v="Si"/>
    <x v="0"/>
    <n v="2500"/>
    <n v="0"/>
    <n v="0"/>
    <n v="0"/>
    <n v="250000"/>
    <n v="0"/>
    <n v="252500"/>
    <n v="2"/>
    <n v="2018"/>
    <x v="8"/>
  </r>
  <r>
    <n v="10000182"/>
    <s v="Protegido 182"/>
    <d v="2018-05-28T00:00:00"/>
    <d v="2019-05-30T00:00:00"/>
    <s v="MASCULINO"/>
    <s v="FLORIDABLANCA"/>
    <s v="SANTANDER"/>
    <n v="1"/>
    <n v="0"/>
    <n v="1"/>
    <n v="1"/>
    <n v="1"/>
    <n v="0"/>
    <s v="Si"/>
    <s v="Si"/>
    <x v="0"/>
    <n v="2500"/>
    <n v="0"/>
    <n v="1500"/>
    <n v="120000"/>
    <n v="250000"/>
    <n v="0"/>
    <n v="374000"/>
    <n v="2"/>
    <n v="2018"/>
    <x v="7"/>
  </r>
  <r>
    <n v="10000183"/>
    <s v="Protegido 183"/>
    <d v="2018-05-28T00:00:00"/>
    <d v="2019-06-11T00:00:00"/>
    <s v="MASCULINO"/>
    <s v="BUCARAMANGA"/>
    <s v="SANTANDER"/>
    <n v="0"/>
    <n v="0"/>
    <n v="0"/>
    <n v="0"/>
    <n v="1"/>
    <n v="2"/>
    <s v="No"/>
    <s v="Si"/>
    <x v="0"/>
    <n v="0"/>
    <n v="0"/>
    <n v="0"/>
    <n v="0"/>
    <n v="250000"/>
    <n v="360000"/>
    <n v="610000"/>
    <n v="2"/>
    <n v="2018"/>
    <x v="1"/>
  </r>
  <r>
    <n v="10000184"/>
    <s v="Protegido 184"/>
    <d v="2018-05-28T00:00:00"/>
    <d v="2019-11-28T00:00:00"/>
    <s v="FEMENINO"/>
    <s v="PIENDAMO - TUNIA"/>
    <s v="CAUCA"/>
    <n v="0"/>
    <n v="2"/>
    <n v="0"/>
    <n v="1"/>
    <n v="3"/>
    <n v="0"/>
    <s v="Si"/>
    <s v="Si"/>
    <x v="0"/>
    <n v="0"/>
    <n v="13000"/>
    <n v="0"/>
    <n v="120000"/>
    <n v="750000"/>
    <n v="0"/>
    <n v="883000"/>
    <n v="1"/>
    <n v="2018"/>
    <x v="6"/>
  </r>
  <r>
    <n v="10000185"/>
    <s v="Protegido 185"/>
    <d v="2018-06-03T00:00:00"/>
    <d v="2019-06-28T00:00:00"/>
    <s v="MASCULINO"/>
    <s v="TOTORO"/>
    <s v="CAUCA"/>
    <n v="0"/>
    <n v="1"/>
    <n v="0"/>
    <n v="0"/>
    <n v="2"/>
    <n v="1"/>
    <s v="Si"/>
    <s v="Si"/>
    <x v="0"/>
    <n v="0"/>
    <n v="6500"/>
    <n v="0"/>
    <n v="0"/>
    <n v="500000"/>
    <n v="180000"/>
    <n v="686500"/>
    <n v="1"/>
    <n v="2018"/>
    <x v="1"/>
  </r>
  <r>
    <n v="10000186"/>
    <s v="Protegido 186"/>
    <d v="2018-06-03T00:00:00"/>
    <d v="2020-08-29T00:00:00"/>
    <s v="FEMENINO"/>
    <s v="TAMESIS"/>
    <s v="ANTIOQUIA"/>
    <n v="1"/>
    <n v="1"/>
    <n v="1"/>
    <n v="3"/>
    <n v="1"/>
    <n v="0"/>
    <s v="Si"/>
    <s v="Si"/>
    <x v="0"/>
    <n v="2500"/>
    <n v="6500"/>
    <n v="1500"/>
    <n v="360000"/>
    <n v="250000"/>
    <n v="0"/>
    <n v="620500"/>
    <n v="2"/>
    <n v="2018"/>
    <x v="3"/>
  </r>
  <r>
    <n v="10000187"/>
    <s v="Protegido 187"/>
    <d v="2018-06-03T00:00:00"/>
    <d v="2019-10-22T00:00:00"/>
    <s v="FEMENINO"/>
    <s v="SOLEDAD"/>
    <s v="ATLANTICO"/>
    <n v="0"/>
    <n v="2"/>
    <n v="0"/>
    <n v="1"/>
    <n v="3"/>
    <n v="0"/>
    <s v="Si"/>
    <s v="Si"/>
    <x v="0"/>
    <n v="0"/>
    <n v="13000"/>
    <n v="0"/>
    <n v="120000"/>
    <n v="750000"/>
    <n v="0"/>
    <n v="883000"/>
    <n v="2"/>
    <n v="2018"/>
    <x v="4"/>
  </r>
  <r>
    <n v="10000188"/>
    <s v="Protegido 188"/>
    <d v="2018-06-04T00:00:00"/>
    <d v="2019-04-14T00:00:00"/>
    <s v="MASCULINO"/>
    <s v="BOGOTA"/>
    <s v="BOGOTA"/>
    <n v="0"/>
    <n v="1"/>
    <n v="0"/>
    <n v="0"/>
    <n v="2"/>
    <n v="0"/>
    <s v="Si"/>
    <s v="Si"/>
    <x v="0"/>
    <n v="0"/>
    <n v="6500"/>
    <n v="0"/>
    <n v="0"/>
    <n v="500000"/>
    <n v="0"/>
    <n v="506500"/>
    <n v="1"/>
    <n v="2018"/>
    <x v="11"/>
  </r>
  <r>
    <n v="10000189"/>
    <s v="Protegido 189"/>
    <d v="2018-06-04T00:00:00"/>
    <d v="2018-11-17T00:00:00"/>
    <s v="FEMENINO"/>
    <s v="SEVILLA"/>
    <s v="VALLE DEL CAUCA"/>
    <n v="0"/>
    <n v="1"/>
    <n v="0"/>
    <n v="0"/>
    <n v="2"/>
    <n v="0"/>
    <s v="Si"/>
    <s v="Si"/>
    <x v="0"/>
    <n v="0"/>
    <n v="6500"/>
    <n v="0"/>
    <n v="0"/>
    <n v="500000"/>
    <n v="0"/>
    <n v="506500"/>
    <n v="2"/>
    <n v="2018"/>
    <x v="6"/>
  </r>
  <r>
    <n v="10000190"/>
    <s v="Protegido 190"/>
    <d v="2018-06-04T00:00:00"/>
    <d v="2020-02-11T00:00:00"/>
    <s v="FEMENINO"/>
    <s v="CALI"/>
    <s v="VALLE DEL CAUCA"/>
    <n v="0"/>
    <n v="1"/>
    <n v="0"/>
    <n v="1"/>
    <n v="1"/>
    <n v="1"/>
    <s v="Si"/>
    <s v="Si"/>
    <x v="0"/>
    <n v="0"/>
    <n v="6500"/>
    <n v="0"/>
    <n v="120000"/>
    <n v="250000"/>
    <n v="180000"/>
    <n v="556500"/>
    <n v="2"/>
    <n v="2018"/>
    <x v="2"/>
  </r>
  <r>
    <n v="10000191"/>
    <s v="Protegido 191"/>
    <d v="2018-06-04T00:00:00"/>
    <d v="2019-07-02T00:00:00"/>
    <s v="MASCULINO"/>
    <s v="CALI"/>
    <s v="VALLE DEL CAUCA"/>
    <n v="1"/>
    <n v="1"/>
    <n v="0"/>
    <n v="1"/>
    <n v="2"/>
    <n v="0"/>
    <s v="Si"/>
    <s v="Si"/>
    <x v="0"/>
    <n v="2500"/>
    <n v="6500"/>
    <n v="0"/>
    <n v="120000"/>
    <n v="500000"/>
    <n v="0"/>
    <n v="629000"/>
    <n v="2"/>
    <n v="2018"/>
    <x v="0"/>
  </r>
  <r>
    <n v="10000192"/>
    <s v="Protegido 192"/>
    <d v="2018-06-09T00:00:00"/>
    <d v="2019-05-12T00:00:00"/>
    <s v="MASCULINO"/>
    <s v="CAREPA"/>
    <s v="ANTIOQUIA"/>
    <n v="1"/>
    <n v="2"/>
    <n v="0"/>
    <n v="0"/>
    <n v="2"/>
    <n v="2"/>
    <s v="Si"/>
    <s v="Si"/>
    <x v="0"/>
    <n v="2500"/>
    <n v="13000"/>
    <n v="0"/>
    <n v="0"/>
    <n v="500000"/>
    <n v="360000"/>
    <n v="875500"/>
    <n v="2"/>
    <n v="2018"/>
    <x v="7"/>
  </r>
  <r>
    <n v="10000193"/>
    <s v="Protegido 193"/>
    <d v="2018-06-09T00:00:00"/>
    <d v="2020-02-21T00:00:00"/>
    <s v="MASCULINO"/>
    <s v="EL CERRITO"/>
    <s v="VALLE DEL CAUCA"/>
    <n v="1"/>
    <n v="1"/>
    <n v="1"/>
    <n v="1"/>
    <n v="1"/>
    <n v="1"/>
    <s v="Si"/>
    <s v="Si"/>
    <x v="0"/>
    <n v="2500"/>
    <n v="6500"/>
    <n v="1500"/>
    <n v="120000"/>
    <n v="250000"/>
    <n v="180000"/>
    <n v="560500"/>
    <n v="2"/>
    <n v="2018"/>
    <x v="2"/>
  </r>
  <r>
    <n v="10000194"/>
    <s v="Protegido 194"/>
    <d v="2018-06-09T00:00:00"/>
    <d v="2019-08-11T00:00:00"/>
    <s v="MASCULINO"/>
    <s v="BOGOTA"/>
    <s v="BOGOTA"/>
    <n v="1"/>
    <n v="2"/>
    <n v="0"/>
    <n v="0"/>
    <n v="2"/>
    <n v="1"/>
    <s v="Si"/>
    <s v="Si"/>
    <x v="0"/>
    <n v="2500"/>
    <n v="13000"/>
    <n v="0"/>
    <n v="0"/>
    <n v="500000"/>
    <n v="180000"/>
    <n v="695500"/>
    <n v="1"/>
    <n v="2018"/>
    <x v="3"/>
  </r>
  <r>
    <n v="10000195"/>
    <s v="Protegido 195"/>
    <d v="2018-06-09T00:00:00"/>
    <d v="2018-11-29T00:00:00"/>
    <s v="FEMENINO"/>
    <s v="BOGOTA"/>
    <s v="BOGOTA"/>
    <n v="1"/>
    <n v="1"/>
    <n v="1"/>
    <n v="0"/>
    <n v="2"/>
    <n v="1"/>
    <s v="Si"/>
    <s v="Si"/>
    <x v="0"/>
    <n v="2500"/>
    <n v="6500"/>
    <n v="1500"/>
    <n v="0"/>
    <n v="500000"/>
    <n v="180000"/>
    <n v="690500"/>
    <n v="1"/>
    <n v="2018"/>
    <x v="6"/>
  </r>
  <r>
    <n v="10000196"/>
    <s v="Protegido 196"/>
    <d v="2018-06-09T00:00:00"/>
    <d v="2019-04-01T00:00:00"/>
    <s v="MASCULINO"/>
    <s v="PASTO"/>
    <s v="NARIÑO"/>
    <n v="1"/>
    <n v="2"/>
    <n v="0"/>
    <n v="1"/>
    <n v="1"/>
    <n v="1"/>
    <s v="Si"/>
    <s v="Si"/>
    <x v="0"/>
    <n v="2500"/>
    <n v="13000"/>
    <n v="0"/>
    <n v="120000"/>
    <n v="250000"/>
    <n v="180000"/>
    <n v="565500"/>
    <n v="2"/>
    <n v="2018"/>
    <x v="11"/>
  </r>
  <r>
    <n v="10000197"/>
    <s v="Protegido 197"/>
    <d v="2018-06-09T00:00:00"/>
    <d v="2019-04-21T00:00:00"/>
    <s v="MASCULINO"/>
    <s v="BUENAVENTURA"/>
    <s v="VALLE DEL CAUCA"/>
    <n v="0"/>
    <n v="1"/>
    <n v="0"/>
    <n v="1"/>
    <n v="3"/>
    <n v="0"/>
    <s v="Si"/>
    <s v="Si"/>
    <x v="0"/>
    <n v="0"/>
    <n v="6500"/>
    <n v="0"/>
    <n v="120000"/>
    <n v="750000"/>
    <n v="0"/>
    <n v="876500"/>
    <n v="2"/>
    <n v="2018"/>
    <x v="11"/>
  </r>
  <r>
    <n v="10000198"/>
    <s v="Protegido 198"/>
    <d v="2018-06-09T00:00:00"/>
    <d v="2019-05-03T00:00:00"/>
    <s v="FEMENINO"/>
    <s v="AGUSTIN CODAZZI"/>
    <s v="CESAR"/>
    <n v="1"/>
    <n v="0"/>
    <n v="1"/>
    <n v="0"/>
    <n v="1"/>
    <n v="0"/>
    <s v="Si"/>
    <s v="Si"/>
    <x v="0"/>
    <n v="2500"/>
    <n v="0"/>
    <n v="1500"/>
    <n v="0"/>
    <n v="250000"/>
    <n v="0"/>
    <n v="254000"/>
    <n v="4"/>
    <n v="2018"/>
    <x v="7"/>
  </r>
  <r>
    <n v="10000199"/>
    <s v="Protegido 199"/>
    <d v="2018-06-09T00:00:00"/>
    <d v="2020-08-24T00:00:00"/>
    <s v="FEMENINO"/>
    <s v="NEIVA"/>
    <s v="HUILA"/>
    <n v="1"/>
    <n v="0"/>
    <n v="0"/>
    <n v="0"/>
    <n v="0"/>
    <n v="0"/>
    <s v="Si"/>
    <s v="No"/>
    <x v="0"/>
    <n v="2500"/>
    <n v="0"/>
    <n v="0"/>
    <n v="0"/>
    <n v="0"/>
    <n v="0"/>
    <n v="2500"/>
    <n v="1"/>
    <n v="2018"/>
    <x v="3"/>
  </r>
  <r>
    <n v="10000200"/>
    <s v="Protegido 200"/>
    <d v="2018-06-09T00:00:00"/>
    <d v="2018-11-02T00:00:00"/>
    <s v="FEMENINO"/>
    <s v="TIBACUY"/>
    <s v="CUNDINAMARCA"/>
    <n v="0"/>
    <n v="0"/>
    <n v="0"/>
    <n v="0"/>
    <n v="3"/>
    <n v="0"/>
    <s v="No"/>
    <s v="Si"/>
    <x v="0"/>
    <n v="0"/>
    <n v="0"/>
    <n v="0"/>
    <n v="0"/>
    <n v="750000"/>
    <n v="0"/>
    <n v="750000"/>
    <n v="3"/>
    <n v="2018"/>
    <x v="6"/>
  </r>
  <r>
    <n v="10000201"/>
    <s v="Protegido 201"/>
    <d v="2018-06-09T00:00:00"/>
    <d v="2019-05-14T00:00:00"/>
    <s v="FEMENINO"/>
    <s v="MEDELLIN"/>
    <s v="ANTIOQUIA"/>
    <n v="0"/>
    <n v="0"/>
    <n v="1"/>
    <n v="0"/>
    <n v="3"/>
    <n v="2"/>
    <s v="Si"/>
    <s v="Si"/>
    <x v="0"/>
    <n v="0"/>
    <n v="0"/>
    <n v="1500"/>
    <n v="0"/>
    <n v="750000"/>
    <n v="360000"/>
    <n v="1111500"/>
    <n v="2"/>
    <n v="2018"/>
    <x v="7"/>
  </r>
  <r>
    <n v="10000202"/>
    <s v="Protegido 202"/>
    <d v="2018-06-09T00:00:00"/>
    <d v="2019-12-02T00:00:00"/>
    <s v="MASCULINO"/>
    <s v="BARRANCABERMEJA"/>
    <s v="SANTANDER"/>
    <n v="0"/>
    <n v="0"/>
    <n v="0"/>
    <n v="0"/>
    <n v="2"/>
    <n v="1"/>
    <s v="No"/>
    <s v="Si"/>
    <x v="0"/>
    <n v="0"/>
    <n v="0"/>
    <n v="0"/>
    <n v="0"/>
    <n v="500000"/>
    <n v="180000"/>
    <n v="680000"/>
    <n v="2"/>
    <n v="2018"/>
    <x v="8"/>
  </r>
  <r>
    <n v="10000203"/>
    <s v="Protegido 203"/>
    <d v="2018-06-09T00:00:00"/>
    <d v="2019-11-20T00:00:00"/>
    <s v="MASCULINO"/>
    <s v="PASTO"/>
    <s v="NARIÑO"/>
    <n v="0"/>
    <n v="2"/>
    <n v="0"/>
    <n v="3"/>
    <n v="2"/>
    <n v="0"/>
    <s v="Si"/>
    <s v="Si"/>
    <x v="0"/>
    <n v="0"/>
    <n v="13000"/>
    <n v="0"/>
    <n v="360000"/>
    <n v="500000"/>
    <n v="0"/>
    <n v="873000"/>
    <n v="2"/>
    <n v="2018"/>
    <x v="6"/>
  </r>
  <r>
    <n v="10000204"/>
    <s v="Protegido 204"/>
    <d v="2018-06-09T00:00:00"/>
    <d v="2020-04-15T00:00:00"/>
    <s v="MASCULINO"/>
    <s v="INZA"/>
    <s v="CAUCA"/>
    <n v="0"/>
    <n v="2"/>
    <n v="1"/>
    <n v="0"/>
    <n v="1"/>
    <n v="1"/>
    <s v="Si"/>
    <s v="Si"/>
    <x v="0"/>
    <n v="0"/>
    <n v="13000"/>
    <n v="1500"/>
    <n v="0"/>
    <n v="250000"/>
    <n v="180000"/>
    <n v="444500"/>
    <n v="1"/>
    <n v="2018"/>
    <x v="11"/>
  </r>
  <r>
    <n v="10000205"/>
    <s v="Protegido 205"/>
    <d v="2018-06-09T00:00:00"/>
    <d v="2019-02-05T00:00:00"/>
    <s v="MASCULINO"/>
    <s v="BOGOTA"/>
    <s v="BOGOTA"/>
    <n v="0"/>
    <n v="2"/>
    <n v="0"/>
    <n v="3"/>
    <n v="3"/>
    <n v="1"/>
    <s v="Si"/>
    <s v="Si"/>
    <x v="0"/>
    <n v="0"/>
    <n v="13000"/>
    <n v="0"/>
    <n v="360000"/>
    <n v="750000"/>
    <n v="180000"/>
    <n v="1303000"/>
    <n v="1"/>
    <n v="2018"/>
    <x v="2"/>
  </r>
  <r>
    <n v="10000206"/>
    <s v="Protegido 206"/>
    <d v="2018-06-09T00:00:00"/>
    <d v="2019-11-29T00:00:00"/>
    <s v="MASCULINO"/>
    <s v="ARMENIA 2"/>
    <s v="QUINDIO"/>
    <n v="1"/>
    <n v="0"/>
    <n v="0"/>
    <n v="3"/>
    <n v="3"/>
    <n v="1"/>
    <s v="Si"/>
    <s v="Si"/>
    <x v="0"/>
    <n v="2500"/>
    <n v="0"/>
    <n v="0"/>
    <n v="360000"/>
    <n v="750000"/>
    <n v="180000"/>
    <n v="1292500"/>
    <n v="3"/>
    <n v="2018"/>
    <x v="6"/>
  </r>
  <r>
    <n v="10000207"/>
    <s v="Protegido 207"/>
    <d v="2018-06-23T00:00:00"/>
    <d v="2019-07-03T00:00:00"/>
    <s v="FEMENINO"/>
    <s v="BOGOTA"/>
    <s v="BOGOTA"/>
    <n v="0"/>
    <n v="1"/>
    <n v="0"/>
    <n v="1"/>
    <n v="2"/>
    <n v="0"/>
    <s v="Si"/>
    <s v="Si"/>
    <x v="0"/>
    <n v="0"/>
    <n v="6500"/>
    <n v="0"/>
    <n v="120000"/>
    <n v="500000"/>
    <n v="0"/>
    <n v="626500"/>
    <n v="1"/>
    <n v="2018"/>
    <x v="0"/>
  </r>
  <r>
    <n v="10000208"/>
    <s v="Protegido 208"/>
    <d v="2018-06-23T00:00:00"/>
    <d v="2019-08-13T00:00:00"/>
    <s v="FEMENINO"/>
    <s v="BOGOTA"/>
    <s v="BOGOTA"/>
    <n v="1"/>
    <n v="1"/>
    <n v="1"/>
    <n v="3"/>
    <n v="1"/>
    <n v="0"/>
    <s v="Si"/>
    <s v="Si"/>
    <x v="0"/>
    <n v="2500"/>
    <n v="6500"/>
    <n v="1500"/>
    <n v="360000"/>
    <n v="250000"/>
    <n v="0"/>
    <n v="620500"/>
    <n v="1"/>
    <n v="2018"/>
    <x v="3"/>
  </r>
  <r>
    <n v="10000209"/>
    <s v="Protegido 209"/>
    <d v="2018-06-23T00:00:00"/>
    <d v="2019-10-22T00:00:00"/>
    <s v="MASCULINO"/>
    <s v="BOGOTA"/>
    <s v="BOGOTA"/>
    <n v="1"/>
    <n v="2"/>
    <n v="0"/>
    <n v="3"/>
    <n v="1"/>
    <n v="2"/>
    <s v="Si"/>
    <s v="Si"/>
    <x v="0"/>
    <n v="2500"/>
    <n v="13000"/>
    <n v="0"/>
    <n v="360000"/>
    <n v="250000"/>
    <n v="360000"/>
    <n v="985500"/>
    <n v="1"/>
    <n v="2018"/>
    <x v="4"/>
  </r>
  <r>
    <n v="10000210"/>
    <s v="Protegido 210"/>
    <d v="2018-07-02T00:00:00"/>
    <d v="2019-10-20T00:00:00"/>
    <s v="FEMENINO"/>
    <s v="CALI"/>
    <s v="VALLE DEL CAUCA"/>
    <n v="0"/>
    <n v="2"/>
    <n v="0"/>
    <n v="3"/>
    <n v="1"/>
    <n v="0"/>
    <s v="Si"/>
    <s v="Si"/>
    <x v="0"/>
    <n v="0"/>
    <n v="13000"/>
    <n v="0"/>
    <n v="360000"/>
    <n v="250000"/>
    <n v="0"/>
    <n v="623000"/>
    <n v="2"/>
    <n v="2018"/>
    <x v="4"/>
  </r>
  <r>
    <n v="10000211"/>
    <s v="Protegido 211"/>
    <d v="2018-07-03T00:00:00"/>
    <d v="2020-02-26T00:00:00"/>
    <s v="MASCULINO"/>
    <s v="BOGOTA"/>
    <s v="BOGOTA"/>
    <n v="1"/>
    <n v="0"/>
    <n v="0"/>
    <n v="1"/>
    <n v="3"/>
    <n v="1"/>
    <s v="Si"/>
    <s v="Si"/>
    <x v="0"/>
    <n v="2500"/>
    <n v="0"/>
    <n v="0"/>
    <n v="120000"/>
    <n v="750000"/>
    <n v="180000"/>
    <n v="1052500"/>
    <n v="1"/>
    <n v="2018"/>
    <x v="2"/>
  </r>
  <r>
    <n v="10000212"/>
    <s v="Protegido 212"/>
    <d v="2018-07-03T00:00:00"/>
    <d v="2018-11-02T00:00:00"/>
    <s v="MASCULINO"/>
    <s v="BARRANQUILLA"/>
    <s v="ATLANTICO"/>
    <n v="1"/>
    <n v="1"/>
    <n v="0"/>
    <n v="0"/>
    <n v="1"/>
    <n v="2"/>
    <s v="Si"/>
    <s v="Si"/>
    <x v="0"/>
    <n v="2500"/>
    <n v="6500"/>
    <n v="0"/>
    <n v="0"/>
    <n v="250000"/>
    <n v="360000"/>
    <n v="619000"/>
    <n v="2"/>
    <n v="2018"/>
    <x v="6"/>
  </r>
  <r>
    <n v="10000213"/>
    <s v="Protegido 213"/>
    <d v="2018-07-03T00:00:00"/>
    <d v="2019-06-28T00:00:00"/>
    <s v="MASCULINO"/>
    <s v="COPACABANA"/>
    <s v="ANTIOQUIA"/>
    <n v="1"/>
    <n v="1"/>
    <n v="0"/>
    <n v="0"/>
    <n v="2"/>
    <n v="2"/>
    <s v="Si"/>
    <s v="Si"/>
    <x v="0"/>
    <n v="2500"/>
    <n v="6500"/>
    <n v="0"/>
    <n v="0"/>
    <n v="500000"/>
    <n v="360000"/>
    <n v="869000"/>
    <n v="2"/>
    <n v="2018"/>
    <x v="1"/>
  </r>
  <r>
    <n v="10000214"/>
    <s v="Protegido 214"/>
    <d v="2018-07-03T00:00:00"/>
    <d v="2019-12-06T00:00:00"/>
    <s v="FEMENINO"/>
    <s v="EL CARMEN DE BOLIVAR"/>
    <s v="BOLIVAR"/>
    <n v="0"/>
    <n v="2"/>
    <n v="1"/>
    <n v="0"/>
    <n v="1"/>
    <n v="2"/>
    <s v="Si"/>
    <s v="Si"/>
    <x v="0"/>
    <n v="0"/>
    <n v="13000"/>
    <n v="1500"/>
    <n v="0"/>
    <n v="250000"/>
    <n v="360000"/>
    <n v="624500"/>
    <n v="3"/>
    <n v="2018"/>
    <x v="8"/>
  </r>
  <r>
    <n v="10000215"/>
    <s v="Protegido 215"/>
    <d v="2018-07-09T00:00:00"/>
    <d v="2020-10-10T00:00:00"/>
    <s v="MASCULINO"/>
    <s v="SANTA MARTA"/>
    <s v="MAGDALENA"/>
    <n v="0"/>
    <n v="1"/>
    <n v="0"/>
    <n v="3"/>
    <n v="1"/>
    <n v="1"/>
    <s v="Si"/>
    <s v="Si"/>
    <x v="0"/>
    <n v="0"/>
    <n v="6500"/>
    <n v="0"/>
    <n v="360000"/>
    <n v="250000"/>
    <n v="180000"/>
    <n v="796500"/>
    <n v="4"/>
    <n v="2018"/>
    <x v="4"/>
  </r>
  <r>
    <n v="10000216"/>
    <s v="Protegido 216"/>
    <d v="2018-07-09T00:00:00"/>
    <d v="2018-12-09T00:00:00"/>
    <s v="MASCULINO"/>
    <s v="NEIVA"/>
    <s v="HUILA"/>
    <n v="1"/>
    <n v="1"/>
    <n v="1"/>
    <n v="0"/>
    <n v="2"/>
    <n v="2"/>
    <s v="Si"/>
    <s v="Si"/>
    <x v="0"/>
    <n v="2500"/>
    <n v="6500"/>
    <n v="1500"/>
    <n v="0"/>
    <n v="500000"/>
    <n v="360000"/>
    <n v="870500"/>
    <n v="1"/>
    <n v="2018"/>
    <x v="8"/>
  </r>
  <r>
    <n v="10000217"/>
    <s v="Protegido 217"/>
    <d v="2018-07-09T00:00:00"/>
    <d v="2019-07-02T00:00:00"/>
    <s v="FEMENINO"/>
    <s v="BUCARAMANGA"/>
    <s v="SANTANDER"/>
    <n v="0"/>
    <n v="1"/>
    <n v="0"/>
    <n v="3"/>
    <n v="2"/>
    <n v="2"/>
    <s v="Si"/>
    <s v="Si"/>
    <x v="0"/>
    <n v="0"/>
    <n v="6500"/>
    <n v="0"/>
    <n v="360000"/>
    <n v="500000"/>
    <n v="360000"/>
    <n v="1226500"/>
    <n v="2"/>
    <n v="2018"/>
    <x v="0"/>
  </r>
  <r>
    <n v="10000218"/>
    <s v="Protegido 218"/>
    <d v="2018-07-16T00:00:00"/>
    <d v="2020-01-01T00:00:00"/>
    <s v="MASCULINO"/>
    <s v="IBAGUE"/>
    <s v="TOLIMA"/>
    <n v="0"/>
    <n v="1"/>
    <n v="0"/>
    <n v="1"/>
    <n v="1"/>
    <n v="1"/>
    <s v="Si"/>
    <s v="Si"/>
    <x v="0"/>
    <n v="0"/>
    <n v="6500"/>
    <n v="0"/>
    <n v="120000"/>
    <n v="250000"/>
    <n v="180000"/>
    <n v="556500"/>
    <n v="4"/>
    <n v="2018"/>
    <x v="10"/>
  </r>
  <r>
    <n v="10000219"/>
    <s v="Protegido 219"/>
    <d v="2018-07-17T00:00:00"/>
    <d v="2019-03-10T00:00:00"/>
    <s v="MASCULINO"/>
    <s v="VALLEDUPAR"/>
    <s v="CESAR"/>
    <n v="0"/>
    <n v="2"/>
    <n v="1"/>
    <n v="1"/>
    <n v="1"/>
    <n v="0"/>
    <s v="Si"/>
    <s v="Si"/>
    <x v="0"/>
    <n v="0"/>
    <n v="13000"/>
    <n v="1500"/>
    <n v="120000"/>
    <n v="250000"/>
    <n v="0"/>
    <n v="384500"/>
    <n v="4"/>
    <n v="2018"/>
    <x v="5"/>
  </r>
  <r>
    <n v="10000220"/>
    <s v="Protegido 220"/>
    <d v="2018-07-17T00:00:00"/>
    <d v="2020-05-03T00:00:00"/>
    <s v="FEMENINO"/>
    <s v="FLORENCIA 1"/>
    <s v="CAQUETA"/>
    <n v="1"/>
    <n v="0"/>
    <n v="0"/>
    <n v="1"/>
    <n v="3"/>
    <n v="0"/>
    <s v="Si"/>
    <s v="Si"/>
    <x v="0"/>
    <n v="2500"/>
    <n v="0"/>
    <n v="0"/>
    <n v="120000"/>
    <n v="750000"/>
    <n v="0"/>
    <n v="872500"/>
    <n v="1"/>
    <n v="2018"/>
    <x v="7"/>
  </r>
  <r>
    <n v="10000221"/>
    <s v="Protegido 221"/>
    <d v="2018-07-17T00:00:00"/>
    <d v="2019-01-10T00:00:00"/>
    <s v="MASCULINO"/>
    <s v="FLORENCIA 1"/>
    <s v="CAQUETA"/>
    <n v="1"/>
    <n v="0"/>
    <n v="0"/>
    <n v="1"/>
    <n v="2"/>
    <n v="0"/>
    <s v="Si"/>
    <s v="Si"/>
    <x v="0"/>
    <n v="2500"/>
    <n v="0"/>
    <n v="0"/>
    <n v="120000"/>
    <n v="500000"/>
    <n v="0"/>
    <n v="622500"/>
    <n v="1"/>
    <n v="2018"/>
    <x v="10"/>
  </r>
  <r>
    <n v="10000222"/>
    <s v="Protegido 222"/>
    <d v="2018-07-17T00:00:00"/>
    <d v="2019-02-05T00:00:00"/>
    <s v="MASCULINO"/>
    <s v="QUIBDO"/>
    <s v="CHOCO"/>
    <n v="1"/>
    <n v="1"/>
    <n v="0"/>
    <n v="1"/>
    <n v="3"/>
    <n v="1"/>
    <s v="Si"/>
    <s v="Si"/>
    <x v="0"/>
    <n v="2500"/>
    <n v="6500"/>
    <n v="0"/>
    <n v="120000"/>
    <n v="750000"/>
    <n v="180000"/>
    <n v="1059000"/>
    <n v="3"/>
    <n v="2018"/>
    <x v="2"/>
  </r>
  <r>
    <n v="10000223"/>
    <s v="Protegido 223"/>
    <d v="2018-07-20T00:00:00"/>
    <d v="2020-07-12T00:00:00"/>
    <s v="MASCULINO"/>
    <s v="YUMBO"/>
    <s v="VALLE DEL CAUCA"/>
    <n v="1"/>
    <n v="2"/>
    <n v="0"/>
    <n v="1"/>
    <n v="1"/>
    <n v="1"/>
    <s v="Si"/>
    <s v="Si"/>
    <x v="0"/>
    <n v="2500"/>
    <n v="13000"/>
    <n v="0"/>
    <n v="120000"/>
    <n v="250000"/>
    <n v="180000"/>
    <n v="565500"/>
    <n v="2"/>
    <n v="2018"/>
    <x v="0"/>
  </r>
  <r>
    <n v="10000224"/>
    <s v="Protegido 224"/>
    <d v="2018-07-20T00:00:00"/>
    <d v="2019-01-31T00:00:00"/>
    <s v="MASCULINO"/>
    <s v="ARMENIA 2"/>
    <s v="QUINDIO"/>
    <n v="0"/>
    <n v="1"/>
    <n v="1"/>
    <n v="3"/>
    <n v="0"/>
    <n v="1"/>
    <s v="Si"/>
    <s v="Si"/>
    <x v="0"/>
    <n v="0"/>
    <n v="6500"/>
    <n v="1500"/>
    <n v="360000"/>
    <n v="0"/>
    <n v="180000"/>
    <n v="548000"/>
    <n v="3"/>
    <n v="2018"/>
    <x v="10"/>
  </r>
  <r>
    <n v="10000225"/>
    <s v="Protegido 225"/>
    <d v="2018-07-20T00:00:00"/>
    <d v="2019-09-07T00:00:00"/>
    <s v="MASCULINO"/>
    <s v="PELAYA"/>
    <s v="CESAR"/>
    <n v="0"/>
    <n v="1"/>
    <n v="0"/>
    <n v="1"/>
    <n v="3"/>
    <n v="0"/>
    <s v="Si"/>
    <s v="Si"/>
    <x v="0"/>
    <n v="0"/>
    <n v="6500"/>
    <n v="0"/>
    <n v="120000"/>
    <n v="750000"/>
    <n v="0"/>
    <n v="876500"/>
    <n v="4"/>
    <n v="2018"/>
    <x v="9"/>
  </r>
  <r>
    <n v="10000226"/>
    <s v="Protegido 226"/>
    <d v="2018-07-20T00:00:00"/>
    <d v="2019-12-15T00:00:00"/>
    <s v="FEMENINO"/>
    <s v="MEDELLIN"/>
    <s v="ANTIOQUIA"/>
    <n v="1"/>
    <n v="1"/>
    <n v="0"/>
    <n v="0"/>
    <n v="2"/>
    <n v="1"/>
    <s v="Si"/>
    <s v="Si"/>
    <x v="0"/>
    <n v="2500"/>
    <n v="6500"/>
    <n v="0"/>
    <n v="0"/>
    <n v="500000"/>
    <n v="180000"/>
    <n v="689000"/>
    <n v="2"/>
    <n v="2018"/>
    <x v="8"/>
  </r>
  <r>
    <n v="10000227"/>
    <s v="Protegido 227"/>
    <d v="2018-07-28T00:00:00"/>
    <d v="2018-10-14T00:00:00"/>
    <s v="MASCULINO"/>
    <s v="BOGOTA"/>
    <s v="BOGOTA"/>
    <n v="1"/>
    <n v="1"/>
    <n v="0"/>
    <n v="0"/>
    <n v="1"/>
    <n v="2"/>
    <s v="Si"/>
    <s v="Si"/>
    <x v="0"/>
    <n v="2500"/>
    <n v="6500"/>
    <n v="0"/>
    <n v="0"/>
    <n v="250000"/>
    <n v="360000"/>
    <n v="619000"/>
    <n v="1"/>
    <n v="2018"/>
    <x v="4"/>
  </r>
  <r>
    <n v="10000228"/>
    <s v="Protegido 228"/>
    <d v="2018-07-28T00:00:00"/>
    <d v="2021-01-07T00:00:00"/>
    <s v="MASCULINO"/>
    <s v="BOGOTA"/>
    <s v="BOGOTA"/>
    <n v="1"/>
    <n v="2"/>
    <n v="0"/>
    <n v="0"/>
    <n v="2"/>
    <n v="1"/>
    <s v="Si"/>
    <s v="Si"/>
    <x v="0"/>
    <n v="2500"/>
    <n v="13000"/>
    <n v="0"/>
    <n v="0"/>
    <n v="500000"/>
    <n v="180000"/>
    <n v="695500"/>
    <n v="1"/>
    <n v="2018"/>
    <x v="10"/>
  </r>
  <r>
    <n v="10000229"/>
    <s v="Protegido 229"/>
    <d v="2018-07-31T00:00:00"/>
    <d v="2020-02-07T00:00:00"/>
    <s v="MASCULINO"/>
    <s v="PALMAR DE VARELA"/>
    <s v="ATLANTICO"/>
    <n v="0"/>
    <n v="2"/>
    <n v="0"/>
    <n v="3"/>
    <n v="1"/>
    <n v="2"/>
    <s v="Si"/>
    <s v="Si"/>
    <x v="0"/>
    <n v="0"/>
    <n v="13000"/>
    <n v="0"/>
    <n v="360000"/>
    <n v="250000"/>
    <n v="360000"/>
    <n v="983000"/>
    <n v="2"/>
    <n v="2018"/>
    <x v="2"/>
  </r>
  <r>
    <n v="10000230"/>
    <s v="Protegido 230"/>
    <d v="2018-07-31T00:00:00"/>
    <d v="2020-05-21T00:00:00"/>
    <s v="MASCULINO"/>
    <s v="NEIVA"/>
    <s v="HUILA"/>
    <n v="0"/>
    <n v="1"/>
    <n v="0"/>
    <n v="1"/>
    <n v="2"/>
    <n v="0"/>
    <s v="Si"/>
    <s v="Si"/>
    <x v="0"/>
    <n v="0"/>
    <n v="6500"/>
    <n v="0"/>
    <n v="120000"/>
    <n v="500000"/>
    <n v="0"/>
    <n v="626500"/>
    <n v="1"/>
    <n v="2018"/>
    <x v="7"/>
  </r>
  <r>
    <n v="10000231"/>
    <s v="Protegido 231"/>
    <d v="2018-07-31T00:00:00"/>
    <d v="2018-10-02T00:00:00"/>
    <s v="FEMENINO"/>
    <s v="BOGOTA"/>
    <s v="BOGOTA"/>
    <n v="1"/>
    <n v="2"/>
    <n v="1"/>
    <n v="0"/>
    <n v="2"/>
    <n v="2"/>
    <s v="Si"/>
    <s v="Si"/>
    <x v="0"/>
    <n v="2500"/>
    <n v="13000"/>
    <n v="1500"/>
    <n v="0"/>
    <n v="500000"/>
    <n v="360000"/>
    <n v="877000"/>
    <n v="1"/>
    <n v="2018"/>
    <x v="4"/>
  </r>
  <r>
    <n v="10000232"/>
    <s v="Protegido 232"/>
    <d v="2018-07-31T00:00:00"/>
    <d v="2019-01-02T00:00:00"/>
    <s v="FEMENINO"/>
    <s v="SAN JOSE DE CUCUTA"/>
    <s v="NORTE DE SANTANDER"/>
    <n v="0"/>
    <n v="2"/>
    <n v="1"/>
    <n v="3"/>
    <n v="3"/>
    <n v="0"/>
    <s v="Si"/>
    <s v="Si"/>
    <x v="0"/>
    <n v="0"/>
    <n v="13000"/>
    <n v="1500"/>
    <n v="360000"/>
    <n v="750000"/>
    <n v="0"/>
    <n v="1124500"/>
    <n v="4"/>
    <n v="2018"/>
    <x v="10"/>
  </r>
  <r>
    <n v="10000233"/>
    <s v="Protegido 233"/>
    <d v="2018-07-31T00:00:00"/>
    <d v="2019-09-21T00:00:00"/>
    <s v="FEMENINO"/>
    <s v="FLORIDA"/>
    <s v="VALLE DEL CAUCA"/>
    <n v="1"/>
    <n v="0"/>
    <n v="1"/>
    <n v="0"/>
    <n v="1"/>
    <n v="2"/>
    <s v="Si"/>
    <s v="Si"/>
    <x v="0"/>
    <n v="2500"/>
    <n v="0"/>
    <n v="1500"/>
    <n v="0"/>
    <n v="250000"/>
    <n v="360000"/>
    <n v="614000"/>
    <n v="2"/>
    <n v="2018"/>
    <x v="9"/>
  </r>
  <r>
    <n v="10000234"/>
    <s v="Protegido 234"/>
    <d v="2018-07-31T00:00:00"/>
    <d v="2019-12-31T00:00:00"/>
    <s v="FEMENINO"/>
    <s v="BOGOTA"/>
    <s v="BOGOTA"/>
    <n v="0"/>
    <n v="0"/>
    <n v="0"/>
    <n v="0"/>
    <n v="2"/>
    <n v="2"/>
    <s v="No"/>
    <s v="Si"/>
    <x v="0"/>
    <n v="0"/>
    <n v="0"/>
    <n v="0"/>
    <n v="0"/>
    <n v="500000"/>
    <n v="360000"/>
    <n v="860000"/>
    <n v="1"/>
    <n v="2018"/>
    <x v="8"/>
  </r>
  <r>
    <n v="10000235"/>
    <s v="Protegido 235"/>
    <d v="2018-07-31T00:00:00"/>
    <d v="2020-02-19T00:00:00"/>
    <s v="FEMENINO"/>
    <s v="BOGOTA"/>
    <s v="BOGOTA"/>
    <n v="0"/>
    <n v="1"/>
    <n v="0"/>
    <n v="0"/>
    <n v="2"/>
    <n v="2"/>
    <s v="Si"/>
    <s v="Si"/>
    <x v="0"/>
    <n v="0"/>
    <n v="6500"/>
    <n v="0"/>
    <n v="0"/>
    <n v="500000"/>
    <n v="360000"/>
    <n v="866500"/>
    <n v="1"/>
    <n v="2018"/>
    <x v="2"/>
  </r>
  <r>
    <n v="10000236"/>
    <s v="Protegido 236"/>
    <d v="2018-07-31T00:00:00"/>
    <d v="2019-10-04T00:00:00"/>
    <s v="FEMENINO"/>
    <s v="BUENAVENTURA"/>
    <s v="VALLE DEL CAUCA"/>
    <n v="1"/>
    <n v="0"/>
    <n v="0"/>
    <n v="3"/>
    <n v="1"/>
    <n v="1"/>
    <s v="Si"/>
    <s v="Si"/>
    <x v="0"/>
    <n v="2500"/>
    <n v="0"/>
    <n v="0"/>
    <n v="360000"/>
    <n v="250000"/>
    <n v="180000"/>
    <n v="792500"/>
    <n v="2"/>
    <n v="2018"/>
    <x v="4"/>
  </r>
  <r>
    <n v="10000237"/>
    <s v="Protegido 237"/>
    <d v="2018-07-31T00:00:00"/>
    <d v="2019-08-20T00:00:00"/>
    <s v="MASCULINO"/>
    <s v="GIRARDOT"/>
    <s v="CUNDINAMARCA"/>
    <n v="0"/>
    <n v="2"/>
    <n v="0"/>
    <n v="0"/>
    <n v="2"/>
    <n v="2"/>
    <s v="Si"/>
    <s v="Si"/>
    <x v="0"/>
    <n v="0"/>
    <n v="13000"/>
    <n v="0"/>
    <n v="0"/>
    <n v="500000"/>
    <n v="360000"/>
    <n v="873000"/>
    <n v="3"/>
    <n v="2018"/>
    <x v="3"/>
  </r>
  <r>
    <n v="10000238"/>
    <s v="Protegido 238"/>
    <d v="2018-07-31T00:00:00"/>
    <d v="2020-11-01T00:00:00"/>
    <s v="MASCULINO"/>
    <s v="BUCARAMANGA"/>
    <s v="SANTANDER"/>
    <n v="1"/>
    <n v="0"/>
    <n v="0"/>
    <n v="0"/>
    <n v="3"/>
    <n v="1"/>
    <s v="Si"/>
    <s v="Si"/>
    <x v="0"/>
    <n v="2500"/>
    <n v="0"/>
    <n v="0"/>
    <n v="0"/>
    <n v="750000"/>
    <n v="180000"/>
    <n v="932500"/>
    <n v="2"/>
    <n v="2018"/>
    <x v="6"/>
  </r>
  <r>
    <n v="10000239"/>
    <s v="Protegido 239"/>
    <d v="2018-07-31T00:00:00"/>
    <d v="2020-04-12T00:00:00"/>
    <s v="MASCULINO"/>
    <s v="SAN JOSE DE URE"/>
    <s v="CORDOBA"/>
    <n v="1"/>
    <n v="2"/>
    <n v="0"/>
    <n v="3"/>
    <n v="1"/>
    <n v="2"/>
    <s v="Si"/>
    <s v="Si"/>
    <x v="0"/>
    <n v="2500"/>
    <n v="13000"/>
    <n v="0"/>
    <n v="360000"/>
    <n v="250000"/>
    <n v="360000"/>
    <n v="985500"/>
    <n v="2"/>
    <n v="2018"/>
    <x v="11"/>
  </r>
  <r>
    <n v="10000240"/>
    <s v="Protegido 240"/>
    <d v="2018-07-31T00:00:00"/>
    <d v="2019-04-21T00:00:00"/>
    <s v="FEMENINO"/>
    <s v="POPAYAN"/>
    <s v="CAUCA"/>
    <n v="0"/>
    <n v="2"/>
    <n v="0"/>
    <n v="0"/>
    <n v="3"/>
    <n v="1"/>
    <s v="Si"/>
    <s v="Si"/>
    <x v="0"/>
    <n v="0"/>
    <n v="13000"/>
    <n v="0"/>
    <n v="0"/>
    <n v="750000"/>
    <n v="180000"/>
    <n v="943000"/>
    <n v="1"/>
    <n v="2018"/>
    <x v="11"/>
  </r>
  <r>
    <n v="10000241"/>
    <s v="Protegido 241"/>
    <d v="2018-07-31T00:00:00"/>
    <d v="2018-12-26T00:00:00"/>
    <s v="FEMENINO"/>
    <s v="YOLOMBO"/>
    <s v="ANTIOQUIA"/>
    <n v="0"/>
    <n v="1"/>
    <n v="0"/>
    <n v="0"/>
    <n v="2"/>
    <n v="0"/>
    <s v="Si"/>
    <s v="Si"/>
    <x v="0"/>
    <n v="0"/>
    <n v="6500"/>
    <n v="0"/>
    <n v="0"/>
    <n v="500000"/>
    <n v="0"/>
    <n v="506500"/>
    <n v="2"/>
    <n v="2018"/>
    <x v="8"/>
  </r>
  <r>
    <n v="10000242"/>
    <s v="Protegido 242"/>
    <d v="2018-07-31T00:00:00"/>
    <d v="2019-10-26T00:00:00"/>
    <s v="FEMENINO"/>
    <s v="BOGOTA"/>
    <s v="BOGOTA"/>
    <n v="1"/>
    <n v="2"/>
    <n v="0"/>
    <n v="3"/>
    <n v="1"/>
    <n v="1"/>
    <s v="Si"/>
    <s v="Si"/>
    <x v="0"/>
    <n v="2500"/>
    <n v="13000"/>
    <n v="0"/>
    <n v="360000"/>
    <n v="250000"/>
    <n v="180000"/>
    <n v="805500"/>
    <n v="1"/>
    <n v="2018"/>
    <x v="4"/>
  </r>
  <r>
    <n v="10000243"/>
    <s v="Protegido 243"/>
    <d v="2018-07-31T00:00:00"/>
    <d v="2020-08-24T00:00:00"/>
    <s v="MASCULINO"/>
    <s v="SAN JOSE DE URE"/>
    <s v="CORDOBA"/>
    <n v="0"/>
    <n v="0"/>
    <n v="0"/>
    <n v="0"/>
    <n v="1"/>
    <n v="0"/>
    <s v="No"/>
    <s v="Si"/>
    <x v="0"/>
    <n v="0"/>
    <n v="0"/>
    <n v="0"/>
    <n v="0"/>
    <n v="250000"/>
    <n v="0"/>
    <n v="250000"/>
    <n v="2"/>
    <n v="2018"/>
    <x v="3"/>
  </r>
  <r>
    <n v="10000244"/>
    <s v="Protegido 244"/>
    <d v="2018-07-31T00:00:00"/>
    <d v="2020-07-15T00:00:00"/>
    <s v="MASCULINO"/>
    <s v="SAN JOSE DE URE"/>
    <s v="CORDOBA"/>
    <n v="0"/>
    <n v="1"/>
    <n v="0"/>
    <n v="3"/>
    <n v="2"/>
    <n v="2"/>
    <s v="Si"/>
    <s v="Si"/>
    <x v="0"/>
    <n v="0"/>
    <n v="6500"/>
    <n v="0"/>
    <n v="360000"/>
    <n v="500000"/>
    <n v="360000"/>
    <n v="1226500"/>
    <n v="2"/>
    <n v="2018"/>
    <x v="0"/>
  </r>
  <r>
    <n v="10000245"/>
    <s v="Protegido 245"/>
    <d v="2018-07-31T00:00:00"/>
    <d v="2019-02-16T00:00:00"/>
    <s v="MASCULINO"/>
    <s v="SAN JOSE DE URE"/>
    <s v="CORDOBA"/>
    <n v="0"/>
    <n v="2"/>
    <n v="1"/>
    <n v="0"/>
    <n v="3"/>
    <n v="1"/>
    <s v="Si"/>
    <s v="Si"/>
    <x v="0"/>
    <n v="0"/>
    <n v="13000"/>
    <n v="1500"/>
    <n v="0"/>
    <n v="750000"/>
    <n v="180000"/>
    <n v="944500"/>
    <n v="2"/>
    <n v="2018"/>
    <x v="2"/>
  </r>
  <r>
    <n v="10000246"/>
    <s v="Protegido 246"/>
    <d v="2018-07-31T00:00:00"/>
    <d v="2019-12-27T00:00:00"/>
    <s v="MASCULINO"/>
    <s v="SAN JOSE DE URE"/>
    <s v="CORDOBA"/>
    <n v="0"/>
    <n v="2"/>
    <n v="0"/>
    <n v="1"/>
    <n v="3"/>
    <n v="0"/>
    <s v="Si"/>
    <s v="Si"/>
    <x v="0"/>
    <n v="0"/>
    <n v="13000"/>
    <n v="0"/>
    <n v="120000"/>
    <n v="750000"/>
    <n v="0"/>
    <n v="883000"/>
    <n v="2"/>
    <n v="2018"/>
    <x v="8"/>
  </r>
  <r>
    <n v="10000247"/>
    <s v="Protegido 247"/>
    <d v="2018-08-05T00:00:00"/>
    <d v="2018-11-12T00:00:00"/>
    <s v="MASCULINO"/>
    <s v="BOGOTA"/>
    <s v="BOGOTA"/>
    <n v="0"/>
    <n v="1"/>
    <n v="1"/>
    <n v="3"/>
    <n v="2"/>
    <n v="1"/>
    <s v="Si"/>
    <s v="Si"/>
    <x v="0"/>
    <n v="0"/>
    <n v="6500"/>
    <n v="1500"/>
    <n v="360000"/>
    <n v="500000"/>
    <n v="180000"/>
    <n v="1048000"/>
    <n v="1"/>
    <n v="2018"/>
    <x v="6"/>
  </r>
  <r>
    <n v="10000248"/>
    <s v="Protegido 248"/>
    <d v="2018-08-05T00:00:00"/>
    <d v="2019-02-01T00:00:00"/>
    <s v="MASCULINO"/>
    <s v="CAUCASIA"/>
    <s v="ANTIOQUIA"/>
    <n v="0"/>
    <n v="2"/>
    <n v="0"/>
    <n v="1"/>
    <n v="2"/>
    <n v="1"/>
    <s v="Si"/>
    <s v="Si"/>
    <x v="0"/>
    <n v="0"/>
    <n v="13000"/>
    <n v="0"/>
    <n v="120000"/>
    <n v="500000"/>
    <n v="180000"/>
    <n v="813000"/>
    <n v="2"/>
    <n v="2018"/>
    <x v="2"/>
  </r>
  <r>
    <n v="10000249"/>
    <s v="Protegido 249"/>
    <d v="2018-08-05T00:00:00"/>
    <d v="2020-02-06T00:00:00"/>
    <s v="FEMENINO"/>
    <s v="MALLAMA"/>
    <s v="NARIÑO"/>
    <n v="0"/>
    <n v="2"/>
    <n v="0"/>
    <n v="3"/>
    <n v="1"/>
    <n v="0"/>
    <s v="Si"/>
    <s v="Si"/>
    <x v="0"/>
    <n v="0"/>
    <n v="13000"/>
    <n v="0"/>
    <n v="360000"/>
    <n v="250000"/>
    <n v="0"/>
    <n v="623000"/>
    <n v="2"/>
    <n v="2018"/>
    <x v="2"/>
  </r>
  <r>
    <n v="10000250"/>
    <s v="Protegido 250"/>
    <d v="2018-08-05T00:00:00"/>
    <d v="2020-04-24T00:00:00"/>
    <s v="FEMENINO"/>
    <s v="ANDALUCIA"/>
    <s v="VALLE DEL CAUCA"/>
    <n v="0"/>
    <n v="1"/>
    <n v="0"/>
    <n v="0"/>
    <n v="2"/>
    <n v="2"/>
    <s v="Si"/>
    <s v="Si"/>
    <x v="0"/>
    <n v="0"/>
    <n v="6500"/>
    <n v="0"/>
    <n v="0"/>
    <n v="500000"/>
    <n v="360000"/>
    <n v="866500"/>
    <n v="2"/>
    <n v="2018"/>
    <x v="11"/>
  </r>
  <r>
    <n v="10000251"/>
    <s v="Protegido 251"/>
    <d v="2018-08-05T00:00:00"/>
    <d v="2020-02-03T00:00:00"/>
    <s v="MASCULINO"/>
    <s v="BOGOTA"/>
    <s v="BOGOTA"/>
    <n v="1"/>
    <n v="0"/>
    <n v="0"/>
    <n v="0"/>
    <n v="2"/>
    <n v="1"/>
    <s v="Si"/>
    <s v="Si"/>
    <x v="0"/>
    <n v="2500"/>
    <n v="0"/>
    <n v="0"/>
    <n v="0"/>
    <n v="500000"/>
    <n v="180000"/>
    <n v="682500"/>
    <n v="1"/>
    <n v="2018"/>
    <x v="2"/>
  </r>
  <r>
    <n v="10000252"/>
    <s v="Protegido 252"/>
    <d v="2018-08-05T00:00:00"/>
    <d v="2019-01-27T00:00:00"/>
    <s v="MASCULINO"/>
    <s v="LEJANIAS"/>
    <s v="META"/>
    <n v="1"/>
    <n v="0"/>
    <n v="0"/>
    <n v="3"/>
    <n v="2"/>
    <n v="2"/>
    <s v="Si"/>
    <s v="Si"/>
    <x v="0"/>
    <n v="2500"/>
    <n v="0"/>
    <n v="0"/>
    <n v="360000"/>
    <n v="500000"/>
    <n v="360000"/>
    <n v="1222500"/>
    <n v="1"/>
    <n v="2018"/>
    <x v="10"/>
  </r>
  <r>
    <n v="10000253"/>
    <s v="Protegido 253"/>
    <d v="2018-08-13T00:00:00"/>
    <d v="2019-08-27T00:00:00"/>
    <s v="FEMENINO"/>
    <s v="SUCRE 1"/>
    <s v="CAUCA"/>
    <n v="1"/>
    <n v="2"/>
    <n v="0"/>
    <n v="1"/>
    <n v="1"/>
    <n v="2"/>
    <s v="Si"/>
    <s v="Si"/>
    <x v="0"/>
    <n v="2500"/>
    <n v="13000"/>
    <n v="0"/>
    <n v="120000"/>
    <n v="250000"/>
    <n v="360000"/>
    <n v="745500"/>
    <n v="1"/>
    <n v="2018"/>
    <x v="3"/>
  </r>
  <r>
    <n v="10000254"/>
    <s v="Protegido 254"/>
    <d v="2018-08-20T00:00:00"/>
    <d v="2019-12-11T00:00:00"/>
    <s v="FEMENINO"/>
    <s v="BUENAVENTURA"/>
    <s v="VALLE DEL CAUCA"/>
    <n v="0"/>
    <n v="2"/>
    <n v="0"/>
    <n v="0"/>
    <n v="2"/>
    <n v="2"/>
    <s v="Si"/>
    <s v="Si"/>
    <x v="0"/>
    <n v="0"/>
    <n v="13000"/>
    <n v="0"/>
    <n v="0"/>
    <n v="500000"/>
    <n v="360000"/>
    <n v="873000"/>
    <n v="2"/>
    <n v="2018"/>
    <x v="8"/>
  </r>
  <r>
    <n v="10000255"/>
    <s v="Protegido 255"/>
    <d v="2018-08-20T00:00:00"/>
    <d v="2020-07-21T00:00:00"/>
    <s v="FEMENINO"/>
    <s v="CAUCASIA"/>
    <s v="ANTIOQUIA"/>
    <n v="1"/>
    <n v="2"/>
    <n v="1"/>
    <n v="0"/>
    <n v="1"/>
    <n v="2"/>
    <s v="Si"/>
    <s v="Si"/>
    <x v="0"/>
    <n v="2500"/>
    <n v="13000"/>
    <n v="1500"/>
    <n v="0"/>
    <n v="250000"/>
    <n v="360000"/>
    <n v="627000"/>
    <n v="2"/>
    <n v="2018"/>
    <x v="0"/>
  </r>
  <r>
    <n v="10000256"/>
    <s v="Protegido 256"/>
    <d v="2018-08-20T00:00:00"/>
    <d v="2020-08-02T00:00:00"/>
    <s v="MASCULINO"/>
    <s v="BARRANQUILLA"/>
    <s v="ATLANTICO"/>
    <n v="1"/>
    <n v="0"/>
    <n v="0"/>
    <n v="1"/>
    <n v="3"/>
    <n v="2"/>
    <s v="Si"/>
    <s v="Si"/>
    <x v="0"/>
    <n v="2500"/>
    <n v="0"/>
    <n v="0"/>
    <n v="120000"/>
    <n v="750000"/>
    <n v="360000"/>
    <n v="1232500"/>
    <n v="2"/>
    <n v="2018"/>
    <x v="3"/>
  </r>
  <r>
    <n v="10000257"/>
    <s v="Protegido 257"/>
    <d v="2018-08-20T00:00:00"/>
    <d v="2020-06-13T00:00:00"/>
    <s v="MASCULINO"/>
    <s v="VILLA DEL ROSARIO"/>
    <s v="NORTE DE SANTANDER"/>
    <n v="1"/>
    <n v="2"/>
    <n v="0"/>
    <n v="1"/>
    <n v="1"/>
    <n v="1"/>
    <s v="Si"/>
    <s v="Si"/>
    <x v="0"/>
    <n v="2500"/>
    <n v="13000"/>
    <n v="0"/>
    <n v="120000"/>
    <n v="250000"/>
    <n v="180000"/>
    <n v="565500"/>
    <n v="4"/>
    <n v="2018"/>
    <x v="1"/>
  </r>
  <r>
    <n v="10000258"/>
    <s v="Protegido 258"/>
    <d v="2018-08-20T00:00:00"/>
    <d v="2018-11-23T00:00:00"/>
    <s v="FEMENINO"/>
    <s v="VILLA DEL ROSARIO"/>
    <s v="NORTE DE SANTANDER"/>
    <n v="1"/>
    <n v="1"/>
    <n v="0"/>
    <n v="0"/>
    <n v="1"/>
    <n v="1"/>
    <s v="Si"/>
    <s v="Si"/>
    <x v="0"/>
    <n v="2500"/>
    <n v="6500"/>
    <n v="0"/>
    <n v="0"/>
    <n v="250000"/>
    <n v="180000"/>
    <n v="439000"/>
    <n v="4"/>
    <n v="2018"/>
    <x v="6"/>
  </r>
  <r>
    <n v="10000259"/>
    <s v="Protegido 259"/>
    <d v="2018-08-31T00:00:00"/>
    <d v="2020-12-28T00:00:00"/>
    <s v="MASCULINO"/>
    <s v="MANIZALES"/>
    <s v="CALDAS"/>
    <n v="0"/>
    <n v="1"/>
    <n v="0"/>
    <n v="3"/>
    <n v="3"/>
    <n v="2"/>
    <s v="Si"/>
    <s v="Si"/>
    <x v="0"/>
    <n v="0"/>
    <n v="6500"/>
    <n v="0"/>
    <n v="360000"/>
    <n v="750000"/>
    <n v="360000"/>
    <n v="1476500"/>
    <n v="1"/>
    <n v="2018"/>
    <x v="8"/>
  </r>
  <r>
    <n v="10000260"/>
    <s v="Protegido 260"/>
    <d v="2018-08-31T00:00:00"/>
    <d v="2019-12-27T00:00:00"/>
    <s v="MASCULINO"/>
    <s v="CARTAGENA DE INDIAS"/>
    <s v="BOLIVAR"/>
    <n v="0"/>
    <n v="0"/>
    <n v="1"/>
    <n v="1"/>
    <n v="2"/>
    <n v="1"/>
    <s v="Si"/>
    <s v="Si"/>
    <x v="0"/>
    <n v="0"/>
    <n v="0"/>
    <n v="1500"/>
    <n v="120000"/>
    <n v="500000"/>
    <n v="180000"/>
    <n v="801500"/>
    <n v="3"/>
    <n v="2018"/>
    <x v="8"/>
  </r>
  <r>
    <n v="10000261"/>
    <s v="Protegido 261"/>
    <d v="2018-08-31T00:00:00"/>
    <d v="2020-01-16T00:00:00"/>
    <s v="MASCULINO"/>
    <s v="AGUACHICA"/>
    <s v="CESAR"/>
    <n v="0"/>
    <n v="0"/>
    <n v="1"/>
    <n v="3"/>
    <n v="3"/>
    <n v="0"/>
    <s v="Si"/>
    <s v="Si"/>
    <x v="0"/>
    <n v="0"/>
    <n v="0"/>
    <n v="1500"/>
    <n v="360000"/>
    <n v="750000"/>
    <n v="0"/>
    <n v="1111500"/>
    <n v="4"/>
    <n v="2018"/>
    <x v="10"/>
  </r>
  <r>
    <n v="10000262"/>
    <s v="Protegido 262"/>
    <d v="2018-08-31T00:00:00"/>
    <d v="2020-11-14T00:00:00"/>
    <s v="FEMENINO"/>
    <s v="VILLAVICENCIO"/>
    <s v="META"/>
    <n v="1"/>
    <n v="0"/>
    <n v="0"/>
    <n v="0"/>
    <n v="1"/>
    <n v="0"/>
    <s v="Si"/>
    <s v="Si"/>
    <x v="0"/>
    <n v="2500"/>
    <n v="0"/>
    <n v="0"/>
    <n v="0"/>
    <n v="250000"/>
    <n v="0"/>
    <n v="252500"/>
    <n v="1"/>
    <n v="2018"/>
    <x v="6"/>
  </r>
  <r>
    <n v="10000263"/>
    <s v="Protegido 263"/>
    <d v="2018-08-31T00:00:00"/>
    <d v="2018-11-29T00:00:00"/>
    <s v="MASCULINO"/>
    <s v="CAREPA"/>
    <s v="ANTIOQUIA"/>
    <n v="0"/>
    <n v="2"/>
    <n v="0"/>
    <n v="0"/>
    <n v="2"/>
    <n v="0"/>
    <s v="Si"/>
    <s v="Si"/>
    <x v="0"/>
    <n v="0"/>
    <n v="13000"/>
    <n v="0"/>
    <n v="0"/>
    <n v="500000"/>
    <n v="0"/>
    <n v="513000"/>
    <n v="2"/>
    <n v="2018"/>
    <x v="6"/>
  </r>
  <r>
    <n v="10000264"/>
    <s v="Protegido 264"/>
    <d v="2018-08-31T00:00:00"/>
    <d v="2019-09-18T00:00:00"/>
    <s v="MASCULINO"/>
    <s v="VALLEDUPAR"/>
    <s v="CESAR"/>
    <n v="0"/>
    <n v="0"/>
    <n v="1"/>
    <n v="1"/>
    <n v="2"/>
    <n v="2"/>
    <s v="Si"/>
    <s v="Si"/>
    <x v="0"/>
    <n v="0"/>
    <n v="0"/>
    <n v="1500"/>
    <n v="120000"/>
    <n v="500000"/>
    <n v="360000"/>
    <n v="981500"/>
    <n v="4"/>
    <n v="2018"/>
    <x v="9"/>
  </r>
  <r>
    <n v="10000265"/>
    <s v="Protegido 265"/>
    <d v="2018-08-31T00:00:00"/>
    <d v="2020-09-15T00:00:00"/>
    <s v="MASCULINO"/>
    <s v="POPAYAN"/>
    <s v="CAUCA"/>
    <n v="0"/>
    <n v="1"/>
    <n v="1"/>
    <n v="1"/>
    <n v="1"/>
    <n v="0"/>
    <s v="Si"/>
    <s v="Si"/>
    <x v="0"/>
    <n v="0"/>
    <n v="6500"/>
    <n v="1500"/>
    <n v="120000"/>
    <n v="250000"/>
    <n v="0"/>
    <n v="378000"/>
    <n v="1"/>
    <n v="2018"/>
    <x v="9"/>
  </r>
  <r>
    <n v="10000266"/>
    <s v="Protegido 266"/>
    <d v="2018-08-31T00:00:00"/>
    <d v="2019-12-09T00:00:00"/>
    <s v="MASCULINO"/>
    <s v="CHIRIGUANA"/>
    <s v="CESAR"/>
    <n v="0"/>
    <n v="2"/>
    <n v="0"/>
    <n v="1"/>
    <n v="1"/>
    <n v="0"/>
    <s v="Si"/>
    <s v="Si"/>
    <x v="0"/>
    <n v="0"/>
    <n v="13000"/>
    <n v="0"/>
    <n v="120000"/>
    <n v="250000"/>
    <n v="0"/>
    <n v="383000"/>
    <n v="4"/>
    <n v="2018"/>
    <x v="8"/>
  </r>
  <r>
    <n v="10000267"/>
    <s v="Protegido 267"/>
    <d v="2018-09-04T00:00:00"/>
    <d v="2020-12-28T00:00:00"/>
    <s v="MASCULINO"/>
    <s v="FLORIDA"/>
    <s v="VALLE DEL CAUCA"/>
    <n v="0"/>
    <n v="1"/>
    <n v="1"/>
    <n v="3"/>
    <n v="1"/>
    <n v="0"/>
    <s v="Si"/>
    <s v="Si"/>
    <x v="0"/>
    <n v="0"/>
    <n v="6500"/>
    <n v="1500"/>
    <n v="360000"/>
    <n v="250000"/>
    <n v="0"/>
    <n v="618000"/>
    <n v="2"/>
    <n v="2018"/>
    <x v="8"/>
  </r>
  <r>
    <n v="10000268"/>
    <s v="Protegido 268"/>
    <d v="2018-09-04T00:00:00"/>
    <d v="2019-03-27T00:00:00"/>
    <s v="FEMENINO"/>
    <s v="RESTREPO 1"/>
    <s v="META"/>
    <n v="1"/>
    <n v="1"/>
    <n v="0"/>
    <n v="1"/>
    <n v="2"/>
    <n v="1"/>
    <s v="Si"/>
    <s v="Si"/>
    <x v="0"/>
    <n v="2500"/>
    <n v="6500"/>
    <n v="0"/>
    <n v="120000"/>
    <n v="500000"/>
    <n v="180000"/>
    <n v="809000"/>
    <n v="1"/>
    <n v="2018"/>
    <x v="5"/>
  </r>
  <r>
    <n v="10000269"/>
    <s v="Protegido 269"/>
    <d v="2018-09-04T00:00:00"/>
    <d v="2021-01-15T00:00:00"/>
    <s v="FEMENINO"/>
    <s v="BOGOTA"/>
    <s v="BOGOTA"/>
    <n v="0"/>
    <n v="1"/>
    <n v="1"/>
    <n v="3"/>
    <n v="2"/>
    <n v="2"/>
    <s v="Si"/>
    <s v="Si"/>
    <x v="0"/>
    <n v="0"/>
    <n v="6500"/>
    <n v="1500"/>
    <n v="360000"/>
    <n v="500000"/>
    <n v="360000"/>
    <n v="1228000"/>
    <n v="1"/>
    <n v="2018"/>
    <x v="10"/>
  </r>
  <r>
    <n v="10000270"/>
    <s v="Protegido 270"/>
    <d v="2018-09-04T00:00:00"/>
    <d v="2020-10-30T00:00:00"/>
    <s v="FEMENINO"/>
    <s v="EL CARMEN DE BOLIVAR"/>
    <s v="BOLIVAR"/>
    <n v="1"/>
    <n v="0"/>
    <n v="1"/>
    <n v="1"/>
    <n v="3"/>
    <n v="1"/>
    <s v="Si"/>
    <s v="Si"/>
    <x v="0"/>
    <n v="2500"/>
    <n v="0"/>
    <n v="1500"/>
    <n v="120000"/>
    <n v="750000"/>
    <n v="180000"/>
    <n v="1054000"/>
    <n v="3"/>
    <n v="2018"/>
    <x v="4"/>
  </r>
  <r>
    <n v="10000271"/>
    <s v="Protegido 271"/>
    <d v="2018-09-04T00:00:00"/>
    <d v="2020-08-30T00:00:00"/>
    <s v="MASCULINO"/>
    <s v="POPAYAN"/>
    <s v="CAUCA"/>
    <n v="0"/>
    <n v="2"/>
    <n v="1"/>
    <n v="1"/>
    <n v="1"/>
    <n v="0"/>
    <s v="Si"/>
    <s v="Si"/>
    <x v="0"/>
    <n v="0"/>
    <n v="13000"/>
    <n v="1500"/>
    <n v="120000"/>
    <n v="250000"/>
    <n v="0"/>
    <n v="384500"/>
    <n v="1"/>
    <n v="2018"/>
    <x v="3"/>
  </r>
  <r>
    <n v="10000272"/>
    <s v="Protegido 272"/>
    <d v="2018-09-04T00:00:00"/>
    <d v="2019-09-22T00:00:00"/>
    <s v="MASCULINO"/>
    <s v="BOGOTA"/>
    <s v="BOGOTA"/>
    <n v="0"/>
    <n v="2"/>
    <n v="1"/>
    <n v="3"/>
    <n v="3"/>
    <n v="1"/>
    <s v="Si"/>
    <s v="Si"/>
    <x v="0"/>
    <n v="0"/>
    <n v="13000"/>
    <n v="1500"/>
    <n v="360000"/>
    <n v="750000"/>
    <n v="180000"/>
    <n v="1304500"/>
    <n v="1"/>
    <n v="2018"/>
    <x v="9"/>
  </r>
  <r>
    <n v="10000273"/>
    <s v="Protegido 273"/>
    <d v="2018-09-04T00:00:00"/>
    <d v="2019-04-19T00:00:00"/>
    <s v="MASCULINO"/>
    <s v="BOGOTA"/>
    <s v="BOGOTA"/>
    <n v="1"/>
    <n v="1"/>
    <n v="0"/>
    <n v="0"/>
    <n v="1"/>
    <n v="2"/>
    <s v="Si"/>
    <s v="Si"/>
    <x v="0"/>
    <n v="2500"/>
    <n v="6500"/>
    <n v="0"/>
    <n v="0"/>
    <n v="250000"/>
    <n v="360000"/>
    <n v="619000"/>
    <n v="1"/>
    <n v="2018"/>
    <x v="11"/>
  </r>
  <r>
    <n v="10000274"/>
    <s v="Protegido 274"/>
    <d v="2018-09-04T00:00:00"/>
    <d v="2020-10-28T00:00:00"/>
    <s v="MASCULINO"/>
    <s v="CARTAGENA DE INDIAS"/>
    <s v="BOLIVAR"/>
    <n v="0"/>
    <n v="0"/>
    <n v="1"/>
    <n v="0"/>
    <n v="1"/>
    <n v="2"/>
    <s v="Si"/>
    <s v="Si"/>
    <x v="0"/>
    <n v="0"/>
    <n v="0"/>
    <n v="1500"/>
    <n v="0"/>
    <n v="250000"/>
    <n v="360000"/>
    <n v="611500"/>
    <n v="3"/>
    <n v="2018"/>
    <x v="4"/>
  </r>
  <r>
    <n v="10000275"/>
    <s v="Protegido 275"/>
    <d v="2018-09-04T00:00:00"/>
    <d v="2019-02-02T00:00:00"/>
    <s v="MASCULINO"/>
    <s v="PASTO"/>
    <s v="NARIÑO"/>
    <n v="0"/>
    <n v="1"/>
    <n v="0"/>
    <n v="3"/>
    <n v="2"/>
    <n v="2"/>
    <s v="Si"/>
    <s v="Si"/>
    <x v="0"/>
    <n v="0"/>
    <n v="6500"/>
    <n v="0"/>
    <n v="360000"/>
    <n v="500000"/>
    <n v="360000"/>
    <n v="1226500"/>
    <n v="2"/>
    <n v="2018"/>
    <x v="2"/>
  </r>
  <r>
    <n v="10000276"/>
    <s v="Protegido 276"/>
    <d v="2018-09-04T00:00:00"/>
    <d v="2020-07-18T00:00:00"/>
    <s v="MASCULINO"/>
    <s v="ARAUCA"/>
    <s v="ARAUCA"/>
    <n v="1"/>
    <n v="2"/>
    <n v="1"/>
    <n v="1"/>
    <n v="3"/>
    <n v="2"/>
    <s v="Si"/>
    <s v="Si"/>
    <x v="0"/>
    <n v="2500"/>
    <n v="13000"/>
    <n v="1500"/>
    <n v="120000"/>
    <n v="750000"/>
    <n v="360000"/>
    <n v="1247000"/>
    <n v="4"/>
    <n v="2018"/>
    <x v="0"/>
  </r>
  <r>
    <n v="10000277"/>
    <s v="Protegido 277"/>
    <d v="2018-09-04T00:00:00"/>
    <d v="2020-01-10T00:00:00"/>
    <s v="MASCULINO"/>
    <s v="BOGOTA"/>
    <s v="BOGOTA"/>
    <n v="1"/>
    <n v="1"/>
    <n v="1"/>
    <n v="1"/>
    <n v="1"/>
    <n v="1"/>
    <s v="Si"/>
    <s v="Si"/>
    <x v="0"/>
    <n v="2500"/>
    <n v="6500"/>
    <n v="1500"/>
    <n v="120000"/>
    <n v="250000"/>
    <n v="180000"/>
    <n v="560500"/>
    <n v="1"/>
    <n v="2018"/>
    <x v="10"/>
  </r>
  <r>
    <n v="10000278"/>
    <s v="Protegido 278"/>
    <d v="2018-09-21T00:00:00"/>
    <d v="2020-08-13T00:00:00"/>
    <s v="FEMENINO"/>
    <s v="PUERTO ASIS"/>
    <s v="PUTUMAYO"/>
    <n v="1"/>
    <n v="1"/>
    <n v="1"/>
    <n v="3"/>
    <n v="1"/>
    <n v="0"/>
    <s v="Si"/>
    <s v="Si"/>
    <x v="0"/>
    <n v="2500"/>
    <n v="6500"/>
    <n v="1500"/>
    <n v="360000"/>
    <n v="250000"/>
    <n v="0"/>
    <n v="620500"/>
    <n v="2"/>
    <n v="2018"/>
    <x v="3"/>
  </r>
  <r>
    <n v="10000279"/>
    <s v="Protegido 279"/>
    <d v="2018-09-21T00:00:00"/>
    <d v="2020-12-28T00:00:00"/>
    <s v="MASCULINO"/>
    <s v="BUGALAGRANDE"/>
    <s v="VALLE DEL CAUCA"/>
    <n v="0"/>
    <n v="2"/>
    <n v="1"/>
    <n v="0"/>
    <n v="3"/>
    <n v="0"/>
    <s v="Si"/>
    <s v="Si"/>
    <x v="0"/>
    <n v="0"/>
    <n v="13000"/>
    <n v="1500"/>
    <n v="0"/>
    <n v="750000"/>
    <n v="0"/>
    <n v="764500"/>
    <n v="2"/>
    <n v="2018"/>
    <x v="8"/>
  </r>
  <r>
    <n v="10000280"/>
    <s v="Protegido 280"/>
    <d v="2018-09-21T00:00:00"/>
    <d v="2019-06-04T00:00:00"/>
    <s v="MASCULINO"/>
    <s v="IBAGUE"/>
    <s v="TOLIMA"/>
    <n v="0"/>
    <n v="0"/>
    <n v="0"/>
    <n v="3"/>
    <n v="2"/>
    <n v="2"/>
    <s v="No"/>
    <s v="Si"/>
    <x v="0"/>
    <n v="0"/>
    <n v="0"/>
    <n v="0"/>
    <n v="360000"/>
    <n v="500000"/>
    <n v="360000"/>
    <n v="1220000"/>
    <n v="4"/>
    <n v="2018"/>
    <x v="1"/>
  </r>
  <r>
    <n v="10000281"/>
    <s v="Protegido 281"/>
    <d v="2018-09-30T00:00:00"/>
    <d v="2019-12-03T00:00:00"/>
    <s v="MASCULINO"/>
    <s v="ALTO BAUDO"/>
    <s v="CHOCO"/>
    <n v="0"/>
    <n v="0"/>
    <n v="0"/>
    <n v="1"/>
    <n v="2"/>
    <n v="0"/>
    <s v="No"/>
    <s v="Si"/>
    <x v="0"/>
    <n v="0"/>
    <n v="0"/>
    <n v="0"/>
    <n v="120000"/>
    <n v="500000"/>
    <n v="0"/>
    <n v="620000"/>
    <n v="3"/>
    <n v="2018"/>
    <x v="8"/>
  </r>
  <r>
    <n v="10000282"/>
    <s v="Protegido 282"/>
    <d v="2018-09-30T00:00:00"/>
    <d v="2019-08-21T00:00:00"/>
    <s v="MASCULINO"/>
    <s v="MEDIO BAUDO"/>
    <s v="CHOCO"/>
    <n v="1"/>
    <n v="0"/>
    <n v="0"/>
    <n v="3"/>
    <n v="3"/>
    <n v="0"/>
    <s v="Si"/>
    <s v="Si"/>
    <x v="0"/>
    <n v="2500"/>
    <n v="0"/>
    <n v="0"/>
    <n v="360000"/>
    <n v="750000"/>
    <n v="0"/>
    <n v="1112500"/>
    <n v="3"/>
    <n v="2018"/>
    <x v="3"/>
  </r>
  <r>
    <n v="10000283"/>
    <s v="Protegido 283"/>
    <d v="2018-09-30T00:00:00"/>
    <d v="2020-07-29T00:00:00"/>
    <s v="MASCULINO"/>
    <s v="MEDIO BAUDO"/>
    <s v="CHOCO"/>
    <n v="0"/>
    <n v="2"/>
    <n v="0"/>
    <n v="1"/>
    <n v="1"/>
    <n v="1"/>
    <s v="Si"/>
    <s v="Si"/>
    <x v="0"/>
    <n v="0"/>
    <n v="13000"/>
    <n v="0"/>
    <n v="120000"/>
    <n v="250000"/>
    <n v="180000"/>
    <n v="563000"/>
    <n v="3"/>
    <n v="2018"/>
    <x v="0"/>
  </r>
  <r>
    <n v="10000284"/>
    <s v="Protegido 284"/>
    <d v="2018-09-30T00:00:00"/>
    <d v="2019-09-10T00:00:00"/>
    <s v="MASCULINO"/>
    <s v="BOGOTA"/>
    <s v="BOGOTA"/>
    <n v="1"/>
    <n v="1"/>
    <n v="0"/>
    <n v="1"/>
    <n v="1"/>
    <n v="1"/>
    <s v="Si"/>
    <s v="Si"/>
    <x v="0"/>
    <n v="2500"/>
    <n v="6500"/>
    <n v="0"/>
    <n v="120000"/>
    <n v="250000"/>
    <n v="180000"/>
    <n v="559000"/>
    <n v="1"/>
    <n v="2018"/>
    <x v="9"/>
  </r>
  <r>
    <n v="10000285"/>
    <s v="Protegido 285"/>
    <d v="2018-09-30T00:00:00"/>
    <d v="2019-02-04T00:00:00"/>
    <s v="MASCULINO"/>
    <s v="BOGOTA"/>
    <s v="BOGOTA"/>
    <n v="0"/>
    <n v="2"/>
    <n v="0"/>
    <n v="1"/>
    <n v="3"/>
    <n v="0"/>
    <s v="Si"/>
    <s v="Si"/>
    <x v="0"/>
    <n v="0"/>
    <n v="13000"/>
    <n v="0"/>
    <n v="120000"/>
    <n v="750000"/>
    <n v="0"/>
    <n v="883000"/>
    <n v="1"/>
    <n v="2018"/>
    <x v="2"/>
  </r>
  <r>
    <n v="10000286"/>
    <s v="Protegido 286"/>
    <d v="2018-09-30T00:00:00"/>
    <d v="2019-12-11T00:00:00"/>
    <s v="MASCULINO"/>
    <s v="BOGOTA"/>
    <s v="BOGOTA"/>
    <n v="1"/>
    <n v="1"/>
    <n v="0"/>
    <n v="0"/>
    <n v="1"/>
    <n v="0"/>
    <s v="Si"/>
    <s v="Si"/>
    <x v="0"/>
    <n v="2500"/>
    <n v="6500"/>
    <n v="0"/>
    <n v="0"/>
    <n v="250000"/>
    <n v="0"/>
    <n v="259000"/>
    <n v="1"/>
    <n v="2018"/>
    <x v="8"/>
  </r>
  <r>
    <n v="10000287"/>
    <s v="Protegido 287"/>
    <d v="2018-09-30T00:00:00"/>
    <d v="2020-05-17T00:00:00"/>
    <s v="MASCULINO"/>
    <s v="AGUA DE DIOS"/>
    <s v="CUNDINAMARCA"/>
    <n v="0"/>
    <n v="0"/>
    <n v="1"/>
    <n v="3"/>
    <n v="1"/>
    <n v="1"/>
    <s v="Si"/>
    <s v="Si"/>
    <x v="0"/>
    <n v="0"/>
    <n v="0"/>
    <n v="1500"/>
    <n v="360000"/>
    <n v="250000"/>
    <n v="180000"/>
    <n v="791500"/>
    <n v="3"/>
    <n v="2018"/>
    <x v="7"/>
  </r>
  <r>
    <n v="10000288"/>
    <s v="Protegido 288"/>
    <d v="2018-09-30T00:00:00"/>
    <d v="2019-01-19T00:00:00"/>
    <s v="MASCULINO"/>
    <s v="ARMENIA 2"/>
    <s v="QUINDIO"/>
    <n v="0"/>
    <n v="2"/>
    <n v="1"/>
    <n v="0"/>
    <n v="3"/>
    <n v="2"/>
    <s v="Si"/>
    <s v="Si"/>
    <x v="0"/>
    <n v="0"/>
    <n v="13000"/>
    <n v="1500"/>
    <n v="0"/>
    <n v="750000"/>
    <n v="360000"/>
    <n v="1124500"/>
    <n v="3"/>
    <n v="2018"/>
    <x v="10"/>
  </r>
  <r>
    <n v="10000289"/>
    <s v="Protegido 289"/>
    <d v="2018-09-30T00:00:00"/>
    <d v="2021-02-08T00:00:00"/>
    <s v="FEMENINO"/>
    <s v="LA TEBAIDA"/>
    <s v="QUINDIO"/>
    <n v="0"/>
    <n v="2"/>
    <n v="1"/>
    <n v="3"/>
    <n v="2"/>
    <n v="0"/>
    <s v="Si"/>
    <s v="Si"/>
    <x v="0"/>
    <n v="0"/>
    <n v="13000"/>
    <n v="1500"/>
    <n v="360000"/>
    <n v="500000"/>
    <n v="0"/>
    <n v="874500"/>
    <n v="3"/>
    <n v="2018"/>
    <x v="2"/>
  </r>
  <r>
    <n v="10000290"/>
    <s v="Protegido 290"/>
    <d v="2018-09-30T00:00:00"/>
    <d v="2021-03-16T00:00:00"/>
    <s v="FEMENINO"/>
    <s v="CALI"/>
    <s v="VALLE DEL CAUCA"/>
    <n v="0"/>
    <n v="2"/>
    <n v="0"/>
    <n v="1"/>
    <n v="2"/>
    <n v="0"/>
    <s v="Si"/>
    <s v="Si"/>
    <x v="0"/>
    <n v="0"/>
    <n v="13000"/>
    <n v="0"/>
    <n v="120000"/>
    <n v="500000"/>
    <n v="0"/>
    <n v="633000"/>
    <n v="2"/>
    <n v="2018"/>
    <x v="5"/>
  </r>
  <r>
    <n v="10000291"/>
    <s v="Protegido 291"/>
    <d v="2018-09-30T00:00:00"/>
    <d v="2020-11-27T00:00:00"/>
    <s v="MASCULINO"/>
    <s v="POPAYAN"/>
    <s v="CAUCA"/>
    <n v="0"/>
    <n v="0"/>
    <n v="0"/>
    <n v="1"/>
    <n v="2"/>
    <n v="0"/>
    <s v="No"/>
    <s v="Si"/>
    <x v="0"/>
    <n v="0"/>
    <n v="0"/>
    <n v="0"/>
    <n v="120000"/>
    <n v="500000"/>
    <n v="0"/>
    <n v="620000"/>
    <n v="1"/>
    <n v="2018"/>
    <x v="6"/>
  </r>
  <r>
    <n v="10000292"/>
    <s v="Protegido 292"/>
    <d v="2018-09-30T00:00:00"/>
    <d v="2020-10-17T00:00:00"/>
    <s v="FEMENINO"/>
    <s v="BOGOTA"/>
    <s v="BOGOTA"/>
    <n v="1"/>
    <n v="0"/>
    <n v="0"/>
    <n v="3"/>
    <n v="3"/>
    <n v="2"/>
    <s v="Si"/>
    <s v="Si"/>
    <x v="0"/>
    <n v="2500"/>
    <n v="0"/>
    <n v="0"/>
    <n v="360000"/>
    <n v="750000"/>
    <n v="360000"/>
    <n v="1472500"/>
    <n v="1"/>
    <n v="2018"/>
    <x v="4"/>
  </r>
  <r>
    <n v="10000293"/>
    <s v="Protegido 293"/>
    <d v="2018-09-30T00:00:00"/>
    <d v="2020-08-07T00:00:00"/>
    <s v="MASCULINO"/>
    <s v="BOGOTA"/>
    <s v="BOGOTA"/>
    <n v="0"/>
    <n v="1"/>
    <n v="1"/>
    <n v="0"/>
    <n v="1"/>
    <n v="0"/>
    <s v="Si"/>
    <s v="Si"/>
    <x v="0"/>
    <n v="0"/>
    <n v="6500"/>
    <n v="1500"/>
    <n v="0"/>
    <n v="250000"/>
    <n v="0"/>
    <n v="258000"/>
    <n v="1"/>
    <n v="2018"/>
    <x v="3"/>
  </r>
  <r>
    <n v="10000294"/>
    <s v="Protegido 294"/>
    <d v="2018-10-01T00:00:00"/>
    <d v="2019-12-25T00:00:00"/>
    <s v="FEMENINO"/>
    <s v="SOACHA"/>
    <s v="CUNDINAMARCA"/>
    <n v="0"/>
    <n v="0"/>
    <n v="0"/>
    <n v="3"/>
    <n v="3"/>
    <n v="2"/>
    <s v="No"/>
    <s v="Si"/>
    <x v="0"/>
    <n v="0"/>
    <n v="0"/>
    <n v="0"/>
    <n v="360000"/>
    <n v="750000"/>
    <n v="360000"/>
    <n v="1470000"/>
    <n v="3"/>
    <n v="2018"/>
    <x v="8"/>
  </r>
  <r>
    <n v="10000295"/>
    <s v="Protegido 295"/>
    <d v="2018-10-08T00:00:00"/>
    <d v="2019-03-19T00:00:00"/>
    <s v="MASCULINO"/>
    <s v="PLANETA RICA"/>
    <s v="CORDOBA"/>
    <n v="1"/>
    <n v="2"/>
    <n v="0"/>
    <n v="0"/>
    <n v="1"/>
    <n v="0"/>
    <s v="Si"/>
    <s v="Si"/>
    <x v="0"/>
    <n v="2500"/>
    <n v="13000"/>
    <n v="0"/>
    <n v="0"/>
    <n v="250000"/>
    <n v="0"/>
    <n v="265500"/>
    <n v="2"/>
    <n v="2018"/>
    <x v="5"/>
  </r>
  <r>
    <n v="10000296"/>
    <s v="Protegido 296"/>
    <d v="2018-10-08T00:00:00"/>
    <d v="2021-02-05T00:00:00"/>
    <s v="MASCULINO"/>
    <s v="PLANETA RICA"/>
    <s v="CORDOBA"/>
    <n v="0"/>
    <n v="1"/>
    <n v="0"/>
    <n v="1"/>
    <n v="1"/>
    <n v="2"/>
    <s v="Si"/>
    <s v="Si"/>
    <x v="0"/>
    <n v="0"/>
    <n v="6500"/>
    <n v="0"/>
    <n v="120000"/>
    <n v="250000"/>
    <n v="360000"/>
    <n v="736500"/>
    <n v="2"/>
    <n v="2018"/>
    <x v="2"/>
  </r>
  <r>
    <n v="10000297"/>
    <s v="Protegido 297"/>
    <d v="2018-10-08T00:00:00"/>
    <d v="2020-04-19T00:00:00"/>
    <s v="MASCULINO"/>
    <s v="PLANETA RICA"/>
    <s v="CORDOBA"/>
    <n v="0"/>
    <n v="1"/>
    <n v="0"/>
    <n v="1"/>
    <n v="2"/>
    <n v="2"/>
    <s v="Si"/>
    <s v="Si"/>
    <x v="0"/>
    <n v="0"/>
    <n v="6500"/>
    <n v="0"/>
    <n v="120000"/>
    <n v="500000"/>
    <n v="360000"/>
    <n v="986500"/>
    <n v="2"/>
    <n v="2018"/>
    <x v="11"/>
  </r>
  <r>
    <n v="10000298"/>
    <s v="Protegido 298"/>
    <d v="2018-10-08T00:00:00"/>
    <d v="2019-01-30T00:00:00"/>
    <s v="FEMENINO"/>
    <s v="IBAGUE"/>
    <s v="TOLIMA"/>
    <n v="1"/>
    <n v="0"/>
    <n v="1"/>
    <n v="0"/>
    <n v="1"/>
    <n v="2"/>
    <s v="Si"/>
    <s v="Si"/>
    <x v="0"/>
    <n v="2500"/>
    <n v="0"/>
    <n v="1500"/>
    <n v="0"/>
    <n v="250000"/>
    <n v="360000"/>
    <n v="614000"/>
    <n v="4"/>
    <n v="2018"/>
    <x v="10"/>
  </r>
  <r>
    <n v="10000299"/>
    <s v="Protegido 299"/>
    <d v="2018-10-08T00:00:00"/>
    <d v="2019-11-06T00:00:00"/>
    <s v="MASCULINO"/>
    <s v="SAN VICENTE DEL CAGUAN"/>
    <s v="CAQUETA"/>
    <n v="0"/>
    <n v="0"/>
    <n v="0"/>
    <n v="3"/>
    <n v="2"/>
    <n v="1"/>
    <s v="No"/>
    <s v="Si"/>
    <x v="0"/>
    <n v="0"/>
    <n v="0"/>
    <n v="0"/>
    <n v="360000"/>
    <n v="500000"/>
    <n v="180000"/>
    <n v="1040000"/>
    <n v="1"/>
    <n v="2018"/>
    <x v="6"/>
  </r>
  <r>
    <n v="10000300"/>
    <s v="Protegido 300"/>
    <d v="2018-10-08T00:00:00"/>
    <d v="2019-10-12T00:00:00"/>
    <s v="MASCULINO"/>
    <s v="TAMINANGO"/>
    <s v="NARIÑO"/>
    <n v="0"/>
    <n v="1"/>
    <n v="0"/>
    <n v="0"/>
    <n v="1"/>
    <n v="2"/>
    <s v="Si"/>
    <s v="Si"/>
    <x v="0"/>
    <n v="0"/>
    <n v="6500"/>
    <n v="0"/>
    <n v="0"/>
    <n v="250000"/>
    <n v="360000"/>
    <n v="616500"/>
    <n v="2"/>
    <n v="2018"/>
    <x v="4"/>
  </r>
  <r>
    <n v="10000301"/>
    <s v="Protegido 301"/>
    <d v="2018-10-08T00:00:00"/>
    <d v="2020-02-18T00:00:00"/>
    <s v="FEMENINO"/>
    <s v="LOS ANDES"/>
    <s v="NARIÑO"/>
    <n v="0"/>
    <n v="1"/>
    <n v="0"/>
    <n v="0"/>
    <n v="1"/>
    <n v="1"/>
    <s v="Si"/>
    <s v="Si"/>
    <x v="0"/>
    <n v="0"/>
    <n v="6500"/>
    <n v="0"/>
    <n v="0"/>
    <n v="250000"/>
    <n v="180000"/>
    <n v="436500"/>
    <n v="2"/>
    <n v="2018"/>
    <x v="2"/>
  </r>
  <r>
    <n v="10000302"/>
    <s v="Protegido 302"/>
    <d v="2018-10-08T00:00:00"/>
    <d v="2020-08-16T00:00:00"/>
    <s v="MASCULINO"/>
    <s v="LOS ANDES"/>
    <s v="NARIÑO"/>
    <n v="0"/>
    <n v="2"/>
    <n v="0"/>
    <n v="1"/>
    <n v="2"/>
    <n v="1"/>
    <s v="Si"/>
    <s v="Si"/>
    <x v="0"/>
    <n v="0"/>
    <n v="13000"/>
    <n v="0"/>
    <n v="120000"/>
    <n v="500000"/>
    <n v="180000"/>
    <n v="813000"/>
    <n v="2"/>
    <n v="2018"/>
    <x v="3"/>
  </r>
  <r>
    <n v="10000303"/>
    <s v="Protegido 303"/>
    <d v="2018-10-08T00:00:00"/>
    <d v="2020-07-25T00:00:00"/>
    <s v="FEMENINO"/>
    <s v="LOS ANDES"/>
    <s v="NARIÑO"/>
    <n v="0"/>
    <n v="0"/>
    <n v="1"/>
    <n v="0"/>
    <n v="2"/>
    <n v="2"/>
    <s v="Si"/>
    <s v="Si"/>
    <x v="0"/>
    <n v="0"/>
    <n v="0"/>
    <n v="1500"/>
    <n v="0"/>
    <n v="500000"/>
    <n v="360000"/>
    <n v="861500"/>
    <n v="2"/>
    <n v="2018"/>
    <x v="0"/>
  </r>
  <r>
    <n v="10000304"/>
    <s v="Protegido 304"/>
    <d v="2018-10-08T00:00:00"/>
    <d v="2021-02-12T00:00:00"/>
    <s v="MASCULINO"/>
    <s v="LOS ANDES"/>
    <s v="NARIÑO"/>
    <n v="0"/>
    <n v="2"/>
    <n v="0"/>
    <n v="0"/>
    <n v="1"/>
    <n v="1"/>
    <s v="Si"/>
    <s v="Si"/>
    <x v="0"/>
    <n v="0"/>
    <n v="13000"/>
    <n v="0"/>
    <n v="0"/>
    <n v="250000"/>
    <n v="180000"/>
    <n v="443000"/>
    <n v="2"/>
    <n v="2018"/>
    <x v="2"/>
  </r>
  <r>
    <n v="10000305"/>
    <s v="Protegido 305"/>
    <d v="2018-10-16T00:00:00"/>
    <d v="2020-04-15T00:00:00"/>
    <s v="MASCULINO"/>
    <s v="BALBOA 1"/>
    <s v="CAUCA"/>
    <n v="1"/>
    <n v="0"/>
    <n v="0"/>
    <n v="1"/>
    <n v="1"/>
    <n v="0"/>
    <s v="Si"/>
    <s v="Si"/>
    <x v="0"/>
    <n v="2500"/>
    <n v="0"/>
    <n v="0"/>
    <n v="120000"/>
    <n v="250000"/>
    <n v="0"/>
    <n v="372500"/>
    <n v="1"/>
    <n v="2018"/>
    <x v="11"/>
  </r>
  <r>
    <n v="10000306"/>
    <s v="Protegido 306"/>
    <d v="2018-10-21T00:00:00"/>
    <d v="2021-03-21T00:00:00"/>
    <s v="FEMENINO"/>
    <s v="MEDELLIN"/>
    <s v="ANTIOQUIA"/>
    <n v="0"/>
    <n v="2"/>
    <n v="0"/>
    <n v="1"/>
    <n v="1"/>
    <n v="2"/>
    <s v="Si"/>
    <s v="Si"/>
    <x v="0"/>
    <n v="0"/>
    <n v="13000"/>
    <n v="0"/>
    <n v="120000"/>
    <n v="250000"/>
    <n v="360000"/>
    <n v="743000"/>
    <n v="2"/>
    <n v="2018"/>
    <x v="5"/>
  </r>
  <r>
    <n v="10000307"/>
    <s v="Protegido 307"/>
    <d v="2018-10-21T00:00:00"/>
    <d v="2019-01-31T00:00:00"/>
    <s v="MASCULINO"/>
    <s v="SANTANDER DE QUILICHAO"/>
    <s v="CAUCA"/>
    <n v="0"/>
    <n v="1"/>
    <n v="0"/>
    <n v="3"/>
    <n v="2"/>
    <n v="1"/>
    <s v="Si"/>
    <s v="Si"/>
    <x v="0"/>
    <n v="0"/>
    <n v="6500"/>
    <n v="0"/>
    <n v="360000"/>
    <n v="500000"/>
    <n v="180000"/>
    <n v="1046500"/>
    <n v="1"/>
    <n v="2018"/>
    <x v="10"/>
  </r>
  <r>
    <n v="10000308"/>
    <s v="Protegido 308"/>
    <d v="2018-10-21T00:00:00"/>
    <d v="2018-12-22T00:00:00"/>
    <s v="MASCULINO"/>
    <s v="PASTO"/>
    <s v="NARIÑO"/>
    <n v="0"/>
    <n v="0"/>
    <n v="0"/>
    <n v="0"/>
    <n v="1"/>
    <n v="2"/>
    <s v="No"/>
    <s v="Si"/>
    <x v="0"/>
    <n v="0"/>
    <n v="0"/>
    <n v="0"/>
    <n v="0"/>
    <n v="250000"/>
    <n v="360000"/>
    <n v="610000"/>
    <n v="2"/>
    <n v="2018"/>
    <x v="8"/>
  </r>
  <r>
    <n v="10000309"/>
    <s v="Protegido 309"/>
    <d v="2018-10-21T00:00:00"/>
    <d v="2021-01-04T00:00:00"/>
    <s v="MASCULINO"/>
    <s v="BOGOTA"/>
    <s v="BOGOTA"/>
    <n v="1"/>
    <n v="2"/>
    <n v="0"/>
    <n v="0"/>
    <n v="2"/>
    <n v="0"/>
    <s v="Si"/>
    <s v="Si"/>
    <x v="0"/>
    <n v="2500"/>
    <n v="13000"/>
    <n v="0"/>
    <n v="0"/>
    <n v="500000"/>
    <n v="0"/>
    <n v="515500"/>
    <n v="1"/>
    <n v="2018"/>
    <x v="10"/>
  </r>
  <r>
    <n v="10000310"/>
    <s v="Protegido 310"/>
    <d v="2018-10-21T00:00:00"/>
    <d v="2021-03-23T00:00:00"/>
    <s v="FEMENINO"/>
    <s v="FACATATIVA"/>
    <s v="CUNDINAMARCA"/>
    <n v="0"/>
    <n v="1"/>
    <n v="0"/>
    <n v="0"/>
    <n v="1"/>
    <n v="0"/>
    <s v="Si"/>
    <s v="Si"/>
    <x v="0"/>
    <n v="0"/>
    <n v="6500"/>
    <n v="0"/>
    <n v="0"/>
    <n v="250000"/>
    <n v="0"/>
    <n v="256500"/>
    <n v="3"/>
    <n v="2018"/>
    <x v="5"/>
  </r>
  <r>
    <n v="10000311"/>
    <s v="Protegido 311"/>
    <d v="2018-10-21T00:00:00"/>
    <d v="2019-01-07T00:00:00"/>
    <s v="FEMENINO"/>
    <s v="EL CARMEN DE BOLIVAR"/>
    <s v="BOLIVAR"/>
    <n v="0"/>
    <n v="2"/>
    <n v="0"/>
    <n v="3"/>
    <n v="3"/>
    <n v="2"/>
    <s v="Si"/>
    <s v="Si"/>
    <x v="0"/>
    <n v="0"/>
    <n v="13000"/>
    <n v="0"/>
    <n v="360000"/>
    <n v="750000"/>
    <n v="360000"/>
    <n v="1483000"/>
    <n v="3"/>
    <n v="2018"/>
    <x v="10"/>
  </r>
  <r>
    <n v="10000312"/>
    <s v="Protegido 312"/>
    <d v="2018-10-21T00:00:00"/>
    <d v="2020-10-16T00:00:00"/>
    <s v="FEMENINO"/>
    <s v="GUADUAS"/>
    <s v="CUNDINAMARCA"/>
    <n v="0"/>
    <n v="0"/>
    <n v="1"/>
    <n v="3"/>
    <n v="3"/>
    <n v="1"/>
    <s v="Si"/>
    <s v="Si"/>
    <x v="0"/>
    <n v="0"/>
    <n v="0"/>
    <n v="1500"/>
    <n v="360000"/>
    <n v="750000"/>
    <n v="180000"/>
    <n v="1291500"/>
    <n v="3"/>
    <n v="2018"/>
    <x v="4"/>
  </r>
  <r>
    <n v="10000313"/>
    <s v="Protegido 313"/>
    <d v="2018-10-21T00:00:00"/>
    <d v="2019-04-13T00:00:00"/>
    <s v="MASCULINO"/>
    <s v="RIOSUCIO 2"/>
    <s v="CHOCO"/>
    <n v="0"/>
    <n v="0"/>
    <n v="1"/>
    <n v="1"/>
    <n v="1"/>
    <n v="2"/>
    <s v="Si"/>
    <s v="Si"/>
    <x v="0"/>
    <n v="0"/>
    <n v="0"/>
    <n v="1500"/>
    <n v="120000"/>
    <n v="250000"/>
    <n v="360000"/>
    <n v="731500"/>
    <n v="3"/>
    <n v="2018"/>
    <x v="11"/>
  </r>
  <r>
    <n v="10000314"/>
    <s v="Protegido 314"/>
    <d v="2018-10-21T00:00:00"/>
    <d v="2020-08-29T00:00:00"/>
    <s v="MASCULINO"/>
    <s v="PASTO"/>
    <s v="NARIÑO"/>
    <n v="1"/>
    <n v="1"/>
    <n v="0"/>
    <n v="3"/>
    <n v="2"/>
    <n v="1"/>
    <s v="Si"/>
    <s v="Si"/>
    <x v="0"/>
    <n v="2500"/>
    <n v="6500"/>
    <n v="0"/>
    <n v="360000"/>
    <n v="500000"/>
    <n v="180000"/>
    <n v="1049000"/>
    <n v="2"/>
    <n v="2018"/>
    <x v="3"/>
  </r>
  <r>
    <n v="10000315"/>
    <s v="Protegido 315"/>
    <d v="2018-10-21T00:00:00"/>
    <d v="2020-10-14T00:00:00"/>
    <s v="MASCULINO"/>
    <s v="CALI"/>
    <s v="VALLE DEL CAUCA"/>
    <n v="0"/>
    <n v="2"/>
    <n v="0"/>
    <n v="0"/>
    <n v="1"/>
    <n v="2"/>
    <s v="Si"/>
    <s v="Si"/>
    <x v="0"/>
    <n v="0"/>
    <n v="13000"/>
    <n v="0"/>
    <n v="0"/>
    <n v="250000"/>
    <n v="360000"/>
    <n v="623000"/>
    <n v="2"/>
    <n v="2018"/>
    <x v="4"/>
  </r>
  <r>
    <n v="10000316"/>
    <s v="Protegido 316"/>
    <d v="2018-10-21T00:00:00"/>
    <d v="2020-12-12T00:00:00"/>
    <s v="FEMENINO"/>
    <s v="MEDELLIN"/>
    <s v="ANTIOQUIA"/>
    <n v="0"/>
    <n v="2"/>
    <n v="0"/>
    <n v="0"/>
    <n v="2"/>
    <n v="1"/>
    <s v="Si"/>
    <s v="Si"/>
    <x v="0"/>
    <n v="0"/>
    <n v="13000"/>
    <n v="0"/>
    <n v="0"/>
    <n v="500000"/>
    <n v="180000"/>
    <n v="693000"/>
    <n v="2"/>
    <n v="2018"/>
    <x v="8"/>
  </r>
  <r>
    <n v="10000317"/>
    <s v="Protegido 317"/>
    <d v="2018-11-06T00:00:00"/>
    <d v="2020-02-18T00:00:00"/>
    <s v="MASCULINO"/>
    <s v="PASTO"/>
    <s v="NARIÑO"/>
    <n v="0"/>
    <n v="2"/>
    <n v="0"/>
    <n v="0"/>
    <n v="2"/>
    <n v="0"/>
    <s v="Si"/>
    <s v="Si"/>
    <x v="0"/>
    <n v="0"/>
    <n v="13000"/>
    <n v="0"/>
    <n v="0"/>
    <n v="500000"/>
    <n v="0"/>
    <n v="513000"/>
    <n v="2"/>
    <n v="2018"/>
    <x v="2"/>
  </r>
  <r>
    <n v="10000318"/>
    <s v="Protegido 318"/>
    <d v="2018-11-06T00:00:00"/>
    <d v="2020-01-30T00:00:00"/>
    <s v="MASCULINO"/>
    <s v="SILVIA"/>
    <s v="CAUCA"/>
    <n v="0"/>
    <n v="1"/>
    <n v="1"/>
    <n v="3"/>
    <n v="3"/>
    <n v="1"/>
    <s v="Si"/>
    <s v="Si"/>
    <x v="0"/>
    <n v="0"/>
    <n v="6500"/>
    <n v="1500"/>
    <n v="360000"/>
    <n v="750000"/>
    <n v="180000"/>
    <n v="1298000"/>
    <n v="1"/>
    <n v="2018"/>
    <x v="10"/>
  </r>
  <r>
    <n v="10000319"/>
    <s v="Protegido 319"/>
    <d v="2018-11-06T00:00:00"/>
    <d v="2020-03-25T00:00:00"/>
    <s v="MASCULINO"/>
    <s v="IPIALES"/>
    <s v="NARIÑO"/>
    <n v="0"/>
    <n v="0"/>
    <n v="0"/>
    <n v="0"/>
    <n v="2"/>
    <n v="2"/>
    <s v="No"/>
    <s v="Si"/>
    <x v="0"/>
    <n v="0"/>
    <n v="0"/>
    <n v="0"/>
    <n v="0"/>
    <n v="500000"/>
    <n v="360000"/>
    <n v="860000"/>
    <n v="2"/>
    <n v="2018"/>
    <x v="5"/>
  </r>
  <r>
    <n v="10000320"/>
    <s v="Protegido 320"/>
    <d v="2018-11-06T00:00:00"/>
    <d v="2020-06-15T00:00:00"/>
    <s v="MASCULINO"/>
    <s v="CALI"/>
    <s v="VALLE DEL CAUCA"/>
    <n v="0"/>
    <n v="1"/>
    <n v="0"/>
    <n v="1"/>
    <n v="1"/>
    <n v="0"/>
    <s v="Si"/>
    <s v="Si"/>
    <x v="0"/>
    <n v="0"/>
    <n v="6500"/>
    <n v="0"/>
    <n v="120000"/>
    <n v="250000"/>
    <n v="0"/>
    <n v="376500"/>
    <n v="2"/>
    <n v="2018"/>
    <x v="1"/>
  </r>
  <r>
    <n v="10000321"/>
    <s v="Protegido 321"/>
    <d v="2018-11-06T00:00:00"/>
    <d v="2021-02-11T00:00:00"/>
    <s v="MASCULINO"/>
    <s v="ROSAS"/>
    <s v="CAUCA"/>
    <n v="1"/>
    <n v="2"/>
    <n v="0"/>
    <n v="0"/>
    <n v="1"/>
    <n v="1"/>
    <s v="Si"/>
    <s v="Si"/>
    <x v="0"/>
    <n v="2500"/>
    <n v="13000"/>
    <n v="0"/>
    <n v="0"/>
    <n v="250000"/>
    <n v="180000"/>
    <n v="445500"/>
    <n v="1"/>
    <n v="2018"/>
    <x v="2"/>
  </r>
  <r>
    <n v="10000322"/>
    <s v="Protegido 322"/>
    <d v="2018-11-06T00:00:00"/>
    <d v="2019-09-19T00:00:00"/>
    <s v="FEMENINO"/>
    <s v="TULUA"/>
    <s v="VALLE DEL CAUCA"/>
    <n v="0"/>
    <n v="2"/>
    <n v="0"/>
    <n v="3"/>
    <n v="3"/>
    <n v="1"/>
    <s v="Si"/>
    <s v="Si"/>
    <x v="0"/>
    <n v="0"/>
    <n v="13000"/>
    <n v="0"/>
    <n v="360000"/>
    <n v="750000"/>
    <n v="180000"/>
    <n v="1303000"/>
    <n v="2"/>
    <n v="2018"/>
    <x v="9"/>
  </r>
  <r>
    <n v="10000323"/>
    <s v="Protegido 323"/>
    <d v="2018-11-06T00:00:00"/>
    <d v="2020-09-15T00:00:00"/>
    <s v="MASCULINO"/>
    <s v="BALBOA 1"/>
    <s v="CAUCA"/>
    <n v="0"/>
    <n v="0"/>
    <n v="1"/>
    <n v="3"/>
    <n v="2"/>
    <n v="1"/>
    <s v="Si"/>
    <s v="Si"/>
    <x v="0"/>
    <n v="0"/>
    <n v="0"/>
    <n v="1500"/>
    <n v="360000"/>
    <n v="500000"/>
    <n v="180000"/>
    <n v="1041500"/>
    <n v="1"/>
    <n v="2018"/>
    <x v="9"/>
  </r>
  <r>
    <n v="10000324"/>
    <s v="Protegido 324"/>
    <d v="2018-11-06T00:00:00"/>
    <d v="2019-05-18T00:00:00"/>
    <s v="MASCULINO"/>
    <s v="MALLAMA"/>
    <s v="NARIÑO"/>
    <n v="0"/>
    <n v="0"/>
    <n v="1"/>
    <n v="1"/>
    <n v="2"/>
    <n v="0"/>
    <s v="Si"/>
    <s v="Si"/>
    <x v="0"/>
    <n v="0"/>
    <n v="0"/>
    <n v="1500"/>
    <n v="120000"/>
    <n v="500000"/>
    <n v="0"/>
    <n v="621500"/>
    <n v="2"/>
    <n v="2018"/>
    <x v="7"/>
  </r>
  <r>
    <n v="10000325"/>
    <s v="Protegido 325"/>
    <d v="2018-11-06T00:00:00"/>
    <d v="2020-04-12T00:00:00"/>
    <s v="MASCULINO"/>
    <s v="MALLAMA"/>
    <s v="NARIÑO"/>
    <n v="0"/>
    <n v="2"/>
    <n v="0"/>
    <n v="3"/>
    <n v="2"/>
    <n v="0"/>
    <s v="Si"/>
    <s v="Si"/>
    <x v="0"/>
    <n v="0"/>
    <n v="13000"/>
    <n v="0"/>
    <n v="360000"/>
    <n v="500000"/>
    <n v="0"/>
    <n v="873000"/>
    <n v="2"/>
    <n v="2018"/>
    <x v="11"/>
  </r>
  <r>
    <n v="10000326"/>
    <s v="Protegido 326"/>
    <d v="2018-11-06T00:00:00"/>
    <d v="2021-01-17T00:00:00"/>
    <s v="MASCULINO"/>
    <s v="MALLAMA"/>
    <s v="NARIÑO"/>
    <n v="0"/>
    <n v="0"/>
    <n v="1"/>
    <n v="0"/>
    <n v="1"/>
    <n v="0"/>
    <s v="Si"/>
    <s v="Si"/>
    <x v="0"/>
    <n v="0"/>
    <n v="0"/>
    <n v="1500"/>
    <n v="0"/>
    <n v="250000"/>
    <n v="0"/>
    <n v="251500"/>
    <n v="2"/>
    <n v="2018"/>
    <x v="10"/>
  </r>
  <r>
    <n v="10000327"/>
    <s v="Protegido 327"/>
    <d v="2018-11-06T00:00:00"/>
    <d v="2019-04-29T00:00:00"/>
    <s v="MASCULINO"/>
    <s v="MALLAMA"/>
    <s v="NARIÑO"/>
    <n v="0"/>
    <n v="1"/>
    <n v="1"/>
    <n v="3"/>
    <n v="1"/>
    <n v="1"/>
    <s v="Si"/>
    <s v="Si"/>
    <x v="0"/>
    <n v="0"/>
    <n v="6500"/>
    <n v="1500"/>
    <n v="360000"/>
    <n v="250000"/>
    <n v="180000"/>
    <n v="798000"/>
    <n v="2"/>
    <n v="2018"/>
    <x v="11"/>
  </r>
  <r>
    <n v="10000328"/>
    <s v="Protegido 328"/>
    <d v="2018-11-06T00:00:00"/>
    <d v="2019-10-27T00:00:00"/>
    <s v="FEMENINO"/>
    <s v="CALI"/>
    <s v="VALLE DEL CAUCA"/>
    <n v="0"/>
    <n v="0"/>
    <n v="0"/>
    <n v="1"/>
    <n v="1"/>
    <n v="0"/>
    <s v="No"/>
    <s v="Si"/>
    <x v="0"/>
    <n v="0"/>
    <n v="0"/>
    <n v="0"/>
    <n v="120000"/>
    <n v="250000"/>
    <n v="0"/>
    <n v="370000"/>
    <n v="2"/>
    <n v="2018"/>
    <x v="4"/>
  </r>
  <r>
    <n v="10000329"/>
    <s v="Protegido 329"/>
    <d v="2018-11-06T00:00:00"/>
    <d v="2021-04-18T00:00:00"/>
    <s v="FEMENINO"/>
    <s v="VALLEDUPAR"/>
    <s v="CESAR"/>
    <n v="0"/>
    <n v="2"/>
    <n v="1"/>
    <n v="3"/>
    <n v="3"/>
    <n v="0"/>
    <s v="Si"/>
    <s v="Si"/>
    <x v="0"/>
    <n v="0"/>
    <n v="13000"/>
    <n v="1500"/>
    <n v="360000"/>
    <n v="750000"/>
    <n v="0"/>
    <n v="1124500"/>
    <n v="4"/>
    <n v="2018"/>
    <x v="11"/>
  </r>
  <r>
    <n v="10000330"/>
    <s v="Protegido 330"/>
    <d v="2018-11-12T00:00:00"/>
    <d v="2020-10-17T00:00:00"/>
    <s v="MASCULINO"/>
    <s v="ITAGUI"/>
    <s v="ANTIOQUIA"/>
    <n v="0"/>
    <n v="2"/>
    <n v="1"/>
    <n v="0"/>
    <n v="1"/>
    <n v="1"/>
    <s v="Si"/>
    <s v="Si"/>
    <x v="0"/>
    <n v="0"/>
    <n v="13000"/>
    <n v="1500"/>
    <n v="0"/>
    <n v="250000"/>
    <n v="180000"/>
    <n v="444500"/>
    <n v="2"/>
    <n v="2018"/>
    <x v="4"/>
  </r>
  <r>
    <n v="10000331"/>
    <s v="Protegido 331"/>
    <d v="2018-11-13T00:00:00"/>
    <d v="2019-12-24T00:00:00"/>
    <s v="FEMENINO"/>
    <s v="BARRANQUILLA"/>
    <s v="ATLANTICO"/>
    <n v="0"/>
    <n v="2"/>
    <n v="1"/>
    <n v="1"/>
    <n v="1"/>
    <n v="0"/>
    <s v="Si"/>
    <s v="Si"/>
    <x v="0"/>
    <n v="0"/>
    <n v="13000"/>
    <n v="1500"/>
    <n v="120000"/>
    <n v="250000"/>
    <n v="0"/>
    <n v="384500"/>
    <n v="2"/>
    <n v="2018"/>
    <x v="8"/>
  </r>
  <r>
    <n v="10000332"/>
    <s v="Protegido 332"/>
    <d v="2018-11-13T00:00:00"/>
    <d v="2020-01-06T00:00:00"/>
    <s v="FEMENINO"/>
    <s v="BARRANQUILLA"/>
    <s v="ATLANTICO"/>
    <n v="0"/>
    <n v="0"/>
    <n v="0"/>
    <n v="3"/>
    <n v="3"/>
    <n v="2"/>
    <s v="No"/>
    <s v="Si"/>
    <x v="0"/>
    <n v="0"/>
    <n v="0"/>
    <n v="0"/>
    <n v="360000"/>
    <n v="750000"/>
    <n v="360000"/>
    <n v="1470000"/>
    <n v="2"/>
    <n v="2018"/>
    <x v="10"/>
  </r>
  <r>
    <n v="10000333"/>
    <s v="Protegido 333"/>
    <d v="2018-11-13T00:00:00"/>
    <d v="2019-08-22T00:00:00"/>
    <s v="FEMENINO"/>
    <s v="NIMAIMA"/>
    <s v="CUNDINAMARCA"/>
    <n v="0"/>
    <n v="2"/>
    <n v="1"/>
    <n v="3"/>
    <n v="2"/>
    <n v="0"/>
    <s v="Si"/>
    <s v="Si"/>
    <x v="0"/>
    <n v="0"/>
    <n v="13000"/>
    <n v="1500"/>
    <n v="360000"/>
    <n v="500000"/>
    <n v="0"/>
    <n v="874500"/>
    <n v="3"/>
    <n v="2018"/>
    <x v="3"/>
  </r>
  <r>
    <n v="10000334"/>
    <s v="Protegido 334"/>
    <d v="2018-11-24T00:00:00"/>
    <d v="2020-02-03T00:00:00"/>
    <s v="FEMENINO"/>
    <s v="SINCELEJO"/>
    <s v="SUCRE"/>
    <n v="0"/>
    <n v="1"/>
    <n v="0"/>
    <n v="0"/>
    <n v="1"/>
    <n v="1"/>
    <s v="Si"/>
    <s v="Si"/>
    <x v="0"/>
    <n v="0"/>
    <n v="6500"/>
    <n v="0"/>
    <n v="0"/>
    <n v="250000"/>
    <n v="180000"/>
    <n v="436500"/>
    <n v="4"/>
    <n v="2018"/>
    <x v="2"/>
  </r>
  <r>
    <n v="10000335"/>
    <s v="Protegido 335"/>
    <d v="2018-11-24T00:00:00"/>
    <d v="2020-12-30T00:00:00"/>
    <s v="MASCULINO"/>
    <s v="BOGOTA"/>
    <s v="BOGOTA"/>
    <n v="1"/>
    <n v="2"/>
    <n v="0"/>
    <n v="1"/>
    <n v="2"/>
    <n v="2"/>
    <s v="Si"/>
    <s v="Si"/>
    <x v="0"/>
    <n v="2500"/>
    <n v="13000"/>
    <n v="0"/>
    <n v="120000"/>
    <n v="500000"/>
    <n v="360000"/>
    <n v="995500"/>
    <n v="1"/>
    <n v="2018"/>
    <x v="8"/>
  </r>
  <r>
    <n v="10000336"/>
    <s v="Protegido 336"/>
    <d v="2018-11-24T00:00:00"/>
    <d v="2021-04-26T00:00:00"/>
    <s v="MASCULINO"/>
    <s v="BOGOTA"/>
    <s v="BOGOTA"/>
    <n v="0"/>
    <n v="1"/>
    <n v="1"/>
    <n v="1"/>
    <n v="2"/>
    <n v="1"/>
    <s v="Si"/>
    <s v="Si"/>
    <x v="0"/>
    <n v="0"/>
    <n v="6500"/>
    <n v="1500"/>
    <n v="120000"/>
    <n v="500000"/>
    <n v="180000"/>
    <n v="808000"/>
    <n v="1"/>
    <n v="2018"/>
    <x v="11"/>
  </r>
  <r>
    <n v="10000337"/>
    <s v="Protegido 337"/>
    <d v="2018-11-24T00:00:00"/>
    <d v="2020-09-19T00:00:00"/>
    <s v="MASCULINO"/>
    <s v="BOGOTA"/>
    <s v="BOGOTA"/>
    <n v="0"/>
    <n v="2"/>
    <n v="0"/>
    <n v="1"/>
    <n v="1"/>
    <n v="1"/>
    <s v="Si"/>
    <s v="Si"/>
    <x v="0"/>
    <n v="0"/>
    <n v="13000"/>
    <n v="0"/>
    <n v="120000"/>
    <n v="250000"/>
    <n v="180000"/>
    <n v="563000"/>
    <n v="1"/>
    <n v="2018"/>
    <x v="9"/>
  </r>
  <r>
    <n v="10000338"/>
    <s v="Protegido 338"/>
    <d v="2018-11-24T00:00:00"/>
    <d v="2020-12-01T00:00:00"/>
    <s v="MASCULINO"/>
    <s v="NEIVA"/>
    <s v="HUILA"/>
    <n v="0"/>
    <n v="0"/>
    <n v="1"/>
    <n v="1"/>
    <n v="1"/>
    <n v="1"/>
    <s v="Si"/>
    <s v="Si"/>
    <x v="0"/>
    <n v="0"/>
    <n v="0"/>
    <n v="1500"/>
    <n v="120000"/>
    <n v="250000"/>
    <n v="180000"/>
    <n v="551500"/>
    <n v="1"/>
    <n v="2018"/>
    <x v="8"/>
  </r>
  <r>
    <n v="10000339"/>
    <s v="Protegido 339"/>
    <d v="2018-12-08T00:00:00"/>
    <d v="2019-07-02T00:00:00"/>
    <s v="MASCULINO"/>
    <s v="NOVITA"/>
    <s v="CHOCO"/>
    <n v="0"/>
    <n v="0"/>
    <n v="0"/>
    <n v="0"/>
    <n v="3"/>
    <n v="0"/>
    <s v="No"/>
    <s v="Si"/>
    <x v="0"/>
    <n v="0"/>
    <n v="0"/>
    <n v="0"/>
    <n v="0"/>
    <n v="750000"/>
    <n v="0"/>
    <n v="750000"/>
    <n v="3"/>
    <n v="2018"/>
    <x v="0"/>
  </r>
  <r>
    <n v="10000340"/>
    <s v="Protegido 340"/>
    <d v="2018-12-08T00:00:00"/>
    <d v="2021-05-23T00:00:00"/>
    <s v="MASCULINO"/>
    <s v="MANIZALES"/>
    <s v="CALDAS"/>
    <n v="1"/>
    <n v="0"/>
    <n v="1"/>
    <n v="0"/>
    <n v="1"/>
    <n v="1"/>
    <s v="Si"/>
    <s v="Si"/>
    <x v="0"/>
    <n v="2500"/>
    <n v="0"/>
    <n v="1500"/>
    <n v="0"/>
    <n v="250000"/>
    <n v="180000"/>
    <n v="434000"/>
    <n v="1"/>
    <n v="2018"/>
    <x v="7"/>
  </r>
  <r>
    <n v="10000341"/>
    <s v="Protegido 341"/>
    <d v="2018-12-08T00:00:00"/>
    <d v="2019-04-30T00:00:00"/>
    <s v="MASCULINO"/>
    <s v="FLORENCIA 1"/>
    <s v="CAQUETA"/>
    <n v="0"/>
    <n v="2"/>
    <n v="1"/>
    <n v="1"/>
    <n v="2"/>
    <n v="0"/>
    <s v="Si"/>
    <s v="Si"/>
    <x v="0"/>
    <n v="0"/>
    <n v="13000"/>
    <n v="1500"/>
    <n v="120000"/>
    <n v="500000"/>
    <n v="0"/>
    <n v="634500"/>
    <n v="1"/>
    <n v="2018"/>
    <x v="11"/>
  </r>
  <r>
    <n v="10000342"/>
    <s v="Protegido 342"/>
    <d v="2018-12-08T00:00:00"/>
    <d v="2019-09-22T00:00:00"/>
    <s v="FEMENINO"/>
    <s v="BOGOTA"/>
    <s v="BOGOTA"/>
    <n v="0"/>
    <n v="0"/>
    <n v="0"/>
    <n v="3"/>
    <n v="3"/>
    <n v="2"/>
    <s v="No"/>
    <s v="Si"/>
    <x v="0"/>
    <n v="0"/>
    <n v="0"/>
    <n v="0"/>
    <n v="360000"/>
    <n v="750000"/>
    <n v="360000"/>
    <n v="1470000"/>
    <n v="1"/>
    <n v="2018"/>
    <x v="9"/>
  </r>
  <r>
    <n v="10000343"/>
    <s v="Protegido 343"/>
    <d v="2018-12-08T00:00:00"/>
    <d v="2019-04-24T00:00:00"/>
    <s v="FEMENINO"/>
    <s v="SAN ANDRES DE TUMACO"/>
    <s v="NARIÑO"/>
    <n v="0"/>
    <n v="2"/>
    <n v="1"/>
    <n v="1"/>
    <n v="1"/>
    <n v="0"/>
    <s v="Si"/>
    <s v="Si"/>
    <x v="0"/>
    <n v="0"/>
    <n v="13000"/>
    <n v="1500"/>
    <n v="120000"/>
    <n v="250000"/>
    <n v="0"/>
    <n v="384500"/>
    <n v="2"/>
    <n v="2018"/>
    <x v="11"/>
  </r>
  <r>
    <n v="10000344"/>
    <s v="Protegido 344"/>
    <d v="2018-12-08T00:00:00"/>
    <d v="2020-06-23T00:00:00"/>
    <s v="MASCULINO"/>
    <s v="RIOHACHA"/>
    <s v="LA GUAJIRA"/>
    <n v="0"/>
    <n v="0"/>
    <n v="0"/>
    <n v="0"/>
    <n v="1"/>
    <n v="1"/>
    <s v="No"/>
    <s v="Si"/>
    <x v="0"/>
    <n v="0"/>
    <n v="0"/>
    <n v="0"/>
    <n v="0"/>
    <n v="250000"/>
    <n v="180000"/>
    <n v="430000"/>
    <n v="3"/>
    <n v="2018"/>
    <x v="1"/>
  </r>
  <r>
    <n v="10000345"/>
    <s v="Protegido 345"/>
    <d v="2018-12-08T00:00:00"/>
    <d v="2020-07-02T00:00:00"/>
    <s v="MASCULINO"/>
    <s v="BOGOTA"/>
    <s v="BOGOTA"/>
    <n v="1"/>
    <n v="2"/>
    <n v="0"/>
    <n v="0"/>
    <n v="2"/>
    <n v="2"/>
    <s v="Si"/>
    <s v="Si"/>
    <x v="0"/>
    <n v="2500"/>
    <n v="13000"/>
    <n v="0"/>
    <n v="0"/>
    <n v="500000"/>
    <n v="360000"/>
    <n v="875500"/>
    <n v="1"/>
    <n v="2018"/>
    <x v="0"/>
  </r>
  <r>
    <n v="10000346"/>
    <s v="Protegido 346"/>
    <d v="2018-12-14T00:00:00"/>
    <d v="2020-07-26T00:00:00"/>
    <s v="MASCULINO"/>
    <s v="BOGOTA"/>
    <s v="BOGOTA"/>
    <n v="0"/>
    <n v="1"/>
    <n v="0"/>
    <n v="1"/>
    <n v="1"/>
    <n v="0"/>
    <s v="Si"/>
    <s v="Si"/>
    <x v="0"/>
    <n v="0"/>
    <n v="6500"/>
    <n v="0"/>
    <n v="120000"/>
    <n v="250000"/>
    <n v="0"/>
    <n v="376500"/>
    <n v="1"/>
    <n v="2018"/>
    <x v="0"/>
  </r>
  <r>
    <n v="10000347"/>
    <s v="Protegido 347"/>
    <d v="2018-12-14T00:00:00"/>
    <d v="2020-02-16T00:00:00"/>
    <s v="MASCULINO"/>
    <s v="BOGOTA"/>
    <s v="BOGOTA"/>
    <n v="0"/>
    <n v="0"/>
    <n v="0"/>
    <n v="1"/>
    <n v="3"/>
    <n v="0"/>
    <s v="No"/>
    <s v="Si"/>
    <x v="0"/>
    <n v="0"/>
    <n v="0"/>
    <n v="0"/>
    <n v="120000"/>
    <n v="750000"/>
    <n v="0"/>
    <n v="870000"/>
    <n v="1"/>
    <n v="2018"/>
    <x v="2"/>
  </r>
  <r>
    <n v="10000348"/>
    <s v="Protegido 348"/>
    <d v="2018-12-17T00:00:00"/>
    <d v="2019-07-15T00:00:00"/>
    <s v="MASCULINO"/>
    <s v="BARRANQUILLA"/>
    <s v="ATLANTICO"/>
    <n v="0"/>
    <n v="1"/>
    <n v="0"/>
    <n v="0"/>
    <n v="1"/>
    <n v="2"/>
    <s v="Si"/>
    <s v="Si"/>
    <x v="0"/>
    <n v="0"/>
    <n v="6500"/>
    <n v="0"/>
    <n v="0"/>
    <n v="250000"/>
    <n v="360000"/>
    <n v="616500"/>
    <n v="2"/>
    <n v="2018"/>
    <x v="0"/>
  </r>
  <r>
    <n v="10000349"/>
    <s v="Protegido 349"/>
    <d v="2018-12-17T00:00:00"/>
    <d v="2021-05-11T00:00:00"/>
    <s v="MASCULINO"/>
    <s v="BUENAVENTURA"/>
    <s v="VALLE DEL CAUCA"/>
    <n v="1"/>
    <n v="2"/>
    <n v="1"/>
    <n v="1"/>
    <n v="2"/>
    <n v="1"/>
    <s v="Si"/>
    <s v="Si"/>
    <x v="0"/>
    <n v="2500"/>
    <n v="13000"/>
    <n v="1500"/>
    <n v="120000"/>
    <n v="500000"/>
    <n v="180000"/>
    <n v="817000"/>
    <n v="2"/>
    <n v="2018"/>
    <x v="7"/>
  </r>
  <r>
    <n v="10000350"/>
    <s v="Protegido 350"/>
    <d v="2018-12-17T00:00:00"/>
    <d v="2019-05-09T00:00:00"/>
    <s v="FEMENINO"/>
    <s v="SABANALARGA 2"/>
    <s v="ATLANTICO"/>
    <n v="0"/>
    <n v="0"/>
    <n v="1"/>
    <n v="3"/>
    <n v="1"/>
    <n v="0"/>
    <s v="Si"/>
    <s v="Si"/>
    <x v="0"/>
    <n v="0"/>
    <n v="0"/>
    <n v="1500"/>
    <n v="360000"/>
    <n v="250000"/>
    <n v="0"/>
    <n v="611500"/>
    <n v="2"/>
    <n v="2018"/>
    <x v="7"/>
  </r>
  <r>
    <n v="10000351"/>
    <s v="Protegido 351"/>
    <d v="2018-12-17T00:00:00"/>
    <d v="2019-12-05T00:00:00"/>
    <s v="MASCULINO"/>
    <s v="BOGOTA"/>
    <s v="BOGOTA"/>
    <n v="0"/>
    <n v="0"/>
    <n v="0"/>
    <n v="1"/>
    <n v="3"/>
    <n v="0"/>
    <s v="No"/>
    <s v="Si"/>
    <x v="0"/>
    <n v="0"/>
    <n v="0"/>
    <n v="0"/>
    <n v="120000"/>
    <n v="750000"/>
    <n v="0"/>
    <n v="870000"/>
    <n v="1"/>
    <n v="2018"/>
    <x v="8"/>
  </r>
  <r>
    <n v="10000352"/>
    <s v="Protegido 352"/>
    <d v="2018-12-17T00:00:00"/>
    <d v="2019-11-25T00:00:00"/>
    <s v="MASCULINO"/>
    <s v="CALI"/>
    <s v="VALLE DEL CAUCA"/>
    <n v="0"/>
    <n v="1"/>
    <n v="1"/>
    <n v="0"/>
    <n v="3"/>
    <n v="2"/>
    <s v="Si"/>
    <s v="Si"/>
    <x v="0"/>
    <n v="0"/>
    <n v="6500"/>
    <n v="1500"/>
    <n v="0"/>
    <n v="750000"/>
    <n v="360000"/>
    <n v="1118000"/>
    <n v="2"/>
    <n v="2018"/>
    <x v="6"/>
  </r>
  <r>
    <n v="10000353"/>
    <s v="Protegido 353"/>
    <d v="2018-12-17T00:00:00"/>
    <d v="2021-05-30T00:00:00"/>
    <s v="MASCULINO"/>
    <s v="PUERTO COLOMBIA 1"/>
    <s v="ATLANTICO"/>
    <n v="0"/>
    <n v="2"/>
    <n v="1"/>
    <n v="3"/>
    <n v="1"/>
    <n v="0"/>
    <s v="Si"/>
    <s v="Si"/>
    <x v="0"/>
    <n v="0"/>
    <n v="13000"/>
    <n v="1500"/>
    <n v="360000"/>
    <n v="250000"/>
    <n v="0"/>
    <n v="624500"/>
    <n v="2"/>
    <n v="2018"/>
    <x v="7"/>
  </r>
  <r>
    <n v="10000354"/>
    <s v="Protegido 354"/>
    <d v="2018-12-17T00:00:00"/>
    <d v="2019-09-19T00:00:00"/>
    <s v="MASCULINO"/>
    <s v="FLORENCIA 1"/>
    <s v="CAQUETA"/>
    <n v="0"/>
    <n v="0"/>
    <n v="1"/>
    <n v="0"/>
    <n v="2"/>
    <n v="0"/>
    <s v="Si"/>
    <s v="Si"/>
    <x v="0"/>
    <n v="0"/>
    <n v="0"/>
    <n v="1500"/>
    <n v="0"/>
    <n v="500000"/>
    <n v="0"/>
    <n v="501500"/>
    <n v="1"/>
    <n v="2018"/>
    <x v="9"/>
  </r>
  <r>
    <n v="10000355"/>
    <s v="Protegido 355"/>
    <d v="2018-12-17T00:00:00"/>
    <d v="2019-10-10T00:00:00"/>
    <s v="FEMENINO"/>
    <s v="BOGOTA"/>
    <s v="BOGOTA"/>
    <n v="0"/>
    <n v="1"/>
    <n v="0"/>
    <n v="3"/>
    <n v="3"/>
    <n v="2"/>
    <s v="Si"/>
    <s v="Si"/>
    <x v="0"/>
    <n v="0"/>
    <n v="6500"/>
    <n v="0"/>
    <n v="360000"/>
    <n v="750000"/>
    <n v="360000"/>
    <n v="1476500"/>
    <n v="1"/>
    <n v="2018"/>
    <x v="4"/>
  </r>
  <r>
    <n v="10000356"/>
    <s v="Protegido 356"/>
    <d v="2018-12-17T00:00:00"/>
    <d v="2020-05-24T00:00:00"/>
    <s v="FEMENINO"/>
    <s v="VILLAVICENCIO"/>
    <s v="META"/>
    <n v="0"/>
    <n v="0"/>
    <n v="1"/>
    <n v="0"/>
    <n v="1"/>
    <n v="2"/>
    <s v="Si"/>
    <s v="Si"/>
    <x v="0"/>
    <n v="0"/>
    <n v="0"/>
    <n v="1500"/>
    <n v="0"/>
    <n v="250000"/>
    <n v="360000"/>
    <n v="611500"/>
    <n v="1"/>
    <n v="2018"/>
    <x v="7"/>
  </r>
  <r>
    <n v="10000357"/>
    <s v="Protegido 357"/>
    <d v="2018-12-17T00:00:00"/>
    <d v="2020-09-21T00:00:00"/>
    <s v="FEMENINO"/>
    <s v="PASTO"/>
    <s v="NARIÑO"/>
    <n v="0"/>
    <n v="1"/>
    <n v="0"/>
    <n v="3"/>
    <n v="2"/>
    <n v="0"/>
    <s v="Si"/>
    <s v="Si"/>
    <x v="0"/>
    <n v="0"/>
    <n v="6500"/>
    <n v="0"/>
    <n v="360000"/>
    <n v="500000"/>
    <n v="0"/>
    <n v="866500"/>
    <n v="2"/>
    <n v="2018"/>
    <x v="9"/>
  </r>
  <r>
    <n v="10000358"/>
    <s v="Protegido 358"/>
    <d v="2018-12-17T00:00:00"/>
    <d v="2019-12-14T00:00:00"/>
    <s v="MASCULINO"/>
    <s v="BOGOTA"/>
    <s v="BOGOTA"/>
    <n v="1"/>
    <n v="1"/>
    <n v="0"/>
    <n v="0"/>
    <n v="2"/>
    <n v="0"/>
    <s v="Si"/>
    <s v="Si"/>
    <x v="0"/>
    <n v="2500"/>
    <n v="6500"/>
    <n v="0"/>
    <n v="0"/>
    <n v="500000"/>
    <n v="0"/>
    <n v="509000"/>
    <n v="1"/>
    <n v="2018"/>
    <x v="8"/>
  </r>
  <r>
    <n v="10000359"/>
    <s v="Protegido 359"/>
    <d v="2018-12-17T00:00:00"/>
    <d v="2020-11-15T00:00:00"/>
    <s v="FEMENINO"/>
    <s v="COPACABANA"/>
    <s v="ANTIOQUIA"/>
    <n v="0"/>
    <n v="0"/>
    <n v="0"/>
    <n v="1"/>
    <n v="1"/>
    <n v="1"/>
    <s v="No"/>
    <s v="Si"/>
    <x v="0"/>
    <n v="0"/>
    <n v="0"/>
    <n v="0"/>
    <n v="120000"/>
    <n v="250000"/>
    <n v="180000"/>
    <n v="550000"/>
    <n v="2"/>
    <n v="2018"/>
    <x v="6"/>
  </r>
  <r>
    <n v="10000360"/>
    <s v="Protegido 360"/>
    <d v="2018-12-29T00:00:00"/>
    <d v="2019-04-09T00:00:00"/>
    <s v="MASCULINO"/>
    <s v="BARRANQUILLA"/>
    <s v="ATLANTICO"/>
    <n v="0"/>
    <n v="0"/>
    <n v="0"/>
    <n v="1"/>
    <n v="2"/>
    <n v="0"/>
    <s v="No"/>
    <s v="Si"/>
    <x v="0"/>
    <n v="0"/>
    <n v="0"/>
    <n v="0"/>
    <n v="120000"/>
    <n v="500000"/>
    <n v="0"/>
    <n v="620000"/>
    <n v="2"/>
    <n v="2018"/>
    <x v="11"/>
  </r>
  <r>
    <n v="10000361"/>
    <s v="Protegido 361"/>
    <d v="2018-12-29T00:00:00"/>
    <d v="2019-10-30T00:00:00"/>
    <s v="FEMENINO"/>
    <s v="SOLEDAD"/>
    <s v="ATLANTICO"/>
    <n v="0"/>
    <n v="1"/>
    <n v="0"/>
    <n v="1"/>
    <n v="2"/>
    <n v="2"/>
    <s v="Si"/>
    <s v="Si"/>
    <x v="0"/>
    <n v="0"/>
    <n v="6500"/>
    <n v="0"/>
    <n v="120000"/>
    <n v="500000"/>
    <n v="360000"/>
    <n v="986500"/>
    <n v="2"/>
    <n v="2018"/>
    <x v="4"/>
  </r>
  <r>
    <n v="10000362"/>
    <s v="Protegido 362"/>
    <d v="2018-12-29T00:00:00"/>
    <d v="2021-05-28T00:00:00"/>
    <s v="FEMENINO"/>
    <s v="MEDELLIN"/>
    <s v="ANTIOQUIA"/>
    <n v="0"/>
    <n v="1"/>
    <n v="0"/>
    <n v="0"/>
    <n v="1"/>
    <n v="2"/>
    <s v="Si"/>
    <s v="Si"/>
    <x v="0"/>
    <n v="0"/>
    <n v="6500"/>
    <n v="0"/>
    <n v="0"/>
    <n v="250000"/>
    <n v="360000"/>
    <n v="616500"/>
    <n v="2"/>
    <n v="2018"/>
    <x v="7"/>
  </r>
  <r>
    <n v="10000363"/>
    <s v="Protegido 363"/>
    <d v="2018-12-29T00:00:00"/>
    <d v="2020-10-12T00:00:00"/>
    <s v="MASCULINO"/>
    <s v="LOS PATIOS"/>
    <s v="NORTE DE SANTANDER"/>
    <n v="1"/>
    <n v="0"/>
    <n v="1"/>
    <n v="0"/>
    <n v="3"/>
    <n v="1"/>
    <s v="Si"/>
    <s v="Si"/>
    <x v="0"/>
    <n v="2500"/>
    <n v="0"/>
    <n v="1500"/>
    <n v="0"/>
    <n v="750000"/>
    <n v="180000"/>
    <n v="934000"/>
    <n v="4"/>
    <n v="2018"/>
    <x v="4"/>
  </r>
  <r>
    <n v="10000364"/>
    <s v="Protegido 364"/>
    <d v="2019-01-12T00:00:00"/>
    <d v="2021-01-19T00:00:00"/>
    <s v="MASCULINO"/>
    <s v="BOGOTA"/>
    <s v="BOGOTA"/>
    <n v="0"/>
    <n v="1"/>
    <n v="1"/>
    <n v="3"/>
    <n v="2"/>
    <n v="2"/>
    <s v="Si"/>
    <s v="Si"/>
    <x v="0"/>
    <n v="0"/>
    <n v="6500"/>
    <n v="1500"/>
    <n v="360000"/>
    <n v="500000"/>
    <n v="360000"/>
    <n v="1228000"/>
    <n v="1"/>
    <n v="2019"/>
    <x v="10"/>
  </r>
  <r>
    <n v="10000365"/>
    <s v="Protegido 365"/>
    <d v="2019-01-12T00:00:00"/>
    <d v="2020-10-29T00:00:00"/>
    <s v="MASCULINO"/>
    <s v="SANTA MARTA"/>
    <s v="MAGDALENA"/>
    <n v="0"/>
    <n v="0"/>
    <n v="1"/>
    <n v="1"/>
    <n v="2"/>
    <n v="2"/>
    <s v="Si"/>
    <s v="Si"/>
    <x v="0"/>
    <n v="0"/>
    <n v="0"/>
    <n v="1500"/>
    <n v="120000"/>
    <n v="500000"/>
    <n v="360000"/>
    <n v="981500"/>
    <n v="4"/>
    <n v="2019"/>
    <x v="4"/>
  </r>
  <r>
    <n v="10000366"/>
    <s v="Protegido 366"/>
    <d v="2019-01-12T00:00:00"/>
    <d v="2020-08-26T00:00:00"/>
    <s v="MASCULINO"/>
    <s v="ARMENIA 2"/>
    <s v="QUINDIO"/>
    <n v="0"/>
    <n v="1"/>
    <n v="0"/>
    <n v="1"/>
    <n v="3"/>
    <n v="0"/>
    <s v="Si"/>
    <s v="Si"/>
    <x v="0"/>
    <n v="0"/>
    <n v="6500"/>
    <n v="0"/>
    <n v="120000"/>
    <n v="750000"/>
    <n v="0"/>
    <n v="876500"/>
    <n v="3"/>
    <n v="2019"/>
    <x v="3"/>
  </r>
  <r>
    <n v="10000367"/>
    <s v="Protegido 367"/>
    <d v="2019-01-12T00:00:00"/>
    <d v="2020-05-27T00:00:00"/>
    <s v="FEMENINO"/>
    <s v="CALI"/>
    <s v="VALLE DEL CAUCA"/>
    <n v="0"/>
    <n v="2"/>
    <n v="1"/>
    <n v="1"/>
    <n v="1"/>
    <n v="2"/>
    <s v="Si"/>
    <s v="Si"/>
    <x v="0"/>
    <n v="0"/>
    <n v="13000"/>
    <n v="1500"/>
    <n v="120000"/>
    <n v="250000"/>
    <n v="360000"/>
    <n v="744500"/>
    <n v="2"/>
    <n v="2019"/>
    <x v="7"/>
  </r>
  <r>
    <n v="10000368"/>
    <s v="Protegido 368"/>
    <d v="2019-01-12T00:00:00"/>
    <d v="2019-06-10T00:00:00"/>
    <s v="MASCULINO"/>
    <s v="MOCOA"/>
    <s v="PUTUMAYO"/>
    <n v="1"/>
    <n v="0"/>
    <n v="0"/>
    <n v="1"/>
    <n v="2"/>
    <n v="2"/>
    <s v="Si"/>
    <s v="Si"/>
    <x v="0"/>
    <n v="2500"/>
    <n v="0"/>
    <n v="0"/>
    <n v="120000"/>
    <n v="500000"/>
    <n v="360000"/>
    <n v="982500"/>
    <n v="2"/>
    <n v="2019"/>
    <x v="1"/>
  </r>
  <r>
    <n v="10000369"/>
    <s v="Protegido 369"/>
    <d v="2019-01-12T00:00:00"/>
    <d v="2021-05-02T00:00:00"/>
    <s v="FEMENINO"/>
    <s v="CALI"/>
    <s v="VALLE DEL CAUCA"/>
    <n v="1"/>
    <n v="2"/>
    <n v="1"/>
    <n v="3"/>
    <n v="2"/>
    <n v="1"/>
    <s v="Si"/>
    <s v="Si"/>
    <x v="0"/>
    <n v="2500"/>
    <n v="13000"/>
    <n v="1500"/>
    <n v="360000"/>
    <n v="500000"/>
    <n v="180000"/>
    <n v="1057000"/>
    <n v="2"/>
    <n v="2019"/>
    <x v="7"/>
  </r>
  <r>
    <n v="10000370"/>
    <s v="Protegido 370"/>
    <d v="2019-01-18T00:00:00"/>
    <d v="2020-08-03T00:00:00"/>
    <s v="MASCULINO"/>
    <s v="VALLEDUPAR"/>
    <s v="CESAR"/>
    <n v="1"/>
    <n v="0"/>
    <n v="0"/>
    <n v="3"/>
    <n v="2"/>
    <n v="1"/>
    <s v="Si"/>
    <s v="Si"/>
    <x v="0"/>
    <n v="2500"/>
    <n v="0"/>
    <n v="0"/>
    <n v="360000"/>
    <n v="500000"/>
    <n v="180000"/>
    <n v="1042500"/>
    <n v="4"/>
    <n v="2019"/>
    <x v="3"/>
  </r>
  <r>
    <n v="10000371"/>
    <s v="Protegido 371"/>
    <d v="2019-01-18T00:00:00"/>
    <d v="2019-05-24T00:00:00"/>
    <s v="FEMENINO"/>
    <s v="GUAPI"/>
    <s v="CAUCA"/>
    <n v="0"/>
    <n v="2"/>
    <n v="0"/>
    <n v="1"/>
    <n v="2"/>
    <n v="0"/>
    <s v="Si"/>
    <s v="Si"/>
    <x v="0"/>
    <n v="0"/>
    <n v="13000"/>
    <n v="0"/>
    <n v="120000"/>
    <n v="500000"/>
    <n v="0"/>
    <n v="633000"/>
    <n v="1"/>
    <n v="2019"/>
    <x v="7"/>
  </r>
  <r>
    <n v="10000372"/>
    <s v="Protegido 372"/>
    <d v="2019-01-18T00:00:00"/>
    <d v="2021-05-04T00:00:00"/>
    <s v="FEMENINO"/>
    <s v="BARRANQUILLA"/>
    <s v="ATLANTICO"/>
    <n v="0"/>
    <n v="1"/>
    <n v="0"/>
    <n v="0"/>
    <n v="3"/>
    <n v="1"/>
    <s v="Si"/>
    <s v="Si"/>
    <x v="0"/>
    <n v="0"/>
    <n v="6500"/>
    <n v="0"/>
    <n v="0"/>
    <n v="750000"/>
    <n v="180000"/>
    <n v="936500"/>
    <n v="2"/>
    <n v="2019"/>
    <x v="7"/>
  </r>
  <r>
    <n v="10000373"/>
    <s v="Protegido 373"/>
    <d v="2019-01-18T00:00:00"/>
    <d v="2020-08-04T00:00:00"/>
    <s v="FEMENINO"/>
    <s v="BARRANQUILLA"/>
    <s v="ATLANTICO"/>
    <n v="0"/>
    <n v="1"/>
    <n v="0"/>
    <n v="1"/>
    <n v="2"/>
    <n v="2"/>
    <s v="Si"/>
    <s v="Si"/>
    <x v="0"/>
    <n v="0"/>
    <n v="6500"/>
    <n v="0"/>
    <n v="120000"/>
    <n v="500000"/>
    <n v="360000"/>
    <n v="986500"/>
    <n v="2"/>
    <n v="2019"/>
    <x v="3"/>
  </r>
  <r>
    <n v="10000374"/>
    <s v="Protegido 374"/>
    <d v="2019-01-26T00:00:00"/>
    <d v="2020-08-26T00:00:00"/>
    <s v="FEMENINO"/>
    <s v="ARMENIA 2"/>
    <s v="QUINDIO"/>
    <n v="0"/>
    <n v="0"/>
    <n v="0"/>
    <n v="1"/>
    <n v="1"/>
    <n v="0"/>
    <s v="No"/>
    <s v="Si"/>
    <x v="0"/>
    <n v="0"/>
    <n v="0"/>
    <n v="0"/>
    <n v="120000"/>
    <n v="250000"/>
    <n v="0"/>
    <n v="370000"/>
    <n v="3"/>
    <n v="2019"/>
    <x v="3"/>
  </r>
  <r>
    <n v="10000375"/>
    <s v="Protegido 375"/>
    <d v="2019-02-09T00:00:00"/>
    <d v="2021-07-02T00:00:00"/>
    <s v="MASCULINO"/>
    <s v="FLORENCIA 1"/>
    <s v="CAQUETA"/>
    <n v="1"/>
    <n v="0"/>
    <n v="0"/>
    <n v="3"/>
    <n v="3"/>
    <n v="1"/>
    <s v="Si"/>
    <s v="Si"/>
    <x v="0"/>
    <n v="2500"/>
    <n v="0"/>
    <n v="0"/>
    <n v="360000"/>
    <n v="750000"/>
    <n v="180000"/>
    <n v="1292500"/>
    <n v="1"/>
    <n v="2019"/>
    <x v="0"/>
  </r>
  <r>
    <n v="10000376"/>
    <s v="Protegido 376"/>
    <d v="2019-02-09T00:00:00"/>
    <d v="2020-03-20T00:00:00"/>
    <s v="FEMENINO"/>
    <s v="CARTAGO"/>
    <s v="VALLE DEL CAUCA"/>
    <n v="1"/>
    <n v="0"/>
    <n v="1"/>
    <n v="3"/>
    <n v="2"/>
    <n v="0"/>
    <s v="Si"/>
    <s v="Si"/>
    <x v="0"/>
    <n v="2500"/>
    <n v="0"/>
    <n v="1500"/>
    <n v="360000"/>
    <n v="500000"/>
    <n v="0"/>
    <n v="864000"/>
    <n v="2"/>
    <n v="2019"/>
    <x v="5"/>
  </r>
  <r>
    <n v="10000377"/>
    <s v="Protegido 377"/>
    <d v="2019-02-09T00:00:00"/>
    <d v="2020-11-25T00:00:00"/>
    <s v="FEMENINO"/>
    <s v="BARRANQUILLA"/>
    <s v="ATLANTICO"/>
    <n v="1"/>
    <n v="2"/>
    <n v="0"/>
    <n v="1"/>
    <n v="2"/>
    <n v="0"/>
    <s v="Si"/>
    <s v="Si"/>
    <x v="0"/>
    <n v="2500"/>
    <n v="13000"/>
    <n v="0"/>
    <n v="120000"/>
    <n v="500000"/>
    <n v="0"/>
    <n v="635500"/>
    <n v="2"/>
    <n v="2019"/>
    <x v="6"/>
  </r>
  <r>
    <n v="10000378"/>
    <s v="Protegido 378"/>
    <d v="2019-02-17T00:00:00"/>
    <d v="2020-12-06T00:00:00"/>
    <s v="FEMENINO"/>
    <s v="SAN VICENTE DEL CAGUAN"/>
    <s v="CAQUETA"/>
    <n v="1"/>
    <n v="1"/>
    <n v="1"/>
    <n v="1"/>
    <n v="2"/>
    <n v="2"/>
    <s v="Si"/>
    <s v="Si"/>
    <x v="0"/>
    <n v="2500"/>
    <n v="6500"/>
    <n v="1500"/>
    <n v="120000"/>
    <n v="500000"/>
    <n v="360000"/>
    <n v="990500"/>
    <n v="1"/>
    <n v="2019"/>
    <x v="8"/>
  </r>
  <r>
    <n v="10000379"/>
    <s v="Protegido 379"/>
    <d v="2019-02-17T00:00:00"/>
    <d v="2020-02-23T00:00:00"/>
    <s v="FEMENINO"/>
    <s v="IBAGUE"/>
    <s v="TOLIMA"/>
    <n v="0"/>
    <n v="2"/>
    <n v="1"/>
    <n v="0"/>
    <n v="2"/>
    <n v="1"/>
    <s v="Si"/>
    <s v="Si"/>
    <x v="0"/>
    <n v="0"/>
    <n v="13000"/>
    <n v="1500"/>
    <n v="0"/>
    <n v="500000"/>
    <n v="180000"/>
    <n v="694500"/>
    <n v="4"/>
    <n v="2019"/>
    <x v="2"/>
  </r>
  <r>
    <n v="10000380"/>
    <s v="Protegido 380"/>
    <d v="2019-02-22T00:00:00"/>
    <d v="2019-09-12T00:00:00"/>
    <s v="MASCULINO"/>
    <s v="BARRANQUILLA"/>
    <s v="ATLANTICO"/>
    <n v="0"/>
    <n v="1"/>
    <n v="0"/>
    <n v="3"/>
    <n v="1"/>
    <n v="0"/>
    <s v="Si"/>
    <s v="Si"/>
    <x v="0"/>
    <n v="0"/>
    <n v="6500"/>
    <n v="0"/>
    <n v="360000"/>
    <n v="250000"/>
    <n v="0"/>
    <n v="616500"/>
    <n v="2"/>
    <n v="2019"/>
    <x v="9"/>
  </r>
  <r>
    <n v="10000381"/>
    <s v="Protegido 381"/>
    <d v="2019-02-22T00:00:00"/>
    <d v="2020-07-14T00:00:00"/>
    <s v="MASCULINO"/>
    <s v="RIO VIEJO"/>
    <s v="BOLIVAR"/>
    <n v="0"/>
    <n v="2"/>
    <n v="0"/>
    <n v="3"/>
    <n v="1"/>
    <n v="2"/>
    <s v="Si"/>
    <s v="Si"/>
    <x v="0"/>
    <n v="0"/>
    <n v="13000"/>
    <n v="0"/>
    <n v="360000"/>
    <n v="250000"/>
    <n v="360000"/>
    <n v="983000"/>
    <n v="3"/>
    <n v="2019"/>
    <x v="0"/>
  </r>
  <r>
    <n v="10000382"/>
    <s v="Protegido 382"/>
    <d v="2019-02-22T00:00:00"/>
    <d v="2021-04-03T00:00:00"/>
    <s v="MASCULINO"/>
    <s v="MALAGA"/>
    <s v="SANTANDER"/>
    <n v="0"/>
    <n v="1"/>
    <n v="1"/>
    <n v="0"/>
    <n v="2"/>
    <n v="2"/>
    <s v="Si"/>
    <s v="Si"/>
    <x v="0"/>
    <n v="0"/>
    <n v="6500"/>
    <n v="1500"/>
    <n v="0"/>
    <n v="500000"/>
    <n v="360000"/>
    <n v="868000"/>
    <n v="2"/>
    <n v="2019"/>
    <x v="11"/>
  </r>
  <r>
    <n v="10000383"/>
    <s v="Protegido 383"/>
    <d v="2019-02-22T00:00:00"/>
    <d v="2020-07-15T00:00:00"/>
    <s v="MASCULINO"/>
    <s v="POPAYAN"/>
    <s v="CAUCA"/>
    <n v="0"/>
    <n v="2"/>
    <n v="1"/>
    <n v="3"/>
    <n v="3"/>
    <n v="1"/>
    <s v="Si"/>
    <s v="Si"/>
    <x v="0"/>
    <n v="0"/>
    <n v="13000"/>
    <n v="1500"/>
    <n v="360000"/>
    <n v="750000"/>
    <n v="180000"/>
    <n v="1304500"/>
    <n v="1"/>
    <n v="2019"/>
    <x v="0"/>
  </r>
  <r>
    <n v="10000384"/>
    <s v="Protegido 384"/>
    <d v="2019-02-22T00:00:00"/>
    <d v="2020-12-31T00:00:00"/>
    <s v="FEMENINO"/>
    <s v="SAN JOSE DE CUCUTA"/>
    <s v="NORTE DE SANTANDER"/>
    <n v="1"/>
    <n v="0"/>
    <n v="1"/>
    <n v="1"/>
    <n v="3"/>
    <n v="0"/>
    <s v="Si"/>
    <s v="Si"/>
    <x v="0"/>
    <n v="2500"/>
    <n v="0"/>
    <n v="1500"/>
    <n v="120000"/>
    <n v="750000"/>
    <n v="0"/>
    <n v="874000"/>
    <n v="4"/>
    <n v="2019"/>
    <x v="8"/>
  </r>
  <r>
    <n v="10000385"/>
    <s v="Protegido 385"/>
    <d v="2019-02-22T00:00:00"/>
    <d v="2020-06-26T00:00:00"/>
    <s v="MASCULINO"/>
    <s v="RIO VIEJO"/>
    <s v="BOLIVAR"/>
    <n v="1"/>
    <n v="0"/>
    <n v="0"/>
    <n v="1"/>
    <n v="3"/>
    <n v="0"/>
    <s v="Si"/>
    <s v="Si"/>
    <x v="0"/>
    <n v="2500"/>
    <n v="0"/>
    <n v="0"/>
    <n v="120000"/>
    <n v="750000"/>
    <n v="0"/>
    <n v="872500"/>
    <n v="3"/>
    <n v="2019"/>
    <x v="1"/>
  </r>
  <r>
    <n v="10000386"/>
    <s v="Protegido 386"/>
    <d v="2019-02-22T00:00:00"/>
    <d v="2019-10-14T00:00:00"/>
    <s v="MASCULINO"/>
    <s v="VALLEDUPAR"/>
    <s v="CESAR"/>
    <n v="1"/>
    <n v="0"/>
    <n v="0"/>
    <n v="3"/>
    <n v="3"/>
    <n v="0"/>
    <s v="Si"/>
    <s v="Si"/>
    <x v="0"/>
    <n v="2500"/>
    <n v="0"/>
    <n v="0"/>
    <n v="360000"/>
    <n v="750000"/>
    <n v="0"/>
    <n v="1112500"/>
    <n v="4"/>
    <n v="2019"/>
    <x v="4"/>
  </r>
  <r>
    <n v="10000387"/>
    <s v="Protegido 387"/>
    <d v="2019-02-26T00:00:00"/>
    <d v="2020-04-16T00:00:00"/>
    <s v="MASCULINO"/>
    <s v="SOLEDAD"/>
    <s v="ATLANTICO"/>
    <n v="1"/>
    <n v="0"/>
    <n v="0"/>
    <n v="3"/>
    <n v="1"/>
    <n v="2"/>
    <s v="Si"/>
    <s v="Si"/>
    <x v="0"/>
    <n v="2500"/>
    <n v="0"/>
    <n v="0"/>
    <n v="360000"/>
    <n v="250000"/>
    <n v="360000"/>
    <n v="972500"/>
    <n v="2"/>
    <n v="2019"/>
    <x v="11"/>
  </r>
  <r>
    <n v="10000388"/>
    <s v="Protegido 388"/>
    <d v="2019-02-26T00:00:00"/>
    <d v="2020-01-20T00:00:00"/>
    <s v="FEMENINO"/>
    <s v="BOGOTA"/>
    <s v="BOGOTA"/>
    <n v="0"/>
    <n v="2"/>
    <n v="0"/>
    <n v="3"/>
    <n v="2"/>
    <n v="0"/>
    <s v="Si"/>
    <s v="Si"/>
    <x v="0"/>
    <n v="0"/>
    <n v="13000"/>
    <n v="0"/>
    <n v="360000"/>
    <n v="500000"/>
    <n v="0"/>
    <n v="873000"/>
    <n v="1"/>
    <n v="2019"/>
    <x v="10"/>
  </r>
  <r>
    <n v="10000389"/>
    <s v="Protegido 389"/>
    <d v="2019-03-02T00:00:00"/>
    <d v="2020-10-17T00:00:00"/>
    <s v="MASCULINO"/>
    <s v="EL CARMEN DE ATRATO"/>
    <s v="CHOCO"/>
    <n v="1"/>
    <n v="1"/>
    <n v="1"/>
    <n v="0"/>
    <n v="2"/>
    <n v="2"/>
    <s v="Si"/>
    <s v="Si"/>
    <x v="0"/>
    <n v="2500"/>
    <n v="6500"/>
    <n v="1500"/>
    <n v="0"/>
    <n v="500000"/>
    <n v="360000"/>
    <n v="870500"/>
    <n v="3"/>
    <n v="2019"/>
    <x v="4"/>
  </r>
  <r>
    <n v="10000390"/>
    <s v="Protegido 390"/>
    <d v="2019-03-02T00:00:00"/>
    <d v="2021-04-07T00:00:00"/>
    <s v="MASCULINO"/>
    <s v="EL CARMEN DE ATRATO"/>
    <s v="CHOCO"/>
    <n v="0"/>
    <n v="1"/>
    <n v="0"/>
    <n v="3"/>
    <n v="3"/>
    <n v="0"/>
    <s v="Si"/>
    <s v="Si"/>
    <x v="0"/>
    <n v="0"/>
    <n v="6500"/>
    <n v="0"/>
    <n v="360000"/>
    <n v="750000"/>
    <n v="0"/>
    <n v="1116500"/>
    <n v="3"/>
    <n v="2019"/>
    <x v="11"/>
  </r>
  <r>
    <n v="10000391"/>
    <s v="Protegido 391"/>
    <d v="2019-03-02T00:00:00"/>
    <d v="2021-04-19T00:00:00"/>
    <s v="MASCULINO"/>
    <s v="EL CARMEN DE ATRATO"/>
    <s v="CHOCO"/>
    <n v="0"/>
    <n v="0"/>
    <n v="0"/>
    <n v="0"/>
    <n v="3"/>
    <n v="1"/>
    <s v="No"/>
    <s v="Si"/>
    <x v="0"/>
    <n v="0"/>
    <n v="0"/>
    <n v="0"/>
    <n v="0"/>
    <n v="750000"/>
    <n v="180000"/>
    <n v="930000"/>
    <n v="3"/>
    <n v="2019"/>
    <x v="11"/>
  </r>
  <r>
    <n v="10000392"/>
    <s v="Protegido 392"/>
    <d v="2019-03-02T00:00:00"/>
    <d v="2021-03-05T00:00:00"/>
    <s v="MASCULINO"/>
    <s v="QUIBDO"/>
    <s v="CHOCO"/>
    <n v="1"/>
    <n v="1"/>
    <n v="0"/>
    <n v="3"/>
    <n v="3"/>
    <n v="0"/>
    <s v="Si"/>
    <s v="Si"/>
    <x v="0"/>
    <n v="2500"/>
    <n v="6500"/>
    <n v="0"/>
    <n v="360000"/>
    <n v="750000"/>
    <n v="0"/>
    <n v="1119000"/>
    <n v="3"/>
    <n v="2019"/>
    <x v="5"/>
  </r>
  <r>
    <n v="10000393"/>
    <s v="Protegido 393"/>
    <d v="2019-03-02T00:00:00"/>
    <d v="2019-08-16T00:00:00"/>
    <s v="MASCULINO"/>
    <s v="EL CARMEN DE ATRATO"/>
    <s v="CHOCO"/>
    <n v="0"/>
    <n v="0"/>
    <n v="1"/>
    <n v="3"/>
    <n v="1"/>
    <n v="1"/>
    <s v="Si"/>
    <s v="Si"/>
    <x v="0"/>
    <n v="0"/>
    <n v="0"/>
    <n v="1500"/>
    <n v="360000"/>
    <n v="250000"/>
    <n v="180000"/>
    <n v="791500"/>
    <n v="3"/>
    <n v="2019"/>
    <x v="3"/>
  </r>
  <r>
    <n v="10000394"/>
    <s v="Protegido 394"/>
    <d v="2019-03-02T00:00:00"/>
    <d v="2020-04-18T00:00:00"/>
    <s v="MASCULINO"/>
    <s v="EL ZULIA"/>
    <s v="NORTE DE SANTANDER"/>
    <n v="1"/>
    <n v="0"/>
    <n v="0"/>
    <n v="3"/>
    <n v="1"/>
    <n v="2"/>
    <s v="Si"/>
    <s v="Si"/>
    <x v="0"/>
    <n v="2500"/>
    <n v="0"/>
    <n v="0"/>
    <n v="360000"/>
    <n v="250000"/>
    <n v="360000"/>
    <n v="972500"/>
    <n v="4"/>
    <n v="2019"/>
    <x v="11"/>
  </r>
  <r>
    <n v="10000395"/>
    <s v="Protegido 395"/>
    <d v="2019-03-02T00:00:00"/>
    <d v="2020-05-24T00:00:00"/>
    <s v="MASCULINO"/>
    <s v="EL ZULIA"/>
    <s v="NORTE DE SANTANDER"/>
    <n v="1"/>
    <n v="1"/>
    <n v="0"/>
    <n v="0"/>
    <n v="3"/>
    <n v="1"/>
    <s v="Si"/>
    <s v="Si"/>
    <x v="0"/>
    <n v="2500"/>
    <n v="6500"/>
    <n v="0"/>
    <n v="0"/>
    <n v="750000"/>
    <n v="180000"/>
    <n v="939000"/>
    <n v="4"/>
    <n v="2019"/>
    <x v="7"/>
  </r>
  <r>
    <n v="10000396"/>
    <s v="Protegido 396"/>
    <d v="2019-03-02T00:00:00"/>
    <d v="2020-04-17T00:00:00"/>
    <s v="MASCULINO"/>
    <s v="EL ZULIA"/>
    <s v="NORTE DE SANTANDER"/>
    <n v="0"/>
    <n v="1"/>
    <n v="1"/>
    <n v="0"/>
    <n v="2"/>
    <n v="1"/>
    <s v="Si"/>
    <s v="Si"/>
    <x v="0"/>
    <n v="0"/>
    <n v="6500"/>
    <n v="1500"/>
    <n v="0"/>
    <n v="500000"/>
    <n v="180000"/>
    <n v="688000"/>
    <n v="4"/>
    <n v="2019"/>
    <x v="11"/>
  </r>
  <r>
    <n v="10000397"/>
    <s v="Protegido 397"/>
    <d v="2019-03-02T00:00:00"/>
    <d v="2020-08-26T00:00:00"/>
    <s v="MASCULINO"/>
    <s v="EL ZULIA"/>
    <s v="NORTE DE SANTANDER"/>
    <n v="1"/>
    <n v="0"/>
    <n v="0"/>
    <n v="1"/>
    <n v="1"/>
    <n v="0"/>
    <s v="Si"/>
    <s v="Si"/>
    <x v="0"/>
    <n v="2500"/>
    <n v="0"/>
    <n v="0"/>
    <n v="120000"/>
    <n v="250000"/>
    <n v="0"/>
    <n v="372500"/>
    <n v="4"/>
    <n v="2019"/>
    <x v="3"/>
  </r>
  <r>
    <n v="10000398"/>
    <s v="Protegido 398"/>
    <d v="2019-03-02T00:00:00"/>
    <d v="2021-03-19T00:00:00"/>
    <s v="FEMENINO"/>
    <s v="TORO"/>
    <s v="VALLE DEL CAUCA"/>
    <n v="1"/>
    <n v="1"/>
    <n v="1"/>
    <n v="1"/>
    <n v="3"/>
    <n v="0"/>
    <s v="Si"/>
    <s v="Si"/>
    <x v="0"/>
    <n v="2500"/>
    <n v="6500"/>
    <n v="1500"/>
    <n v="120000"/>
    <n v="750000"/>
    <n v="0"/>
    <n v="880500"/>
    <n v="2"/>
    <n v="2019"/>
    <x v="5"/>
  </r>
  <r>
    <n v="10000399"/>
    <s v="Protegido 399"/>
    <d v="2019-03-02T00:00:00"/>
    <d v="2021-06-11T00:00:00"/>
    <s v="FEMENINO"/>
    <s v="CALI"/>
    <s v="VALLE DEL CAUCA"/>
    <n v="1"/>
    <n v="2"/>
    <n v="1"/>
    <n v="0"/>
    <n v="2"/>
    <n v="1"/>
    <s v="Si"/>
    <s v="Si"/>
    <x v="0"/>
    <n v="2500"/>
    <n v="13000"/>
    <n v="1500"/>
    <n v="0"/>
    <n v="500000"/>
    <n v="180000"/>
    <n v="697000"/>
    <n v="2"/>
    <n v="2019"/>
    <x v="1"/>
  </r>
  <r>
    <n v="10000400"/>
    <s v="Protegido 400"/>
    <d v="2019-03-02T00:00:00"/>
    <d v="2019-07-07T00:00:00"/>
    <s v="FEMENINO"/>
    <s v="MEDELLIN"/>
    <s v="ANTIOQUIA"/>
    <n v="0"/>
    <n v="2"/>
    <n v="0"/>
    <n v="1"/>
    <n v="1"/>
    <n v="0"/>
    <s v="Si"/>
    <s v="Si"/>
    <x v="0"/>
    <n v="0"/>
    <n v="13000"/>
    <n v="0"/>
    <n v="120000"/>
    <n v="250000"/>
    <n v="0"/>
    <n v="383000"/>
    <n v="2"/>
    <n v="2019"/>
    <x v="0"/>
  </r>
  <r>
    <n v="10000401"/>
    <s v="Protegido 401"/>
    <d v="2019-03-02T00:00:00"/>
    <d v="2020-03-07T00:00:00"/>
    <s v="MASCULINO"/>
    <s v="CALI"/>
    <s v="VALLE DEL CAUCA"/>
    <n v="0"/>
    <n v="2"/>
    <n v="1"/>
    <n v="3"/>
    <n v="1"/>
    <n v="1"/>
    <s v="Si"/>
    <s v="Si"/>
    <x v="0"/>
    <n v="0"/>
    <n v="13000"/>
    <n v="1500"/>
    <n v="360000"/>
    <n v="250000"/>
    <n v="180000"/>
    <n v="804500"/>
    <n v="2"/>
    <n v="2019"/>
    <x v="5"/>
  </r>
  <r>
    <n v="10000402"/>
    <s v="Protegido 402"/>
    <d v="2019-03-02T00:00:00"/>
    <d v="2021-02-27T00:00:00"/>
    <s v="MASCULINO"/>
    <s v="BELLO"/>
    <s v="ANTIOQUIA"/>
    <n v="0"/>
    <n v="2"/>
    <n v="1"/>
    <n v="1"/>
    <n v="3"/>
    <n v="1"/>
    <s v="Si"/>
    <s v="Si"/>
    <x v="0"/>
    <n v="0"/>
    <n v="13000"/>
    <n v="1500"/>
    <n v="120000"/>
    <n v="750000"/>
    <n v="180000"/>
    <n v="1064500"/>
    <n v="2"/>
    <n v="2019"/>
    <x v="2"/>
  </r>
  <r>
    <n v="10000403"/>
    <s v="Protegido 403"/>
    <d v="2019-03-02T00:00:00"/>
    <d v="2020-08-20T00:00:00"/>
    <s v="MASCULINO"/>
    <s v="EL ZULIA"/>
    <s v="NORTE DE SANTANDER"/>
    <n v="0"/>
    <n v="0"/>
    <n v="0"/>
    <n v="3"/>
    <n v="3"/>
    <n v="2"/>
    <s v="No"/>
    <s v="Si"/>
    <x v="0"/>
    <n v="0"/>
    <n v="0"/>
    <n v="0"/>
    <n v="360000"/>
    <n v="750000"/>
    <n v="360000"/>
    <n v="1470000"/>
    <n v="4"/>
    <n v="2019"/>
    <x v="3"/>
  </r>
  <r>
    <n v="10000404"/>
    <s v="Protegido 404"/>
    <d v="2019-03-02T00:00:00"/>
    <d v="2021-06-26T00:00:00"/>
    <s v="MASCULINO"/>
    <s v="MONTERIA"/>
    <s v="CORDOBA"/>
    <n v="1"/>
    <n v="1"/>
    <n v="0"/>
    <n v="1"/>
    <n v="2"/>
    <n v="2"/>
    <s v="Si"/>
    <s v="Si"/>
    <x v="0"/>
    <n v="2500"/>
    <n v="6500"/>
    <n v="0"/>
    <n v="120000"/>
    <n v="500000"/>
    <n v="360000"/>
    <n v="989000"/>
    <n v="2"/>
    <n v="2019"/>
    <x v="1"/>
  </r>
  <r>
    <n v="10000405"/>
    <s v="Protegido 405"/>
    <d v="2019-03-02T00:00:00"/>
    <d v="2020-05-12T00:00:00"/>
    <s v="FEMENINO"/>
    <s v="QUIBDO"/>
    <s v="CHOCO"/>
    <n v="0"/>
    <n v="0"/>
    <n v="0"/>
    <n v="1"/>
    <n v="2"/>
    <n v="1"/>
    <s v="No"/>
    <s v="Si"/>
    <x v="0"/>
    <n v="0"/>
    <n v="0"/>
    <n v="0"/>
    <n v="120000"/>
    <n v="500000"/>
    <n v="180000"/>
    <n v="800000"/>
    <n v="3"/>
    <n v="2019"/>
    <x v="7"/>
  </r>
  <r>
    <n v="10000406"/>
    <s v="Protegido 406"/>
    <d v="2019-03-02T00:00:00"/>
    <d v="2020-08-14T00:00:00"/>
    <s v="MASCULINO"/>
    <s v="QUIBDO"/>
    <s v="CHOCO"/>
    <n v="0"/>
    <n v="1"/>
    <n v="0"/>
    <n v="1"/>
    <n v="3"/>
    <n v="1"/>
    <s v="Si"/>
    <s v="Si"/>
    <x v="0"/>
    <n v="0"/>
    <n v="6500"/>
    <n v="0"/>
    <n v="120000"/>
    <n v="750000"/>
    <n v="180000"/>
    <n v="1056500"/>
    <n v="3"/>
    <n v="2019"/>
    <x v="3"/>
  </r>
  <r>
    <n v="10000407"/>
    <s v="Protegido 407"/>
    <d v="2019-03-02T00:00:00"/>
    <d v="2020-04-01T00:00:00"/>
    <s v="FEMENINO"/>
    <s v="MEDELLIN"/>
    <s v="ANTIOQUIA"/>
    <n v="0"/>
    <n v="0"/>
    <n v="1"/>
    <n v="3"/>
    <n v="2"/>
    <n v="1"/>
    <s v="Si"/>
    <s v="Si"/>
    <x v="0"/>
    <n v="0"/>
    <n v="0"/>
    <n v="1500"/>
    <n v="360000"/>
    <n v="500000"/>
    <n v="180000"/>
    <n v="1041500"/>
    <n v="2"/>
    <n v="2019"/>
    <x v="11"/>
  </r>
  <r>
    <n v="10000408"/>
    <s v="Protegido 408"/>
    <d v="2019-03-02T00:00:00"/>
    <d v="2021-05-26T00:00:00"/>
    <s v="MASCULINO"/>
    <s v="SANTA MARTA"/>
    <s v="MAGDALENA"/>
    <n v="0"/>
    <n v="1"/>
    <n v="0"/>
    <n v="1"/>
    <n v="3"/>
    <n v="1"/>
    <s v="Si"/>
    <s v="Si"/>
    <x v="0"/>
    <n v="0"/>
    <n v="6500"/>
    <n v="0"/>
    <n v="120000"/>
    <n v="750000"/>
    <n v="180000"/>
    <n v="1056500"/>
    <n v="4"/>
    <n v="2019"/>
    <x v="7"/>
  </r>
  <r>
    <n v="10000409"/>
    <s v="Protegido 409"/>
    <d v="2019-03-02T00:00:00"/>
    <d v="2020-12-06T00:00:00"/>
    <s v="MASCULINO"/>
    <s v="APARTADO"/>
    <s v="ANTIOQUIA"/>
    <n v="0"/>
    <n v="0"/>
    <n v="0"/>
    <n v="1"/>
    <n v="2"/>
    <n v="2"/>
    <s v="No"/>
    <s v="Si"/>
    <x v="0"/>
    <n v="0"/>
    <n v="0"/>
    <n v="0"/>
    <n v="120000"/>
    <n v="500000"/>
    <n v="360000"/>
    <n v="980000"/>
    <n v="2"/>
    <n v="2019"/>
    <x v="8"/>
  </r>
  <r>
    <n v="10000410"/>
    <s v="Protegido 410"/>
    <d v="2019-03-02T00:00:00"/>
    <d v="2020-10-20T00:00:00"/>
    <s v="MASCULINO"/>
    <s v="BOGOTA"/>
    <s v="BOGOTA"/>
    <n v="0"/>
    <n v="2"/>
    <n v="0"/>
    <n v="1"/>
    <n v="1"/>
    <n v="0"/>
    <s v="Si"/>
    <s v="Si"/>
    <x v="0"/>
    <n v="0"/>
    <n v="13000"/>
    <n v="0"/>
    <n v="120000"/>
    <n v="250000"/>
    <n v="0"/>
    <n v="383000"/>
    <n v="1"/>
    <n v="2019"/>
    <x v="4"/>
  </r>
  <r>
    <n v="10000411"/>
    <s v="Protegido 411"/>
    <d v="2019-03-02T00:00:00"/>
    <d v="2021-04-26T00:00:00"/>
    <s v="MASCULINO"/>
    <s v="SANTA MARTA"/>
    <s v="MAGDALENA"/>
    <n v="0"/>
    <n v="0"/>
    <n v="0"/>
    <n v="0"/>
    <n v="1"/>
    <n v="0"/>
    <s v="No"/>
    <s v="Si"/>
    <x v="0"/>
    <n v="0"/>
    <n v="0"/>
    <n v="0"/>
    <n v="0"/>
    <n v="250000"/>
    <n v="0"/>
    <n v="250000"/>
    <n v="4"/>
    <n v="2019"/>
    <x v="11"/>
  </r>
  <r>
    <n v="10000412"/>
    <s v="Protegido 412"/>
    <d v="2019-03-02T00:00:00"/>
    <d v="2020-10-09T00:00:00"/>
    <s v="MASCULINO"/>
    <s v="FUNDACION"/>
    <s v="MAGDALENA"/>
    <n v="0"/>
    <n v="0"/>
    <n v="0"/>
    <n v="1"/>
    <n v="2"/>
    <n v="0"/>
    <s v="No"/>
    <s v="Si"/>
    <x v="0"/>
    <n v="0"/>
    <n v="0"/>
    <n v="0"/>
    <n v="120000"/>
    <n v="500000"/>
    <n v="0"/>
    <n v="620000"/>
    <n v="4"/>
    <n v="2019"/>
    <x v="4"/>
  </r>
  <r>
    <n v="10000413"/>
    <s v="Protegido 413"/>
    <d v="2019-03-02T00:00:00"/>
    <d v="2020-09-16T00:00:00"/>
    <s v="FEMENINO"/>
    <s v="BOGOTA"/>
    <s v="BOGOTA"/>
    <n v="1"/>
    <n v="1"/>
    <n v="0"/>
    <n v="0"/>
    <n v="2"/>
    <n v="0"/>
    <s v="Si"/>
    <s v="Si"/>
    <x v="0"/>
    <n v="2500"/>
    <n v="6500"/>
    <n v="0"/>
    <n v="0"/>
    <n v="500000"/>
    <n v="0"/>
    <n v="509000"/>
    <n v="1"/>
    <n v="2019"/>
    <x v="9"/>
  </r>
  <r>
    <n v="10000414"/>
    <s v="Protegido 414"/>
    <d v="2019-03-02T00:00:00"/>
    <d v="2021-03-03T00:00:00"/>
    <s v="MASCULINO"/>
    <s v="BOGOTA"/>
    <s v="BOGOTA"/>
    <n v="0"/>
    <n v="0"/>
    <n v="0"/>
    <n v="0"/>
    <n v="3"/>
    <n v="0"/>
    <s v="No"/>
    <s v="Si"/>
    <x v="0"/>
    <n v="0"/>
    <n v="0"/>
    <n v="0"/>
    <n v="0"/>
    <n v="750000"/>
    <n v="0"/>
    <n v="750000"/>
    <n v="1"/>
    <n v="2019"/>
    <x v="5"/>
  </r>
  <r>
    <n v="10000415"/>
    <s v="Protegido 415"/>
    <d v="2019-03-02T00:00:00"/>
    <d v="2019-05-30T00:00:00"/>
    <s v="MASCULINO"/>
    <s v="CAICEDONIA"/>
    <s v="VALLE DEL CAUCA"/>
    <n v="0"/>
    <n v="2"/>
    <n v="0"/>
    <n v="3"/>
    <n v="3"/>
    <n v="1"/>
    <s v="Si"/>
    <s v="Si"/>
    <x v="0"/>
    <n v="0"/>
    <n v="13000"/>
    <n v="0"/>
    <n v="360000"/>
    <n v="750000"/>
    <n v="180000"/>
    <n v="1303000"/>
    <n v="2"/>
    <n v="2019"/>
    <x v="7"/>
  </r>
  <r>
    <n v="10000416"/>
    <s v="Protegido 416"/>
    <d v="2019-03-02T00:00:00"/>
    <d v="2020-09-22T00:00:00"/>
    <s v="MASCULINO"/>
    <s v="BOGOTA"/>
    <s v="BOGOTA"/>
    <n v="0"/>
    <n v="0"/>
    <n v="1"/>
    <n v="0"/>
    <n v="1"/>
    <n v="1"/>
    <s v="Si"/>
    <s v="Si"/>
    <x v="0"/>
    <n v="0"/>
    <n v="0"/>
    <n v="1500"/>
    <n v="0"/>
    <n v="250000"/>
    <n v="180000"/>
    <n v="431500"/>
    <n v="1"/>
    <n v="2019"/>
    <x v="9"/>
  </r>
  <r>
    <n v="10000417"/>
    <s v="Protegido 417"/>
    <d v="2019-03-16T00:00:00"/>
    <d v="2021-01-06T00:00:00"/>
    <s v="MASCULINO"/>
    <s v="ZONA BANANERA"/>
    <s v="MAGDALENA"/>
    <n v="0"/>
    <n v="1"/>
    <n v="1"/>
    <n v="1"/>
    <n v="1"/>
    <n v="0"/>
    <s v="Si"/>
    <s v="Si"/>
    <x v="0"/>
    <n v="0"/>
    <n v="6500"/>
    <n v="1500"/>
    <n v="120000"/>
    <n v="250000"/>
    <n v="0"/>
    <n v="378000"/>
    <n v="4"/>
    <n v="2019"/>
    <x v="10"/>
  </r>
  <r>
    <n v="10000418"/>
    <s v="Protegido 418"/>
    <d v="2019-03-16T00:00:00"/>
    <d v="2020-12-14T00:00:00"/>
    <s v="FEMENINO"/>
    <s v="BOGOTA"/>
    <s v="BOGOTA"/>
    <n v="0"/>
    <n v="2"/>
    <n v="1"/>
    <n v="0"/>
    <n v="1"/>
    <n v="2"/>
    <s v="Si"/>
    <s v="Si"/>
    <x v="0"/>
    <n v="0"/>
    <n v="13000"/>
    <n v="1500"/>
    <n v="0"/>
    <n v="250000"/>
    <n v="360000"/>
    <n v="624500"/>
    <n v="1"/>
    <n v="2019"/>
    <x v="8"/>
  </r>
  <r>
    <n v="10000419"/>
    <s v="Protegido 419"/>
    <d v="2019-03-16T00:00:00"/>
    <d v="2021-07-30T00:00:00"/>
    <s v="MASCULINO"/>
    <s v="MAICAO"/>
    <s v="LA GUAJIRA"/>
    <n v="1"/>
    <n v="2"/>
    <n v="1"/>
    <n v="0"/>
    <n v="3"/>
    <n v="1"/>
    <s v="Si"/>
    <s v="Si"/>
    <x v="0"/>
    <n v="2500"/>
    <n v="13000"/>
    <n v="1500"/>
    <n v="0"/>
    <n v="750000"/>
    <n v="180000"/>
    <n v="947000"/>
    <n v="3"/>
    <n v="2019"/>
    <x v="0"/>
  </r>
  <r>
    <n v="10000420"/>
    <s v="Protegido 420"/>
    <d v="2019-03-16T00:00:00"/>
    <d v="2020-10-16T00:00:00"/>
    <s v="MASCULINO"/>
    <s v="CHIVOLO"/>
    <s v="MAGDALENA"/>
    <n v="1"/>
    <n v="2"/>
    <n v="0"/>
    <n v="3"/>
    <n v="1"/>
    <n v="1"/>
    <s v="Si"/>
    <s v="Si"/>
    <x v="0"/>
    <n v="2500"/>
    <n v="13000"/>
    <n v="0"/>
    <n v="360000"/>
    <n v="250000"/>
    <n v="180000"/>
    <n v="805500"/>
    <n v="4"/>
    <n v="2019"/>
    <x v="4"/>
  </r>
  <r>
    <n v="10000421"/>
    <s v="Protegido 421"/>
    <d v="2019-03-23T00:00:00"/>
    <d v="2020-09-29T00:00:00"/>
    <s v="MASCULINO"/>
    <s v="BOGOTA"/>
    <s v="BOGOTA"/>
    <n v="0"/>
    <n v="0"/>
    <n v="0"/>
    <n v="0"/>
    <n v="2"/>
    <n v="0"/>
    <s v="No"/>
    <s v="Si"/>
    <x v="0"/>
    <n v="0"/>
    <n v="0"/>
    <n v="0"/>
    <n v="0"/>
    <n v="500000"/>
    <n v="0"/>
    <n v="500000"/>
    <n v="1"/>
    <n v="2019"/>
    <x v="9"/>
  </r>
  <r>
    <n v="10000422"/>
    <s v="Protegido 422"/>
    <d v="2019-03-23T00:00:00"/>
    <d v="2020-12-06T00:00:00"/>
    <s v="MASCULINO"/>
    <s v="SAN VICENTE DEL CAGUAN"/>
    <s v="CAQUETA"/>
    <n v="0"/>
    <n v="2"/>
    <n v="0"/>
    <n v="1"/>
    <n v="1"/>
    <n v="0"/>
    <s v="Si"/>
    <s v="Si"/>
    <x v="0"/>
    <n v="0"/>
    <n v="13000"/>
    <n v="0"/>
    <n v="120000"/>
    <n v="250000"/>
    <n v="0"/>
    <n v="383000"/>
    <n v="1"/>
    <n v="2019"/>
    <x v="8"/>
  </r>
  <r>
    <n v="10000423"/>
    <s v="Protegido 423"/>
    <d v="2019-03-23T00:00:00"/>
    <d v="2020-04-25T00:00:00"/>
    <s v="FEMENINO"/>
    <s v="VIOTA"/>
    <s v="CUNDINAMARCA"/>
    <n v="0"/>
    <n v="1"/>
    <n v="0"/>
    <n v="0"/>
    <n v="3"/>
    <n v="2"/>
    <s v="Si"/>
    <s v="Si"/>
    <x v="0"/>
    <n v="0"/>
    <n v="6500"/>
    <n v="0"/>
    <n v="0"/>
    <n v="750000"/>
    <n v="360000"/>
    <n v="1116500"/>
    <n v="3"/>
    <n v="2019"/>
    <x v="11"/>
  </r>
  <r>
    <n v="10000424"/>
    <s v="Protegido 424"/>
    <d v="2019-03-23T00:00:00"/>
    <d v="2021-01-24T00:00:00"/>
    <s v="MASCULINO"/>
    <s v="VILLAVICENCIO"/>
    <s v="META"/>
    <n v="1"/>
    <n v="1"/>
    <n v="0"/>
    <n v="1"/>
    <n v="1"/>
    <n v="0"/>
    <s v="Si"/>
    <s v="Si"/>
    <x v="0"/>
    <n v="2500"/>
    <n v="6500"/>
    <n v="0"/>
    <n v="120000"/>
    <n v="250000"/>
    <n v="0"/>
    <n v="379000"/>
    <n v="1"/>
    <n v="2019"/>
    <x v="10"/>
  </r>
  <r>
    <n v="10000425"/>
    <s v="Protegido 425"/>
    <d v="2019-03-23T00:00:00"/>
    <d v="2019-10-30T00:00:00"/>
    <s v="FEMENINO"/>
    <s v="BOGOTA"/>
    <s v="BOGOTA"/>
    <n v="0"/>
    <n v="1"/>
    <n v="0"/>
    <n v="1"/>
    <n v="2"/>
    <n v="2"/>
    <s v="Si"/>
    <s v="Si"/>
    <x v="0"/>
    <n v="0"/>
    <n v="6500"/>
    <n v="0"/>
    <n v="120000"/>
    <n v="500000"/>
    <n v="360000"/>
    <n v="986500"/>
    <n v="1"/>
    <n v="2019"/>
    <x v="4"/>
  </r>
  <r>
    <n v="10000426"/>
    <s v="Protegido 426"/>
    <d v="2019-03-23T00:00:00"/>
    <d v="2019-06-19T00:00:00"/>
    <s v="MASCULINO"/>
    <s v="BOGOTA"/>
    <s v="BOGOTA"/>
    <n v="0"/>
    <n v="0"/>
    <n v="0"/>
    <n v="1"/>
    <n v="1"/>
    <n v="0"/>
    <s v="No"/>
    <s v="Si"/>
    <x v="0"/>
    <n v="0"/>
    <n v="0"/>
    <n v="0"/>
    <n v="120000"/>
    <n v="250000"/>
    <n v="0"/>
    <n v="370000"/>
    <n v="1"/>
    <n v="2019"/>
    <x v="1"/>
  </r>
  <r>
    <n v="10000427"/>
    <s v="Protegido 427"/>
    <d v="2019-03-23T00:00:00"/>
    <d v="2021-01-07T00:00:00"/>
    <s v="MASCULINO"/>
    <s v="BOGOTA"/>
    <s v="BOGOTA"/>
    <n v="0"/>
    <n v="1"/>
    <n v="0"/>
    <n v="3"/>
    <n v="3"/>
    <n v="0"/>
    <s v="Si"/>
    <s v="Si"/>
    <x v="0"/>
    <n v="0"/>
    <n v="6500"/>
    <n v="0"/>
    <n v="360000"/>
    <n v="750000"/>
    <n v="0"/>
    <n v="1116500"/>
    <n v="1"/>
    <n v="2019"/>
    <x v="10"/>
  </r>
  <r>
    <n v="10000428"/>
    <s v="Protegido 428"/>
    <d v="2019-03-23T00:00:00"/>
    <d v="2021-04-28T00:00:00"/>
    <s v="MASCULINO"/>
    <s v="MEDELLIN"/>
    <s v="ANTIOQUIA"/>
    <n v="0"/>
    <n v="2"/>
    <n v="0"/>
    <n v="3"/>
    <n v="3"/>
    <n v="1"/>
    <s v="Si"/>
    <s v="Si"/>
    <x v="0"/>
    <n v="0"/>
    <n v="13000"/>
    <n v="0"/>
    <n v="360000"/>
    <n v="750000"/>
    <n v="180000"/>
    <n v="1303000"/>
    <n v="2"/>
    <n v="2019"/>
    <x v="11"/>
  </r>
  <r>
    <n v="10000429"/>
    <s v="Protegido 429"/>
    <d v="2019-03-23T00:00:00"/>
    <d v="2020-01-23T00:00:00"/>
    <s v="MASCULINO"/>
    <s v="MANIZALES"/>
    <s v="CALDAS"/>
    <n v="0"/>
    <n v="1"/>
    <n v="1"/>
    <n v="0"/>
    <n v="3"/>
    <n v="1"/>
    <s v="Si"/>
    <s v="Si"/>
    <x v="0"/>
    <n v="0"/>
    <n v="6500"/>
    <n v="1500"/>
    <n v="0"/>
    <n v="750000"/>
    <n v="180000"/>
    <n v="938000"/>
    <n v="1"/>
    <n v="2019"/>
    <x v="10"/>
  </r>
  <r>
    <n v="10000430"/>
    <s v="Protegido 430"/>
    <d v="2019-03-23T00:00:00"/>
    <d v="2021-03-15T00:00:00"/>
    <s v="MASCULINO"/>
    <s v="SAN VICENTE DEL CAGUAN"/>
    <s v="CAQUETA"/>
    <n v="0"/>
    <n v="1"/>
    <n v="1"/>
    <n v="0"/>
    <n v="2"/>
    <n v="1"/>
    <s v="Si"/>
    <s v="Si"/>
    <x v="0"/>
    <n v="0"/>
    <n v="6500"/>
    <n v="1500"/>
    <n v="0"/>
    <n v="500000"/>
    <n v="180000"/>
    <n v="688000"/>
    <n v="1"/>
    <n v="2019"/>
    <x v="5"/>
  </r>
  <r>
    <n v="10000431"/>
    <s v="Protegido 431"/>
    <d v="2019-03-23T00:00:00"/>
    <d v="2020-09-15T00:00:00"/>
    <s v="MASCULINO"/>
    <s v="POPAYAN"/>
    <s v="CAUCA"/>
    <n v="0"/>
    <n v="2"/>
    <n v="0"/>
    <n v="3"/>
    <n v="3"/>
    <n v="0"/>
    <s v="Si"/>
    <s v="Si"/>
    <x v="0"/>
    <n v="0"/>
    <n v="13000"/>
    <n v="0"/>
    <n v="360000"/>
    <n v="750000"/>
    <n v="0"/>
    <n v="1123000"/>
    <n v="1"/>
    <n v="2019"/>
    <x v="9"/>
  </r>
  <r>
    <n v="10000432"/>
    <s v="Protegido 432"/>
    <d v="2019-03-23T00:00:00"/>
    <d v="2019-08-29T00:00:00"/>
    <s v="MASCULINO"/>
    <s v="BARRANQUILLA"/>
    <s v="ATLANTICO"/>
    <n v="1"/>
    <n v="0"/>
    <n v="1"/>
    <n v="1"/>
    <n v="1"/>
    <n v="1"/>
    <s v="Si"/>
    <s v="Si"/>
    <x v="0"/>
    <n v="2500"/>
    <n v="0"/>
    <n v="1500"/>
    <n v="120000"/>
    <n v="250000"/>
    <n v="180000"/>
    <n v="554000"/>
    <n v="2"/>
    <n v="2019"/>
    <x v="3"/>
  </r>
  <r>
    <n v="10000433"/>
    <s v="Protegido 433"/>
    <d v="2019-03-23T00:00:00"/>
    <d v="2019-10-25T00:00:00"/>
    <s v="MASCULINO"/>
    <s v="CHAPARRAL"/>
    <s v="TOLIMA"/>
    <n v="0"/>
    <n v="1"/>
    <n v="1"/>
    <n v="1"/>
    <n v="3"/>
    <n v="2"/>
    <s v="Si"/>
    <s v="Si"/>
    <x v="0"/>
    <n v="0"/>
    <n v="6500"/>
    <n v="1500"/>
    <n v="120000"/>
    <n v="750000"/>
    <n v="360000"/>
    <n v="1238000"/>
    <n v="4"/>
    <n v="2019"/>
    <x v="4"/>
  </r>
  <r>
    <n v="10000434"/>
    <s v="Protegido 434"/>
    <d v="2019-03-23T00:00:00"/>
    <d v="2019-06-14T00:00:00"/>
    <s v="MASCULINO"/>
    <s v="IBAGUE"/>
    <s v="TOLIMA"/>
    <n v="0"/>
    <n v="1"/>
    <n v="0"/>
    <n v="3"/>
    <n v="1"/>
    <n v="1"/>
    <s v="Si"/>
    <s v="Si"/>
    <x v="0"/>
    <n v="0"/>
    <n v="6500"/>
    <n v="0"/>
    <n v="360000"/>
    <n v="250000"/>
    <n v="180000"/>
    <n v="796500"/>
    <n v="4"/>
    <n v="2019"/>
    <x v="1"/>
  </r>
  <r>
    <n v="10000435"/>
    <s v="Protegido 435"/>
    <d v="2019-03-23T00:00:00"/>
    <d v="2019-07-09T00:00:00"/>
    <s v="MASCULINO"/>
    <s v="SAN VICENTE DEL CAGUAN"/>
    <s v="CAQUETA"/>
    <n v="0"/>
    <n v="1"/>
    <n v="0"/>
    <n v="3"/>
    <n v="2"/>
    <n v="1"/>
    <s v="Si"/>
    <s v="Si"/>
    <x v="0"/>
    <n v="0"/>
    <n v="6500"/>
    <n v="0"/>
    <n v="360000"/>
    <n v="500000"/>
    <n v="180000"/>
    <n v="1046500"/>
    <n v="1"/>
    <n v="2019"/>
    <x v="0"/>
  </r>
  <r>
    <n v="10000436"/>
    <s v="Protegido 436"/>
    <d v="2019-03-23T00:00:00"/>
    <d v="2020-02-07T00:00:00"/>
    <s v="MASCULINO"/>
    <s v="BOGOTA"/>
    <s v="BOGOTA"/>
    <n v="1"/>
    <n v="2"/>
    <n v="1"/>
    <n v="3"/>
    <n v="3"/>
    <n v="2"/>
    <s v="Si"/>
    <s v="Si"/>
    <x v="0"/>
    <n v="2500"/>
    <n v="13000"/>
    <n v="1500"/>
    <n v="360000"/>
    <n v="750000"/>
    <n v="360000"/>
    <n v="1487000"/>
    <n v="1"/>
    <n v="2019"/>
    <x v="2"/>
  </r>
  <r>
    <n v="10000437"/>
    <s v="Protegido 437"/>
    <d v="2019-03-23T00:00:00"/>
    <d v="2021-03-22T00:00:00"/>
    <s v="MASCULINO"/>
    <s v="BOGOTA"/>
    <s v="BOGOTA"/>
    <n v="1"/>
    <n v="0"/>
    <n v="0"/>
    <n v="0"/>
    <n v="3"/>
    <n v="2"/>
    <s v="Si"/>
    <s v="Si"/>
    <x v="0"/>
    <n v="2500"/>
    <n v="0"/>
    <n v="0"/>
    <n v="0"/>
    <n v="750000"/>
    <n v="360000"/>
    <n v="1112500"/>
    <n v="1"/>
    <n v="2019"/>
    <x v="5"/>
  </r>
  <r>
    <n v="10000438"/>
    <s v="Protegido 438"/>
    <d v="2019-03-23T00:00:00"/>
    <d v="2019-07-22T00:00:00"/>
    <s v="MASCULINO"/>
    <s v="BOGOTA"/>
    <s v="BOGOTA"/>
    <n v="0"/>
    <n v="2"/>
    <n v="1"/>
    <n v="1"/>
    <n v="2"/>
    <n v="2"/>
    <s v="Si"/>
    <s v="Si"/>
    <x v="0"/>
    <n v="0"/>
    <n v="13000"/>
    <n v="1500"/>
    <n v="120000"/>
    <n v="500000"/>
    <n v="360000"/>
    <n v="994500"/>
    <n v="1"/>
    <n v="2019"/>
    <x v="0"/>
  </r>
  <r>
    <n v="10000439"/>
    <s v="Protegido 439"/>
    <d v="2019-03-23T00:00:00"/>
    <d v="2019-06-16T00:00:00"/>
    <s v="MASCULINO"/>
    <s v="PEREIRA"/>
    <s v="RISARALDA"/>
    <n v="1"/>
    <n v="1"/>
    <n v="1"/>
    <n v="1"/>
    <n v="3"/>
    <n v="2"/>
    <s v="Si"/>
    <s v="Si"/>
    <x v="0"/>
    <n v="2500"/>
    <n v="6500"/>
    <n v="1500"/>
    <n v="120000"/>
    <n v="750000"/>
    <n v="360000"/>
    <n v="1240500"/>
    <n v="1"/>
    <n v="2019"/>
    <x v="1"/>
  </r>
  <r>
    <n v="10000440"/>
    <s v="Protegido 440"/>
    <d v="2019-03-23T00:00:00"/>
    <d v="2021-03-10T00:00:00"/>
    <s v="MASCULINO"/>
    <s v="MANIZALES"/>
    <s v="CALDAS"/>
    <n v="0"/>
    <n v="1"/>
    <n v="0"/>
    <n v="1"/>
    <n v="3"/>
    <n v="0"/>
    <s v="Si"/>
    <s v="Si"/>
    <x v="0"/>
    <n v="0"/>
    <n v="6500"/>
    <n v="0"/>
    <n v="120000"/>
    <n v="750000"/>
    <n v="0"/>
    <n v="876500"/>
    <n v="1"/>
    <n v="2019"/>
    <x v="5"/>
  </r>
  <r>
    <n v="10000441"/>
    <s v="Protegido 441"/>
    <d v="2019-03-23T00:00:00"/>
    <d v="2021-06-26T00:00:00"/>
    <s v="MASCULINO"/>
    <s v="MANIZALES"/>
    <s v="CALDAS"/>
    <n v="1"/>
    <n v="1"/>
    <n v="1"/>
    <n v="1"/>
    <n v="3"/>
    <n v="0"/>
    <s v="Si"/>
    <s v="Si"/>
    <x v="0"/>
    <n v="2500"/>
    <n v="6500"/>
    <n v="1500"/>
    <n v="120000"/>
    <n v="750000"/>
    <n v="0"/>
    <n v="880500"/>
    <n v="1"/>
    <n v="2019"/>
    <x v="1"/>
  </r>
  <r>
    <n v="10000442"/>
    <s v="Protegido 442"/>
    <d v="2019-03-23T00:00:00"/>
    <d v="2020-07-28T00:00:00"/>
    <s v="MASCULINO"/>
    <s v="MANIZALES"/>
    <s v="CALDAS"/>
    <n v="1"/>
    <n v="1"/>
    <n v="0"/>
    <n v="3"/>
    <n v="3"/>
    <n v="2"/>
    <s v="Si"/>
    <s v="Si"/>
    <x v="0"/>
    <n v="2500"/>
    <n v="6500"/>
    <n v="0"/>
    <n v="360000"/>
    <n v="750000"/>
    <n v="360000"/>
    <n v="1479000"/>
    <n v="1"/>
    <n v="2019"/>
    <x v="0"/>
  </r>
  <r>
    <n v="10000443"/>
    <s v="Protegido 443"/>
    <d v="2019-03-23T00:00:00"/>
    <d v="2021-04-13T00:00:00"/>
    <s v="MASCULINO"/>
    <s v="POPAYAN"/>
    <s v="CAUCA"/>
    <n v="1"/>
    <n v="0"/>
    <n v="1"/>
    <n v="0"/>
    <n v="2"/>
    <n v="0"/>
    <s v="Si"/>
    <s v="Si"/>
    <x v="0"/>
    <n v="2500"/>
    <n v="0"/>
    <n v="1500"/>
    <n v="0"/>
    <n v="500000"/>
    <n v="0"/>
    <n v="504000"/>
    <n v="1"/>
    <n v="2019"/>
    <x v="11"/>
  </r>
  <r>
    <n v="10000444"/>
    <s v="Protegido 444"/>
    <d v="2019-03-23T00:00:00"/>
    <d v="2021-01-26T00:00:00"/>
    <s v="MASCULINO"/>
    <s v="MONTERIA"/>
    <s v="CORDOBA"/>
    <n v="1"/>
    <n v="1"/>
    <n v="1"/>
    <n v="1"/>
    <n v="1"/>
    <n v="0"/>
    <s v="Si"/>
    <s v="Si"/>
    <x v="0"/>
    <n v="2500"/>
    <n v="6500"/>
    <n v="1500"/>
    <n v="120000"/>
    <n v="250000"/>
    <n v="0"/>
    <n v="380500"/>
    <n v="2"/>
    <n v="2019"/>
    <x v="10"/>
  </r>
  <r>
    <n v="10000445"/>
    <s v="Protegido 445"/>
    <d v="2019-03-23T00:00:00"/>
    <d v="2019-07-08T00:00:00"/>
    <s v="MASCULINO"/>
    <s v="BOGOTA"/>
    <s v="BOGOTA"/>
    <n v="0"/>
    <n v="1"/>
    <n v="1"/>
    <n v="0"/>
    <n v="1"/>
    <n v="2"/>
    <s v="Si"/>
    <s v="Si"/>
    <x v="0"/>
    <n v="0"/>
    <n v="6500"/>
    <n v="1500"/>
    <n v="0"/>
    <n v="250000"/>
    <n v="360000"/>
    <n v="618000"/>
    <n v="1"/>
    <n v="2019"/>
    <x v="0"/>
  </r>
  <r>
    <n v="10000446"/>
    <s v="Protegido 446"/>
    <d v="2019-03-23T00:00:00"/>
    <d v="2021-07-16T00:00:00"/>
    <s v="MASCULINO"/>
    <s v="BOGOTA"/>
    <s v="BOGOTA"/>
    <n v="1"/>
    <n v="2"/>
    <n v="0"/>
    <n v="0"/>
    <n v="2"/>
    <n v="1"/>
    <s v="Si"/>
    <s v="Si"/>
    <x v="0"/>
    <n v="2500"/>
    <n v="13000"/>
    <n v="0"/>
    <n v="0"/>
    <n v="500000"/>
    <n v="180000"/>
    <n v="695500"/>
    <n v="1"/>
    <n v="2019"/>
    <x v="0"/>
  </r>
  <r>
    <n v="10000447"/>
    <s v="Protegido 447"/>
    <d v="2019-03-23T00:00:00"/>
    <d v="2020-07-20T00:00:00"/>
    <s v="MASCULINO"/>
    <s v="PITALITO"/>
    <s v="HUILA"/>
    <n v="0"/>
    <n v="2"/>
    <n v="1"/>
    <n v="3"/>
    <n v="3"/>
    <n v="1"/>
    <s v="Si"/>
    <s v="Si"/>
    <x v="0"/>
    <n v="0"/>
    <n v="13000"/>
    <n v="1500"/>
    <n v="360000"/>
    <n v="750000"/>
    <n v="180000"/>
    <n v="1304500"/>
    <n v="1"/>
    <n v="2019"/>
    <x v="0"/>
  </r>
  <r>
    <n v="10000448"/>
    <s v="Protegido 448"/>
    <d v="2019-03-23T00:00:00"/>
    <d v="2020-08-30T00:00:00"/>
    <s v="MASCULINO"/>
    <s v="PITALITO"/>
    <s v="HUILA"/>
    <n v="1"/>
    <n v="1"/>
    <n v="0"/>
    <n v="0"/>
    <n v="2"/>
    <n v="2"/>
    <s v="Si"/>
    <s v="Si"/>
    <x v="0"/>
    <n v="2500"/>
    <n v="6500"/>
    <n v="0"/>
    <n v="0"/>
    <n v="500000"/>
    <n v="360000"/>
    <n v="869000"/>
    <n v="1"/>
    <n v="2019"/>
    <x v="3"/>
  </r>
  <r>
    <n v="10000449"/>
    <s v="Protegido 449"/>
    <d v="2019-03-23T00:00:00"/>
    <d v="2020-07-03T00:00:00"/>
    <s v="MASCULINO"/>
    <s v="NEIVA"/>
    <s v="HUILA"/>
    <n v="0"/>
    <n v="0"/>
    <n v="0"/>
    <n v="1"/>
    <n v="1"/>
    <n v="2"/>
    <s v="No"/>
    <s v="Si"/>
    <x v="0"/>
    <n v="0"/>
    <n v="0"/>
    <n v="0"/>
    <n v="120000"/>
    <n v="250000"/>
    <n v="360000"/>
    <n v="730000"/>
    <n v="1"/>
    <n v="2019"/>
    <x v="0"/>
  </r>
  <r>
    <n v="10000450"/>
    <s v="Protegido 450"/>
    <d v="2019-03-23T00:00:00"/>
    <d v="2021-08-21T00:00:00"/>
    <s v="MASCULINO"/>
    <s v="BECERRIL"/>
    <s v="CESAR"/>
    <n v="1"/>
    <n v="2"/>
    <n v="1"/>
    <n v="3"/>
    <n v="1"/>
    <n v="2"/>
    <s v="Si"/>
    <s v="Si"/>
    <x v="0"/>
    <n v="2500"/>
    <n v="13000"/>
    <n v="1500"/>
    <n v="360000"/>
    <n v="250000"/>
    <n v="360000"/>
    <n v="987000"/>
    <n v="4"/>
    <n v="2019"/>
    <x v="3"/>
  </r>
  <r>
    <n v="10000451"/>
    <s v="Protegido 451"/>
    <d v="2019-03-23T00:00:00"/>
    <d v="2020-11-20T00:00:00"/>
    <s v="MASCULINO"/>
    <s v="SAN VICENTE DEL CAGUAN"/>
    <s v="CAQUETA"/>
    <n v="1"/>
    <n v="0"/>
    <n v="0"/>
    <n v="0"/>
    <n v="2"/>
    <n v="2"/>
    <s v="Si"/>
    <s v="Si"/>
    <x v="0"/>
    <n v="2500"/>
    <n v="0"/>
    <n v="0"/>
    <n v="0"/>
    <n v="500000"/>
    <n v="360000"/>
    <n v="862500"/>
    <n v="1"/>
    <n v="2019"/>
    <x v="6"/>
  </r>
  <r>
    <n v="10000452"/>
    <s v="Protegido 452"/>
    <d v="2019-03-23T00:00:00"/>
    <d v="2021-04-05T00:00:00"/>
    <s v="MASCULINO"/>
    <s v="SAN MARTIN 1"/>
    <s v="CESAR"/>
    <n v="0"/>
    <n v="0"/>
    <n v="0"/>
    <n v="0"/>
    <n v="2"/>
    <n v="1"/>
    <s v="No"/>
    <s v="Si"/>
    <x v="0"/>
    <n v="0"/>
    <n v="0"/>
    <n v="0"/>
    <n v="0"/>
    <n v="500000"/>
    <n v="180000"/>
    <n v="680000"/>
    <n v="4"/>
    <n v="2019"/>
    <x v="11"/>
  </r>
  <r>
    <n v="10000453"/>
    <s v="Protegido 453"/>
    <d v="2019-03-23T00:00:00"/>
    <d v="2020-03-05T00:00:00"/>
    <s v="MASCULINO"/>
    <s v="MANIZALES"/>
    <s v="CALDAS"/>
    <n v="0"/>
    <n v="0"/>
    <n v="0"/>
    <n v="3"/>
    <n v="2"/>
    <n v="0"/>
    <s v="No"/>
    <s v="Si"/>
    <x v="0"/>
    <n v="0"/>
    <n v="0"/>
    <n v="0"/>
    <n v="360000"/>
    <n v="500000"/>
    <n v="0"/>
    <n v="860000"/>
    <n v="1"/>
    <n v="2019"/>
    <x v="5"/>
  </r>
  <r>
    <n v="10000454"/>
    <s v="Protegido 454"/>
    <d v="2019-03-23T00:00:00"/>
    <d v="2020-06-13T00:00:00"/>
    <s v="MASCULINO"/>
    <s v="FLORENCIA 1"/>
    <s v="CAQUETA"/>
    <n v="0"/>
    <n v="1"/>
    <n v="0"/>
    <n v="0"/>
    <n v="2"/>
    <n v="2"/>
    <s v="Si"/>
    <s v="Si"/>
    <x v="0"/>
    <n v="0"/>
    <n v="6500"/>
    <n v="0"/>
    <n v="0"/>
    <n v="500000"/>
    <n v="360000"/>
    <n v="866500"/>
    <n v="1"/>
    <n v="2019"/>
    <x v="1"/>
  </r>
  <r>
    <n v="10000455"/>
    <s v="Protegido 455"/>
    <d v="2019-03-23T00:00:00"/>
    <d v="2021-01-11T00:00:00"/>
    <s v="MASCULINO"/>
    <s v="SAN VICENTE DEL CAGUAN"/>
    <s v="CAQUETA"/>
    <n v="0"/>
    <n v="2"/>
    <n v="0"/>
    <n v="3"/>
    <n v="2"/>
    <n v="1"/>
    <s v="Si"/>
    <s v="Si"/>
    <x v="0"/>
    <n v="0"/>
    <n v="13000"/>
    <n v="0"/>
    <n v="360000"/>
    <n v="500000"/>
    <n v="180000"/>
    <n v="1053000"/>
    <n v="1"/>
    <n v="2019"/>
    <x v="10"/>
  </r>
  <r>
    <n v="10000456"/>
    <s v="Protegido 456"/>
    <d v="2019-03-23T00:00:00"/>
    <d v="2020-04-18T00:00:00"/>
    <s v="MASCULINO"/>
    <s v="BOGOTA"/>
    <s v="BOGOTA"/>
    <n v="0"/>
    <n v="1"/>
    <n v="0"/>
    <n v="0"/>
    <n v="3"/>
    <n v="2"/>
    <s v="Si"/>
    <s v="Si"/>
    <x v="0"/>
    <n v="0"/>
    <n v="6500"/>
    <n v="0"/>
    <n v="0"/>
    <n v="750000"/>
    <n v="360000"/>
    <n v="1116500"/>
    <n v="1"/>
    <n v="2019"/>
    <x v="11"/>
  </r>
  <r>
    <n v="10000457"/>
    <s v="Protegido 457"/>
    <d v="2019-03-23T00:00:00"/>
    <d v="2020-11-16T00:00:00"/>
    <s v="MASCULINO"/>
    <s v="BOGOTA"/>
    <s v="BOGOTA"/>
    <n v="1"/>
    <n v="1"/>
    <n v="0"/>
    <n v="3"/>
    <n v="1"/>
    <n v="1"/>
    <s v="Si"/>
    <s v="Si"/>
    <x v="0"/>
    <n v="2500"/>
    <n v="6500"/>
    <n v="0"/>
    <n v="360000"/>
    <n v="250000"/>
    <n v="180000"/>
    <n v="799000"/>
    <n v="1"/>
    <n v="2019"/>
    <x v="6"/>
  </r>
  <r>
    <n v="10000458"/>
    <s v="Protegido 458"/>
    <d v="2019-03-23T00:00:00"/>
    <d v="2019-10-05T00:00:00"/>
    <s v="MASCULINO"/>
    <s v="LIBANO"/>
    <s v="TOLIMA"/>
    <n v="0"/>
    <n v="1"/>
    <n v="1"/>
    <n v="3"/>
    <n v="3"/>
    <n v="1"/>
    <s v="Si"/>
    <s v="Si"/>
    <x v="0"/>
    <n v="0"/>
    <n v="6500"/>
    <n v="1500"/>
    <n v="360000"/>
    <n v="750000"/>
    <n v="180000"/>
    <n v="1298000"/>
    <n v="4"/>
    <n v="2019"/>
    <x v="4"/>
  </r>
  <r>
    <n v="10000459"/>
    <s v="Protegido 459"/>
    <d v="2019-03-23T00:00:00"/>
    <d v="2021-08-13T00:00:00"/>
    <s v="MASCULINO"/>
    <s v="VILLAVICENCIO"/>
    <s v="META"/>
    <n v="0"/>
    <n v="2"/>
    <n v="0"/>
    <n v="1"/>
    <n v="1"/>
    <n v="0"/>
    <s v="Si"/>
    <s v="Si"/>
    <x v="0"/>
    <n v="0"/>
    <n v="13000"/>
    <n v="0"/>
    <n v="120000"/>
    <n v="250000"/>
    <n v="0"/>
    <n v="383000"/>
    <n v="1"/>
    <n v="2019"/>
    <x v="3"/>
  </r>
  <r>
    <n v="10000460"/>
    <s v="Protegido 460"/>
    <d v="2019-03-23T00:00:00"/>
    <d v="2021-07-06T00:00:00"/>
    <s v="MASCULINO"/>
    <s v="BOGOTA"/>
    <s v="BOGOTA"/>
    <n v="0"/>
    <n v="2"/>
    <n v="1"/>
    <n v="3"/>
    <n v="1"/>
    <n v="0"/>
    <s v="Si"/>
    <s v="Si"/>
    <x v="0"/>
    <n v="0"/>
    <n v="13000"/>
    <n v="1500"/>
    <n v="360000"/>
    <n v="250000"/>
    <n v="0"/>
    <n v="624500"/>
    <n v="1"/>
    <n v="2019"/>
    <x v="0"/>
  </r>
  <r>
    <n v="10000461"/>
    <s v="Protegido 461"/>
    <d v="2019-03-23T00:00:00"/>
    <d v="2019-10-26T00:00:00"/>
    <s v="MASCULINO"/>
    <s v="VILLAVICENCIO"/>
    <s v="META"/>
    <n v="0"/>
    <n v="2"/>
    <n v="1"/>
    <n v="0"/>
    <n v="1"/>
    <n v="0"/>
    <s v="Si"/>
    <s v="Si"/>
    <x v="0"/>
    <n v="0"/>
    <n v="13000"/>
    <n v="1500"/>
    <n v="0"/>
    <n v="250000"/>
    <n v="0"/>
    <n v="264500"/>
    <n v="1"/>
    <n v="2019"/>
    <x v="4"/>
  </r>
  <r>
    <n v="10000462"/>
    <s v="Protegido 462"/>
    <d v="2019-03-23T00:00:00"/>
    <d v="2019-07-16T00:00:00"/>
    <s v="FEMENINO"/>
    <s v="SAN JUAN DE RIOSECO"/>
    <s v="CUNDINAMARCA"/>
    <n v="0"/>
    <n v="2"/>
    <n v="0"/>
    <n v="1"/>
    <n v="2"/>
    <n v="2"/>
    <s v="Si"/>
    <s v="Si"/>
    <x v="0"/>
    <n v="0"/>
    <n v="13000"/>
    <n v="0"/>
    <n v="120000"/>
    <n v="500000"/>
    <n v="360000"/>
    <n v="993000"/>
    <n v="3"/>
    <n v="2019"/>
    <x v="0"/>
  </r>
  <r>
    <n v="10000463"/>
    <s v="Protegido 463"/>
    <d v="2019-03-23T00:00:00"/>
    <d v="2020-05-07T00:00:00"/>
    <s v="FEMENINO"/>
    <s v="VILLAVICENCIO"/>
    <s v="META"/>
    <n v="1"/>
    <n v="0"/>
    <n v="1"/>
    <n v="1"/>
    <n v="2"/>
    <n v="1"/>
    <s v="Si"/>
    <s v="Si"/>
    <x v="0"/>
    <n v="2500"/>
    <n v="0"/>
    <n v="1500"/>
    <n v="120000"/>
    <n v="500000"/>
    <n v="180000"/>
    <n v="804000"/>
    <n v="1"/>
    <n v="2019"/>
    <x v="7"/>
  </r>
  <r>
    <n v="10000464"/>
    <s v="Protegido 464"/>
    <d v="2019-03-23T00:00:00"/>
    <d v="2019-11-28T00:00:00"/>
    <s v="FEMENINO"/>
    <s v="FLORIDABLANCA"/>
    <s v="SANTANDER"/>
    <n v="0"/>
    <n v="2"/>
    <n v="1"/>
    <n v="1"/>
    <n v="3"/>
    <n v="2"/>
    <s v="Si"/>
    <s v="Si"/>
    <x v="0"/>
    <n v="0"/>
    <n v="13000"/>
    <n v="1500"/>
    <n v="120000"/>
    <n v="750000"/>
    <n v="360000"/>
    <n v="1244500"/>
    <n v="2"/>
    <n v="2019"/>
    <x v="6"/>
  </r>
  <r>
    <n v="10000465"/>
    <s v="Protegido 465"/>
    <d v="2019-03-23T00:00:00"/>
    <d v="2020-11-13T00:00:00"/>
    <s v="FEMENINO"/>
    <s v="MEDELLIN"/>
    <s v="ANTIOQUIA"/>
    <n v="0"/>
    <n v="0"/>
    <n v="0"/>
    <n v="3"/>
    <n v="2"/>
    <n v="1"/>
    <s v="No"/>
    <s v="Si"/>
    <x v="0"/>
    <n v="0"/>
    <n v="0"/>
    <n v="0"/>
    <n v="360000"/>
    <n v="500000"/>
    <n v="180000"/>
    <n v="1040000"/>
    <n v="2"/>
    <n v="2019"/>
    <x v="6"/>
  </r>
  <r>
    <n v="10000466"/>
    <s v="Protegido 466"/>
    <d v="2019-03-23T00:00:00"/>
    <d v="2019-11-27T00:00:00"/>
    <s v="FEMENINO"/>
    <s v="BELEN DE UMBRIA"/>
    <s v="RISARALDA"/>
    <n v="1"/>
    <n v="0"/>
    <n v="0"/>
    <n v="0"/>
    <n v="1"/>
    <n v="1"/>
    <s v="Si"/>
    <s v="Si"/>
    <x v="0"/>
    <n v="2500"/>
    <n v="0"/>
    <n v="0"/>
    <n v="0"/>
    <n v="250000"/>
    <n v="180000"/>
    <n v="432500"/>
    <n v="1"/>
    <n v="2019"/>
    <x v="6"/>
  </r>
  <r>
    <n v="10000467"/>
    <s v="Protegido 467"/>
    <d v="2019-03-23T00:00:00"/>
    <d v="2019-12-22T00:00:00"/>
    <s v="FEMENINO"/>
    <s v="BARRANQUILLA"/>
    <s v="ATLANTICO"/>
    <n v="0"/>
    <n v="0"/>
    <n v="0"/>
    <n v="0"/>
    <n v="3"/>
    <n v="2"/>
    <s v="No"/>
    <s v="Si"/>
    <x v="0"/>
    <n v="0"/>
    <n v="0"/>
    <n v="0"/>
    <n v="0"/>
    <n v="750000"/>
    <n v="360000"/>
    <n v="1110000"/>
    <n v="2"/>
    <n v="2019"/>
    <x v="8"/>
  </r>
  <r>
    <n v="10000468"/>
    <s v="Protegido 468"/>
    <d v="2019-03-23T00:00:00"/>
    <d v="2019-05-30T00:00:00"/>
    <s v="FEMENINO"/>
    <s v="SABANAGRANDE"/>
    <s v="ATLANTICO"/>
    <n v="1"/>
    <n v="0"/>
    <n v="1"/>
    <n v="1"/>
    <n v="2"/>
    <n v="1"/>
    <s v="Si"/>
    <s v="Si"/>
    <x v="0"/>
    <n v="2500"/>
    <n v="0"/>
    <n v="1500"/>
    <n v="120000"/>
    <n v="500000"/>
    <n v="180000"/>
    <n v="804000"/>
    <n v="2"/>
    <n v="2019"/>
    <x v="7"/>
  </r>
  <r>
    <n v="10000469"/>
    <s v="Protegido 469"/>
    <d v="2019-03-23T00:00:00"/>
    <d v="2021-04-05T00:00:00"/>
    <s v="MASCULINO"/>
    <s v="SABANAGRANDE"/>
    <s v="ATLANTICO"/>
    <n v="0"/>
    <n v="2"/>
    <n v="0"/>
    <n v="0"/>
    <n v="1"/>
    <n v="1"/>
    <s v="Si"/>
    <s v="Si"/>
    <x v="0"/>
    <n v="0"/>
    <n v="13000"/>
    <n v="0"/>
    <n v="0"/>
    <n v="250000"/>
    <n v="180000"/>
    <n v="443000"/>
    <n v="2"/>
    <n v="2019"/>
    <x v="11"/>
  </r>
  <r>
    <n v="10000470"/>
    <s v="Protegido 470"/>
    <d v="2019-03-23T00:00:00"/>
    <d v="2020-09-10T00:00:00"/>
    <s v="FEMENINO"/>
    <s v="SANTO TOMAS"/>
    <s v="ATLANTICO"/>
    <n v="1"/>
    <n v="0"/>
    <n v="0"/>
    <n v="3"/>
    <n v="2"/>
    <n v="0"/>
    <s v="Si"/>
    <s v="Si"/>
    <x v="0"/>
    <n v="2500"/>
    <n v="0"/>
    <n v="0"/>
    <n v="360000"/>
    <n v="500000"/>
    <n v="0"/>
    <n v="862500"/>
    <n v="2"/>
    <n v="2019"/>
    <x v="9"/>
  </r>
  <r>
    <n v="10000471"/>
    <s v="Protegido 471"/>
    <d v="2019-03-23T00:00:00"/>
    <d v="2019-05-24T00:00:00"/>
    <s v="FEMENINO"/>
    <s v="SINCELEJO"/>
    <s v="SUCRE"/>
    <n v="0"/>
    <n v="2"/>
    <n v="0"/>
    <n v="0"/>
    <n v="2"/>
    <n v="2"/>
    <s v="Si"/>
    <s v="Si"/>
    <x v="0"/>
    <n v="0"/>
    <n v="13000"/>
    <n v="0"/>
    <n v="0"/>
    <n v="500000"/>
    <n v="360000"/>
    <n v="873000"/>
    <n v="4"/>
    <n v="2019"/>
    <x v="7"/>
  </r>
  <r>
    <n v="10000472"/>
    <s v="Protegido 472"/>
    <d v="2019-03-23T00:00:00"/>
    <d v="2020-07-04T00:00:00"/>
    <s v="FEMENINO"/>
    <s v="ARMENIA 1"/>
    <s v="ANTIOQUIA"/>
    <n v="0"/>
    <n v="0"/>
    <n v="0"/>
    <n v="3"/>
    <n v="1"/>
    <n v="0"/>
    <s v="No"/>
    <s v="Si"/>
    <x v="0"/>
    <n v="0"/>
    <n v="0"/>
    <n v="0"/>
    <n v="360000"/>
    <n v="250000"/>
    <n v="0"/>
    <n v="610000"/>
    <n v="2"/>
    <n v="2019"/>
    <x v="0"/>
  </r>
  <r>
    <n v="10000473"/>
    <s v="Protegido 473"/>
    <d v="2019-03-23T00:00:00"/>
    <d v="2019-12-08T00:00:00"/>
    <s v="MASCULINO"/>
    <s v="PUEBLO RICO"/>
    <s v="RISARALDA"/>
    <n v="0"/>
    <n v="2"/>
    <n v="0"/>
    <n v="1"/>
    <n v="3"/>
    <n v="0"/>
    <s v="Si"/>
    <s v="Si"/>
    <x v="0"/>
    <n v="0"/>
    <n v="13000"/>
    <n v="0"/>
    <n v="120000"/>
    <n v="750000"/>
    <n v="0"/>
    <n v="883000"/>
    <n v="1"/>
    <n v="2019"/>
    <x v="8"/>
  </r>
  <r>
    <n v="10000474"/>
    <s v="Protegido 474"/>
    <d v="2019-03-23T00:00:00"/>
    <d v="2020-09-14T00:00:00"/>
    <s v="FEMENINO"/>
    <s v="PEREIRA"/>
    <s v="RISARALDA"/>
    <n v="0"/>
    <n v="1"/>
    <n v="1"/>
    <n v="0"/>
    <n v="2"/>
    <n v="0"/>
    <s v="Si"/>
    <s v="Si"/>
    <x v="0"/>
    <n v="0"/>
    <n v="6500"/>
    <n v="1500"/>
    <n v="0"/>
    <n v="500000"/>
    <n v="0"/>
    <n v="508000"/>
    <n v="1"/>
    <n v="2019"/>
    <x v="9"/>
  </r>
  <r>
    <n v="10000475"/>
    <s v="Protegido 475"/>
    <d v="2019-03-23T00:00:00"/>
    <d v="2019-07-07T00:00:00"/>
    <s v="MASCULINO"/>
    <s v="POPAYAN"/>
    <s v="CAUCA"/>
    <n v="0"/>
    <n v="1"/>
    <n v="0"/>
    <n v="1"/>
    <n v="3"/>
    <n v="0"/>
    <s v="Si"/>
    <s v="Si"/>
    <x v="0"/>
    <n v="0"/>
    <n v="6500"/>
    <n v="0"/>
    <n v="120000"/>
    <n v="750000"/>
    <n v="0"/>
    <n v="876500"/>
    <n v="1"/>
    <n v="2019"/>
    <x v="0"/>
  </r>
  <r>
    <n v="10000476"/>
    <s v="Protegido 476"/>
    <d v="2019-03-23T00:00:00"/>
    <d v="2020-10-22T00:00:00"/>
    <s v="FEMENINO"/>
    <s v="POPAYAN"/>
    <s v="CAUCA"/>
    <n v="0"/>
    <n v="0"/>
    <n v="0"/>
    <n v="0"/>
    <n v="1"/>
    <n v="0"/>
    <s v="No"/>
    <s v="Si"/>
    <x v="0"/>
    <n v="0"/>
    <n v="0"/>
    <n v="0"/>
    <n v="0"/>
    <n v="250000"/>
    <n v="0"/>
    <n v="250000"/>
    <n v="1"/>
    <n v="2019"/>
    <x v="4"/>
  </r>
  <r>
    <n v="10000477"/>
    <s v="Protegido 477"/>
    <d v="2019-03-23T00:00:00"/>
    <d v="2020-04-18T00:00:00"/>
    <s v="MASCULINO"/>
    <s v="BARRANQUILLA"/>
    <s v="ATLANTICO"/>
    <n v="0"/>
    <n v="1"/>
    <n v="1"/>
    <n v="1"/>
    <n v="1"/>
    <n v="1"/>
    <s v="Si"/>
    <s v="Si"/>
    <x v="0"/>
    <n v="0"/>
    <n v="6500"/>
    <n v="1500"/>
    <n v="120000"/>
    <n v="250000"/>
    <n v="180000"/>
    <n v="558000"/>
    <n v="2"/>
    <n v="2019"/>
    <x v="11"/>
  </r>
  <r>
    <n v="10000478"/>
    <s v="Protegido 478"/>
    <d v="2019-03-23T00:00:00"/>
    <d v="2019-11-24T00:00:00"/>
    <s v="FEMENINO"/>
    <s v="BOGOTA"/>
    <s v="BOGOTA"/>
    <n v="1"/>
    <n v="2"/>
    <n v="0"/>
    <n v="1"/>
    <n v="1"/>
    <n v="0"/>
    <s v="Si"/>
    <s v="Si"/>
    <x v="0"/>
    <n v="2500"/>
    <n v="13000"/>
    <n v="0"/>
    <n v="120000"/>
    <n v="250000"/>
    <n v="0"/>
    <n v="385500"/>
    <n v="1"/>
    <n v="2019"/>
    <x v="6"/>
  </r>
  <r>
    <n v="10000479"/>
    <s v="Protegido 479"/>
    <d v="2019-03-23T00:00:00"/>
    <d v="2020-09-02T00:00:00"/>
    <s v="MASCULINO"/>
    <s v="PITALITO"/>
    <s v="HUILA"/>
    <n v="0"/>
    <n v="0"/>
    <n v="0"/>
    <n v="1"/>
    <n v="3"/>
    <n v="2"/>
    <s v="No"/>
    <s v="Si"/>
    <x v="0"/>
    <n v="0"/>
    <n v="0"/>
    <n v="0"/>
    <n v="120000"/>
    <n v="750000"/>
    <n v="360000"/>
    <n v="1230000"/>
    <n v="1"/>
    <n v="2019"/>
    <x v="9"/>
  </r>
  <r>
    <n v="10000480"/>
    <s v="Protegido 480"/>
    <d v="2019-03-23T00:00:00"/>
    <d v="2020-05-30T00:00:00"/>
    <s v="FEMENINO"/>
    <s v="NEIVA"/>
    <s v="HUILA"/>
    <n v="1"/>
    <n v="1"/>
    <n v="1"/>
    <n v="0"/>
    <n v="1"/>
    <n v="0"/>
    <s v="Si"/>
    <s v="Si"/>
    <x v="0"/>
    <n v="2500"/>
    <n v="6500"/>
    <n v="1500"/>
    <n v="0"/>
    <n v="250000"/>
    <n v="0"/>
    <n v="260500"/>
    <n v="1"/>
    <n v="2019"/>
    <x v="7"/>
  </r>
  <r>
    <n v="10000481"/>
    <s v="Protegido 481"/>
    <d v="2019-03-23T00:00:00"/>
    <d v="2021-01-31T00:00:00"/>
    <s v="MASCULINO"/>
    <s v="BOGOTA"/>
    <s v="BOGOTA"/>
    <n v="0"/>
    <n v="1"/>
    <n v="0"/>
    <n v="3"/>
    <n v="1"/>
    <n v="1"/>
    <s v="Si"/>
    <s v="Si"/>
    <x v="0"/>
    <n v="0"/>
    <n v="6500"/>
    <n v="0"/>
    <n v="360000"/>
    <n v="250000"/>
    <n v="180000"/>
    <n v="796500"/>
    <n v="1"/>
    <n v="2019"/>
    <x v="10"/>
  </r>
  <r>
    <n v="10000482"/>
    <s v="Protegido 482"/>
    <d v="2019-03-23T00:00:00"/>
    <d v="2020-04-20T00:00:00"/>
    <s v="MASCULINO"/>
    <s v="BOGOTA"/>
    <s v="BOGOTA"/>
    <n v="0"/>
    <n v="1"/>
    <n v="0"/>
    <n v="0"/>
    <n v="3"/>
    <n v="0"/>
    <s v="Si"/>
    <s v="Si"/>
    <x v="0"/>
    <n v="0"/>
    <n v="6500"/>
    <n v="0"/>
    <n v="0"/>
    <n v="750000"/>
    <n v="0"/>
    <n v="756500"/>
    <n v="1"/>
    <n v="2019"/>
    <x v="11"/>
  </r>
  <r>
    <n v="10000483"/>
    <s v="Protegido 483"/>
    <d v="2019-03-23T00:00:00"/>
    <d v="2020-07-25T00:00:00"/>
    <s v="FEMENINO"/>
    <s v="ARMENIA 1"/>
    <s v="ANTIOQUIA"/>
    <n v="0"/>
    <n v="0"/>
    <n v="1"/>
    <n v="1"/>
    <n v="3"/>
    <n v="0"/>
    <s v="Si"/>
    <s v="Si"/>
    <x v="0"/>
    <n v="0"/>
    <n v="0"/>
    <n v="1500"/>
    <n v="120000"/>
    <n v="750000"/>
    <n v="0"/>
    <n v="871500"/>
    <n v="2"/>
    <n v="2019"/>
    <x v="0"/>
  </r>
  <r>
    <n v="10000484"/>
    <s v="Protegido 484"/>
    <d v="2019-03-23T00:00:00"/>
    <d v="2019-11-03T00:00:00"/>
    <s v="FEMENINO"/>
    <s v="LIBANO"/>
    <s v="TOLIMA"/>
    <n v="1"/>
    <n v="0"/>
    <n v="1"/>
    <n v="3"/>
    <n v="1"/>
    <n v="1"/>
    <s v="Si"/>
    <s v="Si"/>
    <x v="0"/>
    <n v="2500"/>
    <n v="0"/>
    <n v="1500"/>
    <n v="360000"/>
    <n v="250000"/>
    <n v="180000"/>
    <n v="794000"/>
    <n v="4"/>
    <n v="2019"/>
    <x v="6"/>
  </r>
  <r>
    <n v="10000485"/>
    <s v="Protegido 485"/>
    <d v="2019-03-23T00:00:00"/>
    <d v="2020-12-26T00:00:00"/>
    <s v="FEMENINO"/>
    <s v="BOGOTA"/>
    <s v="BOGOTA"/>
    <n v="0"/>
    <n v="1"/>
    <n v="1"/>
    <n v="1"/>
    <n v="2"/>
    <n v="1"/>
    <s v="Si"/>
    <s v="Si"/>
    <x v="0"/>
    <n v="0"/>
    <n v="6500"/>
    <n v="1500"/>
    <n v="120000"/>
    <n v="500000"/>
    <n v="180000"/>
    <n v="808000"/>
    <n v="1"/>
    <n v="2019"/>
    <x v="8"/>
  </r>
  <r>
    <n v="10000486"/>
    <s v="Protegido 486"/>
    <d v="2019-03-23T00:00:00"/>
    <d v="2020-11-15T00:00:00"/>
    <s v="MASCULINO"/>
    <s v="SAN VICENTE DEL CAGUAN"/>
    <s v="CAQUETA"/>
    <n v="1"/>
    <n v="0"/>
    <n v="0"/>
    <n v="1"/>
    <n v="3"/>
    <n v="2"/>
    <s v="Si"/>
    <s v="Si"/>
    <x v="0"/>
    <n v="2500"/>
    <n v="0"/>
    <n v="0"/>
    <n v="120000"/>
    <n v="750000"/>
    <n v="360000"/>
    <n v="1232500"/>
    <n v="1"/>
    <n v="2019"/>
    <x v="6"/>
  </r>
  <r>
    <n v="10000487"/>
    <s v="Protegido 487"/>
    <d v="2019-03-23T00:00:00"/>
    <d v="2019-08-28T00:00:00"/>
    <s v="FEMENINO"/>
    <s v="DAGUA"/>
    <s v="VALLE DEL CAUCA"/>
    <n v="1"/>
    <n v="1"/>
    <n v="1"/>
    <n v="1"/>
    <n v="3"/>
    <n v="1"/>
    <s v="Si"/>
    <s v="Si"/>
    <x v="0"/>
    <n v="2500"/>
    <n v="6500"/>
    <n v="1500"/>
    <n v="120000"/>
    <n v="750000"/>
    <n v="180000"/>
    <n v="1060500"/>
    <n v="2"/>
    <n v="2019"/>
    <x v="3"/>
  </r>
  <r>
    <n v="10000488"/>
    <s v="Protegido 488"/>
    <d v="2019-03-23T00:00:00"/>
    <d v="2021-08-26T00:00:00"/>
    <s v="FEMENINO"/>
    <s v="BOGOTA"/>
    <s v="BOGOTA"/>
    <n v="0"/>
    <n v="0"/>
    <n v="1"/>
    <n v="1"/>
    <n v="2"/>
    <n v="1"/>
    <s v="Si"/>
    <s v="Si"/>
    <x v="0"/>
    <n v="0"/>
    <n v="0"/>
    <n v="1500"/>
    <n v="120000"/>
    <n v="500000"/>
    <n v="180000"/>
    <n v="801500"/>
    <n v="1"/>
    <n v="2019"/>
    <x v="3"/>
  </r>
  <r>
    <n v="10000489"/>
    <s v="Protegido 489"/>
    <d v="2019-03-23T00:00:00"/>
    <d v="2021-03-31T00:00:00"/>
    <s v="FEMENINO"/>
    <s v="MANIZALES"/>
    <s v="CALDAS"/>
    <n v="0"/>
    <n v="0"/>
    <n v="0"/>
    <n v="3"/>
    <n v="1"/>
    <n v="1"/>
    <s v="No"/>
    <s v="Si"/>
    <x v="0"/>
    <n v="0"/>
    <n v="0"/>
    <n v="0"/>
    <n v="360000"/>
    <n v="250000"/>
    <n v="180000"/>
    <n v="790000"/>
    <n v="1"/>
    <n v="2019"/>
    <x v="5"/>
  </r>
  <r>
    <n v="10000490"/>
    <s v="Protegido 490"/>
    <d v="2019-03-23T00:00:00"/>
    <d v="2019-10-12T00:00:00"/>
    <s v="MASCULINO"/>
    <s v="BARRANCABERMEJA"/>
    <s v="SANTANDER"/>
    <n v="0"/>
    <n v="2"/>
    <n v="0"/>
    <n v="0"/>
    <n v="3"/>
    <n v="0"/>
    <s v="Si"/>
    <s v="Si"/>
    <x v="0"/>
    <n v="0"/>
    <n v="13000"/>
    <n v="0"/>
    <n v="0"/>
    <n v="750000"/>
    <n v="0"/>
    <n v="763000"/>
    <n v="2"/>
    <n v="2019"/>
    <x v="4"/>
  </r>
  <r>
    <n v="10000491"/>
    <s v="Protegido 491"/>
    <d v="2019-03-23T00:00:00"/>
    <d v="2020-07-01T00:00:00"/>
    <s v="FEMENINO"/>
    <s v="VILLAVICENCIO"/>
    <s v="META"/>
    <n v="0"/>
    <n v="2"/>
    <n v="0"/>
    <n v="3"/>
    <n v="2"/>
    <n v="0"/>
    <s v="Si"/>
    <s v="Si"/>
    <x v="0"/>
    <n v="0"/>
    <n v="13000"/>
    <n v="0"/>
    <n v="360000"/>
    <n v="500000"/>
    <n v="0"/>
    <n v="873000"/>
    <n v="1"/>
    <n v="2019"/>
    <x v="0"/>
  </r>
  <r>
    <n v="10000492"/>
    <s v="Protegido 492"/>
    <d v="2019-03-23T00:00:00"/>
    <d v="2020-02-13T00:00:00"/>
    <s v="FEMENINO"/>
    <s v="MEDELLIN"/>
    <s v="ANTIOQUIA"/>
    <n v="1"/>
    <n v="2"/>
    <n v="0"/>
    <n v="0"/>
    <n v="1"/>
    <n v="0"/>
    <s v="Si"/>
    <s v="Si"/>
    <x v="0"/>
    <n v="2500"/>
    <n v="13000"/>
    <n v="0"/>
    <n v="0"/>
    <n v="250000"/>
    <n v="0"/>
    <n v="265500"/>
    <n v="2"/>
    <n v="2019"/>
    <x v="2"/>
  </r>
  <r>
    <n v="10000493"/>
    <s v="Protegido 493"/>
    <d v="2019-03-23T00:00:00"/>
    <d v="2020-02-02T00:00:00"/>
    <s v="FEMENINO"/>
    <s v="BARRANQUILLA"/>
    <s v="ATLANTICO"/>
    <n v="0"/>
    <n v="2"/>
    <n v="1"/>
    <n v="3"/>
    <n v="1"/>
    <n v="1"/>
    <s v="Si"/>
    <s v="Si"/>
    <x v="0"/>
    <n v="0"/>
    <n v="13000"/>
    <n v="1500"/>
    <n v="360000"/>
    <n v="250000"/>
    <n v="180000"/>
    <n v="804500"/>
    <n v="2"/>
    <n v="2019"/>
    <x v="2"/>
  </r>
  <r>
    <n v="10000494"/>
    <s v="Protegido 494"/>
    <d v="2019-03-23T00:00:00"/>
    <d v="2019-07-12T00:00:00"/>
    <s v="MASCULINO"/>
    <s v="RIOHACHA"/>
    <s v="LA GUAJIRA"/>
    <n v="0"/>
    <n v="0"/>
    <n v="0"/>
    <n v="3"/>
    <n v="1"/>
    <n v="2"/>
    <s v="No"/>
    <s v="Si"/>
    <x v="0"/>
    <n v="0"/>
    <n v="0"/>
    <n v="0"/>
    <n v="360000"/>
    <n v="250000"/>
    <n v="360000"/>
    <n v="970000"/>
    <n v="3"/>
    <n v="2019"/>
    <x v="0"/>
  </r>
  <r>
    <n v="10000495"/>
    <s v="Protegido 495"/>
    <d v="2019-03-23T00:00:00"/>
    <d v="2019-09-30T00:00:00"/>
    <s v="FEMENINO"/>
    <s v="BARRANQUILLA"/>
    <s v="ATLANTICO"/>
    <n v="1"/>
    <n v="0"/>
    <n v="1"/>
    <n v="3"/>
    <n v="2"/>
    <n v="2"/>
    <s v="Si"/>
    <s v="Si"/>
    <x v="0"/>
    <n v="2500"/>
    <n v="0"/>
    <n v="1500"/>
    <n v="360000"/>
    <n v="500000"/>
    <n v="360000"/>
    <n v="1224000"/>
    <n v="2"/>
    <n v="2019"/>
    <x v="9"/>
  </r>
  <r>
    <n v="10000496"/>
    <s v="Protegido 496"/>
    <d v="2019-03-23T00:00:00"/>
    <d v="2020-09-30T00:00:00"/>
    <s v="FEMENINO"/>
    <s v="BARRANQUILLA"/>
    <s v="ATLANTICO"/>
    <n v="0"/>
    <n v="0"/>
    <n v="1"/>
    <n v="0"/>
    <n v="2"/>
    <n v="1"/>
    <s v="Si"/>
    <s v="Si"/>
    <x v="0"/>
    <n v="0"/>
    <n v="0"/>
    <n v="1500"/>
    <n v="0"/>
    <n v="500000"/>
    <n v="180000"/>
    <n v="681500"/>
    <n v="2"/>
    <n v="2019"/>
    <x v="9"/>
  </r>
  <r>
    <n v="10000497"/>
    <s v="Protegido 497"/>
    <d v="2019-03-23T00:00:00"/>
    <d v="2020-02-06T00:00:00"/>
    <s v="FEMENINO"/>
    <s v="MAGANGUE"/>
    <s v="BOLIVAR"/>
    <n v="1"/>
    <n v="2"/>
    <n v="1"/>
    <n v="0"/>
    <n v="1"/>
    <n v="1"/>
    <s v="Si"/>
    <s v="Si"/>
    <x v="0"/>
    <n v="2500"/>
    <n v="13000"/>
    <n v="1500"/>
    <n v="0"/>
    <n v="250000"/>
    <n v="180000"/>
    <n v="447000"/>
    <n v="3"/>
    <n v="2019"/>
    <x v="2"/>
  </r>
  <r>
    <n v="10000498"/>
    <s v="Protegido 498"/>
    <d v="2019-03-23T00:00:00"/>
    <d v="2019-06-08T00:00:00"/>
    <s v="MASCULINO"/>
    <s v="POPAYAN"/>
    <s v="CAUCA"/>
    <n v="0"/>
    <n v="0"/>
    <n v="0"/>
    <n v="0"/>
    <n v="3"/>
    <n v="2"/>
    <s v="No"/>
    <s v="Si"/>
    <x v="0"/>
    <n v="0"/>
    <n v="0"/>
    <n v="0"/>
    <n v="0"/>
    <n v="750000"/>
    <n v="360000"/>
    <n v="1110000"/>
    <n v="1"/>
    <n v="2019"/>
    <x v="1"/>
  </r>
  <r>
    <n v="10000499"/>
    <s v="Protegido 499"/>
    <d v="2019-03-23T00:00:00"/>
    <d v="2020-02-21T00:00:00"/>
    <s v="FEMENINO"/>
    <s v="POPAYAN"/>
    <s v="CAUCA"/>
    <n v="0"/>
    <n v="2"/>
    <n v="0"/>
    <n v="3"/>
    <n v="3"/>
    <n v="0"/>
    <s v="Si"/>
    <s v="Si"/>
    <x v="0"/>
    <n v="0"/>
    <n v="13000"/>
    <n v="0"/>
    <n v="360000"/>
    <n v="750000"/>
    <n v="0"/>
    <n v="1123000"/>
    <n v="1"/>
    <n v="2019"/>
    <x v="2"/>
  </r>
  <r>
    <n v="10000500"/>
    <s v="Protegido 500"/>
    <d v="2019-03-23T00:00:00"/>
    <d v="2021-04-21T00:00:00"/>
    <s v="MASCULINO"/>
    <s v="POPAYAN"/>
    <s v="CAUCA"/>
    <n v="0"/>
    <n v="0"/>
    <n v="1"/>
    <n v="1"/>
    <n v="3"/>
    <n v="0"/>
    <s v="Si"/>
    <s v="Si"/>
    <x v="0"/>
    <n v="0"/>
    <n v="0"/>
    <n v="1500"/>
    <n v="120000"/>
    <n v="750000"/>
    <n v="0"/>
    <n v="871500"/>
    <n v="1"/>
    <n v="2019"/>
    <x v="11"/>
  </r>
  <r>
    <n v="10000501"/>
    <s v="Protegido 501"/>
    <d v="2019-03-23T00:00:00"/>
    <d v="2021-08-08T00:00:00"/>
    <s v="MASCULINO"/>
    <s v="VILLAVICENCIO"/>
    <s v="META"/>
    <n v="0"/>
    <n v="0"/>
    <n v="1"/>
    <n v="3"/>
    <n v="1"/>
    <n v="2"/>
    <s v="Si"/>
    <s v="Si"/>
    <x v="0"/>
    <n v="0"/>
    <n v="0"/>
    <n v="1500"/>
    <n v="360000"/>
    <n v="250000"/>
    <n v="360000"/>
    <n v="971500"/>
    <n v="1"/>
    <n v="2019"/>
    <x v="3"/>
  </r>
  <r>
    <n v="10000502"/>
    <s v="Protegido 502"/>
    <d v="2019-03-23T00:00:00"/>
    <d v="2020-11-03T00:00:00"/>
    <s v="MASCULINO"/>
    <s v="VILLAVICENCIO"/>
    <s v="META"/>
    <n v="0"/>
    <n v="2"/>
    <n v="1"/>
    <n v="3"/>
    <n v="3"/>
    <n v="2"/>
    <s v="Si"/>
    <s v="Si"/>
    <x v="0"/>
    <n v="0"/>
    <n v="13000"/>
    <n v="1500"/>
    <n v="360000"/>
    <n v="750000"/>
    <n v="360000"/>
    <n v="1484500"/>
    <n v="1"/>
    <n v="2019"/>
    <x v="6"/>
  </r>
  <r>
    <n v="10000503"/>
    <s v="Protegido 503"/>
    <d v="2019-03-23T00:00:00"/>
    <d v="2020-08-20T00:00:00"/>
    <s v="FEMENINO"/>
    <s v="NEIVA"/>
    <s v="HUILA"/>
    <n v="1"/>
    <n v="2"/>
    <n v="0"/>
    <n v="0"/>
    <n v="3"/>
    <n v="0"/>
    <s v="Si"/>
    <s v="Si"/>
    <x v="0"/>
    <n v="2500"/>
    <n v="13000"/>
    <n v="0"/>
    <n v="0"/>
    <n v="750000"/>
    <n v="0"/>
    <n v="765500"/>
    <n v="1"/>
    <n v="2019"/>
    <x v="3"/>
  </r>
  <r>
    <n v="10000504"/>
    <s v="Protegido 504"/>
    <d v="2019-03-23T00:00:00"/>
    <d v="2021-04-09T00:00:00"/>
    <s v="FEMENINO"/>
    <s v="PITALITO"/>
    <s v="HUILA"/>
    <n v="0"/>
    <n v="2"/>
    <n v="0"/>
    <n v="3"/>
    <n v="1"/>
    <n v="1"/>
    <s v="Si"/>
    <s v="Si"/>
    <x v="0"/>
    <n v="0"/>
    <n v="13000"/>
    <n v="0"/>
    <n v="360000"/>
    <n v="250000"/>
    <n v="180000"/>
    <n v="803000"/>
    <n v="1"/>
    <n v="2019"/>
    <x v="11"/>
  </r>
  <r>
    <n v="10000505"/>
    <s v="Protegido 505"/>
    <d v="2019-03-23T00:00:00"/>
    <d v="2021-01-02T00:00:00"/>
    <s v="MASCULINO"/>
    <s v="LA PLATA"/>
    <s v="HUILA"/>
    <n v="0"/>
    <n v="2"/>
    <n v="0"/>
    <n v="1"/>
    <n v="3"/>
    <n v="1"/>
    <s v="Si"/>
    <s v="Si"/>
    <x v="0"/>
    <n v="0"/>
    <n v="13000"/>
    <n v="0"/>
    <n v="120000"/>
    <n v="750000"/>
    <n v="180000"/>
    <n v="1063000"/>
    <n v="1"/>
    <n v="2019"/>
    <x v="10"/>
  </r>
  <r>
    <n v="10000506"/>
    <s v="Protegido 506"/>
    <d v="2019-03-23T00:00:00"/>
    <d v="2020-01-28T00:00:00"/>
    <s v="MASCULINO"/>
    <s v="BARRANCABERMEJA"/>
    <s v="SANTANDER"/>
    <n v="1"/>
    <n v="0"/>
    <n v="0"/>
    <n v="1"/>
    <n v="3"/>
    <n v="0"/>
    <s v="Si"/>
    <s v="Si"/>
    <x v="0"/>
    <n v="2500"/>
    <n v="0"/>
    <n v="0"/>
    <n v="120000"/>
    <n v="750000"/>
    <n v="0"/>
    <n v="872500"/>
    <n v="2"/>
    <n v="2019"/>
    <x v="10"/>
  </r>
  <r>
    <n v="10000507"/>
    <s v="Protegido 507"/>
    <d v="2019-03-23T00:00:00"/>
    <d v="2021-07-27T00:00:00"/>
    <s v="FEMENINO"/>
    <s v="BARRANCABERMEJA"/>
    <s v="SANTANDER"/>
    <n v="1"/>
    <n v="0"/>
    <n v="0"/>
    <n v="3"/>
    <n v="1"/>
    <n v="1"/>
    <s v="Si"/>
    <s v="Si"/>
    <x v="0"/>
    <n v="2500"/>
    <n v="0"/>
    <n v="0"/>
    <n v="360000"/>
    <n v="250000"/>
    <n v="180000"/>
    <n v="792500"/>
    <n v="2"/>
    <n v="2019"/>
    <x v="0"/>
  </r>
  <r>
    <n v="10000508"/>
    <s v="Protegido 508"/>
    <d v="2019-03-23T00:00:00"/>
    <d v="2020-12-19T00:00:00"/>
    <s v="MASCULINO"/>
    <s v="BARRANCABERMEJA"/>
    <s v="SANTANDER"/>
    <n v="1"/>
    <n v="2"/>
    <n v="0"/>
    <n v="0"/>
    <n v="2"/>
    <n v="1"/>
    <s v="Si"/>
    <s v="Si"/>
    <x v="0"/>
    <n v="2500"/>
    <n v="13000"/>
    <n v="0"/>
    <n v="0"/>
    <n v="500000"/>
    <n v="180000"/>
    <n v="695500"/>
    <n v="2"/>
    <n v="2019"/>
    <x v="8"/>
  </r>
  <r>
    <n v="10000509"/>
    <s v="Protegido 509"/>
    <d v="2019-03-23T00:00:00"/>
    <d v="2019-07-15T00:00:00"/>
    <s v="FEMENINO"/>
    <s v="BARRANCABERMEJA"/>
    <s v="SANTANDER"/>
    <n v="1"/>
    <n v="1"/>
    <n v="1"/>
    <n v="0"/>
    <n v="2"/>
    <n v="2"/>
    <s v="Si"/>
    <s v="Si"/>
    <x v="0"/>
    <n v="2500"/>
    <n v="6500"/>
    <n v="1500"/>
    <n v="0"/>
    <n v="500000"/>
    <n v="360000"/>
    <n v="870500"/>
    <n v="2"/>
    <n v="2019"/>
    <x v="0"/>
  </r>
  <r>
    <n v="10000510"/>
    <s v="Protegido 510"/>
    <d v="2019-03-23T00:00:00"/>
    <d v="2020-06-09T00:00:00"/>
    <s v="MASCULINO"/>
    <s v="BARRANCABERMEJA"/>
    <s v="SANTANDER"/>
    <n v="0"/>
    <n v="1"/>
    <n v="0"/>
    <n v="3"/>
    <n v="2"/>
    <n v="1"/>
    <s v="Si"/>
    <s v="Si"/>
    <x v="0"/>
    <n v="0"/>
    <n v="6500"/>
    <n v="0"/>
    <n v="360000"/>
    <n v="500000"/>
    <n v="180000"/>
    <n v="1046500"/>
    <n v="2"/>
    <n v="2019"/>
    <x v="1"/>
  </r>
  <r>
    <n v="10000511"/>
    <s v="Protegido 511"/>
    <d v="2019-03-23T00:00:00"/>
    <d v="2019-12-21T00:00:00"/>
    <s v="MASCULINO"/>
    <s v="IBAGUE"/>
    <s v="TOLIMA"/>
    <n v="1"/>
    <n v="0"/>
    <n v="1"/>
    <n v="0"/>
    <n v="3"/>
    <n v="1"/>
    <s v="Si"/>
    <s v="Si"/>
    <x v="0"/>
    <n v="2500"/>
    <n v="0"/>
    <n v="1500"/>
    <n v="0"/>
    <n v="750000"/>
    <n v="180000"/>
    <n v="934000"/>
    <n v="4"/>
    <n v="2019"/>
    <x v="8"/>
  </r>
  <r>
    <n v="10000512"/>
    <s v="Protegido 512"/>
    <d v="2019-03-23T00:00:00"/>
    <d v="2020-05-28T00:00:00"/>
    <s v="FEMENINO"/>
    <s v="BOGOTA"/>
    <s v="BOGOTA"/>
    <n v="0"/>
    <n v="0"/>
    <n v="0"/>
    <n v="3"/>
    <n v="2"/>
    <n v="1"/>
    <s v="No"/>
    <s v="Si"/>
    <x v="0"/>
    <n v="0"/>
    <n v="0"/>
    <n v="0"/>
    <n v="360000"/>
    <n v="500000"/>
    <n v="180000"/>
    <n v="1040000"/>
    <n v="1"/>
    <n v="2019"/>
    <x v="7"/>
  </r>
  <r>
    <n v="10000513"/>
    <s v="Protegido 513"/>
    <d v="2019-03-23T00:00:00"/>
    <d v="2020-04-18T00:00:00"/>
    <s v="MASCULINO"/>
    <s v="MEDELLIN"/>
    <s v="ANTIOQUIA"/>
    <n v="0"/>
    <n v="0"/>
    <n v="0"/>
    <n v="1"/>
    <n v="1"/>
    <n v="2"/>
    <s v="No"/>
    <s v="Si"/>
    <x v="0"/>
    <n v="0"/>
    <n v="0"/>
    <n v="0"/>
    <n v="120000"/>
    <n v="250000"/>
    <n v="360000"/>
    <n v="730000"/>
    <n v="2"/>
    <n v="2019"/>
    <x v="11"/>
  </r>
  <r>
    <n v="10000514"/>
    <s v="Protegido 514"/>
    <d v="2019-03-23T00:00:00"/>
    <d v="2020-03-01T00:00:00"/>
    <s v="MASCULINO"/>
    <s v="BOGOTA"/>
    <s v="BOGOTA"/>
    <n v="0"/>
    <n v="2"/>
    <n v="1"/>
    <n v="1"/>
    <n v="2"/>
    <n v="0"/>
    <s v="Si"/>
    <s v="Si"/>
    <x v="0"/>
    <n v="0"/>
    <n v="13000"/>
    <n v="1500"/>
    <n v="120000"/>
    <n v="500000"/>
    <n v="0"/>
    <n v="634500"/>
    <n v="1"/>
    <n v="2019"/>
    <x v="5"/>
  </r>
  <r>
    <n v="10000515"/>
    <s v="Protegido 515"/>
    <d v="2019-03-23T00:00:00"/>
    <d v="2020-02-23T00:00:00"/>
    <s v="FEMENINO"/>
    <s v="FLORENCIA 1"/>
    <s v="CAQUETA"/>
    <n v="0"/>
    <n v="1"/>
    <n v="0"/>
    <n v="1"/>
    <n v="1"/>
    <n v="1"/>
    <s v="Si"/>
    <s v="Si"/>
    <x v="0"/>
    <n v="0"/>
    <n v="6500"/>
    <n v="0"/>
    <n v="120000"/>
    <n v="250000"/>
    <n v="180000"/>
    <n v="556500"/>
    <n v="1"/>
    <n v="2019"/>
    <x v="2"/>
  </r>
  <r>
    <n v="10000516"/>
    <s v="Protegido 516"/>
    <d v="2019-03-23T00:00:00"/>
    <d v="2020-12-31T00:00:00"/>
    <s v="MASCULINO"/>
    <s v="GRANADA 3"/>
    <s v="META"/>
    <n v="0"/>
    <n v="0"/>
    <n v="0"/>
    <n v="0"/>
    <n v="3"/>
    <n v="0"/>
    <s v="No"/>
    <s v="Si"/>
    <x v="0"/>
    <n v="0"/>
    <n v="0"/>
    <n v="0"/>
    <n v="0"/>
    <n v="750000"/>
    <n v="0"/>
    <n v="750000"/>
    <n v="1"/>
    <n v="2019"/>
    <x v="8"/>
  </r>
  <r>
    <n v="10000517"/>
    <s v="Protegido 517"/>
    <d v="2019-03-23T00:00:00"/>
    <d v="2020-01-03T00:00:00"/>
    <s v="FEMENINO"/>
    <s v="BOGOTA"/>
    <s v="BOGOTA"/>
    <n v="1"/>
    <n v="1"/>
    <n v="0"/>
    <n v="3"/>
    <n v="2"/>
    <n v="0"/>
    <s v="Si"/>
    <s v="Si"/>
    <x v="0"/>
    <n v="2500"/>
    <n v="6500"/>
    <n v="0"/>
    <n v="360000"/>
    <n v="500000"/>
    <n v="0"/>
    <n v="869000"/>
    <n v="1"/>
    <n v="2019"/>
    <x v="10"/>
  </r>
  <r>
    <n v="10000518"/>
    <s v="Protegido 518"/>
    <d v="2019-03-23T00:00:00"/>
    <d v="2020-02-11T00:00:00"/>
    <s v="FEMENINO"/>
    <s v="EL DONCELLO"/>
    <s v="CAQUETA"/>
    <n v="0"/>
    <n v="2"/>
    <n v="1"/>
    <n v="0"/>
    <n v="1"/>
    <n v="1"/>
    <s v="Si"/>
    <s v="Si"/>
    <x v="0"/>
    <n v="0"/>
    <n v="13000"/>
    <n v="1500"/>
    <n v="0"/>
    <n v="250000"/>
    <n v="180000"/>
    <n v="444500"/>
    <n v="1"/>
    <n v="2019"/>
    <x v="2"/>
  </r>
  <r>
    <n v="10000519"/>
    <s v="Protegido 519"/>
    <d v="2019-03-23T00:00:00"/>
    <d v="2021-08-19T00:00:00"/>
    <s v="FEMENINO"/>
    <s v="FLORENCIA 1"/>
    <s v="CAQUETA"/>
    <n v="0"/>
    <n v="2"/>
    <n v="1"/>
    <n v="0"/>
    <n v="1"/>
    <n v="2"/>
    <s v="Si"/>
    <s v="Si"/>
    <x v="0"/>
    <n v="0"/>
    <n v="13000"/>
    <n v="1500"/>
    <n v="0"/>
    <n v="250000"/>
    <n v="360000"/>
    <n v="624500"/>
    <n v="1"/>
    <n v="2019"/>
    <x v="3"/>
  </r>
  <r>
    <n v="10000520"/>
    <s v="Protegido 520"/>
    <d v="2019-03-23T00:00:00"/>
    <d v="2021-06-24T00:00:00"/>
    <s v="MASCULINO"/>
    <s v="BOGOTA"/>
    <s v="BOGOTA"/>
    <n v="0"/>
    <n v="0"/>
    <n v="0"/>
    <n v="0"/>
    <n v="3"/>
    <n v="1"/>
    <s v="No"/>
    <s v="Si"/>
    <x v="0"/>
    <n v="0"/>
    <n v="0"/>
    <n v="0"/>
    <n v="0"/>
    <n v="750000"/>
    <n v="180000"/>
    <n v="930000"/>
    <n v="1"/>
    <n v="2019"/>
    <x v="1"/>
  </r>
  <r>
    <n v="10000521"/>
    <s v="Protegido 521"/>
    <d v="2019-03-23T00:00:00"/>
    <d v="2021-08-21T00:00:00"/>
    <s v="MASCULINO"/>
    <s v="BOGOTA"/>
    <s v="BOGOTA"/>
    <n v="0"/>
    <n v="0"/>
    <n v="0"/>
    <n v="1"/>
    <n v="2"/>
    <n v="2"/>
    <s v="No"/>
    <s v="Si"/>
    <x v="0"/>
    <n v="0"/>
    <n v="0"/>
    <n v="0"/>
    <n v="120000"/>
    <n v="500000"/>
    <n v="360000"/>
    <n v="980000"/>
    <n v="1"/>
    <n v="2019"/>
    <x v="3"/>
  </r>
  <r>
    <n v="10000522"/>
    <s v="Protegido 522"/>
    <d v="2019-03-23T00:00:00"/>
    <d v="2021-01-13T00:00:00"/>
    <s v="FEMENINO"/>
    <s v="BOGOTA"/>
    <s v="BOGOTA"/>
    <n v="1"/>
    <n v="1"/>
    <n v="0"/>
    <n v="1"/>
    <n v="1"/>
    <n v="1"/>
    <s v="Si"/>
    <s v="Si"/>
    <x v="0"/>
    <n v="2500"/>
    <n v="6500"/>
    <n v="0"/>
    <n v="120000"/>
    <n v="250000"/>
    <n v="180000"/>
    <n v="559000"/>
    <n v="1"/>
    <n v="2019"/>
    <x v="10"/>
  </r>
  <r>
    <n v="10000523"/>
    <s v="Protegido 523"/>
    <d v="2019-03-23T00:00:00"/>
    <d v="2019-06-22T00:00:00"/>
    <s v="MASCULINO"/>
    <s v="BOGOTA"/>
    <s v="BOGOTA"/>
    <n v="1"/>
    <n v="1"/>
    <n v="0"/>
    <n v="1"/>
    <n v="2"/>
    <n v="2"/>
    <s v="Si"/>
    <s v="Si"/>
    <x v="0"/>
    <n v="2500"/>
    <n v="6500"/>
    <n v="0"/>
    <n v="120000"/>
    <n v="500000"/>
    <n v="360000"/>
    <n v="989000"/>
    <n v="1"/>
    <n v="2019"/>
    <x v="1"/>
  </r>
  <r>
    <n v="10000524"/>
    <s v="Protegido 524"/>
    <d v="2019-03-23T00:00:00"/>
    <d v="2019-07-15T00:00:00"/>
    <s v="MASCULINO"/>
    <s v="IBAGUE"/>
    <s v="TOLIMA"/>
    <n v="0"/>
    <n v="1"/>
    <n v="0"/>
    <n v="3"/>
    <n v="1"/>
    <n v="0"/>
    <s v="Si"/>
    <s v="Si"/>
    <x v="0"/>
    <n v="0"/>
    <n v="6500"/>
    <n v="0"/>
    <n v="360000"/>
    <n v="250000"/>
    <n v="0"/>
    <n v="616500"/>
    <n v="4"/>
    <n v="2019"/>
    <x v="0"/>
  </r>
  <r>
    <n v="10000525"/>
    <s v="Protegido 525"/>
    <d v="2019-03-23T00:00:00"/>
    <d v="2020-09-22T00:00:00"/>
    <s v="FEMENINO"/>
    <s v="FLORENCIA 1"/>
    <s v="CAQUETA"/>
    <n v="0"/>
    <n v="2"/>
    <n v="0"/>
    <n v="0"/>
    <n v="2"/>
    <n v="2"/>
    <s v="Si"/>
    <s v="Si"/>
    <x v="0"/>
    <n v="0"/>
    <n v="13000"/>
    <n v="0"/>
    <n v="0"/>
    <n v="500000"/>
    <n v="360000"/>
    <n v="873000"/>
    <n v="1"/>
    <n v="2019"/>
    <x v="9"/>
  </r>
  <r>
    <n v="10000526"/>
    <s v="Protegido 526"/>
    <d v="2019-03-23T00:00:00"/>
    <d v="2020-05-05T00:00:00"/>
    <s v="FEMENINO"/>
    <s v="PEREIRA"/>
    <s v="RISARALDA"/>
    <n v="0"/>
    <n v="0"/>
    <n v="0"/>
    <n v="1"/>
    <n v="1"/>
    <n v="1"/>
    <s v="No"/>
    <s v="Si"/>
    <x v="0"/>
    <n v="0"/>
    <n v="0"/>
    <n v="0"/>
    <n v="120000"/>
    <n v="250000"/>
    <n v="180000"/>
    <n v="550000"/>
    <n v="1"/>
    <n v="2019"/>
    <x v="7"/>
  </r>
  <r>
    <n v="10000527"/>
    <s v="Protegido 527"/>
    <d v="2019-03-23T00:00:00"/>
    <d v="2020-09-10T00:00:00"/>
    <s v="FEMENINO"/>
    <s v="PUEBLO RICO"/>
    <s v="RISARALDA"/>
    <n v="0"/>
    <n v="2"/>
    <n v="0"/>
    <n v="0"/>
    <n v="1"/>
    <n v="2"/>
    <s v="Si"/>
    <s v="Si"/>
    <x v="0"/>
    <n v="0"/>
    <n v="13000"/>
    <n v="0"/>
    <n v="0"/>
    <n v="250000"/>
    <n v="360000"/>
    <n v="623000"/>
    <n v="1"/>
    <n v="2019"/>
    <x v="9"/>
  </r>
  <r>
    <n v="10000528"/>
    <s v="Protegido 528"/>
    <d v="2019-03-23T00:00:00"/>
    <d v="2021-07-28T00:00:00"/>
    <s v="FEMENINO"/>
    <s v="MEDELLIN"/>
    <s v="ANTIOQUIA"/>
    <n v="0"/>
    <n v="0"/>
    <n v="0"/>
    <n v="1"/>
    <n v="2"/>
    <n v="1"/>
    <s v="No"/>
    <s v="Si"/>
    <x v="0"/>
    <n v="0"/>
    <n v="0"/>
    <n v="0"/>
    <n v="120000"/>
    <n v="500000"/>
    <n v="180000"/>
    <n v="800000"/>
    <n v="2"/>
    <n v="2019"/>
    <x v="0"/>
  </r>
  <r>
    <n v="10000529"/>
    <s v="Protegido 529"/>
    <d v="2019-03-23T00:00:00"/>
    <d v="2020-02-12T00:00:00"/>
    <s v="FEMENINO"/>
    <s v="MEDELLIN"/>
    <s v="ANTIOQUIA"/>
    <n v="0"/>
    <n v="0"/>
    <n v="1"/>
    <n v="0"/>
    <n v="3"/>
    <n v="1"/>
    <s v="Si"/>
    <s v="Si"/>
    <x v="0"/>
    <n v="0"/>
    <n v="0"/>
    <n v="1500"/>
    <n v="0"/>
    <n v="750000"/>
    <n v="180000"/>
    <n v="931500"/>
    <n v="2"/>
    <n v="2019"/>
    <x v="2"/>
  </r>
  <r>
    <n v="10000530"/>
    <s v="Protegido 530"/>
    <d v="2019-03-23T00:00:00"/>
    <d v="2021-07-13T00:00:00"/>
    <s v="FEMENINO"/>
    <s v="MEDELLIN"/>
    <s v="ANTIOQUIA"/>
    <n v="1"/>
    <n v="2"/>
    <n v="1"/>
    <n v="3"/>
    <n v="2"/>
    <n v="0"/>
    <s v="Si"/>
    <s v="Si"/>
    <x v="0"/>
    <n v="2500"/>
    <n v="13000"/>
    <n v="1500"/>
    <n v="360000"/>
    <n v="500000"/>
    <n v="0"/>
    <n v="877000"/>
    <n v="2"/>
    <n v="2019"/>
    <x v="0"/>
  </r>
  <r>
    <n v="10000531"/>
    <s v="Protegido 531"/>
    <d v="2019-03-23T00:00:00"/>
    <d v="2020-09-16T00:00:00"/>
    <s v="FEMENINO"/>
    <s v="MUTATA"/>
    <s v="ANTIOQUIA"/>
    <n v="0"/>
    <n v="2"/>
    <n v="1"/>
    <n v="0"/>
    <n v="1"/>
    <n v="1"/>
    <s v="Si"/>
    <s v="Si"/>
    <x v="0"/>
    <n v="0"/>
    <n v="13000"/>
    <n v="1500"/>
    <n v="0"/>
    <n v="250000"/>
    <n v="180000"/>
    <n v="444500"/>
    <n v="2"/>
    <n v="2019"/>
    <x v="9"/>
  </r>
  <r>
    <n v="10000532"/>
    <s v="Protegido 532"/>
    <d v="2019-03-23T00:00:00"/>
    <d v="2021-09-08T00:00:00"/>
    <s v="MASCULINO"/>
    <s v="BARRANQUILLA"/>
    <s v="ATLANTICO"/>
    <n v="0"/>
    <n v="1"/>
    <n v="1"/>
    <n v="1"/>
    <n v="3"/>
    <n v="2"/>
    <s v="Si"/>
    <s v="Si"/>
    <x v="0"/>
    <n v="0"/>
    <n v="6500"/>
    <n v="1500"/>
    <n v="120000"/>
    <n v="750000"/>
    <n v="360000"/>
    <n v="1238000"/>
    <n v="2"/>
    <n v="2019"/>
    <x v="9"/>
  </r>
  <r>
    <n v="10000533"/>
    <s v="Protegido 533"/>
    <d v="2019-03-23T00:00:00"/>
    <d v="2020-08-31T00:00:00"/>
    <s v="FEMENINO"/>
    <s v="CIENAGA"/>
    <s v="MAGDALENA"/>
    <n v="1"/>
    <n v="0"/>
    <n v="0"/>
    <n v="1"/>
    <n v="3"/>
    <n v="1"/>
    <s v="Si"/>
    <s v="Si"/>
    <x v="0"/>
    <n v="2500"/>
    <n v="0"/>
    <n v="0"/>
    <n v="120000"/>
    <n v="750000"/>
    <n v="180000"/>
    <n v="1052500"/>
    <n v="4"/>
    <n v="2019"/>
    <x v="3"/>
  </r>
  <r>
    <n v="10000534"/>
    <s v="Protegido 534"/>
    <d v="2019-03-23T00:00:00"/>
    <d v="2020-06-02T00:00:00"/>
    <s v="FEMENINO"/>
    <s v="COYAIMA"/>
    <s v="TOLIMA"/>
    <n v="0"/>
    <n v="2"/>
    <n v="0"/>
    <n v="0"/>
    <n v="1"/>
    <n v="1"/>
    <s v="Si"/>
    <s v="Si"/>
    <x v="0"/>
    <n v="0"/>
    <n v="13000"/>
    <n v="0"/>
    <n v="0"/>
    <n v="250000"/>
    <n v="180000"/>
    <n v="443000"/>
    <n v="4"/>
    <n v="2019"/>
    <x v="1"/>
  </r>
  <r>
    <n v="10000535"/>
    <s v="Protegido 535"/>
    <d v="2019-03-23T00:00:00"/>
    <d v="2021-05-30T00:00:00"/>
    <s v="FEMENINO"/>
    <s v="BOGOTA"/>
    <s v="BOGOTA"/>
    <n v="0"/>
    <n v="1"/>
    <n v="1"/>
    <n v="0"/>
    <n v="2"/>
    <n v="0"/>
    <s v="Si"/>
    <s v="Si"/>
    <x v="0"/>
    <n v="0"/>
    <n v="6500"/>
    <n v="1500"/>
    <n v="0"/>
    <n v="500000"/>
    <n v="0"/>
    <n v="508000"/>
    <n v="1"/>
    <n v="2019"/>
    <x v="7"/>
  </r>
  <r>
    <n v="10000536"/>
    <s v="Protegido 536"/>
    <d v="2019-03-23T00:00:00"/>
    <d v="2019-12-19T00:00:00"/>
    <s v="FEMENINO"/>
    <s v="VILLAVICENCIO"/>
    <s v="META"/>
    <n v="0"/>
    <n v="1"/>
    <n v="0"/>
    <n v="3"/>
    <n v="2"/>
    <n v="0"/>
    <s v="Si"/>
    <s v="Si"/>
    <x v="0"/>
    <n v="0"/>
    <n v="6500"/>
    <n v="0"/>
    <n v="360000"/>
    <n v="500000"/>
    <n v="0"/>
    <n v="866500"/>
    <n v="1"/>
    <n v="2019"/>
    <x v="8"/>
  </r>
  <r>
    <n v="10000537"/>
    <s v="Protegido 537"/>
    <d v="2019-03-23T00:00:00"/>
    <d v="2021-06-02T00:00:00"/>
    <s v="FEMENINO"/>
    <s v="LA MESA"/>
    <s v="CUNDINAMARCA"/>
    <n v="1"/>
    <n v="0"/>
    <n v="0"/>
    <n v="0"/>
    <n v="1"/>
    <n v="0"/>
    <s v="Si"/>
    <s v="Si"/>
    <x v="0"/>
    <n v="2500"/>
    <n v="0"/>
    <n v="0"/>
    <n v="0"/>
    <n v="250000"/>
    <n v="0"/>
    <n v="252500"/>
    <n v="3"/>
    <n v="2019"/>
    <x v="1"/>
  </r>
  <r>
    <n v="10000538"/>
    <s v="Protegido 538"/>
    <d v="2019-03-23T00:00:00"/>
    <d v="2020-02-26T00:00:00"/>
    <s v="MASCULINO"/>
    <s v="FLORENCIA 1"/>
    <s v="CAQUETA"/>
    <n v="0"/>
    <n v="2"/>
    <n v="0"/>
    <n v="3"/>
    <n v="1"/>
    <n v="2"/>
    <s v="Si"/>
    <s v="Si"/>
    <x v="0"/>
    <n v="0"/>
    <n v="13000"/>
    <n v="0"/>
    <n v="360000"/>
    <n v="250000"/>
    <n v="360000"/>
    <n v="983000"/>
    <n v="1"/>
    <n v="2019"/>
    <x v="2"/>
  </r>
  <r>
    <n v="10000539"/>
    <s v="Protegido 539"/>
    <d v="2019-03-23T00:00:00"/>
    <d v="2020-07-28T00:00:00"/>
    <s v="MASCULINO"/>
    <s v="GIRARDOT"/>
    <s v="CUNDINAMARCA"/>
    <n v="0"/>
    <n v="0"/>
    <n v="0"/>
    <n v="1"/>
    <n v="2"/>
    <n v="0"/>
    <s v="No"/>
    <s v="Si"/>
    <x v="0"/>
    <n v="0"/>
    <n v="0"/>
    <n v="0"/>
    <n v="120000"/>
    <n v="500000"/>
    <n v="0"/>
    <n v="620000"/>
    <n v="3"/>
    <n v="2019"/>
    <x v="0"/>
  </r>
  <r>
    <n v="10000540"/>
    <s v="Protegido 540"/>
    <d v="2019-03-23T00:00:00"/>
    <d v="2020-07-25T00:00:00"/>
    <s v="MASCULINO"/>
    <s v="LA BELLEZA"/>
    <s v="SANTANDER"/>
    <n v="1"/>
    <n v="1"/>
    <n v="0"/>
    <n v="1"/>
    <n v="3"/>
    <n v="2"/>
    <s v="Si"/>
    <s v="Si"/>
    <x v="0"/>
    <n v="2500"/>
    <n v="6500"/>
    <n v="0"/>
    <n v="120000"/>
    <n v="750000"/>
    <n v="360000"/>
    <n v="1239000"/>
    <n v="2"/>
    <n v="2019"/>
    <x v="0"/>
  </r>
  <r>
    <n v="10000541"/>
    <s v="Protegido 541"/>
    <d v="2019-03-23T00:00:00"/>
    <d v="2020-12-01T00:00:00"/>
    <s v="MASCULINO"/>
    <s v="PITALITO"/>
    <s v="HUILA"/>
    <n v="0"/>
    <n v="1"/>
    <n v="0"/>
    <n v="1"/>
    <n v="2"/>
    <n v="1"/>
    <s v="Si"/>
    <s v="Si"/>
    <x v="0"/>
    <n v="0"/>
    <n v="6500"/>
    <n v="0"/>
    <n v="120000"/>
    <n v="500000"/>
    <n v="180000"/>
    <n v="806500"/>
    <n v="1"/>
    <n v="2019"/>
    <x v="8"/>
  </r>
  <r>
    <n v="10000542"/>
    <s v="Protegido 542"/>
    <d v="2019-03-23T00:00:00"/>
    <d v="2019-12-04T00:00:00"/>
    <s v="FEMENINO"/>
    <s v="BARRANCABERMEJA"/>
    <s v="SANTANDER"/>
    <n v="1"/>
    <n v="0"/>
    <n v="0"/>
    <n v="3"/>
    <n v="2"/>
    <n v="0"/>
    <s v="Si"/>
    <s v="Si"/>
    <x v="0"/>
    <n v="2500"/>
    <n v="0"/>
    <n v="0"/>
    <n v="360000"/>
    <n v="500000"/>
    <n v="0"/>
    <n v="862500"/>
    <n v="2"/>
    <n v="2019"/>
    <x v="8"/>
  </r>
  <r>
    <n v="10000543"/>
    <s v="Protegido 543"/>
    <d v="2019-03-23T00:00:00"/>
    <d v="2020-12-02T00:00:00"/>
    <s v="FEMENINO"/>
    <s v="BARRANQUILLA"/>
    <s v="ATLANTICO"/>
    <n v="0"/>
    <n v="1"/>
    <n v="1"/>
    <n v="0"/>
    <n v="2"/>
    <n v="0"/>
    <s v="Si"/>
    <s v="Si"/>
    <x v="0"/>
    <n v="0"/>
    <n v="6500"/>
    <n v="1500"/>
    <n v="0"/>
    <n v="500000"/>
    <n v="0"/>
    <n v="508000"/>
    <n v="2"/>
    <n v="2019"/>
    <x v="8"/>
  </r>
  <r>
    <n v="10000544"/>
    <s v="Protegido 544"/>
    <d v="2019-03-23T00:00:00"/>
    <d v="2019-12-23T00:00:00"/>
    <s v="MASCULINO"/>
    <s v="BOGOTA"/>
    <s v="BOGOTA"/>
    <n v="1"/>
    <n v="1"/>
    <n v="1"/>
    <n v="3"/>
    <n v="3"/>
    <n v="0"/>
    <s v="Si"/>
    <s v="Si"/>
    <x v="0"/>
    <n v="2500"/>
    <n v="6500"/>
    <n v="1500"/>
    <n v="360000"/>
    <n v="750000"/>
    <n v="0"/>
    <n v="1120500"/>
    <n v="1"/>
    <n v="2019"/>
    <x v="8"/>
  </r>
  <r>
    <n v="10000545"/>
    <s v="Protegido 545"/>
    <d v="2019-03-23T00:00:00"/>
    <d v="2021-02-09T00:00:00"/>
    <s v="MASCULINO"/>
    <s v="BOGOTA"/>
    <s v="BOGOTA"/>
    <n v="0"/>
    <n v="2"/>
    <n v="0"/>
    <n v="1"/>
    <n v="1"/>
    <n v="0"/>
    <s v="Si"/>
    <s v="Si"/>
    <x v="0"/>
    <n v="0"/>
    <n v="13000"/>
    <n v="0"/>
    <n v="120000"/>
    <n v="250000"/>
    <n v="0"/>
    <n v="383000"/>
    <n v="1"/>
    <n v="2019"/>
    <x v="2"/>
  </r>
  <r>
    <n v="10000546"/>
    <s v="Protegido 546"/>
    <d v="2019-03-23T00:00:00"/>
    <d v="2019-10-04T00:00:00"/>
    <s v="MASCULINO"/>
    <s v="BOGOTA"/>
    <s v="BOGOTA"/>
    <n v="0"/>
    <n v="0"/>
    <n v="1"/>
    <n v="3"/>
    <n v="3"/>
    <n v="0"/>
    <s v="Si"/>
    <s v="Si"/>
    <x v="0"/>
    <n v="0"/>
    <n v="0"/>
    <n v="1500"/>
    <n v="360000"/>
    <n v="750000"/>
    <n v="0"/>
    <n v="1111500"/>
    <n v="1"/>
    <n v="2019"/>
    <x v="4"/>
  </r>
  <r>
    <n v="10000547"/>
    <s v="Protegido 547"/>
    <d v="2019-03-23T00:00:00"/>
    <d v="2019-11-12T00:00:00"/>
    <s v="MASCULINO"/>
    <s v="VIOTA"/>
    <s v="CUNDINAMARCA"/>
    <n v="0"/>
    <n v="1"/>
    <n v="0"/>
    <n v="0"/>
    <n v="1"/>
    <n v="1"/>
    <s v="Si"/>
    <s v="Si"/>
    <x v="0"/>
    <n v="0"/>
    <n v="6500"/>
    <n v="0"/>
    <n v="0"/>
    <n v="250000"/>
    <n v="180000"/>
    <n v="436500"/>
    <n v="3"/>
    <n v="2019"/>
    <x v="6"/>
  </r>
  <r>
    <n v="10000548"/>
    <s v="Protegido 548"/>
    <d v="2019-03-23T00:00:00"/>
    <d v="2020-05-08T00:00:00"/>
    <s v="FEMENINO"/>
    <s v="SAN VICENTE DEL CAGUAN"/>
    <s v="CAQUETA"/>
    <n v="0"/>
    <n v="2"/>
    <n v="0"/>
    <n v="1"/>
    <n v="2"/>
    <n v="1"/>
    <s v="Si"/>
    <s v="Si"/>
    <x v="0"/>
    <n v="0"/>
    <n v="13000"/>
    <n v="0"/>
    <n v="120000"/>
    <n v="500000"/>
    <n v="180000"/>
    <n v="813000"/>
    <n v="1"/>
    <n v="2019"/>
    <x v="7"/>
  </r>
  <r>
    <n v="10000549"/>
    <s v="Protegido 549"/>
    <d v="2019-03-23T00:00:00"/>
    <d v="2019-12-28T00:00:00"/>
    <s v="MASCULINO"/>
    <s v="CIMITARRA"/>
    <s v="SANTANDER"/>
    <n v="0"/>
    <n v="1"/>
    <n v="1"/>
    <n v="3"/>
    <n v="2"/>
    <n v="0"/>
    <s v="Si"/>
    <s v="Si"/>
    <x v="0"/>
    <n v="0"/>
    <n v="6500"/>
    <n v="1500"/>
    <n v="360000"/>
    <n v="500000"/>
    <n v="0"/>
    <n v="868000"/>
    <n v="2"/>
    <n v="2019"/>
    <x v="8"/>
  </r>
  <r>
    <n v="10000550"/>
    <s v="Protegido 550"/>
    <d v="2019-03-23T00:00:00"/>
    <d v="2020-07-23T00:00:00"/>
    <s v="FEMENINO"/>
    <s v="PIEDECUESTA"/>
    <s v="SANTANDER"/>
    <n v="0"/>
    <n v="1"/>
    <n v="0"/>
    <n v="0"/>
    <n v="1"/>
    <n v="2"/>
    <s v="Si"/>
    <s v="Si"/>
    <x v="0"/>
    <n v="0"/>
    <n v="6500"/>
    <n v="0"/>
    <n v="0"/>
    <n v="250000"/>
    <n v="360000"/>
    <n v="616500"/>
    <n v="2"/>
    <n v="2019"/>
    <x v="0"/>
  </r>
  <r>
    <n v="10000551"/>
    <s v="Protegido 551"/>
    <d v="2019-03-23T00:00:00"/>
    <d v="2021-04-22T00:00:00"/>
    <s v="FEMENINO"/>
    <s v="BARRANCABERMEJA"/>
    <s v="SANTANDER"/>
    <n v="1"/>
    <n v="2"/>
    <n v="1"/>
    <n v="3"/>
    <n v="3"/>
    <n v="1"/>
    <s v="Si"/>
    <s v="Si"/>
    <x v="0"/>
    <n v="2500"/>
    <n v="13000"/>
    <n v="1500"/>
    <n v="360000"/>
    <n v="750000"/>
    <n v="180000"/>
    <n v="1307000"/>
    <n v="2"/>
    <n v="2019"/>
    <x v="11"/>
  </r>
  <r>
    <n v="10000552"/>
    <s v="Protegido 552"/>
    <d v="2019-03-23T00:00:00"/>
    <d v="2019-07-03T00:00:00"/>
    <s v="MASCULINO"/>
    <s v="BARRANCABERMEJA"/>
    <s v="SANTANDER"/>
    <n v="0"/>
    <n v="2"/>
    <n v="1"/>
    <n v="3"/>
    <n v="3"/>
    <n v="2"/>
    <s v="Si"/>
    <s v="Si"/>
    <x v="0"/>
    <n v="0"/>
    <n v="13000"/>
    <n v="1500"/>
    <n v="360000"/>
    <n v="750000"/>
    <n v="360000"/>
    <n v="1484500"/>
    <n v="2"/>
    <n v="2019"/>
    <x v="0"/>
  </r>
  <r>
    <n v="10000553"/>
    <s v="Protegido 553"/>
    <d v="2019-03-23T00:00:00"/>
    <d v="2019-12-25T00:00:00"/>
    <s v="MASCULINO"/>
    <s v="IBAGUE"/>
    <s v="TOLIMA"/>
    <n v="0"/>
    <n v="0"/>
    <n v="0"/>
    <n v="3"/>
    <n v="2"/>
    <n v="2"/>
    <s v="No"/>
    <s v="Si"/>
    <x v="0"/>
    <n v="0"/>
    <n v="0"/>
    <n v="0"/>
    <n v="360000"/>
    <n v="500000"/>
    <n v="360000"/>
    <n v="1220000"/>
    <n v="4"/>
    <n v="2019"/>
    <x v="8"/>
  </r>
  <r>
    <n v="10000554"/>
    <s v="Protegido 554"/>
    <d v="2019-03-23T00:00:00"/>
    <d v="2019-12-23T00:00:00"/>
    <s v="MASCULINO"/>
    <s v="BOGOTA"/>
    <s v="BOGOTA"/>
    <n v="0"/>
    <n v="2"/>
    <n v="0"/>
    <n v="1"/>
    <n v="2"/>
    <n v="1"/>
    <s v="Si"/>
    <s v="Si"/>
    <x v="0"/>
    <n v="0"/>
    <n v="13000"/>
    <n v="0"/>
    <n v="120000"/>
    <n v="500000"/>
    <n v="180000"/>
    <n v="813000"/>
    <n v="1"/>
    <n v="2019"/>
    <x v="8"/>
  </r>
  <r>
    <n v="10000555"/>
    <s v="Protegido 555"/>
    <d v="2019-03-23T00:00:00"/>
    <d v="2021-01-28T00:00:00"/>
    <s v="MASCULINO"/>
    <s v="POPAYAN"/>
    <s v="CAUCA"/>
    <n v="0"/>
    <n v="0"/>
    <n v="0"/>
    <n v="1"/>
    <n v="3"/>
    <n v="2"/>
    <s v="No"/>
    <s v="Si"/>
    <x v="0"/>
    <n v="0"/>
    <n v="0"/>
    <n v="0"/>
    <n v="120000"/>
    <n v="750000"/>
    <n v="360000"/>
    <n v="1230000"/>
    <n v="1"/>
    <n v="2019"/>
    <x v="10"/>
  </r>
  <r>
    <n v="10000556"/>
    <s v="Protegido 556"/>
    <d v="2019-03-23T00:00:00"/>
    <d v="2020-08-18T00:00:00"/>
    <s v="FEMENINO"/>
    <s v="SAN VICENTE DEL CAGUAN"/>
    <s v="CAQUETA"/>
    <n v="0"/>
    <n v="2"/>
    <n v="0"/>
    <n v="3"/>
    <n v="3"/>
    <n v="2"/>
    <s v="Si"/>
    <s v="Si"/>
    <x v="0"/>
    <n v="0"/>
    <n v="13000"/>
    <n v="0"/>
    <n v="360000"/>
    <n v="750000"/>
    <n v="360000"/>
    <n v="1483000"/>
    <n v="1"/>
    <n v="2019"/>
    <x v="3"/>
  </r>
  <r>
    <n v="10000557"/>
    <s v="Protegido 557"/>
    <d v="2019-03-23T00:00:00"/>
    <d v="2021-05-21T00:00:00"/>
    <s v="MASCULINO"/>
    <s v="MEDELLIN"/>
    <s v="ANTIOQUIA"/>
    <n v="1"/>
    <n v="0"/>
    <n v="0"/>
    <n v="3"/>
    <n v="2"/>
    <n v="0"/>
    <s v="Si"/>
    <s v="Si"/>
    <x v="0"/>
    <n v="2500"/>
    <n v="0"/>
    <n v="0"/>
    <n v="360000"/>
    <n v="500000"/>
    <n v="0"/>
    <n v="862500"/>
    <n v="2"/>
    <n v="2019"/>
    <x v="7"/>
  </r>
  <r>
    <n v="10000558"/>
    <s v="Protegido 558"/>
    <d v="2019-03-23T00:00:00"/>
    <d v="2019-08-08T00:00:00"/>
    <s v="MASCULINO"/>
    <s v="BOGOTA"/>
    <s v="BOGOTA"/>
    <n v="1"/>
    <n v="1"/>
    <n v="1"/>
    <n v="1"/>
    <n v="3"/>
    <n v="0"/>
    <s v="Si"/>
    <s v="Si"/>
    <x v="0"/>
    <n v="2500"/>
    <n v="6500"/>
    <n v="1500"/>
    <n v="120000"/>
    <n v="750000"/>
    <n v="0"/>
    <n v="880500"/>
    <n v="1"/>
    <n v="2019"/>
    <x v="3"/>
  </r>
  <r>
    <n v="10000559"/>
    <s v="Protegido 559"/>
    <d v="2019-03-23T00:00:00"/>
    <d v="2020-03-30T00:00:00"/>
    <s v="MASCULINO"/>
    <s v="BOGOTA"/>
    <s v="BOGOTA"/>
    <n v="0"/>
    <n v="1"/>
    <n v="0"/>
    <n v="1"/>
    <n v="1"/>
    <n v="0"/>
    <s v="Si"/>
    <s v="Si"/>
    <x v="0"/>
    <n v="0"/>
    <n v="6500"/>
    <n v="0"/>
    <n v="120000"/>
    <n v="250000"/>
    <n v="0"/>
    <n v="376500"/>
    <n v="1"/>
    <n v="2019"/>
    <x v="5"/>
  </r>
  <r>
    <n v="10000560"/>
    <s v="Protegido 560"/>
    <d v="2019-03-23T00:00:00"/>
    <d v="2020-11-04T00:00:00"/>
    <s v="MASCULINO"/>
    <s v="PITALITO"/>
    <s v="HUILA"/>
    <n v="0"/>
    <n v="1"/>
    <n v="0"/>
    <n v="0"/>
    <n v="3"/>
    <n v="2"/>
    <s v="Si"/>
    <s v="Si"/>
    <x v="0"/>
    <n v="0"/>
    <n v="6500"/>
    <n v="0"/>
    <n v="0"/>
    <n v="750000"/>
    <n v="360000"/>
    <n v="1116500"/>
    <n v="1"/>
    <n v="2019"/>
    <x v="6"/>
  </r>
  <r>
    <n v="10000561"/>
    <s v="Protegido 561"/>
    <d v="2019-03-23T00:00:00"/>
    <d v="2020-06-09T00:00:00"/>
    <s v="MASCULINO"/>
    <s v="BOGOTA"/>
    <s v="BOGOTA"/>
    <n v="0"/>
    <n v="2"/>
    <n v="1"/>
    <n v="0"/>
    <n v="3"/>
    <n v="2"/>
    <s v="Si"/>
    <s v="Si"/>
    <x v="0"/>
    <n v="0"/>
    <n v="13000"/>
    <n v="1500"/>
    <n v="0"/>
    <n v="750000"/>
    <n v="360000"/>
    <n v="1124500"/>
    <n v="1"/>
    <n v="2019"/>
    <x v="1"/>
  </r>
  <r>
    <n v="10000562"/>
    <s v="Protegido 562"/>
    <d v="2019-03-23T00:00:00"/>
    <d v="2019-07-16T00:00:00"/>
    <s v="MASCULINO"/>
    <s v="BOGOTA"/>
    <s v="BOGOTA"/>
    <n v="0"/>
    <n v="1"/>
    <n v="1"/>
    <n v="0"/>
    <n v="3"/>
    <n v="0"/>
    <s v="Si"/>
    <s v="Si"/>
    <x v="0"/>
    <n v="0"/>
    <n v="6500"/>
    <n v="1500"/>
    <n v="0"/>
    <n v="750000"/>
    <n v="0"/>
    <n v="758000"/>
    <n v="1"/>
    <n v="2019"/>
    <x v="0"/>
  </r>
  <r>
    <n v="10000563"/>
    <s v="Protegido 563"/>
    <d v="2019-03-23T00:00:00"/>
    <d v="2020-03-29T00:00:00"/>
    <s v="MASCULINO"/>
    <s v="BOGOTA"/>
    <s v="BOGOTA"/>
    <n v="0"/>
    <n v="0"/>
    <n v="1"/>
    <n v="1"/>
    <n v="2"/>
    <n v="2"/>
    <s v="Si"/>
    <s v="Si"/>
    <x v="0"/>
    <n v="0"/>
    <n v="0"/>
    <n v="1500"/>
    <n v="120000"/>
    <n v="500000"/>
    <n v="360000"/>
    <n v="981500"/>
    <n v="1"/>
    <n v="2019"/>
    <x v="5"/>
  </r>
  <r>
    <n v="10000564"/>
    <s v="Protegido 564"/>
    <d v="2019-03-23T00:00:00"/>
    <d v="2019-11-10T00:00:00"/>
    <s v="MASCULINO"/>
    <s v="BOGOTA"/>
    <s v="BOGOTA"/>
    <n v="0"/>
    <n v="1"/>
    <n v="0"/>
    <n v="0"/>
    <n v="1"/>
    <n v="1"/>
    <s v="Si"/>
    <s v="Si"/>
    <x v="0"/>
    <n v="0"/>
    <n v="6500"/>
    <n v="0"/>
    <n v="0"/>
    <n v="250000"/>
    <n v="180000"/>
    <n v="436500"/>
    <n v="1"/>
    <n v="2019"/>
    <x v="6"/>
  </r>
  <r>
    <n v="10000565"/>
    <s v="Protegido 565"/>
    <d v="2019-03-23T00:00:00"/>
    <d v="2020-05-16T00:00:00"/>
    <s v="MASCULINO"/>
    <s v="MANIZALES"/>
    <s v="CALDAS"/>
    <n v="0"/>
    <n v="1"/>
    <n v="0"/>
    <n v="1"/>
    <n v="2"/>
    <n v="0"/>
    <s v="Si"/>
    <s v="Si"/>
    <x v="0"/>
    <n v="0"/>
    <n v="6500"/>
    <n v="0"/>
    <n v="120000"/>
    <n v="500000"/>
    <n v="0"/>
    <n v="626500"/>
    <n v="1"/>
    <n v="2019"/>
    <x v="7"/>
  </r>
  <r>
    <n v="10000566"/>
    <s v="Protegido 566"/>
    <d v="2019-03-23T00:00:00"/>
    <d v="2019-06-21T00:00:00"/>
    <s v="MASCULINO"/>
    <s v="BOGOTA"/>
    <s v="BOGOTA"/>
    <n v="1"/>
    <n v="2"/>
    <n v="1"/>
    <n v="1"/>
    <n v="2"/>
    <n v="0"/>
    <s v="Si"/>
    <s v="Si"/>
    <x v="0"/>
    <n v="2500"/>
    <n v="13000"/>
    <n v="1500"/>
    <n v="120000"/>
    <n v="500000"/>
    <n v="0"/>
    <n v="637000"/>
    <n v="1"/>
    <n v="2019"/>
    <x v="1"/>
  </r>
  <r>
    <n v="10000567"/>
    <s v="Protegido 567"/>
    <d v="2019-03-23T00:00:00"/>
    <d v="2019-07-13T00:00:00"/>
    <s v="MASCULINO"/>
    <s v="GUAITARILLA"/>
    <s v="NARIÑO"/>
    <n v="0"/>
    <n v="0"/>
    <n v="1"/>
    <n v="1"/>
    <n v="1"/>
    <n v="1"/>
    <s v="Si"/>
    <s v="Si"/>
    <x v="0"/>
    <n v="0"/>
    <n v="0"/>
    <n v="1500"/>
    <n v="120000"/>
    <n v="250000"/>
    <n v="180000"/>
    <n v="551500"/>
    <n v="2"/>
    <n v="2019"/>
    <x v="0"/>
  </r>
  <r>
    <n v="10000568"/>
    <s v="Protegido 568"/>
    <d v="2019-03-23T00:00:00"/>
    <d v="2021-08-02T00:00:00"/>
    <s v="MASCULINO"/>
    <s v="BUCARAMANGA"/>
    <s v="SANTANDER"/>
    <n v="1"/>
    <n v="2"/>
    <n v="1"/>
    <n v="3"/>
    <n v="1"/>
    <n v="1"/>
    <s v="Si"/>
    <s v="Si"/>
    <x v="0"/>
    <n v="2500"/>
    <n v="13000"/>
    <n v="1500"/>
    <n v="360000"/>
    <n v="250000"/>
    <n v="180000"/>
    <n v="807000"/>
    <n v="2"/>
    <n v="2019"/>
    <x v="3"/>
  </r>
  <r>
    <n v="10000569"/>
    <s v="Protegido 569"/>
    <d v="2019-03-23T00:00:00"/>
    <d v="2020-02-02T00:00:00"/>
    <s v="MASCULINO"/>
    <s v="BUCARAMANGA"/>
    <s v="SANTANDER"/>
    <n v="0"/>
    <n v="0"/>
    <n v="0"/>
    <n v="1"/>
    <n v="1"/>
    <n v="1"/>
    <s v="No"/>
    <s v="Si"/>
    <x v="0"/>
    <n v="0"/>
    <n v="0"/>
    <n v="0"/>
    <n v="120000"/>
    <n v="250000"/>
    <n v="180000"/>
    <n v="550000"/>
    <n v="2"/>
    <n v="2019"/>
    <x v="2"/>
  </r>
  <r>
    <n v="10000570"/>
    <s v="Protegido 570"/>
    <d v="2019-03-23T00:00:00"/>
    <d v="2021-03-04T00:00:00"/>
    <s v="MASCULINO"/>
    <s v="BUCARAMANGA"/>
    <s v="SANTANDER"/>
    <n v="1"/>
    <n v="0"/>
    <n v="1"/>
    <n v="3"/>
    <n v="2"/>
    <n v="2"/>
    <s v="Si"/>
    <s v="Si"/>
    <x v="0"/>
    <n v="2500"/>
    <n v="0"/>
    <n v="1500"/>
    <n v="360000"/>
    <n v="500000"/>
    <n v="360000"/>
    <n v="1224000"/>
    <n v="2"/>
    <n v="2019"/>
    <x v="5"/>
  </r>
  <r>
    <n v="10000571"/>
    <s v="Protegido 571"/>
    <d v="2019-03-23T00:00:00"/>
    <d v="2019-10-16T00:00:00"/>
    <s v="MASCULINO"/>
    <s v="BARRANCABERMEJA"/>
    <s v="SANTANDER"/>
    <n v="0"/>
    <n v="1"/>
    <n v="1"/>
    <n v="3"/>
    <n v="3"/>
    <n v="1"/>
    <s v="Si"/>
    <s v="Si"/>
    <x v="0"/>
    <n v="0"/>
    <n v="6500"/>
    <n v="1500"/>
    <n v="360000"/>
    <n v="750000"/>
    <n v="180000"/>
    <n v="1298000"/>
    <n v="2"/>
    <n v="2019"/>
    <x v="4"/>
  </r>
  <r>
    <n v="10000572"/>
    <s v="Protegido 572"/>
    <d v="2019-03-23T00:00:00"/>
    <d v="2020-02-12T00:00:00"/>
    <s v="MASCULINO"/>
    <s v="SAN PABLO 2"/>
    <s v="NARIÑO"/>
    <n v="0"/>
    <n v="2"/>
    <n v="0"/>
    <n v="1"/>
    <n v="1"/>
    <n v="0"/>
    <s v="Si"/>
    <s v="Si"/>
    <x v="0"/>
    <n v="0"/>
    <n v="13000"/>
    <n v="0"/>
    <n v="120000"/>
    <n v="250000"/>
    <n v="0"/>
    <n v="383000"/>
    <n v="2"/>
    <n v="2019"/>
    <x v="2"/>
  </r>
  <r>
    <n v="10000573"/>
    <s v="Protegido 573"/>
    <d v="2019-03-23T00:00:00"/>
    <d v="2020-12-16T00:00:00"/>
    <s v="MASCULINO"/>
    <s v="BARRANCABERMEJA"/>
    <s v="SANTANDER"/>
    <n v="0"/>
    <n v="2"/>
    <n v="0"/>
    <n v="3"/>
    <n v="3"/>
    <n v="0"/>
    <s v="Si"/>
    <s v="Si"/>
    <x v="0"/>
    <n v="0"/>
    <n v="13000"/>
    <n v="0"/>
    <n v="360000"/>
    <n v="750000"/>
    <n v="0"/>
    <n v="1123000"/>
    <n v="2"/>
    <n v="2019"/>
    <x v="8"/>
  </r>
  <r>
    <n v="10000574"/>
    <s v="Protegido 574"/>
    <d v="2019-03-23T00:00:00"/>
    <d v="2019-10-16T00:00:00"/>
    <s v="MASCULINO"/>
    <s v="VILLAVICENCIO"/>
    <s v="META"/>
    <n v="0"/>
    <n v="1"/>
    <n v="1"/>
    <n v="3"/>
    <n v="1"/>
    <n v="0"/>
    <s v="Si"/>
    <s v="Si"/>
    <x v="0"/>
    <n v="0"/>
    <n v="6500"/>
    <n v="1500"/>
    <n v="360000"/>
    <n v="250000"/>
    <n v="0"/>
    <n v="618000"/>
    <n v="1"/>
    <n v="2019"/>
    <x v="4"/>
  </r>
  <r>
    <n v="10000575"/>
    <s v="Protegido 575"/>
    <d v="2019-03-23T00:00:00"/>
    <d v="2020-09-30T00:00:00"/>
    <s v="FEMENINO"/>
    <s v="BUCARAMANGA"/>
    <s v="SANTANDER"/>
    <n v="1"/>
    <n v="2"/>
    <n v="0"/>
    <n v="1"/>
    <n v="3"/>
    <n v="1"/>
    <s v="Si"/>
    <s v="Si"/>
    <x v="0"/>
    <n v="2500"/>
    <n v="13000"/>
    <n v="0"/>
    <n v="120000"/>
    <n v="750000"/>
    <n v="180000"/>
    <n v="1065500"/>
    <n v="2"/>
    <n v="2019"/>
    <x v="9"/>
  </r>
  <r>
    <n v="10000576"/>
    <s v="Protegido 576"/>
    <d v="2019-03-23T00:00:00"/>
    <d v="2019-07-06T00:00:00"/>
    <s v="MASCULINO"/>
    <s v="BOGOTA"/>
    <s v="BOGOTA"/>
    <n v="0"/>
    <n v="2"/>
    <n v="0"/>
    <n v="1"/>
    <n v="2"/>
    <n v="2"/>
    <s v="Si"/>
    <s v="Si"/>
    <x v="0"/>
    <n v="0"/>
    <n v="13000"/>
    <n v="0"/>
    <n v="120000"/>
    <n v="500000"/>
    <n v="360000"/>
    <n v="993000"/>
    <n v="1"/>
    <n v="2019"/>
    <x v="0"/>
  </r>
  <r>
    <n v="10000577"/>
    <s v="Protegido 577"/>
    <d v="2019-03-23T00:00:00"/>
    <d v="2021-09-01T00:00:00"/>
    <s v="FEMENINO"/>
    <s v="COYAIMA"/>
    <s v="TOLIMA"/>
    <n v="0"/>
    <n v="0"/>
    <n v="0"/>
    <n v="0"/>
    <n v="1"/>
    <n v="1"/>
    <s v="No"/>
    <s v="Si"/>
    <x v="0"/>
    <n v="0"/>
    <n v="0"/>
    <n v="0"/>
    <n v="0"/>
    <n v="250000"/>
    <n v="180000"/>
    <n v="430000"/>
    <n v="4"/>
    <n v="2019"/>
    <x v="9"/>
  </r>
  <r>
    <n v="10000578"/>
    <s v="Protegido 578"/>
    <d v="2019-03-23T00:00:00"/>
    <d v="2019-06-21T00:00:00"/>
    <s v="MASCULINO"/>
    <s v="IBAGUE"/>
    <s v="TOLIMA"/>
    <n v="1"/>
    <n v="2"/>
    <n v="0"/>
    <n v="3"/>
    <n v="2"/>
    <n v="0"/>
    <s v="Si"/>
    <s v="Si"/>
    <x v="0"/>
    <n v="2500"/>
    <n v="13000"/>
    <n v="0"/>
    <n v="360000"/>
    <n v="500000"/>
    <n v="0"/>
    <n v="875500"/>
    <n v="4"/>
    <n v="2019"/>
    <x v="1"/>
  </r>
  <r>
    <n v="10000579"/>
    <s v="Protegido 579"/>
    <d v="2019-03-23T00:00:00"/>
    <d v="2021-03-18T00:00:00"/>
    <s v="FEMENINO"/>
    <s v="VIOTA"/>
    <s v="CUNDINAMARCA"/>
    <n v="0"/>
    <n v="0"/>
    <n v="0"/>
    <n v="0"/>
    <n v="1"/>
    <n v="0"/>
    <s v="No"/>
    <s v="Si"/>
    <x v="0"/>
    <n v="0"/>
    <n v="0"/>
    <n v="0"/>
    <n v="0"/>
    <n v="250000"/>
    <n v="0"/>
    <n v="250000"/>
    <n v="3"/>
    <n v="2019"/>
    <x v="5"/>
  </r>
  <r>
    <n v="10000580"/>
    <s v="Protegido 580"/>
    <d v="2019-03-23T00:00:00"/>
    <d v="2021-08-03T00:00:00"/>
    <s v="MASCULINO"/>
    <s v="BOGOTA"/>
    <s v="BOGOTA"/>
    <n v="0"/>
    <n v="2"/>
    <n v="0"/>
    <n v="0"/>
    <n v="1"/>
    <n v="2"/>
    <s v="Si"/>
    <s v="Si"/>
    <x v="0"/>
    <n v="0"/>
    <n v="13000"/>
    <n v="0"/>
    <n v="0"/>
    <n v="250000"/>
    <n v="360000"/>
    <n v="623000"/>
    <n v="1"/>
    <n v="2019"/>
    <x v="3"/>
  </r>
  <r>
    <n v="10000581"/>
    <s v="Protegido 581"/>
    <d v="2019-03-23T00:00:00"/>
    <d v="2021-01-02T00:00:00"/>
    <s v="MASCULINO"/>
    <s v="BOGOTA"/>
    <s v="BOGOTA"/>
    <n v="1"/>
    <n v="2"/>
    <n v="0"/>
    <n v="3"/>
    <n v="3"/>
    <n v="1"/>
    <s v="Si"/>
    <s v="Si"/>
    <x v="0"/>
    <n v="2500"/>
    <n v="13000"/>
    <n v="0"/>
    <n v="360000"/>
    <n v="750000"/>
    <n v="180000"/>
    <n v="1305500"/>
    <n v="1"/>
    <n v="2019"/>
    <x v="10"/>
  </r>
  <r>
    <n v="10000582"/>
    <s v="Protegido 582"/>
    <d v="2019-03-23T00:00:00"/>
    <d v="2021-02-23T00:00:00"/>
    <s v="FEMENINO"/>
    <s v="SAN JUAN DE RIOSECO"/>
    <s v="CUNDINAMARCA"/>
    <n v="1"/>
    <n v="2"/>
    <n v="0"/>
    <n v="0"/>
    <n v="2"/>
    <n v="2"/>
    <s v="Si"/>
    <s v="Si"/>
    <x v="0"/>
    <n v="2500"/>
    <n v="13000"/>
    <n v="0"/>
    <n v="0"/>
    <n v="500000"/>
    <n v="360000"/>
    <n v="875500"/>
    <n v="3"/>
    <n v="2019"/>
    <x v="2"/>
  </r>
  <r>
    <n v="10000583"/>
    <s v="Protegido 583"/>
    <d v="2019-03-23T00:00:00"/>
    <d v="2020-05-20T00:00:00"/>
    <s v="MASCULINO"/>
    <s v="BOGOTA"/>
    <s v="BOGOTA"/>
    <n v="1"/>
    <n v="2"/>
    <n v="0"/>
    <n v="1"/>
    <n v="1"/>
    <n v="2"/>
    <s v="Si"/>
    <s v="Si"/>
    <x v="0"/>
    <n v="2500"/>
    <n v="13000"/>
    <n v="0"/>
    <n v="120000"/>
    <n v="250000"/>
    <n v="360000"/>
    <n v="745500"/>
    <n v="1"/>
    <n v="2019"/>
    <x v="7"/>
  </r>
  <r>
    <n v="10000584"/>
    <s v="Protegido 584"/>
    <d v="2019-03-23T00:00:00"/>
    <d v="2021-03-10T00:00:00"/>
    <s v="MASCULINO"/>
    <s v="VIOTA"/>
    <s v="CUNDINAMARCA"/>
    <n v="0"/>
    <n v="0"/>
    <n v="0"/>
    <n v="1"/>
    <n v="1"/>
    <n v="0"/>
    <s v="No"/>
    <s v="Si"/>
    <x v="0"/>
    <n v="0"/>
    <n v="0"/>
    <n v="0"/>
    <n v="120000"/>
    <n v="250000"/>
    <n v="0"/>
    <n v="370000"/>
    <n v="3"/>
    <n v="2019"/>
    <x v="5"/>
  </r>
  <r>
    <n v="10000585"/>
    <s v="Protegido 585"/>
    <d v="2019-03-23T00:00:00"/>
    <d v="2019-06-11T00:00:00"/>
    <s v="MASCULINO"/>
    <s v="BARRANCABERMEJA"/>
    <s v="SANTANDER"/>
    <n v="0"/>
    <n v="1"/>
    <n v="0"/>
    <n v="0"/>
    <n v="3"/>
    <n v="0"/>
    <s v="Si"/>
    <s v="Si"/>
    <x v="0"/>
    <n v="0"/>
    <n v="6500"/>
    <n v="0"/>
    <n v="0"/>
    <n v="750000"/>
    <n v="0"/>
    <n v="756500"/>
    <n v="2"/>
    <n v="2019"/>
    <x v="1"/>
  </r>
  <r>
    <n v="10000586"/>
    <s v="Protegido 586"/>
    <d v="2019-03-23T00:00:00"/>
    <d v="2021-07-23T00:00:00"/>
    <s v="MASCULINO"/>
    <s v="MEDELLIN"/>
    <s v="ANTIOQUIA"/>
    <n v="0"/>
    <n v="1"/>
    <n v="0"/>
    <n v="1"/>
    <n v="3"/>
    <n v="0"/>
    <s v="Si"/>
    <s v="Si"/>
    <x v="0"/>
    <n v="0"/>
    <n v="6500"/>
    <n v="0"/>
    <n v="120000"/>
    <n v="750000"/>
    <n v="0"/>
    <n v="876500"/>
    <n v="2"/>
    <n v="2019"/>
    <x v="0"/>
  </r>
  <r>
    <n v="10000587"/>
    <s v="Protegido 587"/>
    <d v="2019-03-23T00:00:00"/>
    <d v="2020-10-01T00:00:00"/>
    <s v="FEMENINO"/>
    <s v="NEIVA"/>
    <s v="HUILA"/>
    <n v="1"/>
    <n v="2"/>
    <n v="1"/>
    <n v="3"/>
    <n v="1"/>
    <n v="0"/>
    <s v="Si"/>
    <s v="Si"/>
    <x v="0"/>
    <n v="2500"/>
    <n v="13000"/>
    <n v="1500"/>
    <n v="360000"/>
    <n v="250000"/>
    <n v="0"/>
    <n v="627000"/>
    <n v="1"/>
    <n v="2019"/>
    <x v="4"/>
  </r>
  <r>
    <n v="10000588"/>
    <s v="Protegido 588"/>
    <d v="2019-03-23T00:00:00"/>
    <d v="2019-09-09T00:00:00"/>
    <s v="MASCULINO"/>
    <s v="BOGOTA"/>
    <s v="BOGOTA"/>
    <n v="0"/>
    <n v="2"/>
    <n v="0"/>
    <n v="0"/>
    <n v="1"/>
    <n v="1"/>
    <s v="Si"/>
    <s v="Si"/>
    <x v="0"/>
    <n v="0"/>
    <n v="13000"/>
    <n v="0"/>
    <n v="0"/>
    <n v="250000"/>
    <n v="180000"/>
    <n v="443000"/>
    <n v="1"/>
    <n v="2019"/>
    <x v="9"/>
  </r>
  <r>
    <n v="10000589"/>
    <s v="Protegido 589"/>
    <d v="2019-03-23T00:00:00"/>
    <d v="2020-06-24T00:00:00"/>
    <s v="MASCULINO"/>
    <s v="SOACHA"/>
    <s v="CUNDINAMARCA"/>
    <n v="0"/>
    <n v="0"/>
    <n v="0"/>
    <n v="1"/>
    <n v="1"/>
    <n v="1"/>
    <s v="No"/>
    <s v="Si"/>
    <x v="0"/>
    <n v="0"/>
    <n v="0"/>
    <n v="0"/>
    <n v="120000"/>
    <n v="250000"/>
    <n v="180000"/>
    <n v="550000"/>
    <n v="3"/>
    <n v="2019"/>
    <x v="1"/>
  </r>
  <r>
    <n v="10000590"/>
    <s v="Protegido 590"/>
    <d v="2019-03-23T00:00:00"/>
    <d v="2020-08-09T00:00:00"/>
    <s v="MASCULINO"/>
    <s v="SOACHA"/>
    <s v="CUNDINAMARCA"/>
    <n v="0"/>
    <n v="2"/>
    <n v="1"/>
    <n v="0"/>
    <n v="2"/>
    <n v="1"/>
    <s v="Si"/>
    <s v="Si"/>
    <x v="0"/>
    <n v="0"/>
    <n v="13000"/>
    <n v="1500"/>
    <n v="0"/>
    <n v="500000"/>
    <n v="180000"/>
    <n v="694500"/>
    <n v="3"/>
    <n v="2019"/>
    <x v="3"/>
  </r>
  <r>
    <n v="10000591"/>
    <s v="Protegido 591"/>
    <d v="2019-03-23T00:00:00"/>
    <d v="2019-06-26T00:00:00"/>
    <s v="MASCULINO"/>
    <s v="BOGOTA"/>
    <s v="BOGOTA"/>
    <n v="0"/>
    <n v="0"/>
    <n v="1"/>
    <n v="3"/>
    <n v="3"/>
    <n v="0"/>
    <s v="Si"/>
    <s v="Si"/>
    <x v="0"/>
    <n v="0"/>
    <n v="0"/>
    <n v="1500"/>
    <n v="360000"/>
    <n v="750000"/>
    <n v="0"/>
    <n v="1111500"/>
    <n v="1"/>
    <n v="2019"/>
    <x v="1"/>
  </r>
  <r>
    <n v="10000592"/>
    <s v="Protegido 592"/>
    <d v="2019-03-23T00:00:00"/>
    <d v="2021-01-28T00:00:00"/>
    <s v="MASCULINO"/>
    <s v="APARTADO"/>
    <s v="ANTIOQUIA"/>
    <n v="1"/>
    <n v="2"/>
    <n v="1"/>
    <n v="0"/>
    <n v="1"/>
    <n v="0"/>
    <s v="Si"/>
    <s v="Si"/>
    <x v="0"/>
    <n v="2500"/>
    <n v="13000"/>
    <n v="1500"/>
    <n v="0"/>
    <n v="250000"/>
    <n v="0"/>
    <n v="267000"/>
    <n v="2"/>
    <n v="2019"/>
    <x v="10"/>
  </r>
  <r>
    <n v="10000593"/>
    <s v="Protegido 593"/>
    <d v="2019-03-23T00:00:00"/>
    <d v="2021-03-16T00:00:00"/>
    <s v="FEMENINO"/>
    <s v="VILLAVICENCIO"/>
    <s v="META"/>
    <n v="0"/>
    <n v="1"/>
    <n v="0"/>
    <n v="1"/>
    <n v="2"/>
    <n v="2"/>
    <s v="Si"/>
    <s v="Si"/>
    <x v="0"/>
    <n v="0"/>
    <n v="6500"/>
    <n v="0"/>
    <n v="120000"/>
    <n v="500000"/>
    <n v="360000"/>
    <n v="986500"/>
    <n v="1"/>
    <n v="2019"/>
    <x v="5"/>
  </r>
  <r>
    <n v="10000594"/>
    <s v="Protegido 594"/>
    <d v="2019-03-23T00:00:00"/>
    <d v="2021-05-04T00:00:00"/>
    <s v="MASCULINO"/>
    <s v="BARRANQUILLA"/>
    <s v="ATLANTICO"/>
    <n v="1"/>
    <n v="2"/>
    <n v="0"/>
    <n v="1"/>
    <n v="1"/>
    <n v="2"/>
    <s v="Si"/>
    <s v="Si"/>
    <x v="0"/>
    <n v="2500"/>
    <n v="13000"/>
    <n v="0"/>
    <n v="120000"/>
    <n v="250000"/>
    <n v="360000"/>
    <n v="745500"/>
    <n v="2"/>
    <n v="2019"/>
    <x v="7"/>
  </r>
  <r>
    <n v="10000595"/>
    <s v="Protegido 595"/>
    <d v="2019-03-23T00:00:00"/>
    <d v="2021-06-04T00:00:00"/>
    <s v="MASCULINO"/>
    <s v="DUITAMA"/>
    <s v="BOYACA"/>
    <n v="0"/>
    <n v="0"/>
    <n v="0"/>
    <n v="3"/>
    <n v="3"/>
    <n v="1"/>
    <s v="No"/>
    <s v="Si"/>
    <x v="0"/>
    <n v="0"/>
    <n v="0"/>
    <n v="0"/>
    <n v="360000"/>
    <n v="750000"/>
    <n v="180000"/>
    <n v="1290000"/>
    <n v="4"/>
    <n v="2019"/>
    <x v="1"/>
  </r>
  <r>
    <n v="10000596"/>
    <s v="Protegido 596"/>
    <d v="2019-03-23T00:00:00"/>
    <d v="2019-09-21T00:00:00"/>
    <s v="FEMENINO"/>
    <s v="MESETAS"/>
    <s v="META"/>
    <n v="1"/>
    <n v="1"/>
    <n v="0"/>
    <n v="3"/>
    <n v="2"/>
    <n v="0"/>
    <s v="Si"/>
    <s v="Si"/>
    <x v="0"/>
    <n v="2500"/>
    <n v="6500"/>
    <n v="0"/>
    <n v="360000"/>
    <n v="500000"/>
    <n v="0"/>
    <n v="869000"/>
    <n v="1"/>
    <n v="2019"/>
    <x v="9"/>
  </r>
  <r>
    <n v="10000597"/>
    <s v="Protegido 597"/>
    <d v="2019-03-23T00:00:00"/>
    <d v="2020-02-05T00:00:00"/>
    <s v="MASCULINO"/>
    <s v="TUNJA"/>
    <s v="BOYACA"/>
    <n v="0"/>
    <n v="1"/>
    <n v="0"/>
    <n v="0"/>
    <n v="1"/>
    <n v="2"/>
    <s v="Si"/>
    <s v="Si"/>
    <x v="0"/>
    <n v="0"/>
    <n v="6500"/>
    <n v="0"/>
    <n v="0"/>
    <n v="250000"/>
    <n v="360000"/>
    <n v="616500"/>
    <n v="4"/>
    <n v="2019"/>
    <x v="2"/>
  </r>
  <r>
    <n v="10000598"/>
    <s v="Protegido 598"/>
    <d v="2019-03-23T00:00:00"/>
    <d v="2021-06-30T00:00:00"/>
    <s v="MASCULINO"/>
    <s v="BUCARAMANGA"/>
    <s v="SANTANDER"/>
    <n v="0"/>
    <n v="0"/>
    <n v="0"/>
    <n v="0"/>
    <n v="3"/>
    <n v="0"/>
    <s v="No"/>
    <s v="Si"/>
    <x v="0"/>
    <n v="0"/>
    <n v="0"/>
    <n v="0"/>
    <n v="0"/>
    <n v="750000"/>
    <n v="0"/>
    <n v="750000"/>
    <n v="2"/>
    <n v="2019"/>
    <x v="1"/>
  </r>
  <r>
    <n v="10000599"/>
    <s v="Protegido 599"/>
    <d v="2019-03-23T00:00:00"/>
    <d v="2021-05-21T00:00:00"/>
    <s v="MASCULINO"/>
    <s v="SAN VICENTE DEL CAGUAN"/>
    <s v="CAQUETA"/>
    <n v="0"/>
    <n v="1"/>
    <n v="0"/>
    <n v="1"/>
    <n v="3"/>
    <n v="1"/>
    <s v="Si"/>
    <s v="Si"/>
    <x v="0"/>
    <n v="0"/>
    <n v="6500"/>
    <n v="0"/>
    <n v="120000"/>
    <n v="750000"/>
    <n v="180000"/>
    <n v="1056500"/>
    <n v="1"/>
    <n v="2019"/>
    <x v="7"/>
  </r>
  <r>
    <n v="10000600"/>
    <s v="Protegido 600"/>
    <d v="2019-03-23T00:00:00"/>
    <d v="2019-11-18T00:00:00"/>
    <s v="FEMENINO"/>
    <s v="SAN VICENTE DEL CAGUAN"/>
    <s v="CAQUETA"/>
    <n v="0"/>
    <n v="1"/>
    <n v="0"/>
    <n v="0"/>
    <n v="3"/>
    <n v="2"/>
    <s v="Si"/>
    <s v="Si"/>
    <x v="0"/>
    <n v="0"/>
    <n v="6500"/>
    <n v="0"/>
    <n v="0"/>
    <n v="750000"/>
    <n v="360000"/>
    <n v="1116500"/>
    <n v="1"/>
    <n v="2019"/>
    <x v="6"/>
  </r>
  <r>
    <n v="10000601"/>
    <s v="Protegido 601"/>
    <d v="2019-03-23T00:00:00"/>
    <d v="2020-02-09T00:00:00"/>
    <s v="FEMENINO"/>
    <s v="IBAGUE"/>
    <s v="TOLIMA"/>
    <n v="0"/>
    <n v="1"/>
    <n v="0"/>
    <n v="0"/>
    <n v="3"/>
    <n v="0"/>
    <s v="Si"/>
    <s v="Si"/>
    <x v="0"/>
    <n v="0"/>
    <n v="6500"/>
    <n v="0"/>
    <n v="0"/>
    <n v="750000"/>
    <n v="0"/>
    <n v="756500"/>
    <n v="4"/>
    <n v="2019"/>
    <x v="2"/>
  </r>
  <r>
    <n v="10000602"/>
    <s v="Protegido 602"/>
    <d v="2019-03-23T00:00:00"/>
    <d v="2020-02-19T00:00:00"/>
    <s v="MASCULINO"/>
    <s v="EL CHARCO"/>
    <s v="NARIÑO"/>
    <n v="1"/>
    <n v="2"/>
    <n v="1"/>
    <n v="0"/>
    <n v="1"/>
    <n v="0"/>
    <s v="Si"/>
    <s v="Si"/>
    <x v="0"/>
    <n v="2500"/>
    <n v="13000"/>
    <n v="1500"/>
    <n v="0"/>
    <n v="250000"/>
    <n v="0"/>
    <n v="267000"/>
    <n v="2"/>
    <n v="2019"/>
    <x v="2"/>
  </r>
  <r>
    <n v="10000603"/>
    <s v="Protegido 603"/>
    <d v="2019-03-23T00:00:00"/>
    <d v="2019-11-21T00:00:00"/>
    <s v="MASCULINO"/>
    <s v="BARRANQUILLA"/>
    <s v="ATLANTICO"/>
    <n v="0"/>
    <n v="1"/>
    <n v="0"/>
    <n v="3"/>
    <n v="1"/>
    <n v="1"/>
    <s v="Si"/>
    <s v="Si"/>
    <x v="0"/>
    <n v="0"/>
    <n v="6500"/>
    <n v="0"/>
    <n v="360000"/>
    <n v="250000"/>
    <n v="180000"/>
    <n v="796500"/>
    <n v="2"/>
    <n v="2019"/>
    <x v="6"/>
  </r>
  <r>
    <n v="10000604"/>
    <s v="Protegido 604"/>
    <d v="2019-03-23T00:00:00"/>
    <d v="2021-03-04T00:00:00"/>
    <s v="FEMENINO"/>
    <s v="YONDO"/>
    <s v="ANTIOQUIA"/>
    <n v="0"/>
    <n v="1"/>
    <n v="0"/>
    <n v="0"/>
    <n v="1"/>
    <n v="0"/>
    <s v="Si"/>
    <s v="Si"/>
    <x v="0"/>
    <n v="0"/>
    <n v="6500"/>
    <n v="0"/>
    <n v="0"/>
    <n v="250000"/>
    <n v="0"/>
    <n v="256500"/>
    <n v="2"/>
    <n v="2019"/>
    <x v="5"/>
  </r>
  <r>
    <n v="10000605"/>
    <s v="Protegido 605"/>
    <d v="2019-03-23T00:00:00"/>
    <d v="2020-09-23T00:00:00"/>
    <s v="MASCULINO"/>
    <s v="SOACHA"/>
    <s v="CUNDINAMARCA"/>
    <n v="1"/>
    <n v="0"/>
    <n v="0"/>
    <n v="3"/>
    <n v="3"/>
    <n v="2"/>
    <s v="Si"/>
    <s v="Si"/>
    <x v="0"/>
    <n v="2500"/>
    <n v="0"/>
    <n v="0"/>
    <n v="360000"/>
    <n v="750000"/>
    <n v="360000"/>
    <n v="1472500"/>
    <n v="3"/>
    <n v="2019"/>
    <x v="9"/>
  </r>
  <r>
    <n v="10000606"/>
    <s v="Protegido 606"/>
    <d v="2019-03-23T00:00:00"/>
    <d v="2020-11-01T00:00:00"/>
    <s v="MASCULINO"/>
    <s v="BOGOTA"/>
    <s v="BOGOTA"/>
    <n v="0"/>
    <n v="2"/>
    <n v="0"/>
    <n v="1"/>
    <n v="2"/>
    <n v="2"/>
    <s v="Si"/>
    <s v="Si"/>
    <x v="0"/>
    <n v="0"/>
    <n v="13000"/>
    <n v="0"/>
    <n v="120000"/>
    <n v="500000"/>
    <n v="360000"/>
    <n v="993000"/>
    <n v="1"/>
    <n v="2019"/>
    <x v="6"/>
  </r>
  <r>
    <n v="10000607"/>
    <s v="Protegido 607"/>
    <d v="2019-03-23T00:00:00"/>
    <d v="2020-11-12T00:00:00"/>
    <s v="MASCULINO"/>
    <s v="BARBOSA 2"/>
    <s v="SANTANDER"/>
    <n v="0"/>
    <n v="2"/>
    <n v="1"/>
    <n v="3"/>
    <n v="1"/>
    <n v="2"/>
    <s v="Si"/>
    <s v="Si"/>
    <x v="0"/>
    <n v="0"/>
    <n v="13000"/>
    <n v="1500"/>
    <n v="360000"/>
    <n v="250000"/>
    <n v="360000"/>
    <n v="984500"/>
    <n v="2"/>
    <n v="2019"/>
    <x v="6"/>
  </r>
  <r>
    <n v="10000608"/>
    <s v="Protegido 608"/>
    <d v="2019-03-23T00:00:00"/>
    <d v="2019-07-07T00:00:00"/>
    <s v="FEMENINO"/>
    <s v="MAGANGUE"/>
    <s v="BOLIVAR"/>
    <n v="1"/>
    <n v="0"/>
    <n v="1"/>
    <n v="1"/>
    <n v="1"/>
    <n v="0"/>
    <s v="Si"/>
    <s v="Si"/>
    <x v="0"/>
    <n v="2500"/>
    <n v="0"/>
    <n v="1500"/>
    <n v="120000"/>
    <n v="250000"/>
    <n v="0"/>
    <n v="374000"/>
    <n v="3"/>
    <n v="2019"/>
    <x v="0"/>
  </r>
  <r>
    <n v="10000609"/>
    <s v="Protegido 609"/>
    <d v="2019-03-23T00:00:00"/>
    <d v="2019-08-07T00:00:00"/>
    <s v="MASCULINO"/>
    <s v="YONDO"/>
    <s v="ANTIOQUIA"/>
    <n v="1"/>
    <n v="1"/>
    <n v="0"/>
    <n v="3"/>
    <n v="1"/>
    <n v="0"/>
    <s v="Si"/>
    <s v="Si"/>
    <x v="0"/>
    <n v="2500"/>
    <n v="6500"/>
    <n v="0"/>
    <n v="360000"/>
    <n v="250000"/>
    <n v="0"/>
    <n v="619000"/>
    <n v="2"/>
    <n v="2019"/>
    <x v="3"/>
  </r>
  <r>
    <n v="10000610"/>
    <s v="Protegido 610"/>
    <d v="2019-03-23T00:00:00"/>
    <d v="2021-01-29T00:00:00"/>
    <s v="FEMENINO"/>
    <s v="SABANAGRANDE"/>
    <s v="ATLANTICO"/>
    <n v="1"/>
    <n v="1"/>
    <n v="0"/>
    <n v="3"/>
    <n v="2"/>
    <n v="2"/>
    <s v="Si"/>
    <s v="Si"/>
    <x v="0"/>
    <n v="2500"/>
    <n v="6500"/>
    <n v="0"/>
    <n v="360000"/>
    <n v="500000"/>
    <n v="360000"/>
    <n v="1229000"/>
    <n v="2"/>
    <n v="2019"/>
    <x v="10"/>
  </r>
  <r>
    <n v="10000611"/>
    <s v="Protegido 611"/>
    <d v="2019-03-23T00:00:00"/>
    <d v="2020-08-15T00:00:00"/>
    <s v="FEMENINO"/>
    <s v="PALMAR DE VARELA"/>
    <s v="ATLANTICO"/>
    <n v="1"/>
    <n v="1"/>
    <n v="0"/>
    <n v="0"/>
    <n v="2"/>
    <n v="0"/>
    <s v="Si"/>
    <s v="Si"/>
    <x v="0"/>
    <n v="2500"/>
    <n v="6500"/>
    <n v="0"/>
    <n v="0"/>
    <n v="500000"/>
    <n v="0"/>
    <n v="509000"/>
    <n v="2"/>
    <n v="2019"/>
    <x v="3"/>
  </r>
  <r>
    <n v="10000612"/>
    <s v="Protegido 612"/>
    <d v="2019-03-23T00:00:00"/>
    <d v="2020-06-04T00:00:00"/>
    <s v="MASCULINO"/>
    <s v="BARRANQUILLA"/>
    <s v="ATLANTICO"/>
    <n v="0"/>
    <n v="0"/>
    <n v="1"/>
    <n v="3"/>
    <n v="1"/>
    <n v="1"/>
    <s v="Si"/>
    <s v="Si"/>
    <x v="0"/>
    <n v="0"/>
    <n v="0"/>
    <n v="1500"/>
    <n v="360000"/>
    <n v="250000"/>
    <n v="180000"/>
    <n v="791500"/>
    <n v="2"/>
    <n v="2019"/>
    <x v="1"/>
  </r>
  <r>
    <n v="10000613"/>
    <s v="Protegido 613"/>
    <d v="2019-03-23T00:00:00"/>
    <d v="2021-04-28T00:00:00"/>
    <s v="MASCULINO"/>
    <s v="BOGOTA"/>
    <s v="BOGOTA"/>
    <n v="0"/>
    <n v="1"/>
    <n v="0"/>
    <n v="0"/>
    <n v="3"/>
    <n v="0"/>
    <s v="Si"/>
    <s v="Si"/>
    <x v="0"/>
    <n v="0"/>
    <n v="6500"/>
    <n v="0"/>
    <n v="0"/>
    <n v="750000"/>
    <n v="0"/>
    <n v="756500"/>
    <n v="1"/>
    <n v="2019"/>
    <x v="11"/>
  </r>
  <r>
    <n v="10000614"/>
    <s v="Protegido 614"/>
    <d v="2019-03-23T00:00:00"/>
    <d v="2019-12-08T00:00:00"/>
    <s v="FEMENINO"/>
    <s v="CHINCHINA"/>
    <s v="CALDAS"/>
    <n v="0"/>
    <n v="0"/>
    <n v="1"/>
    <n v="1"/>
    <n v="2"/>
    <n v="0"/>
    <s v="Si"/>
    <s v="Si"/>
    <x v="0"/>
    <n v="0"/>
    <n v="0"/>
    <n v="1500"/>
    <n v="120000"/>
    <n v="500000"/>
    <n v="0"/>
    <n v="621500"/>
    <n v="1"/>
    <n v="2019"/>
    <x v="8"/>
  </r>
  <r>
    <n v="10000615"/>
    <s v="Protegido 615"/>
    <d v="2019-03-23T00:00:00"/>
    <d v="2020-11-08T00:00:00"/>
    <s v="FEMENINO"/>
    <s v="POPAYAN"/>
    <s v="CAUCA"/>
    <n v="1"/>
    <n v="0"/>
    <n v="0"/>
    <n v="1"/>
    <n v="3"/>
    <n v="2"/>
    <s v="Si"/>
    <s v="Si"/>
    <x v="0"/>
    <n v="2500"/>
    <n v="0"/>
    <n v="0"/>
    <n v="120000"/>
    <n v="750000"/>
    <n v="360000"/>
    <n v="1232500"/>
    <n v="1"/>
    <n v="2019"/>
    <x v="6"/>
  </r>
  <r>
    <n v="10000616"/>
    <s v="Protegido 616"/>
    <d v="2019-03-23T00:00:00"/>
    <d v="2020-10-26T00:00:00"/>
    <s v="MASCULINO"/>
    <s v="POPAYAN"/>
    <s v="CAUCA"/>
    <n v="0"/>
    <n v="1"/>
    <n v="0"/>
    <n v="0"/>
    <n v="2"/>
    <n v="0"/>
    <s v="Si"/>
    <s v="Si"/>
    <x v="0"/>
    <n v="0"/>
    <n v="6500"/>
    <n v="0"/>
    <n v="0"/>
    <n v="500000"/>
    <n v="0"/>
    <n v="506500"/>
    <n v="1"/>
    <n v="2019"/>
    <x v="4"/>
  </r>
  <r>
    <n v="10000617"/>
    <s v="Protegido 617"/>
    <d v="2019-03-23T00:00:00"/>
    <d v="2019-09-27T00:00:00"/>
    <s v="FEMENINO"/>
    <s v="BOGOTA"/>
    <s v="BOGOTA"/>
    <n v="0"/>
    <n v="1"/>
    <n v="1"/>
    <n v="3"/>
    <n v="2"/>
    <n v="1"/>
    <s v="Si"/>
    <s v="Si"/>
    <x v="0"/>
    <n v="0"/>
    <n v="6500"/>
    <n v="1500"/>
    <n v="360000"/>
    <n v="500000"/>
    <n v="180000"/>
    <n v="1048000"/>
    <n v="1"/>
    <n v="2019"/>
    <x v="9"/>
  </r>
  <r>
    <n v="10000618"/>
    <s v="Protegido 618"/>
    <d v="2019-03-23T00:00:00"/>
    <d v="2020-08-09T00:00:00"/>
    <s v="MASCULINO"/>
    <s v="NEIVA"/>
    <s v="HUILA"/>
    <n v="0"/>
    <n v="2"/>
    <n v="0"/>
    <n v="1"/>
    <n v="2"/>
    <n v="1"/>
    <s v="Si"/>
    <s v="Si"/>
    <x v="0"/>
    <n v="0"/>
    <n v="13000"/>
    <n v="0"/>
    <n v="120000"/>
    <n v="500000"/>
    <n v="180000"/>
    <n v="813000"/>
    <n v="1"/>
    <n v="2019"/>
    <x v="3"/>
  </r>
  <r>
    <n v="10000619"/>
    <s v="Protegido 619"/>
    <d v="2019-03-23T00:00:00"/>
    <d v="2019-08-11T00:00:00"/>
    <s v="FEMENINO"/>
    <s v="BOGOTA"/>
    <s v="BOGOTA"/>
    <n v="0"/>
    <n v="0"/>
    <n v="0"/>
    <n v="1"/>
    <n v="3"/>
    <n v="2"/>
    <s v="No"/>
    <s v="Si"/>
    <x v="0"/>
    <n v="0"/>
    <n v="0"/>
    <n v="0"/>
    <n v="120000"/>
    <n v="750000"/>
    <n v="360000"/>
    <n v="1230000"/>
    <n v="1"/>
    <n v="2019"/>
    <x v="3"/>
  </r>
  <r>
    <n v="10000620"/>
    <s v="Protegido 620"/>
    <d v="2019-03-23T00:00:00"/>
    <d v="2021-07-05T00:00:00"/>
    <s v="MASCULINO"/>
    <s v="NEIVA"/>
    <s v="HUILA"/>
    <n v="0"/>
    <n v="0"/>
    <n v="0"/>
    <n v="0"/>
    <n v="2"/>
    <n v="2"/>
    <s v="No"/>
    <s v="Si"/>
    <x v="0"/>
    <n v="0"/>
    <n v="0"/>
    <n v="0"/>
    <n v="0"/>
    <n v="500000"/>
    <n v="360000"/>
    <n v="860000"/>
    <n v="1"/>
    <n v="2019"/>
    <x v="0"/>
  </r>
  <r>
    <n v="10000621"/>
    <s v="Protegido 621"/>
    <d v="2019-03-23T00:00:00"/>
    <d v="2020-12-03T00:00:00"/>
    <s v="MASCULINO"/>
    <s v="BOGOTA"/>
    <s v="BOGOTA"/>
    <n v="1"/>
    <n v="0"/>
    <n v="0"/>
    <n v="0"/>
    <n v="1"/>
    <n v="1"/>
    <s v="Si"/>
    <s v="Si"/>
    <x v="0"/>
    <n v="2500"/>
    <n v="0"/>
    <n v="0"/>
    <n v="0"/>
    <n v="250000"/>
    <n v="180000"/>
    <n v="432500"/>
    <n v="1"/>
    <n v="2019"/>
    <x v="8"/>
  </r>
  <r>
    <n v="10000622"/>
    <s v="Protegido 622"/>
    <d v="2019-03-23T00:00:00"/>
    <d v="2021-01-19T00:00:00"/>
    <s v="FEMENINO"/>
    <s v="IPIALES"/>
    <s v="NARIÑO"/>
    <n v="0"/>
    <n v="0"/>
    <n v="0"/>
    <n v="3"/>
    <n v="2"/>
    <n v="1"/>
    <s v="No"/>
    <s v="Si"/>
    <x v="0"/>
    <n v="0"/>
    <n v="0"/>
    <n v="0"/>
    <n v="360000"/>
    <n v="500000"/>
    <n v="180000"/>
    <n v="1040000"/>
    <n v="2"/>
    <n v="2019"/>
    <x v="10"/>
  </r>
  <r>
    <n v="10000623"/>
    <s v="Protegido 623"/>
    <d v="2019-03-23T00:00:00"/>
    <d v="2021-04-21T00:00:00"/>
    <s v="MASCULINO"/>
    <s v="FLORENCIA 1"/>
    <s v="CAQUETA"/>
    <n v="0"/>
    <n v="0"/>
    <n v="0"/>
    <n v="0"/>
    <n v="1"/>
    <n v="0"/>
    <s v="No"/>
    <s v="Si"/>
    <x v="0"/>
    <n v="0"/>
    <n v="0"/>
    <n v="0"/>
    <n v="0"/>
    <n v="250000"/>
    <n v="0"/>
    <n v="250000"/>
    <n v="1"/>
    <n v="2019"/>
    <x v="11"/>
  </r>
  <r>
    <n v="10000624"/>
    <s v="Protegido 624"/>
    <d v="2019-03-23T00:00:00"/>
    <d v="2020-08-25T00:00:00"/>
    <s v="MASCULINO"/>
    <s v="BUCARAMANGA"/>
    <s v="SANTANDER"/>
    <n v="0"/>
    <n v="2"/>
    <n v="1"/>
    <n v="1"/>
    <n v="1"/>
    <n v="0"/>
    <s v="Si"/>
    <s v="Si"/>
    <x v="0"/>
    <n v="0"/>
    <n v="13000"/>
    <n v="1500"/>
    <n v="120000"/>
    <n v="250000"/>
    <n v="0"/>
    <n v="384500"/>
    <n v="2"/>
    <n v="2019"/>
    <x v="3"/>
  </r>
  <r>
    <n v="10000625"/>
    <s v="Protegido 625"/>
    <d v="2019-03-23T00:00:00"/>
    <d v="2019-07-31T00:00:00"/>
    <s v="MASCULINO"/>
    <s v="BARRANCABERMEJA"/>
    <s v="SANTANDER"/>
    <n v="1"/>
    <n v="1"/>
    <n v="0"/>
    <n v="0"/>
    <n v="3"/>
    <n v="1"/>
    <s v="Si"/>
    <s v="Si"/>
    <x v="0"/>
    <n v="2500"/>
    <n v="6500"/>
    <n v="0"/>
    <n v="0"/>
    <n v="750000"/>
    <n v="180000"/>
    <n v="939000"/>
    <n v="2"/>
    <n v="2019"/>
    <x v="0"/>
  </r>
  <r>
    <n v="10000626"/>
    <s v="Protegido 626"/>
    <d v="2019-03-23T00:00:00"/>
    <d v="2020-02-21T00:00:00"/>
    <s v="MASCULINO"/>
    <s v="BARRANCABERMEJA"/>
    <s v="SANTANDER"/>
    <n v="1"/>
    <n v="2"/>
    <n v="1"/>
    <n v="1"/>
    <n v="1"/>
    <n v="0"/>
    <s v="Si"/>
    <s v="Si"/>
    <x v="0"/>
    <n v="2500"/>
    <n v="13000"/>
    <n v="1500"/>
    <n v="120000"/>
    <n v="250000"/>
    <n v="0"/>
    <n v="387000"/>
    <n v="2"/>
    <n v="2019"/>
    <x v="2"/>
  </r>
  <r>
    <n v="10000627"/>
    <s v="Protegido 627"/>
    <d v="2019-03-23T00:00:00"/>
    <d v="2019-09-07T00:00:00"/>
    <s v="FEMENINO"/>
    <s v="BARRANCABERMEJA"/>
    <s v="SANTANDER"/>
    <n v="0"/>
    <n v="0"/>
    <n v="0"/>
    <n v="1"/>
    <n v="2"/>
    <n v="2"/>
    <s v="No"/>
    <s v="Si"/>
    <x v="0"/>
    <n v="0"/>
    <n v="0"/>
    <n v="0"/>
    <n v="120000"/>
    <n v="500000"/>
    <n v="360000"/>
    <n v="980000"/>
    <n v="2"/>
    <n v="2019"/>
    <x v="9"/>
  </r>
  <r>
    <n v="10000628"/>
    <s v="Protegido 628"/>
    <d v="2019-03-23T00:00:00"/>
    <d v="2021-04-29T00:00:00"/>
    <s v="MASCULINO"/>
    <s v="BOGOTA"/>
    <s v="BOGOTA"/>
    <n v="0"/>
    <n v="0"/>
    <n v="1"/>
    <n v="1"/>
    <n v="3"/>
    <n v="0"/>
    <s v="Si"/>
    <s v="Si"/>
    <x v="0"/>
    <n v="0"/>
    <n v="0"/>
    <n v="1500"/>
    <n v="120000"/>
    <n v="750000"/>
    <n v="0"/>
    <n v="871500"/>
    <n v="1"/>
    <n v="2019"/>
    <x v="11"/>
  </r>
  <r>
    <n v="10000629"/>
    <s v="Protegido 629"/>
    <d v="2019-03-23T00:00:00"/>
    <d v="2021-07-14T00:00:00"/>
    <s v="FEMENINO"/>
    <s v="SOACHA"/>
    <s v="CUNDINAMARCA"/>
    <n v="1"/>
    <n v="2"/>
    <n v="1"/>
    <n v="1"/>
    <n v="3"/>
    <n v="2"/>
    <s v="Si"/>
    <s v="Si"/>
    <x v="0"/>
    <n v="2500"/>
    <n v="13000"/>
    <n v="1500"/>
    <n v="120000"/>
    <n v="750000"/>
    <n v="360000"/>
    <n v="1247000"/>
    <n v="3"/>
    <n v="2019"/>
    <x v="0"/>
  </r>
  <r>
    <n v="10000630"/>
    <s v="Protegido 630"/>
    <d v="2019-03-23T00:00:00"/>
    <d v="2020-10-14T00:00:00"/>
    <s v="FEMENINO"/>
    <s v="BUCARAMANGA"/>
    <s v="SANTANDER"/>
    <n v="1"/>
    <n v="2"/>
    <n v="0"/>
    <n v="0"/>
    <n v="1"/>
    <n v="0"/>
    <s v="Si"/>
    <s v="Si"/>
    <x v="0"/>
    <n v="2500"/>
    <n v="13000"/>
    <n v="0"/>
    <n v="0"/>
    <n v="250000"/>
    <n v="0"/>
    <n v="265500"/>
    <n v="2"/>
    <n v="2019"/>
    <x v="4"/>
  </r>
  <r>
    <n v="10000631"/>
    <s v="Protegido 631"/>
    <d v="2019-03-23T00:00:00"/>
    <d v="2020-04-04T00:00:00"/>
    <s v="MASCULINO"/>
    <s v="BUCARAMANGA"/>
    <s v="SANTANDER"/>
    <n v="0"/>
    <n v="0"/>
    <n v="0"/>
    <n v="1"/>
    <n v="1"/>
    <n v="2"/>
    <s v="No"/>
    <s v="Si"/>
    <x v="0"/>
    <n v="0"/>
    <n v="0"/>
    <n v="0"/>
    <n v="120000"/>
    <n v="250000"/>
    <n v="360000"/>
    <n v="730000"/>
    <n v="2"/>
    <n v="2019"/>
    <x v="11"/>
  </r>
  <r>
    <n v="10000632"/>
    <s v="Protegido 632"/>
    <d v="2019-03-23T00:00:00"/>
    <d v="2020-04-16T00:00:00"/>
    <s v="MASCULINO"/>
    <s v="MONTERIA"/>
    <s v="CORDOBA"/>
    <n v="0"/>
    <n v="1"/>
    <n v="1"/>
    <n v="3"/>
    <n v="3"/>
    <n v="1"/>
    <s v="Si"/>
    <s v="Si"/>
    <x v="0"/>
    <n v="0"/>
    <n v="6500"/>
    <n v="1500"/>
    <n v="360000"/>
    <n v="750000"/>
    <n v="180000"/>
    <n v="1298000"/>
    <n v="2"/>
    <n v="2019"/>
    <x v="11"/>
  </r>
  <r>
    <n v="10000633"/>
    <s v="Protegido 633"/>
    <d v="2019-03-23T00:00:00"/>
    <d v="2020-09-15T00:00:00"/>
    <s v="MASCULINO"/>
    <s v="IBAGUE"/>
    <s v="TOLIMA"/>
    <n v="1"/>
    <n v="0"/>
    <n v="1"/>
    <n v="0"/>
    <n v="1"/>
    <n v="1"/>
    <s v="Si"/>
    <s v="Si"/>
    <x v="0"/>
    <n v="2500"/>
    <n v="0"/>
    <n v="1500"/>
    <n v="0"/>
    <n v="250000"/>
    <n v="180000"/>
    <n v="434000"/>
    <n v="4"/>
    <n v="2019"/>
    <x v="9"/>
  </r>
  <r>
    <n v="10000634"/>
    <s v="Protegido 634"/>
    <d v="2019-03-23T00:00:00"/>
    <d v="2019-12-03T00:00:00"/>
    <s v="MASCULINO"/>
    <s v="IBAGUE"/>
    <s v="TOLIMA"/>
    <n v="1"/>
    <n v="0"/>
    <n v="0"/>
    <n v="3"/>
    <n v="3"/>
    <n v="2"/>
    <s v="Si"/>
    <s v="Si"/>
    <x v="0"/>
    <n v="2500"/>
    <n v="0"/>
    <n v="0"/>
    <n v="360000"/>
    <n v="750000"/>
    <n v="360000"/>
    <n v="1472500"/>
    <n v="4"/>
    <n v="2019"/>
    <x v="8"/>
  </r>
  <r>
    <n v="10000635"/>
    <s v="Protegido 635"/>
    <d v="2019-03-23T00:00:00"/>
    <d v="2019-12-13T00:00:00"/>
    <s v="MASCULINO"/>
    <s v="LA MONTAÑITA"/>
    <s v="CAQUETA"/>
    <n v="0"/>
    <n v="1"/>
    <n v="0"/>
    <n v="1"/>
    <n v="3"/>
    <n v="2"/>
    <s v="Si"/>
    <s v="Si"/>
    <x v="0"/>
    <n v="0"/>
    <n v="6500"/>
    <n v="0"/>
    <n v="120000"/>
    <n v="750000"/>
    <n v="360000"/>
    <n v="1236500"/>
    <n v="1"/>
    <n v="2019"/>
    <x v="8"/>
  </r>
  <r>
    <n v="10000636"/>
    <s v="Protegido 636"/>
    <d v="2019-03-23T00:00:00"/>
    <d v="2020-11-15T00:00:00"/>
    <s v="MASCULINO"/>
    <s v="CARTAGENA DEL CHAIRA"/>
    <s v="CAQUETA"/>
    <n v="0"/>
    <n v="0"/>
    <n v="0"/>
    <n v="1"/>
    <n v="2"/>
    <n v="2"/>
    <s v="No"/>
    <s v="Si"/>
    <x v="0"/>
    <n v="0"/>
    <n v="0"/>
    <n v="0"/>
    <n v="120000"/>
    <n v="500000"/>
    <n v="360000"/>
    <n v="980000"/>
    <n v="1"/>
    <n v="2019"/>
    <x v="6"/>
  </r>
  <r>
    <n v="10000637"/>
    <s v="Protegido 637"/>
    <d v="2019-03-23T00:00:00"/>
    <d v="2019-06-03T00:00:00"/>
    <s v="MASCULINO"/>
    <s v="VALPARAISO 2"/>
    <s v="CAQUETA"/>
    <n v="0"/>
    <n v="1"/>
    <n v="1"/>
    <n v="0"/>
    <n v="2"/>
    <n v="2"/>
    <s v="Si"/>
    <s v="Si"/>
    <x v="0"/>
    <n v="0"/>
    <n v="6500"/>
    <n v="1500"/>
    <n v="0"/>
    <n v="500000"/>
    <n v="360000"/>
    <n v="868000"/>
    <n v="1"/>
    <n v="2019"/>
    <x v="1"/>
  </r>
  <r>
    <n v="10000638"/>
    <s v="Protegido 638"/>
    <d v="2019-03-23T00:00:00"/>
    <d v="2020-07-31T00:00:00"/>
    <s v="FEMENINO"/>
    <s v="FLORENCIA 1"/>
    <s v="CAQUETA"/>
    <n v="0"/>
    <n v="2"/>
    <n v="0"/>
    <n v="0"/>
    <n v="1"/>
    <n v="0"/>
    <s v="Si"/>
    <s v="Si"/>
    <x v="0"/>
    <n v="0"/>
    <n v="13000"/>
    <n v="0"/>
    <n v="0"/>
    <n v="250000"/>
    <n v="0"/>
    <n v="263000"/>
    <n v="1"/>
    <n v="2019"/>
    <x v="0"/>
  </r>
  <r>
    <n v="10000639"/>
    <s v="Protegido 639"/>
    <d v="2019-03-23T00:00:00"/>
    <d v="2019-09-28T00:00:00"/>
    <s v="MASCULINO"/>
    <s v="ALBANIA 1"/>
    <s v="CAQUETA"/>
    <n v="0"/>
    <n v="0"/>
    <n v="0"/>
    <n v="0"/>
    <n v="2"/>
    <n v="0"/>
    <s v="No"/>
    <s v="Si"/>
    <x v="0"/>
    <n v="0"/>
    <n v="0"/>
    <n v="0"/>
    <n v="0"/>
    <n v="500000"/>
    <n v="0"/>
    <n v="500000"/>
    <n v="1"/>
    <n v="2019"/>
    <x v="9"/>
  </r>
  <r>
    <n v="10000640"/>
    <s v="Protegido 640"/>
    <d v="2019-03-23T00:00:00"/>
    <d v="2020-12-01T00:00:00"/>
    <s v="MASCULINO"/>
    <s v="FLORENCIA 1"/>
    <s v="CAQUETA"/>
    <n v="0"/>
    <n v="0"/>
    <n v="1"/>
    <n v="3"/>
    <n v="2"/>
    <n v="1"/>
    <s v="Si"/>
    <s v="Si"/>
    <x v="0"/>
    <n v="0"/>
    <n v="0"/>
    <n v="1500"/>
    <n v="360000"/>
    <n v="500000"/>
    <n v="180000"/>
    <n v="1041500"/>
    <n v="1"/>
    <n v="2019"/>
    <x v="8"/>
  </r>
  <r>
    <n v="10000641"/>
    <s v="Protegido 641"/>
    <d v="2019-03-23T00:00:00"/>
    <d v="2020-04-14T00:00:00"/>
    <s v="MASCULINO"/>
    <s v="LA MONTAÑITA"/>
    <s v="CAQUETA"/>
    <n v="0"/>
    <n v="1"/>
    <n v="1"/>
    <n v="1"/>
    <n v="1"/>
    <n v="2"/>
    <s v="Si"/>
    <s v="Si"/>
    <x v="0"/>
    <n v="0"/>
    <n v="6500"/>
    <n v="1500"/>
    <n v="120000"/>
    <n v="250000"/>
    <n v="360000"/>
    <n v="738000"/>
    <n v="1"/>
    <n v="2019"/>
    <x v="11"/>
  </r>
  <r>
    <n v="10000642"/>
    <s v="Protegido 642"/>
    <d v="2019-03-23T00:00:00"/>
    <d v="2019-10-27T00:00:00"/>
    <s v="FEMENINO"/>
    <s v="BOGOTA"/>
    <s v="BOGOTA"/>
    <n v="0"/>
    <n v="1"/>
    <n v="1"/>
    <n v="3"/>
    <n v="3"/>
    <n v="2"/>
    <s v="Si"/>
    <s v="Si"/>
    <x v="0"/>
    <n v="0"/>
    <n v="6500"/>
    <n v="1500"/>
    <n v="360000"/>
    <n v="750000"/>
    <n v="360000"/>
    <n v="1478000"/>
    <n v="1"/>
    <n v="2019"/>
    <x v="4"/>
  </r>
  <r>
    <n v="10000643"/>
    <s v="Protegido 643"/>
    <d v="2019-03-23T00:00:00"/>
    <d v="2020-09-05T00:00:00"/>
    <s v="FEMENINO"/>
    <s v="VILLAVICENCIO"/>
    <s v="META"/>
    <n v="1"/>
    <n v="1"/>
    <n v="1"/>
    <n v="3"/>
    <n v="3"/>
    <n v="0"/>
    <s v="Si"/>
    <s v="Si"/>
    <x v="0"/>
    <n v="2500"/>
    <n v="6500"/>
    <n v="1500"/>
    <n v="360000"/>
    <n v="750000"/>
    <n v="0"/>
    <n v="1120500"/>
    <n v="1"/>
    <n v="2019"/>
    <x v="9"/>
  </r>
  <r>
    <n v="10000644"/>
    <s v="Protegido 644"/>
    <d v="2019-03-23T00:00:00"/>
    <d v="2020-06-27T00:00:00"/>
    <s v="MASCULINO"/>
    <s v="MEDELLIN"/>
    <s v="ANTIOQUIA"/>
    <n v="1"/>
    <n v="2"/>
    <n v="1"/>
    <n v="3"/>
    <n v="3"/>
    <n v="0"/>
    <s v="Si"/>
    <s v="Si"/>
    <x v="0"/>
    <n v="2500"/>
    <n v="13000"/>
    <n v="1500"/>
    <n v="360000"/>
    <n v="750000"/>
    <n v="0"/>
    <n v="1127000"/>
    <n v="2"/>
    <n v="2019"/>
    <x v="1"/>
  </r>
  <r>
    <n v="10000645"/>
    <s v="Protegido 645"/>
    <d v="2019-03-23T00:00:00"/>
    <d v="2021-07-14T00:00:00"/>
    <s v="MASCULINO"/>
    <s v="MEDELLIN"/>
    <s v="ANTIOQUIA"/>
    <n v="1"/>
    <n v="1"/>
    <n v="0"/>
    <n v="0"/>
    <n v="2"/>
    <n v="1"/>
    <s v="Si"/>
    <s v="Si"/>
    <x v="0"/>
    <n v="2500"/>
    <n v="6500"/>
    <n v="0"/>
    <n v="0"/>
    <n v="500000"/>
    <n v="180000"/>
    <n v="689000"/>
    <n v="2"/>
    <n v="2019"/>
    <x v="0"/>
  </r>
  <r>
    <n v="10000646"/>
    <s v="Protegido 646"/>
    <d v="2019-03-23T00:00:00"/>
    <d v="2021-08-02T00:00:00"/>
    <s v="MASCULINO"/>
    <s v="BARRANQUILLA"/>
    <s v="ATLANTICO"/>
    <n v="0"/>
    <n v="2"/>
    <n v="1"/>
    <n v="1"/>
    <n v="2"/>
    <n v="1"/>
    <s v="Si"/>
    <s v="Si"/>
    <x v="0"/>
    <n v="0"/>
    <n v="13000"/>
    <n v="1500"/>
    <n v="120000"/>
    <n v="500000"/>
    <n v="180000"/>
    <n v="814500"/>
    <n v="2"/>
    <n v="2019"/>
    <x v="3"/>
  </r>
  <r>
    <n v="10000647"/>
    <s v="Protegido 647"/>
    <d v="2019-03-23T00:00:00"/>
    <d v="2020-04-13T00:00:00"/>
    <s v="FEMENINO"/>
    <s v="BOGOTA"/>
    <s v="BOGOTA"/>
    <n v="1"/>
    <n v="0"/>
    <n v="0"/>
    <n v="3"/>
    <n v="2"/>
    <n v="1"/>
    <s v="Si"/>
    <s v="Si"/>
    <x v="0"/>
    <n v="2500"/>
    <n v="0"/>
    <n v="0"/>
    <n v="360000"/>
    <n v="500000"/>
    <n v="180000"/>
    <n v="1042500"/>
    <n v="1"/>
    <n v="2019"/>
    <x v="11"/>
  </r>
  <r>
    <n v="10000648"/>
    <s v="Protegido 648"/>
    <d v="2019-03-29T00:00:00"/>
    <d v="2020-06-18T00:00:00"/>
    <s v="MASCULINO"/>
    <s v="VILLAVICENCIO"/>
    <s v="META"/>
    <n v="0"/>
    <n v="2"/>
    <n v="1"/>
    <n v="3"/>
    <n v="2"/>
    <n v="0"/>
    <s v="Si"/>
    <s v="Si"/>
    <x v="0"/>
    <n v="0"/>
    <n v="13000"/>
    <n v="1500"/>
    <n v="360000"/>
    <n v="500000"/>
    <n v="0"/>
    <n v="874500"/>
    <n v="1"/>
    <n v="2019"/>
    <x v="1"/>
  </r>
  <r>
    <n v="10000649"/>
    <s v="Protegido 649"/>
    <d v="2019-03-29T00:00:00"/>
    <d v="2021-05-12T00:00:00"/>
    <s v="MASCULINO"/>
    <s v="ARMENIA 2"/>
    <s v="QUINDIO"/>
    <n v="1"/>
    <n v="1"/>
    <n v="0"/>
    <n v="3"/>
    <n v="3"/>
    <n v="1"/>
    <s v="Si"/>
    <s v="Si"/>
    <x v="0"/>
    <n v="2500"/>
    <n v="6500"/>
    <n v="0"/>
    <n v="360000"/>
    <n v="750000"/>
    <n v="180000"/>
    <n v="1299000"/>
    <n v="3"/>
    <n v="2019"/>
    <x v="7"/>
  </r>
  <r>
    <n v="10000650"/>
    <s v="Protegido 650"/>
    <d v="2019-03-29T00:00:00"/>
    <d v="2020-02-03T00:00:00"/>
    <s v="MASCULINO"/>
    <s v="ANDES"/>
    <s v="ANTIOQUIA"/>
    <n v="1"/>
    <n v="1"/>
    <n v="0"/>
    <n v="3"/>
    <n v="2"/>
    <n v="0"/>
    <s v="Si"/>
    <s v="Si"/>
    <x v="0"/>
    <n v="2500"/>
    <n v="6500"/>
    <n v="0"/>
    <n v="360000"/>
    <n v="500000"/>
    <n v="0"/>
    <n v="869000"/>
    <n v="2"/>
    <n v="2019"/>
    <x v="2"/>
  </r>
  <r>
    <n v="10000651"/>
    <s v="Protegido 651"/>
    <d v="2019-03-29T00:00:00"/>
    <d v="2019-06-24T00:00:00"/>
    <s v="FEMENINO"/>
    <s v="BOGOTA"/>
    <s v="BOGOTA"/>
    <n v="0"/>
    <n v="0"/>
    <n v="1"/>
    <n v="3"/>
    <n v="3"/>
    <n v="2"/>
    <s v="Si"/>
    <s v="Si"/>
    <x v="0"/>
    <n v="0"/>
    <n v="0"/>
    <n v="1500"/>
    <n v="360000"/>
    <n v="750000"/>
    <n v="360000"/>
    <n v="1471500"/>
    <n v="1"/>
    <n v="2019"/>
    <x v="1"/>
  </r>
  <r>
    <n v="10000652"/>
    <s v="Protegido 652"/>
    <d v="2019-03-29T00:00:00"/>
    <d v="2020-09-01T00:00:00"/>
    <s v="FEMENINO"/>
    <s v="BOGOTA"/>
    <s v="BOGOTA"/>
    <n v="1"/>
    <n v="1"/>
    <n v="1"/>
    <n v="3"/>
    <n v="2"/>
    <n v="1"/>
    <s v="Si"/>
    <s v="Si"/>
    <x v="0"/>
    <n v="2500"/>
    <n v="6500"/>
    <n v="1500"/>
    <n v="360000"/>
    <n v="500000"/>
    <n v="180000"/>
    <n v="1050500"/>
    <n v="1"/>
    <n v="2019"/>
    <x v="9"/>
  </r>
  <r>
    <n v="10000653"/>
    <s v="Protegido 653"/>
    <d v="2019-03-29T00:00:00"/>
    <d v="2020-07-07T00:00:00"/>
    <s v="FEMENINO"/>
    <s v="BOGOTA"/>
    <s v="BOGOTA"/>
    <n v="0"/>
    <n v="2"/>
    <n v="0"/>
    <n v="1"/>
    <n v="3"/>
    <n v="1"/>
    <s v="Si"/>
    <s v="Si"/>
    <x v="0"/>
    <n v="0"/>
    <n v="13000"/>
    <n v="0"/>
    <n v="120000"/>
    <n v="750000"/>
    <n v="180000"/>
    <n v="1063000"/>
    <n v="1"/>
    <n v="2019"/>
    <x v="0"/>
  </r>
  <r>
    <n v="10000654"/>
    <s v="Protegido 654"/>
    <d v="2019-03-29T00:00:00"/>
    <d v="2020-07-18T00:00:00"/>
    <s v="FEMENINO"/>
    <s v="BUENAVENTURA"/>
    <s v="VALLE DEL CAUCA"/>
    <n v="0"/>
    <n v="2"/>
    <n v="0"/>
    <n v="1"/>
    <n v="1"/>
    <n v="0"/>
    <s v="Si"/>
    <s v="Si"/>
    <x v="0"/>
    <n v="0"/>
    <n v="13000"/>
    <n v="0"/>
    <n v="120000"/>
    <n v="250000"/>
    <n v="0"/>
    <n v="383000"/>
    <n v="2"/>
    <n v="2019"/>
    <x v="0"/>
  </r>
  <r>
    <n v="10000655"/>
    <s v="Protegido 655"/>
    <d v="2019-03-29T00:00:00"/>
    <d v="2021-02-05T00:00:00"/>
    <s v="MASCULINO"/>
    <s v="BOGOTA"/>
    <s v="BOGOTA"/>
    <n v="1"/>
    <n v="0"/>
    <n v="1"/>
    <n v="1"/>
    <n v="2"/>
    <n v="1"/>
    <s v="Si"/>
    <s v="Si"/>
    <x v="0"/>
    <n v="2500"/>
    <n v="0"/>
    <n v="1500"/>
    <n v="120000"/>
    <n v="500000"/>
    <n v="180000"/>
    <n v="804000"/>
    <n v="1"/>
    <n v="2019"/>
    <x v="2"/>
  </r>
  <r>
    <n v="10000656"/>
    <s v="Protegido 656"/>
    <d v="2019-03-29T00:00:00"/>
    <d v="2019-08-01T00:00:00"/>
    <s v="MASCULINO"/>
    <s v="PASTO"/>
    <s v="NARIÑO"/>
    <n v="1"/>
    <n v="1"/>
    <n v="1"/>
    <n v="3"/>
    <n v="3"/>
    <n v="1"/>
    <s v="Si"/>
    <s v="Si"/>
    <x v="0"/>
    <n v="2500"/>
    <n v="6500"/>
    <n v="1500"/>
    <n v="360000"/>
    <n v="750000"/>
    <n v="180000"/>
    <n v="1300500"/>
    <n v="2"/>
    <n v="2019"/>
    <x v="3"/>
  </r>
  <r>
    <n v="10000657"/>
    <s v="Protegido 657"/>
    <d v="2019-03-29T00:00:00"/>
    <d v="2021-05-10T00:00:00"/>
    <s v="MASCULINO"/>
    <s v="MEDELLIN"/>
    <s v="ANTIOQUIA"/>
    <n v="0"/>
    <n v="0"/>
    <n v="0"/>
    <n v="3"/>
    <n v="3"/>
    <n v="2"/>
    <s v="No"/>
    <s v="Si"/>
    <x v="0"/>
    <n v="0"/>
    <n v="0"/>
    <n v="0"/>
    <n v="360000"/>
    <n v="750000"/>
    <n v="360000"/>
    <n v="1470000"/>
    <n v="2"/>
    <n v="2019"/>
    <x v="7"/>
  </r>
  <r>
    <n v="10000658"/>
    <s v="Protegido 658"/>
    <d v="2019-04-07T00:00:00"/>
    <d v="2019-09-11T00:00:00"/>
    <s v="FEMENINO"/>
    <s v="JAMUNDI"/>
    <s v="VALLE DEL CAUCA"/>
    <n v="1"/>
    <n v="2"/>
    <n v="1"/>
    <n v="1"/>
    <n v="2"/>
    <n v="1"/>
    <s v="Si"/>
    <s v="Si"/>
    <x v="0"/>
    <n v="2500"/>
    <n v="13000"/>
    <n v="1500"/>
    <n v="120000"/>
    <n v="500000"/>
    <n v="180000"/>
    <n v="817000"/>
    <n v="2"/>
    <n v="2019"/>
    <x v="9"/>
  </r>
  <r>
    <n v="10000659"/>
    <s v="Protegido 659"/>
    <d v="2019-04-07T00:00:00"/>
    <d v="2020-01-14T00:00:00"/>
    <s v="FEMENINO"/>
    <s v="LANDAZURI"/>
    <s v="SANTANDER"/>
    <n v="1"/>
    <n v="2"/>
    <n v="0"/>
    <n v="0"/>
    <n v="1"/>
    <n v="0"/>
    <s v="Si"/>
    <s v="Si"/>
    <x v="0"/>
    <n v="2500"/>
    <n v="13000"/>
    <n v="0"/>
    <n v="0"/>
    <n v="250000"/>
    <n v="0"/>
    <n v="265500"/>
    <n v="2"/>
    <n v="2019"/>
    <x v="10"/>
  </r>
  <r>
    <n v="10000660"/>
    <s v="Protegido 660"/>
    <d v="2019-04-07T00:00:00"/>
    <d v="2020-10-16T00:00:00"/>
    <s v="MASCULINO"/>
    <s v="LANDAZURI"/>
    <s v="SANTANDER"/>
    <n v="1"/>
    <n v="0"/>
    <n v="0"/>
    <n v="1"/>
    <n v="2"/>
    <n v="0"/>
    <s v="Si"/>
    <s v="Si"/>
    <x v="0"/>
    <n v="2500"/>
    <n v="0"/>
    <n v="0"/>
    <n v="120000"/>
    <n v="500000"/>
    <n v="0"/>
    <n v="622500"/>
    <n v="2"/>
    <n v="2019"/>
    <x v="4"/>
  </r>
  <r>
    <n v="10000661"/>
    <s v="Protegido 661"/>
    <d v="2019-04-07T00:00:00"/>
    <d v="2020-05-26T00:00:00"/>
    <s v="MASCULINO"/>
    <s v="BUCARAMANGA"/>
    <s v="SANTANDER"/>
    <n v="1"/>
    <n v="2"/>
    <n v="0"/>
    <n v="3"/>
    <n v="2"/>
    <n v="1"/>
    <s v="Si"/>
    <s v="Si"/>
    <x v="0"/>
    <n v="2500"/>
    <n v="13000"/>
    <n v="0"/>
    <n v="360000"/>
    <n v="500000"/>
    <n v="180000"/>
    <n v="1055500"/>
    <n v="2"/>
    <n v="2019"/>
    <x v="7"/>
  </r>
  <r>
    <n v="10000662"/>
    <s v="Protegido 662"/>
    <d v="2019-04-07T00:00:00"/>
    <d v="2020-10-03T00:00:00"/>
    <s v="MASCULINO"/>
    <s v="BOLIVAR 2"/>
    <s v="SANTANDER"/>
    <n v="0"/>
    <n v="1"/>
    <n v="0"/>
    <n v="3"/>
    <n v="3"/>
    <n v="1"/>
    <s v="Si"/>
    <s v="Si"/>
    <x v="0"/>
    <n v="0"/>
    <n v="6500"/>
    <n v="0"/>
    <n v="360000"/>
    <n v="750000"/>
    <n v="180000"/>
    <n v="1296500"/>
    <n v="2"/>
    <n v="2019"/>
    <x v="4"/>
  </r>
  <r>
    <n v="10000663"/>
    <s v="Protegido 663"/>
    <d v="2019-04-07T00:00:00"/>
    <d v="2021-08-17T00:00:00"/>
    <s v="FEMENINO"/>
    <s v="FLORIDABLANCA"/>
    <s v="SANTANDER"/>
    <n v="1"/>
    <n v="0"/>
    <n v="0"/>
    <n v="1"/>
    <n v="2"/>
    <n v="2"/>
    <s v="Si"/>
    <s v="Si"/>
    <x v="0"/>
    <n v="2500"/>
    <n v="0"/>
    <n v="0"/>
    <n v="120000"/>
    <n v="500000"/>
    <n v="360000"/>
    <n v="982500"/>
    <n v="2"/>
    <n v="2019"/>
    <x v="3"/>
  </r>
  <r>
    <n v="10000664"/>
    <s v="Protegido 664"/>
    <d v="2019-04-14T00:00:00"/>
    <d v="2021-03-03T00:00:00"/>
    <s v="MASCULINO"/>
    <s v="SINCELEJO"/>
    <s v="SUCRE"/>
    <n v="0"/>
    <n v="1"/>
    <n v="0"/>
    <n v="1"/>
    <n v="1"/>
    <n v="0"/>
    <s v="Si"/>
    <s v="Si"/>
    <x v="0"/>
    <n v="0"/>
    <n v="6500"/>
    <n v="0"/>
    <n v="120000"/>
    <n v="250000"/>
    <n v="0"/>
    <n v="376500"/>
    <n v="4"/>
    <n v="2019"/>
    <x v="5"/>
  </r>
  <r>
    <n v="10000665"/>
    <s v="Protegido 665"/>
    <d v="2019-04-14T00:00:00"/>
    <d v="2020-10-20T00:00:00"/>
    <s v="MASCULINO"/>
    <s v="SINCELEJO"/>
    <s v="SUCRE"/>
    <n v="0"/>
    <n v="1"/>
    <n v="0"/>
    <n v="3"/>
    <n v="3"/>
    <n v="2"/>
    <s v="Si"/>
    <s v="Si"/>
    <x v="0"/>
    <n v="0"/>
    <n v="6500"/>
    <n v="0"/>
    <n v="360000"/>
    <n v="750000"/>
    <n v="360000"/>
    <n v="1476500"/>
    <n v="4"/>
    <n v="2019"/>
    <x v="4"/>
  </r>
  <r>
    <n v="10000666"/>
    <s v="Protegido 666"/>
    <d v="2019-04-14T00:00:00"/>
    <d v="2020-10-16T00:00:00"/>
    <s v="FEMENINO"/>
    <s v="CALI"/>
    <s v="VALLE DEL CAUCA"/>
    <n v="1"/>
    <n v="1"/>
    <n v="1"/>
    <n v="1"/>
    <n v="1"/>
    <n v="1"/>
    <s v="Si"/>
    <s v="Si"/>
    <x v="0"/>
    <n v="2500"/>
    <n v="6500"/>
    <n v="1500"/>
    <n v="120000"/>
    <n v="250000"/>
    <n v="180000"/>
    <n v="560500"/>
    <n v="2"/>
    <n v="2019"/>
    <x v="4"/>
  </r>
  <r>
    <n v="10000667"/>
    <s v="Protegido 667"/>
    <d v="2019-04-14T00:00:00"/>
    <d v="2019-12-03T00:00:00"/>
    <s v="FEMENINO"/>
    <s v="SINCELEJO"/>
    <s v="SUCRE"/>
    <n v="0"/>
    <n v="0"/>
    <n v="0"/>
    <n v="1"/>
    <n v="1"/>
    <n v="0"/>
    <s v="No"/>
    <s v="Si"/>
    <x v="0"/>
    <n v="0"/>
    <n v="0"/>
    <n v="0"/>
    <n v="120000"/>
    <n v="250000"/>
    <n v="0"/>
    <n v="370000"/>
    <n v="4"/>
    <n v="2019"/>
    <x v="8"/>
  </r>
  <r>
    <n v="10000668"/>
    <s v="Protegido 668"/>
    <d v="2019-04-14T00:00:00"/>
    <d v="2019-11-12T00:00:00"/>
    <s v="MASCULINO"/>
    <s v="BARRANQUILLA"/>
    <s v="ATLANTICO"/>
    <n v="0"/>
    <n v="1"/>
    <n v="0"/>
    <n v="1"/>
    <n v="3"/>
    <n v="0"/>
    <s v="Si"/>
    <s v="Si"/>
    <x v="0"/>
    <n v="0"/>
    <n v="6500"/>
    <n v="0"/>
    <n v="120000"/>
    <n v="750000"/>
    <n v="0"/>
    <n v="876500"/>
    <n v="2"/>
    <n v="2019"/>
    <x v="6"/>
  </r>
  <r>
    <n v="10000669"/>
    <s v="Protegido 669"/>
    <d v="2019-04-14T00:00:00"/>
    <d v="2019-11-19T00:00:00"/>
    <s v="MASCULINO"/>
    <s v="CALI"/>
    <s v="VALLE DEL CAUCA"/>
    <n v="1"/>
    <n v="2"/>
    <n v="1"/>
    <n v="3"/>
    <n v="1"/>
    <n v="1"/>
    <s v="Si"/>
    <s v="Si"/>
    <x v="0"/>
    <n v="2500"/>
    <n v="13000"/>
    <n v="1500"/>
    <n v="360000"/>
    <n v="250000"/>
    <n v="180000"/>
    <n v="807000"/>
    <n v="2"/>
    <n v="2019"/>
    <x v="6"/>
  </r>
  <r>
    <n v="10000670"/>
    <s v="Protegido 670"/>
    <d v="2019-04-14T00:00:00"/>
    <d v="2019-09-02T00:00:00"/>
    <s v="MASCULINO"/>
    <s v="LEIVA"/>
    <s v="NARIÑO"/>
    <n v="1"/>
    <n v="1"/>
    <n v="1"/>
    <n v="1"/>
    <n v="2"/>
    <n v="1"/>
    <s v="Si"/>
    <s v="Si"/>
    <x v="0"/>
    <n v="2500"/>
    <n v="6500"/>
    <n v="1500"/>
    <n v="120000"/>
    <n v="500000"/>
    <n v="180000"/>
    <n v="810500"/>
    <n v="2"/>
    <n v="2019"/>
    <x v="9"/>
  </r>
  <r>
    <n v="10000671"/>
    <s v="Protegido 671"/>
    <d v="2019-04-23T00:00:00"/>
    <d v="2020-12-01T00:00:00"/>
    <s v="MASCULINO"/>
    <s v="HATO COROZAL"/>
    <s v="CASANARE"/>
    <n v="0"/>
    <n v="2"/>
    <n v="1"/>
    <n v="3"/>
    <n v="3"/>
    <n v="0"/>
    <s v="Si"/>
    <s v="Si"/>
    <x v="0"/>
    <n v="0"/>
    <n v="13000"/>
    <n v="1500"/>
    <n v="360000"/>
    <n v="750000"/>
    <n v="0"/>
    <n v="1124500"/>
    <n v="2"/>
    <n v="2019"/>
    <x v="8"/>
  </r>
  <r>
    <n v="10000672"/>
    <s v="Protegido 672"/>
    <d v="2019-04-23T00:00:00"/>
    <d v="2020-09-10T00:00:00"/>
    <s v="FEMENINO"/>
    <s v="CACERES"/>
    <s v="ANTIOQUIA"/>
    <n v="0"/>
    <n v="2"/>
    <n v="0"/>
    <n v="3"/>
    <n v="2"/>
    <n v="0"/>
    <s v="Si"/>
    <s v="Si"/>
    <x v="0"/>
    <n v="0"/>
    <n v="13000"/>
    <n v="0"/>
    <n v="360000"/>
    <n v="500000"/>
    <n v="0"/>
    <n v="873000"/>
    <n v="2"/>
    <n v="2019"/>
    <x v="9"/>
  </r>
  <r>
    <n v="10000673"/>
    <s v="Protegido 673"/>
    <d v="2019-04-23T00:00:00"/>
    <d v="2019-12-11T00:00:00"/>
    <s v="MASCULINO"/>
    <s v="BOGOTA"/>
    <s v="BOGOTA"/>
    <n v="0"/>
    <n v="1"/>
    <n v="0"/>
    <n v="0"/>
    <n v="2"/>
    <n v="2"/>
    <s v="Si"/>
    <s v="Si"/>
    <x v="0"/>
    <n v="0"/>
    <n v="6500"/>
    <n v="0"/>
    <n v="0"/>
    <n v="500000"/>
    <n v="360000"/>
    <n v="866500"/>
    <n v="1"/>
    <n v="2019"/>
    <x v="8"/>
  </r>
  <r>
    <n v="10000674"/>
    <s v="Protegido 674"/>
    <d v="2019-04-23T00:00:00"/>
    <d v="2020-06-26T00:00:00"/>
    <s v="MASCULINO"/>
    <s v="SAN FRANCISCO 3"/>
    <s v="PUTUMAYO"/>
    <n v="1"/>
    <n v="2"/>
    <n v="1"/>
    <n v="1"/>
    <n v="1"/>
    <n v="1"/>
    <s v="Si"/>
    <s v="Si"/>
    <x v="0"/>
    <n v="2500"/>
    <n v="13000"/>
    <n v="1500"/>
    <n v="120000"/>
    <n v="250000"/>
    <n v="180000"/>
    <n v="567000"/>
    <n v="2"/>
    <n v="2019"/>
    <x v="1"/>
  </r>
  <r>
    <n v="10000675"/>
    <s v="Protegido 675"/>
    <d v="2019-04-23T00:00:00"/>
    <d v="2021-02-09T00:00:00"/>
    <s v="FEMENINO"/>
    <s v="COLON 2"/>
    <s v="PUTUMAYO"/>
    <n v="1"/>
    <n v="0"/>
    <n v="0"/>
    <n v="0"/>
    <n v="1"/>
    <n v="2"/>
    <s v="Si"/>
    <s v="Si"/>
    <x v="0"/>
    <n v="2500"/>
    <n v="0"/>
    <n v="0"/>
    <n v="0"/>
    <n v="250000"/>
    <n v="360000"/>
    <n v="612500"/>
    <n v="2"/>
    <n v="2019"/>
    <x v="2"/>
  </r>
  <r>
    <n v="10000676"/>
    <s v="Protegido 676"/>
    <d v="2019-04-23T00:00:00"/>
    <d v="2019-08-12T00:00:00"/>
    <s v="MASCULINO"/>
    <s v="SAN FRANCISCO 3"/>
    <s v="PUTUMAYO"/>
    <n v="1"/>
    <n v="0"/>
    <n v="1"/>
    <n v="3"/>
    <n v="2"/>
    <n v="2"/>
    <s v="Si"/>
    <s v="Si"/>
    <x v="0"/>
    <n v="2500"/>
    <n v="0"/>
    <n v="1500"/>
    <n v="360000"/>
    <n v="500000"/>
    <n v="360000"/>
    <n v="1224000"/>
    <n v="2"/>
    <n v="2019"/>
    <x v="3"/>
  </r>
  <r>
    <n v="10000677"/>
    <s v="Protegido 677"/>
    <d v="2019-04-23T00:00:00"/>
    <d v="2021-02-10T00:00:00"/>
    <s v="MASCULINO"/>
    <s v="SAN FRANCISCO 3"/>
    <s v="PUTUMAYO"/>
    <n v="1"/>
    <n v="0"/>
    <n v="0"/>
    <n v="1"/>
    <n v="1"/>
    <n v="0"/>
    <s v="Si"/>
    <s v="Si"/>
    <x v="0"/>
    <n v="2500"/>
    <n v="0"/>
    <n v="0"/>
    <n v="120000"/>
    <n v="250000"/>
    <n v="0"/>
    <n v="372500"/>
    <n v="2"/>
    <n v="2019"/>
    <x v="2"/>
  </r>
  <r>
    <n v="10000678"/>
    <s v="Protegido 678"/>
    <d v="2019-04-23T00:00:00"/>
    <d v="2019-12-13T00:00:00"/>
    <s v="MASCULINO"/>
    <s v="SAN FRANCISCO 3"/>
    <s v="PUTUMAYO"/>
    <n v="0"/>
    <n v="1"/>
    <n v="0"/>
    <n v="3"/>
    <n v="3"/>
    <n v="1"/>
    <s v="Si"/>
    <s v="Si"/>
    <x v="0"/>
    <n v="0"/>
    <n v="6500"/>
    <n v="0"/>
    <n v="360000"/>
    <n v="750000"/>
    <n v="180000"/>
    <n v="1296500"/>
    <n v="2"/>
    <n v="2019"/>
    <x v="8"/>
  </r>
  <r>
    <n v="10000679"/>
    <s v="Protegido 679"/>
    <d v="2019-04-23T00:00:00"/>
    <d v="2020-01-29T00:00:00"/>
    <s v="MASCULINO"/>
    <s v="SAN FRANCISCO 3"/>
    <s v="PUTUMAYO"/>
    <n v="0"/>
    <n v="1"/>
    <n v="1"/>
    <n v="3"/>
    <n v="3"/>
    <n v="2"/>
    <s v="Si"/>
    <s v="Si"/>
    <x v="0"/>
    <n v="0"/>
    <n v="6500"/>
    <n v="1500"/>
    <n v="360000"/>
    <n v="750000"/>
    <n v="360000"/>
    <n v="1478000"/>
    <n v="2"/>
    <n v="2019"/>
    <x v="10"/>
  </r>
  <r>
    <n v="10000680"/>
    <s v="Protegido 680"/>
    <d v="2019-04-23T00:00:00"/>
    <d v="2019-12-17T00:00:00"/>
    <s v="MASCULINO"/>
    <s v="SAN FRANCISCO 3"/>
    <s v="PUTUMAYO"/>
    <n v="0"/>
    <n v="1"/>
    <n v="1"/>
    <n v="0"/>
    <n v="1"/>
    <n v="1"/>
    <s v="Si"/>
    <s v="Si"/>
    <x v="0"/>
    <n v="0"/>
    <n v="6500"/>
    <n v="1500"/>
    <n v="0"/>
    <n v="250000"/>
    <n v="180000"/>
    <n v="438000"/>
    <n v="2"/>
    <n v="2019"/>
    <x v="8"/>
  </r>
  <r>
    <n v="10000681"/>
    <s v="Protegido 681"/>
    <d v="2019-04-23T00:00:00"/>
    <d v="2020-05-02T00:00:00"/>
    <s v="MASCULINO"/>
    <s v="SAN FRANCISCO 3"/>
    <s v="PUTUMAYO"/>
    <n v="1"/>
    <n v="0"/>
    <n v="1"/>
    <n v="3"/>
    <n v="3"/>
    <n v="0"/>
    <s v="Si"/>
    <s v="Si"/>
    <x v="0"/>
    <n v="2500"/>
    <n v="0"/>
    <n v="1500"/>
    <n v="360000"/>
    <n v="750000"/>
    <n v="0"/>
    <n v="1114000"/>
    <n v="2"/>
    <n v="2019"/>
    <x v="7"/>
  </r>
  <r>
    <n v="10000682"/>
    <s v="Protegido 682"/>
    <d v="2019-05-10T00:00:00"/>
    <d v="2020-02-03T00:00:00"/>
    <s v="MASCULINO"/>
    <s v="MOCOA"/>
    <s v="PUTUMAYO"/>
    <n v="0"/>
    <n v="0"/>
    <n v="1"/>
    <n v="0"/>
    <n v="1"/>
    <n v="0"/>
    <s v="Si"/>
    <s v="Si"/>
    <x v="0"/>
    <n v="0"/>
    <n v="0"/>
    <n v="1500"/>
    <n v="0"/>
    <n v="250000"/>
    <n v="0"/>
    <n v="251500"/>
    <n v="2"/>
    <n v="2019"/>
    <x v="2"/>
  </r>
  <r>
    <n v="10000683"/>
    <s v="Protegido 683"/>
    <d v="2019-05-10T00:00:00"/>
    <d v="2021-02-15T00:00:00"/>
    <s v="MASCULINO"/>
    <s v="MOCOA"/>
    <s v="PUTUMAYO"/>
    <n v="0"/>
    <n v="2"/>
    <n v="0"/>
    <n v="0"/>
    <n v="3"/>
    <n v="2"/>
    <s v="Si"/>
    <s v="Si"/>
    <x v="0"/>
    <n v="0"/>
    <n v="13000"/>
    <n v="0"/>
    <n v="0"/>
    <n v="750000"/>
    <n v="360000"/>
    <n v="1123000"/>
    <n v="2"/>
    <n v="2019"/>
    <x v="2"/>
  </r>
  <r>
    <n v="10000684"/>
    <s v="Protegido 684"/>
    <d v="2019-05-10T00:00:00"/>
    <d v="2021-08-25T00:00:00"/>
    <s v="MASCULINO"/>
    <s v="MEDELLIN"/>
    <s v="ANTIOQUIA"/>
    <n v="0"/>
    <n v="1"/>
    <n v="0"/>
    <n v="1"/>
    <n v="2"/>
    <n v="0"/>
    <s v="Si"/>
    <s v="Si"/>
    <x v="0"/>
    <n v="0"/>
    <n v="6500"/>
    <n v="0"/>
    <n v="120000"/>
    <n v="500000"/>
    <n v="0"/>
    <n v="626500"/>
    <n v="2"/>
    <n v="2019"/>
    <x v="3"/>
  </r>
  <r>
    <n v="10000685"/>
    <s v="Protegido 685"/>
    <d v="2019-05-10T00:00:00"/>
    <d v="2019-10-22T00:00:00"/>
    <s v="MASCULINO"/>
    <s v="MEDELLIN"/>
    <s v="ANTIOQUIA"/>
    <n v="0"/>
    <n v="0"/>
    <n v="0"/>
    <n v="1"/>
    <n v="1"/>
    <n v="2"/>
    <s v="No"/>
    <s v="Si"/>
    <x v="0"/>
    <n v="0"/>
    <n v="0"/>
    <n v="0"/>
    <n v="120000"/>
    <n v="250000"/>
    <n v="360000"/>
    <n v="730000"/>
    <n v="2"/>
    <n v="2019"/>
    <x v="4"/>
  </r>
  <r>
    <n v="10000686"/>
    <s v="Protegido 686"/>
    <d v="2019-05-10T00:00:00"/>
    <d v="2021-03-04T00:00:00"/>
    <s v="MASCULINO"/>
    <s v="TORIBIO"/>
    <s v="CAUCA"/>
    <n v="1"/>
    <n v="1"/>
    <n v="0"/>
    <n v="1"/>
    <n v="1"/>
    <n v="2"/>
    <s v="Si"/>
    <s v="Si"/>
    <x v="0"/>
    <n v="2500"/>
    <n v="6500"/>
    <n v="0"/>
    <n v="120000"/>
    <n v="250000"/>
    <n v="360000"/>
    <n v="739000"/>
    <n v="1"/>
    <n v="2019"/>
    <x v="5"/>
  </r>
  <r>
    <n v="10000687"/>
    <s v="Protegido 687"/>
    <d v="2019-05-10T00:00:00"/>
    <d v="2021-05-02T00:00:00"/>
    <s v="FEMENINO"/>
    <s v="BELEN DE UMBRIA"/>
    <s v="RISARALDA"/>
    <n v="0"/>
    <n v="0"/>
    <n v="0"/>
    <n v="1"/>
    <n v="3"/>
    <n v="1"/>
    <s v="No"/>
    <s v="Si"/>
    <x v="0"/>
    <n v="0"/>
    <n v="0"/>
    <n v="0"/>
    <n v="120000"/>
    <n v="750000"/>
    <n v="180000"/>
    <n v="1050000"/>
    <n v="1"/>
    <n v="2019"/>
    <x v="7"/>
  </r>
  <r>
    <n v="10000688"/>
    <s v="Protegido 688"/>
    <d v="2019-05-10T00:00:00"/>
    <d v="2020-02-13T00:00:00"/>
    <s v="FEMENINO"/>
    <s v="APARTADO"/>
    <s v="ANTIOQUIA"/>
    <n v="0"/>
    <n v="0"/>
    <n v="0"/>
    <n v="1"/>
    <n v="3"/>
    <n v="0"/>
    <s v="No"/>
    <s v="Si"/>
    <x v="0"/>
    <n v="0"/>
    <n v="0"/>
    <n v="0"/>
    <n v="120000"/>
    <n v="750000"/>
    <n v="0"/>
    <n v="870000"/>
    <n v="2"/>
    <n v="2019"/>
    <x v="2"/>
  </r>
  <r>
    <n v="10000689"/>
    <s v="Protegido 689"/>
    <d v="2019-05-10T00:00:00"/>
    <d v="2019-10-13T00:00:00"/>
    <s v="FEMENINO"/>
    <s v="BOGOTA"/>
    <s v="BOGOTA"/>
    <n v="1"/>
    <n v="2"/>
    <n v="1"/>
    <n v="3"/>
    <n v="3"/>
    <n v="1"/>
    <s v="Si"/>
    <s v="Si"/>
    <x v="0"/>
    <n v="2500"/>
    <n v="13000"/>
    <n v="1500"/>
    <n v="360000"/>
    <n v="750000"/>
    <n v="180000"/>
    <n v="1307000"/>
    <n v="1"/>
    <n v="2019"/>
    <x v="4"/>
  </r>
  <r>
    <n v="10000690"/>
    <s v="Protegido 690"/>
    <d v="2019-05-10T00:00:00"/>
    <d v="2021-01-01T00:00:00"/>
    <s v="FEMENINO"/>
    <s v="BOGOTA"/>
    <s v="BOGOTA"/>
    <n v="0"/>
    <n v="0"/>
    <n v="1"/>
    <n v="3"/>
    <n v="3"/>
    <n v="2"/>
    <s v="Si"/>
    <s v="Si"/>
    <x v="0"/>
    <n v="0"/>
    <n v="0"/>
    <n v="1500"/>
    <n v="360000"/>
    <n v="750000"/>
    <n v="360000"/>
    <n v="1471500"/>
    <n v="1"/>
    <n v="2019"/>
    <x v="10"/>
  </r>
  <r>
    <n v="10000691"/>
    <s v="Protegido 691"/>
    <d v="2019-05-10T00:00:00"/>
    <d v="2019-08-10T00:00:00"/>
    <s v="MASCULINO"/>
    <s v="SOACHA"/>
    <s v="CUNDINAMARCA"/>
    <n v="0"/>
    <n v="2"/>
    <n v="0"/>
    <n v="3"/>
    <n v="1"/>
    <n v="1"/>
    <s v="Si"/>
    <s v="Si"/>
    <x v="0"/>
    <n v="0"/>
    <n v="13000"/>
    <n v="0"/>
    <n v="360000"/>
    <n v="250000"/>
    <n v="180000"/>
    <n v="803000"/>
    <n v="3"/>
    <n v="2019"/>
    <x v="3"/>
  </r>
  <r>
    <n v="10000692"/>
    <s v="Protegido 692"/>
    <d v="2019-05-10T00:00:00"/>
    <d v="2019-08-05T00:00:00"/>
    <s v="MASCULINO"/>
    <s v="SAN DIEGO"/>
    <s v="CESAR"/>
    <n v="0"/>
    <n v="2"/>
    <n v="0"/>
    <n v="3"/>
    <n v="2"/>
    <n v="2"/>
    <s v="Si"/>
    <s v="Si"/>
    <x v="0"/>
    <n v="0"/>
    <n v="13000"/>
    <n v="0"/>
    <n v="360000"/>
    <n v="500000"/>
    <n v="360000"/>
    <n v="1233000"/>
    <n v="4"/>
    <n v="2019"/>
    <x v="3"/>
  </r>
  <r>
    <n v="10000693"/>
    <s v="Protegido 693"/>
    <d v="2019-05-10T00:00:00"/>
    <d v="2020-02-26T00:00:00"/>
    <s v="FEMENINO"/>
    <s v="PORE"/>
    <s v="CASANARE"/>
    <n v="1"/>
    <n v="0"/>
    <n v="0"/>
    <n v="1"/>
    <n v="3"/>
    <n v="0"/>
    <s v="Si"/>
    <s v="Si"/>
    <x v="0"/>
    <n v="2500"/>
    <n v="0"/>
    <n v="0"/>
    <n v="120000"/>
    <n v="750000"/>
    <n v="0"/>
    <n v="872500"/>
    <n v="2"/>
    <n v="2019"/>
    <x v="2"/>
  </r>
  <r>
    <n v="10000694"/>
    <s v="Protegido 694"/>
    <d v="2019-05-10T00:00:00"/>
    <d v="2021-03-19T00:00:00"/>
    <s v="MASCULINO"/>
    <s v="VALLEDUPAR"/>
    <s v="CESAR"/>
    <n v="0"/>
    <n v="1"/>
    <n v="0"/>
    <n v="1"/>
    <n v="2"/>
    <n v="1"/>
    <s v="Si"/>
    <s v="Si"/>
    <x v="0"/>
    <n v="0"/>
    <n v="6500"/>
    <n v="0"/>
    <n v="120000"/>
    <n v="500000"/>
    <n v="180000"/>
    <n v="806500"/>
    <n v="4"/>
    <n v="2019"/>
    <x v="5"/>
  </r>
  <r>
    <n v="10000695"/>
    <s v="Protegido 695"/>
    <d v="2019-05-10T00:00:00"/>
    <d v="2021-06-24T00:00:00"/>
    <s v="MASCULINO"/>
    <s v="VILLAVICENCIO"/>
    <s v="META"/>
    <n v="1"/>
    <n v="0"/>
    <n v="0"/>
    <n v="0"/>
    <n v="1"/>
    <n v="2"/>
    <s v="Si"/>
    <s v="Si"/>
    <x v="0"/>
    <n v="2500"/>
    <n v="0"/>
    <n v="0"/>
    <n v="0"/>
    <n v="250000"/>
    <n v="360000"/>
    <n v="612500"/>
    <n v="1"/>
    <n v="2019"/>
    <x v="1"/>
  </r>
  <r>
    <n v="10000696"/>
    <s v="Protegido 696"/>
    <d v="2019-05-10T00:00:00"/>
    <d v="2019-08-12T00:00:00"/>
    <s v="MASCULINO"/>
    <s v="BOGOTA"/>
    <s v="BOGOTA"/>
    <n v="1"/>
    <n v="0"/>
    <n v="1"/>
    <n v="0"/>
    <n v="1"/>
    <n v="1"/>
    <s v="Si"/>
    <s v="Si"/>
    <x v="0"/>
    <n v="2500"/>
    <n v="0"/>
    <n v="1500"/>
    <n v="0"/>
    <n v="250000"/>
    <n v="180000"/>
    <n v="434000"/>
    <n v="1"/>
    <n v="2019"/>
    <x v="3"/>
  </r>
  <r>
    <n v="10000697"/>
    <s v="Protegido 697"/>
    <d v="2019-05-10T00:00:00"/>
    <d v="2020-03-15T00:00:00"/>
    <s v="MASCULINO"/>
    <s v="IBAGUE"/>
    <s v="TOLIMA"/>
    <n v="1"/>
    <n v="2"/>
    <n v="0"/>
    <n v="1"/>
    <n v="2"/>
    <n v="1"/>
    <s v="Si"/>
    <s v="Si"/>
    <x v="0"/>
    <n v="2500"/>
    <n v="13000"/>
    <n v="0"/>
    <n v="120000"/>
    <n v="500000"/>
    <n v="180000"/>
    <n v="815500"/>
    <n v="4"/>
    <n v="2019"/>
    <x v="5"/>
  </r>
  <r>
    <n v="10000698"/>
    <s v="Protegido 698"/>
    <d v="2019-05-10T00:00:00"/>
    <d v="2020-11-10T00:00:00"/>
    <s v="FEMENINO"/>
    <s v="GUACARI"/>
    <s v="VALLE DEL CAUCA"/>
    <n v="0"/>
    <n v="2"/>
    <n v="0"/>
    <n v="1"/>
    <n v="2"/>
    <n v="2"/>
    <s v="Si"/>
    <s v="Si"/>
    <x v="0"/>
    <n v="0"/>
    <n v="13000"/>
    <n v="0"/>
    <n v="120000"/>
    <n v="500000"/>
    <n v="360000"/>
    <n v="993000"/>
    <n v="2"/>
    <n v="2019"/>
    <x v="6"/>
  </r>
  <r>
    <n v="10000699"/>
    <s v="Protegido 699"/>
    <d v="2019-05-10T00:00:00"/>
    <d v="2019-10-17T00:00:00"/>
    <s v="MASCULINO"/>
    <s v="TUNJA"/>
    <s v="BOYACA"/>
    <n v="0"/>
    <n v="2"/>
    <n v="0"/>
    <n v="3"/>
    <n v="2"/>
    <n v="0"/>
    <s v="Si"/>
    <s v="Si"/>
    <x v="0"/>
    <n v="0"/>
    <n v="13000"/>
    <n v="0"/>
    <n v="360000"/>
    <n v="500000"/>
    <n v="0"/>
    <n v="873000"/>
    <n v="4"/>
    <n v="2019"/>
    <x v="4"/>
  </r>
  <r>
    <n v="10000700"/>
    <s v="Protegido 700"/>
    <d v="2019-05-10T00:00:00"/>
    <d v="2020-05-01T00:00:00"/>
    <s v="MASCULINO"/>
    <s v="PITALITO"/>
    <s v="HUILA"/>
    <n v="0"/>
    <n v="1"/>
    <n v="1"/>
    <n v="0"/>
    <n v="1"/>
    <n v="2"/>
    <s v="Si"/>
    <s v="Si"/>
    <x v="0"/>
    <n v="0"/>
    <n v="6500"/>
    <n v="1500"/>
    <n v="0"/>
    <n v="250000"/>
    <n v="360000"/>
    <n v="618000"/>
    <n v="1"/>
    <n v="2019"/>
    <x v="7"/>
  </r>
  <r>
    <n v="10000701"/>
    <s v="Protegido 701"/>
    <d v="2019-05-10T00:00:00"/>
    <d v="2021-10-15T00:00:00"/>
    <s v="MASCULINO"/>
    <s v="ARBELAEZ"/>
    <s v="CUNDINAMARCA"/>
    <n v="0"/>
    <n v="2"/>
    <n v="0"/>
    <n v="1"/>
    <n v="1"/>
    <n v="0"/>
    <s v="Si"/>
    <s v="Si"/>
    <x v="0"/>
    <n v="0"/>
    <n v="13000"/>
    <n v="0"/>
    <n v="120000"/>
    <n v="250000"/>
    <n v="0"/>
    <n v="383000"/>
    <n v="3"/>
    <n v="2019"/>
    <x v="4"/>
  </r>
  <r>
    <n v="10000702"/>
    <s v="Protegido 702"/>
    <d v="2019-05-10T00:00:00"/>
    <d v="2020-12-08T00:00:00"/>
    <s v="MASCULINO"/>
    <s v="BUENAVENTURA"/>
    <s v="VALLE DEL CAUCA"/>
    <n v="0"/>
    <n v="2"/>
    <n v="0"/>
    <n v="1"/>
    <n v="1"/>
    <n v="0"/>
    <s v="Si"/>
    <s v="Si"/>
    <x v="0"/>
    <n v="0"/>
    <n v="13000"/>
    <n v="0"/>
    <n v="120000"/>
    <n v="250000"/>
    <n v="0"/>
    <n v="383000"/>
    <n v="2"/>
    <n v="2019"/>
    <x v="8"/>
  </r>
  <r>
    <n v="10000703"/>
    <s v="Protegido 703"/>
    <d v="2019-05-10T00:00:00"/>
    <d v="2019-09-24T00:00:00"/>
    <s v="MASCULINO"/>
    <s v="SAN VICENTE DEL CAGUAN"/>
    <s v="CAQUETA"/>
    <n v="1"/>
    <n v="1"/>
    <n v="1"/>
    <n v="0"/>
    <n v="3"/>
    <n v="1"/>
    <s v="Si"/>
    <s v="Si"/>
    <x v="0"/>
    <n v="2500"/>
    <n v="6500"/>
    <n v="1500"/>
    <n v="0"/>
    <n v="750000"/>
    <n v="180000"/>
    <n v="940500"/>
    <n v="1"/>
    <n v="2019"/>
    <x v="9"/>
  </r>
  <r>
    <n v="10000704"/>
    <s v="Protegido 704"/>
    <d v="2019-05-10T00:00:00"/>
    <d v="2020-10-08T00:00:00"/>
    <s v="MASCULINO"/>
    <s v="SOACHA"/>
    <s v="CUNDINAMARCA"/>
    <n v="1"/>
    <n v="2"/>
    <n v="0"/>
    <n v="0"/>
    <n v="3"/>
    <n v="0"/>
    <s v="Si"/>
    <s v="Si"/>
    <x v="0"/>
    <n v="2500"/>
    <n v="13000"/>
    <n v="0"/>
    <n v="0"/>
    <n v="750000"/>
    <n v="0"/>
    <n v="765500"/>
    <n v="3"/>
    <n v="2019"/>
    <x v="4"/>
  </r>
  <r>
    <n v="10000705"/>
    <s v="Protegido 705"/>
    <d v="2019-05-10T00:00:00"/>
    <d v="2020-10-24T00:00:00"/>
    <s v="MASCULINO"/>
    <s v="IBAGUE"/>
    <s v="TOLIMA"/>
    <n v="1"/>
    <n v="0"/>
    <n v="1"/>
    <n v="3"/>
    <n v="2"/>
    <n v="0"/>
    <s v="Si"/>
    <s v="Si"/>
    <x v="0"/>
    <n v="2500"/>
    <n v="0"/>
    <n v="1500"/>
    <n v="360000"/>
    <n v="500000"/>
    <n v="0"/>
    <n v="864000"/>
    <n v="4"/>
    <n v="2019"/>
    <x v="4"/>
  </r>
  <r>
    <n v="10000706"/>
    <s v="Protegido 706"/>
    <d v="2019-05-10T00:00:00"/>
    <d v="2019-12-14T00:00:00"/>
    <s v="MASCULINO"/>
    <s v="BOGOTA"/>
    <s v="BOGOTA"/>
    <n v="0"/>
    <n v="2"/>
    <n v="0"/>
    <n v="0"/>
    <n v="1"/>
    <n v="2"/>
    <s v="Si"/>
    <s v="Si"/>
    <x v="0"/>
    <n v="0"/>
    <n v="13000"/>
    <n v="0"/>
    <n v="0"/>
    <n v="250000"/>
    <n v="360000"/>
    <n v="623000"/>
    <n v="1"/>
    <n v="2019"/>
    <x v="8"/>
  </r>
  <r>
    <n v="10000707"/>
    <s v="Protegido 707"/>
    <d v="2019-05-10T00:00:00"/>
    <d v="2021-09-05T00:00:00"/>
    <s v="FEMENINO"/>
    <s v="EL DORADO"/>
    <s v="META"/>
    <n v="0"/>
    <n v="1"/>
    <n v="1"/>
    <n v="3"/>
    <n v="1"/>
    <n v="2"/>
    <s v="Si"/>
    <s v="Si"/>
    <x v="0"/>
    <n v="0"/>
    <n v="6500"/>
    <n v="1500"/>
    <n v="360000"/>
    <n v="250000"/>
    <n v="360000"/>
    <n v="978000"/>
    <n v="1"/>
    <n v="2019"/>
    <x v="9"/>
  </r>
  <r>
    <n v="10000708"/>
    <s v="Protegido 708"/>
    <d v="2019-05-10T00:00:00"/>
    <d v="2021-05-23T00:00:00"/>
    <s v="MASCULINO"/>
    <s v="SAN VICENTE DEL CAGUAN"/>
    <s v="CAQUETA"/>
    <n v="0"/>
    <n v="2"/>
    <n v="0"/>
    <n v="3"/>
    <n v="3"/>
    <n v="1"/>
    <s v="Si"/>
    <s v="Si"/>
    <x v="0"/>
    <n v="0"/>
    <n v="13000"/>
    <n v="0"/>
    <n v="360000"/>
    <n v="750000"/>
    <n v="180000"/>
    <n v="1303000"/>
    <n v="1"/>
    <n v="2019"/>
    <x v="7"/>
  </r>
  <r>
    <n v="10000709"/>
    <s v="Protegido 709"/>
    <d v="2019-05-10T00:00:00"/>
    <d v="2020-11-24T00:00:00"/>
    <s v="MASCULINO"/>
    <s v="YONDO"/>
    <s v="ANTIOQUIA"/>
    <n v="0"/>
    <n v="2"/>
    <n v="1"/>
    <n v="0"/>
    <n v="2"/>
    <n v="0"/>
    <s v="Si"/>
    <s v="Si"/>
    <x v="0"/>
    <n v="0"/>
    <n v="13000"/>
    <n v="1500"/>
    <n v="0"/>
    <n v="500000"/>
    <n v="0"/>
    <n v="514500"/>
    <n v="2"/>
    <n v="2019"/>
    <x v="6"/>
  </r>
  <r>
    <n v="10000710"/>
    <s v="Protegido 710"/>
    <d v="2019-05-10T00:00:00"/>
    <d v="2020-11-27T00:00:00"/>
    <s v="MASCULINO"/>
    <s v="ARMENIA 1"/>
    <s v="ANTIOQUIA"/>
    <n v="0"/>
    <n v="2"/>
    <n v="1"/>
    <n v="0"/>
    <n v="1"/>
    <n v="0"/>
    <s v="Si"/>
    <s v="Si"/>
    <x v="0"/>
    <n v="0"/>
    <n v="13000"/>
    <n v="1500"/>
    <n v="0"/>
    <n v="250000"/>
    <n v="0"/>
    <n v="264500"/>
    <n v="2"/>
    <n v="2019"/>
    <x v="6"/>
  </r>
  <r>
    <n v="10000711"/>
    <s v="Protegido 711"/>
    <d v="2019-05-10T00:00:00"/>
    <d v="2020-12-08T00:00:00"/>
    <s v="FEMENINO"/>
    <s v="SANTO TOMAS"/>
    <s v="ATLANTICO"/>
    <n v="0"/>
    <n v="1"/>
    <n v="0"/>
    <n v="0"/>
    <n v="3"/>
    <n v="1"/>
    <s v="Si"/>
    <s v="Si"/>
    <x v="0"/>
    <n v="0"/>
    <n v="6500"/>
    <n v="0"/>
    <n v="0"/>
    <n v="750000"/>
    <n v="180000"/>
    <n v="936500"/>
    <n v="2"/>
    <n v="2019"/>
    <x v="8"/>
  </r>
  <r>
    <n v="10000712"/>
    <s v="Protegido 712"/>
    <d v="2019-05-10T00:00:00"/>
    <d v="2020-06-24T00:00:00"/>
    <s v="MASCULINO"/>
    <s v="SINCELEJO"/>
    <s v="SUCRE"/>
    <n v="0"/>
    <n v="0"/>
    <n v="0"/>
    <n v="1"/>
    <n v="3"/>
    <n v="1"/>
    <s v="No"/>
    <s v="Si"/>
    <x v="0"/>
    <n v="0"/>
    <n v="0"/>
    <n v="0"/>
    <n v="120000"/>
    <n v="750000"/>
    <n v="180000"/>
    <n v="1050000"/>
    <n v="4"/>
    <n v="2019"/>
    <x v="1"/>
  </r>
  <r>
    <n v="10000713"/>
    <s v="Protegido 713"/>
    <d v="2019-05-10T00:00:00"/>
    <d v="2021-05-15T00:00:00"/>
    <s v="FEMENINO"/>
    <s v="FLORENCIA 1"/>
    <s v="CAQUETA"/>
    <n v="0"/>
    <n v="1"/>
    <n v="0"/>
    <n v="1"/>
    <n v="1"/>
    <n v="0"/>
    <s v="Si"/>
    <s v="Si"/>
    <x v="0"/>
    <n v="0"/>
    <n v="6500"/>
    <n v="0"/>
    <n v="120000"/>
    <n v="250000"/>
    <n v="0"/>
    <n v="376500"/>
    <n v="1"/>
    <n v="2019"/>
    <x v="7"/>
  </r>
  <r>
    <n v="10000714"/>
    <s v="Protegido 714"/>
    <d v="2019-05-10T00:00:00"/>
    <d v="2021-02-25T00:00:00"/>
    <s v="MASCULINO"/>
    <s v="EL PAUJIL"/>
    <s v="CAQUETA"/>
    <n v="0"/>
    <n v="1"/>
    <n v="1"/>
    <n v="0"/>
    <n v="1"/>
    <n v="0"/>
    <s v="Si"/>
    <s v="Si"/>
    <x v="0"/>
    <n v="0"/>
    <n v="6500"/>
    <n v="1500"/>
    <n v="0"/>
    <n v="250000"/>
    <n v="0"/>
    <n v="258000"/>
    <n v="1"/>
    <n v="2019"/>
    <x v="2"/>
  </r>
  <r>
    <n v="10000715"/>
    <s v="Protegido 715"/>
    <d v="2019-05-10T00:00:00"/>
    <d v="2019-10-15T00:00:00"/>
    <s v="MASCULINO"/>
    <s v="SAN VICENTE DEL CAGUAN"/>
    <s v="CAQUETA"/>
    <n v="0"/>
    <n v="2"/>
    <n v="0"/>
    <n v="1"/>
    <n v="1"/>
    <n v="2"/>
    <s v="Si"/>
    <s v="Si"/>
    <x v="0"/>
    <n v="0"/>
    <n v="13000"/>
    <n v="0"/>
    <n v="120000"/>
    <n v="250000"/>
    <n v="360000"/>
    <n v="743000"/>
    <n v="1"/>
    <n v="2019"/>
    <x v="4"/>
  </r>
  <r>
    <n v="10000716"/>
    <s v="Protegido 716"/>
    <d v="2019-05-10T00:00:00"/>
    <d v="2021-07-29T00:00:00"/>
    <s v="FEMENINO"/>
    <s v="BOGOTA"/>
    <s v="BOGOTA"/>
    <n v="1"/>
    <n v="2"/>
    <n v="0"/>
    <n v="0"/>
    <n v="3"/>
    <n v="0"/>
    <s v="Si"/>
    <s v="Si"/>
    <x v="0"/>
    <n v="2500"/>
    <n v="13000"/>
    <n v="0"/>
    <n v="0"/>
    <n v="750000"/>
    <n v="0"/>
    <n v="765500"/>
    <n v="1"/>
    <n v="2019"/>
    <x v="0"/>
  </r>
  <r>
    <n v="10000717"/>
    <s v="Protegido 717"/>
    <d v="2019-05-10T00:00:00"/>
    <d v="2021-10-26T00:00:00"/>
    <s v="MASCULINO"/>
    <s v="PALMIRA"/>
    <s v="VALLE DEL CAUCA"/>
    <n v="0"/>
    <n v="1"/>
    <n v="0"/>
    <n v="1"/>
    <n v="2"/>
    <n v="1"/>
    <s v="Si"/>
    <s v="Si"/>
    <x v="0"/>
    <n v="0"/>
    <n v="6500"/>
    <n v="0"/>
    <n v="120000"/>
    <n v="500000"/>
    <n v="180000"/>
    <n v="806500"/>
    <n v="2"/>
    <n v="2019"/>
    <x v="4"/>
  </r>
  <r>
    <n v="10000718"/>
    <s v="Protegido 718"/>
    <d v="2019-05-10T00:00:00"/>
    <d v="2021-05-21T00:00:00"/>
    <s v="MASCULINO"/>
    <s v="SANTO TOMAS"/>
    <s v="ATLANTICO"/>
    <n v="0"/>
    <n v="2"/>
    <n v="0"/>
    <n v="0"/>
    <n v="3"/>
    <n v="1"/>
    <s v="Si"/>
    <s v="Si"/>
    <x v="0"/>
    <n v="0"/>
    <n v="13000"/>
    <n v="0"/>
    <n v="0"/>
    <n v="750000"/>
    <n v="180000"/>
    <n v="943000"/>
    <n v="2"/>
    <n v="2019"/>
    <x v="7"/>
  </r>
  <r>
    <n v="10000719"/>
    <s v="Protegido 719"/>
    <d v="2019-05-10T00:00:00"/>
    <d v="2020-11-09T00:00:00"/>
    <s v="FEMENINO"/>
    <s v="BARRANQUILLA"/>
    <s v="ATLANTICO"/>
    <n v="0"/>
    <n v="2"/>
    <n v="0"/>
    <n v="3"/>
    <n v="1"/>
    <n v="2"/>
    <s v="Si"/>
    <s v="Si"/>
    <x v="0"/>
    <n v="0"/>
    <n v="13000"/>
    <n v="0"/>
    <n v="360000"/>
    <n v="250000"/>
    <n v="360000"/>
    <n v="983000"/>
    <n v="2"/>
    <n v="2019"/>
    <x v="6"/>
  </r>
  <r>
    <n v="10000720"/>
    <s v="Protegido 720"/>
    <d v="2019-05-10T00:00:00"/>
    <d v="2019-10-06T00:00:00"/>
    <s v="FEMENINO"/>
    <s v="CHAPARRAL"/>
    <s v="TOLIMA"/>
    <n v="0"/>
    <n v="1"/>
    <n v="0"/>
    <n v="3"/>
    <n v="2"/>
    <n v="0"/>
    <s v="Si"/>
    <s v="Si"/>
    <x v="0"/>
    <n v="0"/>
    <n v="6500"/>
    <n v="0"/>
    <n v="360000"/>
    <n v="500000"/>
    <n v="0"/>
    <n v="866500"/>
    <n v="4"/>
    <n v="2019"/>
    <x v="4"/>
  </r>
  <r>
    <n v="10000721"/>
    <s v="Protegido 721"/>
    <d v="2019-05-10T00:00:00"/>
    <d v="2020-10-02T00:00:00"/>
    <s v="MASCULINO"/>
    <s v="BARRANQUILLA"/>
    <s v="ATLANTICO"/>
    <n v="1"/>
    <n v="2"/>
    <n v="1"/>
    <n v="1"/>
    <n v="2"/>
    <n v="1"/>
    <s v="Si"/>
    <s v="Si"/>
    <x v="0"/>
    <n v="2500"/>
    <n v="13000"/>
    <n v="1500"/>
    <n v="120000"/>
    <n v="500000"/>
    <n v="180000"/>
    <n v="817000"/>
    <n v="2"/>
    <n v="2019"/>
    <x v="4"/>
  </r>
  <r>
    <n v="10000722"/>
    <s v="Protegido 722"/>
    <d v="2019-05-10T00:00:00"/>
    <d v="2019-11-04T00:00:00"/>
    <s v="MASCULINO"/>
    <s v="BUCARAMANGA"/>
    <s v="SANTANDER"/>
    <n v="1"/>
    <n v="0"/>
    <n v="0"/>
    <n v="0"/>
    <n v="2"/>
    <n v="0"/>
    <s v="Si"/>
    <s v="Si"/>
    <x v="0"/>
    <n v="2500"/>
    <n v="0"/>
    <n v="0"/>
    <n v="0"/>
    <n v="500000"/>
    <n v="0"/>
    <n v="502500"/>
    <n v="2"/>
    <n v="2019"/>
    <x v="6"/>
  </r>
  <r>
    <n v="10000723"/>
    <s v="Protegido 723"/>
    <d v="2019-05-10T00:00:00"/>
    <d v="2021-03-04T00:00:00"/>
    <s v="MASCULINO"/>
    <s v="ESPINAL"/>
    <s v="TOLIMA"/>
    <n v="0"/>
    <n v="0"/>
    <n v="1"/>
    <n v="1"/>
    <n v="2"/>
    <n v="0"/>
    <s v="Si"/>
    <s v="Si"/>
    <x v="0"/>
    <n v="0"/>
    <n v="0"/>
    <n v="1500"/>
    <n v="120000"/>
    <n v="500000"/>
    <n v="0"/>
    <n v="621500"/>
    <n v="4"/>
    <n v="2019"/>
    <x v="5"/>
  </r>
  <r>
    <n v="10000724"/>
    <s v="Protegido 724"/>
    <d v="2019-05-10T00:00:00"/>
    <d v="2020-01-19T00:00:00"/>
    <s v="FEMENINO"/>
    <s v="IBAGUE"/>
    <s v="TOLIMA"/>
    <n v="0"/>
    <n v="1"/>
    <n v="1"/>
    <n v="0"/>
    <n v="1"/>
    <n v="1"/>
    <s v="Si"/>
    <s v="Si"/>
    <x v="0"/>
    <n v="0"/>
    <n v="6500"/>
    <n v="1500"/>
    <n v="0"/>
    <n v="250000"/>
    <n v="180000"/>
    <n v="438000"/>
    <n v="4"/>
    <n v="2019"/>
    <x v="10"/>
  </r>
  <r>
    <n v="10000725"/>
    <s v="Protegido 725"/>
    <d v="2019-05-10T00:00:00"/>
    <d v="2020-08-09T00:00:00"/>
    <s v="FEMENINO"/>
    <s v="ORTEGA"/>
    <s v="TOLIMA"/>
    <n v="0"/>
    <n v="0"/>
    <n v="0"/>
    <n v="0"/>
    <n v="3"/>
    <n v="1"/>
    <s v="No"/>
    <s v="Si"/>
    <x v="0"/>
    <n v="0"/>
    <n v="0"/>
    <n v="0"/>
    <n v="0"/>
    <n v="750000"/>
    <n v="180000"/>
    <n v="930000"/>
    <n v="4"/>
    <n v="2019"/>
    <x v="3"/>
  </r>
  <r>
    <n v="10000726"/>
    <s v="Protegido 726"/>
    <d v="2019-05-10T00:00:00"/>
    <d v="2019-07-31T00:00:00"/>
    <s v="FEMENINO"/>
    <s v="LIBANO"/>
    <s v="TOLIMA"/>
    <n v="0"/>
    <n v="1"/>
    <n v="1"/>
    <n v="0"/>
    <n v="2"/>
    <n v="2"/>
    <s v="Si"/>
    <s v="Si"/>
    <x v="0"/>
    <n v="0"/>
    <n v="6500"/>
    <n v="1500"/>
    <n v="0"/>
    <n v="500000"/>
    <n v="360000"/>
    <n v="868000"/>
    <n v="4"/>
    <n v="2019"/>
    <x v="0"/>
  </r>
  <r>
    <n v="10000727"/>
    <s v="Protegido 727"/>
    <d v="2019-05-10T00:00:00"/>
    <d v="2019-12-23T00:00:00"/>
    <s v="FEMENINO"/>
    <s v="BOGOTA"/>
    <s v="BOGOTA"/>
    <n v="0"/>
    <n v="2"/>
    <n v="0"/>
    <n v="1"/>
    <n v="3"/>
    <n v="2"/>
    <s v="Si"/>
    <s v="Si"/>
    <x v="0"/>
    <n v="0"/>
    <n v="13000"/>
    <n v="0"/>
    <n v="120000"/>
    <n v="750000"/>
    <n v="360000"/>
    <n v="1243000"/>
    <n v="1"/>
    <n v="2019"/>
    <x v="8"/>
  </r>
  <r>
    <n v="10000728"/>
    <s v="Protegido 728"/>
    <d v="2019-05-10T00:00:00"/>
    <d v="2019-08-19T00:00:00"/>
    <s v="MASCULINO"/>
    <s v="BOGOTA"/>
    <s v="BOGOTA"/>
    <n v="1"/>
    <n v="1"/>
    <n v="0"/>
    <n v="3"/>
    <n v="1"/>
    <n v="1"/>
    <s v="Si"/>
    <s v="Si"/>
    <x v="0"/>
    <n v="2500"/>
    <n v="6500"/>
    <n v="0"/>
    <n v="360000"/>
    <n v="250000"/>
    <n v="180000"/>
    <n v="799000"/>
    <n v="1"/>
    <n v="2019"/>
    <x v="3"/>
  </r>
  <r>
    <n v="10000729"/>
    <s v="Protegido 729"/>
    <d v="2019-05-10T00:00:00"/>
    <d v="2021-03-11T00:00:00"/>
    <s v="MASCULINO"/>
    <s v="COYAIMA"/>
    <s v="TOLIMA"/>
    <n v="1"/>
    <n v="2"/>
    <n v="1"/>
    <n v="3"/>
    <n v="3"/>
    <n v="0"/>
    <s v="Si"/>
    <s v="Si"/>
    <x v="0"/>
    <n v="2500"/>
    <n v="13000"/>
    <n v="1500"/>
    <n v="360000"/>
    <n v="750000"/>
    <n v="0"/>
    <n v="1127000"/>
    <n v="4"/>
    <n v="2019"/>
    <x v="5"/>
  </r>
  <r>
    <n v="10000730"/>
    <s v="Protegido 730"/>
    <d v="2019-05-10T00:00:00"/>
    <d v="2019-12-25T00:00:00"/>
    <s v="MASCULINO"/>
    <s v="VIOTA"/>
    <s v="CUNDINAMARCA"/>
    <n v="0"/>
    <n v="0"/>
    <n v="0"/>
    <n v="1"/>
    <n v="1"/>
    <n v="1"/>
    <s v="No"/>
    <s v="Si"/>
    <x v="0"/>
    <n v="0"/>
    <n v="0"/>
    <n v="0"/>
    <n v="120000"/>
    <n v="250000"/>
    <n v="180000"/>
    <n v="550000"/>
    <n v="3"/>
    <n v="2019"/>
    <x v="8"/>
  </r>
  <r>
    <n v="10000731"/>
    <s v="Protegido 731"/>
    <d v="2019-05-10T00:00:00"/>
    <d v="2020-06-20T00:00:00"/>
    <s v="FEMENINO"/>
    <s v="SOGAMOSO"/>
    <s v="BOYACA"/>
    <n v="0"/>
    <n v="0"/>
    <n v="1"/>
    <n v="1"/>
    <n v="3"/>
    <n v="2"/>
    <s v="Si"/>
    <s v="Si"/>
    <x v="0"/>
    <n v="0"/>
    <n v="0"/>
    <n v="1500"/>
    <n v="120000"/>
    <n v="750000"/>
    <n v="360000"/>
    <n v="1231500"/>
    <n v="4"/>
    <n v="2019"/>
    <x v="1"/>
  </r>
  <r>
    <n v="10000732"/>
    <s v="Protegido 732"/>
    <d v="2019-05-10T00:00:00"/>
    <d v="2020-09-11T00:00:00"/>
    <s v="FEMENINO"/>
    <s v="NEIVA"/>
    <s v="HUILA"/>
    <n v="0"/>
    <n v="2"/>
    <n v="0"/>
    <n v="3"/>
    <n v="2"/>
    <n v="1"/>
    <s v="Si"/>
    <s v="Si"/>
    <x v="0"/>
    <n v="0"/>
    <n v="13000"/>
    <n v="0"/>
    <n v="360000"/>
    <n v="500000"/>
    <n v="180000"/>
    <n v="1053000"/>
    <n v="1"/>
    <n v="2019"/>
    <x v="9"/>
  </r>
  <r>
    <n v="10000733"/>
    <s v="Protegido 733"/>
    <d v="2019-05-10T00:00:00"/>
    <d v="2019-11-18T00:00:00"/>
    <s v="FEMENINO"/>
    <s v="SAN VICENTE DEL CAGUAN"/>
    <s v="CAQUETA"/>
    <n v="0"/>
    <n v="0"/>
    <n v="0"/>
    <n v="0"/>
    <n v="2"/>
    <n v="1"/>
    <s v="No"/>
    <s v="Si"/>
    <x v="0"/>
    <n v="0"/>
    <n v="0"/>
    <n v="0"/>
    <n v="0"/>
    <n v="500000"/>
    <n v="180000"/>
    <n v="680000"/>
    <n v="1"/>
    <n v="2019"/>
    <x v="6"/>
  </r>
  <r>
    <n v="10000734"/>
    <s v="Protegido 734"/>
    <d v="2019-05-10T00:00:00"/>
    <d v="2021-09-06T00:00:00"/>
    <s v="FEMENINO"/>
    <s v="CHAPARRAL"/>
    <s v="TOLIMA"/>
    <n v="0"/>
    <n v="0"/>
    <n v="0"/>
    <n v="1"/>
    <n v="3"/>
    <n v="2"/>
    <s v="No"/>
    <s v="Si"/>
    <x v="0"/>
    <n v="0"/>
    <n v="0"/>
    <n v="0"/>
    <n v="120000"/>
    <n v="750000"/>
    <n v="360000"/>
    <n v="1230000"/>
    <n v="4"/>
    <n v="2019"/>
    <x v="9"/>
  </r>
  <r>
    <n v="10000735"/>
    <s v="Protegido 735"/>
    <d v="2019-05-10T00:00:00"/>
    <d v="2020-08-27T00:00:00"/>
    <s v="MASCULINO"/>
    <s v="BUCARAMANGA"/>
    <s v="SANTANDER"/>
    <n v="0"/>
    <n v="0"/>
    <n v="0"/>
    <n v="1"/>
    <n v="1"/>
    <n v="2"/>
    <s v="No"/>
    <s v="Si"/>
    <x v="0"/>
    <n v="0"/>
    <n v="0"/>
    <n v="0"/>
    <n v="120000"/>
    <n v="250000"/>
    <n v="360000"/>
    <n v="730000"/>
    <n v="2"/>
    <n v="2019"/>
    <x v="3"/>
  </r>
  <r>
    <n v="10000736"/>
    <s v="Protegido 736"/>
    <d v="2019-05-10T00:00:00"/>
    <d v="2019-07-11T00:00:00"/>
    <s v="FEMENINO"/>
    <s v="SAN VICENTE DEL CAGUAN"/>
    <s v="CAQUETA"/>
    <n v="0"/>
    <n v="2"/>
    <n v="1"/>
    <n v="1"/>
    <n v="1"/>
    <n v="1"/>
    <s v="Si"/>
    <s v="Si"/>
    <x v="0"/>
    <n v="0"/>
    <n v="13000"/>
    <n v="1500"/>
    <n v="120000"/>
    <n v="250000"/>
    <n v="180000"/>
    <n v="564500"/>
    <n v="1"/>
    <n v="2019"/>
    <x v="0"/>
  </r>
  <r>
    <n v="10000737"/>
    <s v="Protegido 737"/>
    <d v="2019-05-10T00:00:00"/>
    <d v="2020-11-16T00:00:00"/>
    <s v="MASCULINO"/>
    <s v="URIBE"/>
    <s v="META"/>
    <n v="0"/>
    <n v="2"/>
    <n v="0"/>
    <n v="0"/>
    <n v="3"/>
    <n v="1"/>
    <s v="Si"/>
    <s v="Si"/>
    <x v="0"/>
    <n v="0"/>
    <n v="13000"/>
    <n v="0"/>
    <n v="0"/>
    <n v="750000"/>
    <n v="180000"/>
    <n v="943000"/>
    <n v="1"/>
    <n v="2019"/>
    <x v="6"/>
  </r>
  <r>
    <n v="10000738"/>
    <s v="Protegido 738"/>
    <d v="2019-05-10T00:00:00"/>
    <d v="2021-09-19T00:00:00"/>
    <s v="MASCULINO"/>
    <s v="BOGOTA"/>
    <s v="BOGOTA"/>
    <n v="0"/>
    <n v="1"/>
    <n v="0"/>
    <n v="1"/>
    <n v="1"/>
    <n v="0"/>
    <s v="Si"/>
    <s v="Si"/>
    <x v="0"/>
    <n v="0"/>
    <n v="6500"/>
    <n v="0"/>
    <n v="120000"/>
    <n v="250000"/>
    <n v="0"/>
    <n v="376500"/>
    <n v="1"/>
    <n v="2019"/>
    <x v="9"/>
  </r>
  <r>
    <n v="10000739"/>
    <s v="Protegido 739"/>
    <d v="2019-05-10T00:00:00"/>
    <d v="2021-07-15T00:00:00"/>
    <s v="FEMENINO"/>
    <s v="CIUDAD BOLIVAR"/>
    <s v="ANTIOQUIA"/>
    <n v="0"/>
    <n v="2"/>
    <n v="0"/>
    <n v="1"/>
    <n v="2"/>
    <n v="2"/>
    <s v="Si"/>
    <s v="Si"/>
    <x v="0"/>
    <n v="0"/>
    <n v="13000"/>
    <n v="0"/>
    <n v="120000"/>
    <n v="500000"/>
    <n v="360000"/>
    <n v="993000"/>
    <n v="2"/>
    <n v="2019"/>
    <x v="0"/>
  </r>
  <r>
    <n v="10000740"/>
    <s v="Protegido 740"/>
    <d v="2019-05-10T00:00:00"/>
    <d v="2021-01-18T00:00:00"/>
    <s v="FEMENINO"/>
    <s v="CHIA"/>
    <s v="CUNDINAMARCA"/>
    <n v="0"/>
    <n v="0"/>
    <n v="1"/>
    <n v="1"/>
    <n v="3"/>
    <n v="0"/>
    <s v="Si"/>
    <s v="Si"/>
    <x v="0"/>
    <n v="0"/>
    <n v="0"/>
    <n v="1500"/>
    <n v="120000"/>
    <n v="750000"/>
    <n v="0"/>
    <n v="871500"/>
    <n v="3"/>
    <n v="2019"/>
    <x v="10"/>
  </r>
  <r>
    <n v="10000741"/>
    <s v="Protegido 741"/>
    <d v="2019-05-10T00:00:00"/>
    <d v="2020-02-12T00:00:00"/>
    <s v="FEMENINO"/>
    <s v="BUCARAMANGA"/>
    <s v="SANTANDER"/>
    <n v="0"/>
    <n v="0"/>
    <n v="0"/>
    <n v="3"/>
    <n v="1"/>
    <n v="0"/>
    <s v="No"/>
    <s v="Si"/>
    <x v="0"/>
    <n v="0"/>
    <n v="0"/>
    <n v="0"/>
    <n v="360000"/>
    <n v="250000"/>
    <n v="0"/>
    <n v="610000"/>
    <n v="2"/>
    <n v="2019"/>
    <x v="2"/>
  </r>
  <r>
    <n v="10000742"/>
    <s v="Protegido 742"/>
    <d v="2019-05-10T00:00:00"/>
    <d v="2021-07-07T00:00:00"/>
    <s v="FEMENINO"/>
    <s v="BUCARAMANGA"/>
    <s v="SANTANDER"/>
    <n v="1"/>
    <n v="2"/>
    <n v="1"/>
    <n v="3"/>
    <n v="2"/>
    <n v="0"/>
    <s v="Si"/>
    <s v="Si"/>
    <x v="0"/>
    <n v="2500"/>
    <n v="13000"/>
    <n v="1500"/>
    <n v="360000"/>
    <n v="500000"/>
    <n v="0"/>
    <n v="877000"/>
    <n v="2"/>
    <n v="2019"/>
    <x v="0"/>
  </r>
  <r>
    <n v="10000743"/>
    <s v="Protegido 743"/>
    <d v="2019-05-10T00:00:00"/>
    <d v="2020-12-06T00:00:00"/>
    <s v="MASCULINO"/>
    <s v="SANTO TOMAS"/>
    <s v="ATLANTICO"/>
    <n v="1"/>
    <n v="2"/>
    <n v="0"/>
    <n v="0"/>
    <n v="3"/>
    <n v="2"/>
    <s v="Si"/>
    <s v="Si"/>
    <x v="0"/>
    <n v="2500"/>
    <n v="13000"/>
    <n v="0"/>
    <n v="0"/>
    <n v="750000"/>
    <n v="360000"/>
    <n v="1125500"/>
    <n v="2"/>
    <n v="2019"/>
    <x v="8"/>
  </r>
  <r>
    <n v="10000744"/>
    <s v="Protegido 744"/>
    <d v="2019-05-10T00:00:00"/>
    <d v="2020-03-13T00:00:00"/>
    <s v="MASCULINO"/>
    <s v="CHINU"/>
    <s v="CORDOBA"/>
    <n v="1"/>
    <n v="2"/>
    <n v="1"/>
    <n v="1"/>
    <n v="2"/>
    <n v="0"/>
    <s v="Si"/>
    <s v="Si"/>
    <x v="0"/>
    <n v="2500"/>
    <n v="13000"/>
    <n v="1500"/>
    <n v="120000"/>
    <n v="500000"/>
    <n v="0"/>
    <n v="637000"/>
    <n v="2"/>
    <n v="2019"/>
    <x v="5"/>
  </r>
  <r>
    <n v="10000745"/>
    <s v="Protegido 745"/>
    <d v="2019-05-10T00:00:00"/>
    <d v="2019-09-05T00:00:00"/>
    <s v="MASCULINO"/>
    <s v="SOGAMOSO"/>
    <s v="BOYACA"/>
    <n v="0"/>
    <n v="0"/>
    <n v="0"/>
    <n v="1"/>
    <n v="2"/>
    <n v="1"/>
    <s v="No"/>
    <s v="Si"/>
    <x v="0"/>
    <n v="0"/>
    <n v="0"/>
    <n v="0"/>
    <n v="120000"/>
    <n v="500000"/>
    <n v="180000"/>
    <n v="800000"/>
    <n v="4"/>
    <n v="2019"/>
    <x v="9"/>
  </r>
  <r>
    <n v="10000746"/>
    <s v="Protegido 746"/>
    <d v="2019-05-10T00:00:00"/>
    <d v="2020-02-26T00:00:00"/>
    <s v="MASCULINO"/>
    <s v="COYAIMA"/>
    <s v="TOLIMA"/>
    <n v="0"/>
    <n v="2"/>
    <n v="0"/>
    <n v="0"/>
    <n v="2"/>
    <n v="2"/>
    <s v="Si"/>
    <s v="Si"/>
    <x v="0"/>
    <n v="0"/>
    <n v="13000"/>
    <n v="0"/>
    <n v="0"/>
    <n v="500000"/>
    <n v="360000"/>
    <n v="873000"/>
    <n v="4"/>
    <n v="2019"/>
    <x v="2"/>
  </r>
  <r>
    <n v="10000747"/>
    <s v="Protegido 747"/>
    <d v="2019-05-10T00:00:00"/>
    <d v="2021-06-15T00:00:00"/>
    <s v="MASCULINO"/>
    <s v="SOACHA"/>
    <s v="CUNDINAMARCA"/>
    <n v="1"/>
    <n v="1"/>
    <n v="0"/>
    <n v="1"/>
    <n v="2"/>
    <n v="0"/>
    <s v="Si"/>
    <s v="Si"/>
    <x v="0"/>
    <n v="2500"/>
    <n v="6500"/>
    <n v="0"/>
    <n v="120000"/>
    <n v="500000"/>
    <n v="0"/>
    <n v="629000"/>
    <n v="3"/>
    <n v="2019"/>
    <x v="1"/>
  </r>
  <r>
    <n v="10000748"/>
    <s v="Protegido 748"/>
    <d v="2019-05-10T00:00:00"/>
    <d v="2020-08-09T00:00:00"/>
    <s v="MASCULINO"/>
    <s v="CUBARRAL"/>
    <s v="META"/>
    <n v="0"/>
    <n v="0"/>
    <n v="0"/>
    <n v="3"/>
    <n v="2"/>
    <n v="1"/>
    <s v="No"/>
    <s v="Si"/>
    <x v="0"/>
    <n v="0"/>
    <n v="0"/>
    <n v="0"/>
    <n v="360000"/>
    <n v="500000"/>
    <n v="180000"/>
    <n v="1040000"/>
    <n v="1"/>
    <n v="2019"/>
    <x v="3"/>
  </r>
  <r>
    <n v="10000749"/>
    <s v="Protegido 749"/>
    <d v="2019-05-10T00:00:00"/>
    <d v="2019-11-23T00:00:00"/>
    <s v="MASCULINO"/>
    <s v="EL TAMBO 1"/>
    <s v="CAUCA"/>
    <n v="1"/>
    <n v="0"/>
    <n v="0"/>
    <n v="0"/>
    <n v="2"/>
    <n v="1"/>
    <s v="Si"/>
    <s v="Si"/>
    <x v="0"/>
    <n v="2500"/>
    <n v="0"/>
    <n v="0"/>
    <n v="0"/>
    <n v="500000"/>
    <n v="180000"/>
    <n v="682500"/>
    <n v="1"/>
    <n v="2019"/>
    <x v="6"/>
  </r>
  <r>
    <n v="10000750"/>
    <s v="Protegido 750"/>
    <d v="2019-05-10T00:00:00"/>
    <d v="2020-04-30T00:00:00"/>
    <s v="MASCULINO"/>
    <s v="ATACO"/>
    <s v="TOLIMA"/>
    <n v="0"/>
    <n v="1"/>
    <n v="1"/>
    <n v="0"/>
    <n v="2"/>
    <n v="2"/>
    <s v="Si"/>
    <s v="Si"/>
    <x v="0"/>
    <n v="0"/>
    <n v="6500"/>
    <n v="1500"/>
    <n v="0"/>
    <n v="500000"/>
    <n v="360000"/>
    <n v="868000"/>
    <n v="4"/>
    <n v="2019"/>
    <x v="11"/>
  </r>
  <r>
    <n v="10000751"/>
    <s v="Protegido 751"/>
    <d v="2019-05-10T00:00:00"/>
    <d v="2021-05-24T00:00:00"/>
    <s v="MASCULINO"/>
    <s v="COYAIMA"/>
    <s v="TOLIMA"/>
    <n v="1"/>
    <n v="1"/>
    <n v="0"/>
    <n v="0"/>
    <n v="1"/>
    <n v="1"/>
    <s v="Si"/>
    <s v="Si"/>
    <x v="0"/>
    <n v="2500"/>
    <n v="6500"/>
    <n v="0"/>
    <n v="0"/>
    <n v="250000"/>
    <n v="180000"/>
    <n v="439000"/>
    <n v="4"/>
    <n v="2019"/>
    <x v="7"/>
  </r>
  <r>
    <n v="10000752"/>
    <s v="Protegido 752"/>
    <d v="2019-05-10T00:00:00"/>
    <d v="2020-10-11T00:00:00"/>
    <s v="MASCULINO"/>
    <s v="SABANALARGA 1"/>
    <s v="ANTIOQUIA"/>
    <n v="1"/>
    <n v="1"/>
    <n v="1"/>
    <n v="1"/>
    <n v="1"/>
    <n v="2"/>
    <s v="Si"/>
    <s v="Si"/>
    <x v="0"/>
    <n v="2500"/>
    <n v="6500"/>
    <n v="1500"/>
    <n v="120000"/>
    <n v="250000"/>
    <n v="360000"/>
    <n v="740500"/>
    <n v="2"/>
    <n v="2019"/>
    <x v="4"/>
  </r>
  <r>
    <n v="10000753"/>
    <s v="Protegido 753"/>
    <d v="2019-05-10T00:00:00"/>
    <d v="2019-12-06T00:00:00"/>
    <s v="FEMENINO"/>
    <s v="BOGOTA"/>
    <s v="BOGOTA"/>
    <n v="0"/>
    <n v="1"/>
    <n v="0"/>
    <n v="3"/>
    <n v="2"/>
    <n v="2"/>
    <s v="Si"/>
    <s v="Si"/>
    <x v="0"/>
    <n v="0"/>
    <n v="6500"/>
    <n v="0"/>
    <n v="360000"/>
    <n v="500000"/>
    <n v="360000"/>
    <n v="1226500"/>
    <n v="1"/>
    <n v="2019"/>
    <x v="8"/>
  </r>
  <r>
    <n v="10000754"/>
    <s v="Protegido 754"/>
    <d v="2019-05-10T00:00:00"/>
    <d v="2020-09-09T00:00:00"/>
    <s v="MASCULINO"/>
    <s v="DAGUA"/>
    <s v="VALLE DEL CAUCA"/>
    <n v="0"/>
    <n v="2"/>
    <n v="0"/>
    <n v="0"/>
    <n v="2"/>
    <n v="2"/>
    <s v="Si"/>
    <s v="Si"/>
    <x v="0"/>
    <n v="0"/>
    <n v="13000"/>
    <n v="0"/>
    <n v="0"/>
    <n v="500000"/>
    <n v="360000"/>
    <n v="873000"/>
    <n v="2"/>
    <n v="2019"/>
    <x v="9"/>
  </r>
  <r>
    <n v="10000755"/>
    <s v="Protegido 755"/>
    <d v="2019-05-10T00:00:00"/>
    <d v="2020-06-04T00:00:00"/>
    <s v="MASCULINO"/>
    <s v="IBAGUE"/>
    <s v="TOLIMA"/>
    <n v="0"/>
    <n v="0"/>
    <n v="1"/>
    <n v="3"/>
    <n v="2"/>
    <n v="2"/>
    <s v="Si"/>
    <s v="Si"/>
    <x v="0"/>
    <n v="0"/>
    <n v="0"/>
    <n v="1500"/>
    <n v="360000"/>
    <n v="500000"/>
    <n v="360000"/>
    <n v="1221500"/>
    <n v="4"/>
    <n v="2019"/>
    <x v="1"/>
  </r>
  <r>
    <n v="10000756"/>
    <s v="Protegido 756"/>
    <d v="2019-05-10T00:00:00"/>
    <d v="2019-09-12T00:00:00"/>
    <s v="MASCULINO"/>
    <s v="MANIZALES"/>
    <s v="CALDAS"/>
    <n v="0"/>
    <n v="1"/>
    <n v="0"/>
    <n v="1"/>
    <n v="2"/>
    <n v="1"/>
    <s v="Si"/>
    <s v="Si"/>
    <x v="0"/>
    <n v="0"/>
    <n v="6500"/>
    <n v="0"/>
    <n v="120000"/>
    <n v="500000"/>
    <n v="180000"/>
    <n v="806500"/>
    <n v="1"/>
    <n v="2019"/>
    <x v="9"/>
  </r>
  <r>
    <n v="10000757"/>
    <s v="Protegido 757"/>
    <d v="2019-05-10T00:00:00"/>
    <d v="2021-06-24T00:00:00"/>
    <s v="FEMENINO"/>
    <s v="TENJO"/>
    <s v="CUNDINAMARCA"/>
    <n v="1"/>
    <n v="0"/>
    <n v="0"/>
    <n v="1"/>
    <n v="1"/>
    <n v="2"/>
    <s v="Si"/>
    <s v="Si"/>
    <x v="0"/>
    <n v="2500"/>
    <n v="0"/>
    <n v="0"/>
    <n v="120000"/>
    <n v="250000"/>
    <n v="360000"/>
    <n v="732500"/>
    <n v="3"/>
    <n v="2019"/>
    <x v="1"/>
  </r>
  <r>
    <n v="10000758"/>
    <s v="Protegido 758"/>
    <d v="2019-05-10T00:00:00"/>
    <d v="2020-01-26T00:00:00"/>
    <s v="MASCULINO"/>
    <s v="TENJO"/>
    <s v="CUNDINAMARCA"/>
    <n v="0"/>
    <n v="1"/>
    <n v="0"/>
    <n v="0"/>
    <n v="3"/>
    <n v="1"/>
    <s v="Si"/>
    <s v="Si"/>
    <x v="0"/>
    <n v="0"/>
    <n v="6500"/>
    <n v="0"/>
    <n v="0"/>
    <n v="750000"/>
    <n v="180000"/>
    <n v="936500"/>
    <n v="3"/>
    <n v="2019"/>
    <x v="10"/>
  </r>
  <r>
    <n v="10000759"/>
    <s v="Protegido 759"/>
    <d v="2019-05-10T00:00:00"/>
    <d v="2020-06-07T00:00:00"/>
    <s v="FEMENINO"/>
    <s v="FLORENCIA 1"/>
    <s v="CAQUETA"/>
    <n v="0"/>
    <n v="0"/>
    <n v="1"/>
    <n v="3"/>
    <n v="3"/>
    <n v="2"/>
    <s v="Si"/>
    <s v="Si"/>
    <x v="0"/>
    <n v="0"/>
    <n v="0"/>
    <n v="1500"/>
    <n v="360000"/>
    <n v="750000"/>
    <n v="360000"/>
    <n v="1471500"/>
    <n v="1"/>
    <n v="2019"/>
    <x v="1"/>
  </r>
  <r>
    <n v="10000760"/>
    <s v="Protegido 760"/>
    <d v="2019-05-10T00:00:00"/>
    <d v="2020-12-27T00:00:00"/>
    <s v="MASCULINO"/>
    <s v="FLORENCIA 1"/>
    <s v="CAQUETA"/>
    <n v="1"/>
    <n v="1"/>
    <n v="1"/>
    <n v="0"/>
    <n v="3"/>
    <n v="2"/>
    <s v="Si"/>
    <s v="Si"/>
    <x v="0"/>
    <n v="2500"/>
    <n v="6500"/>
    <n v="1500"/>
    <n v="0"/>
    <n v="750000"/>
    <n v="360000"/>
    <n v="1120500"/>
    <n v="1"/>
    <n v="2019"/>
    <x v="8"/>
  </r>
  <r>
    <n v="10000761"/>
    <s v="Protegido 761"/>
    <d v="2019-05-10T00:00:00"/>
    <d v="2020-10-30T00:00:00"/>
    <s v="FEMENINO"/>
    <s v="NATAGAIMA"/>
    <s v="TOLIMA"/>
    <n v="0"/>
    <n v="2"/>
    <n v="1"/>
    <n v="0"/>
    <n v="3"/>
    <n v="2"/>
    <s v="Si"/>
    <s v="Si"/>
    <x v="0"/>
    <n v="0"/>
    <n v="13000"/>
    <n v="1500"/>
    <n v="0"/>
    <n v="750000"/>
    <n v="360000"/>
    <n v="1124500"/>
    <n v="4"/>
    <n v="2019"/>
    <x v="4"/>
  </r>
  <r>
    <n v="10000762"/>
    <s v="Protegido 762"/>
    <d v="2019-05-10T00:00:00"/>
    <d v="2021-08-29T00:00:00"/>
    <s v="FEMENINO"/>
    <s v="IBAGUE"/>
    <s v="TOLIMA"/>
    <n v="0"/>
    <n v="2"/>
    <n v="0"/>
    <n v="3"/>
    <n v="3"/>
    <n v="1"/>
    <s v="Si"/>
    <s v="Si"/>
    <x v="0"/>
    <n v="0"/>
    <n v="13000"/>
    <n v="0"/>
    <n v="360000"/>
    <n v="750000"/>
    <n v="180000"/>
    <n v="1303000"/>
    <n v="4"/>
    <n v="2019"/>
    <x v="3"/>
  </r>
  <r>
    <n v="10000763"/>
    <s v="Protegido 763"/>
    <d v="2019-05-10T00:00:00"/>
    <d v="2019-10-03T00:00:00"/>
    <s v="MASCULINO"/>
    <s v="COYAIMA"/>
    <s v="TOLIMA"/>
    <n v="0"/>
    <n v="2"/>
    <n v="0"/>
    <n v="3"/>
    <n v="1"/>
    <n v="2"/>
    <s v="Si"/>
    <s v="Si"/>
    <x v="0"/>
    <n v="0"/>
    <n v="13000"/>
    <n v="0"/>
    <n v="360000"/>
    <n v="250000"/>
    <n v="360000"/>
    <n v="983000"/>
    <n v="4"/>
    <n v="2019"/>
    <x v="4"/>
  </r>
  <r>
    <n v="10000764"/>
    <s v="Protegido 764"/>
    <d v="2019-05-10T00:00:00"/>
    <d v="2019-11-08T00:00:00"/>
    <s v="MASCULINO"/>
    <s v="BUCARAMANGA"/>
    <s v="SANTANDER"/>
    <n v="0"/>
    <n v="1"/>
    <n v="0"/>
    <n v="3"/>
    <n v="3"/>
    <n v="1"/>
    <s v="Si"/>
    <s v="Si"/>
    <x v="0"/>
    <n v="0"/>
    <n v="6500"/>
    <n v="0"/>
    <n v="360000"/>
    <n v="750000"/>
    <n v="180000"/>
    <n v="1296500"/>
    <n v="2"/>
    <n v="2019"/>
    <x v="6"/>
  </r>
  <r>
    <n v="10000765"/>
    <s v="Protegido 765"/>
    <d v="2019-05-10T00:00:00"/>
    <d v="2020-06-19T00:00:00"/>
    <s v="MASCULINO"/>
    <s v="IBAGUE"/>
    <s v="TOLIMA"/>
    <n v="1"/>
    <n v="2"/>
    <n v="0"/>
    <n v="1"/>
    <n v="3"/>
    <n v="0"/>
    <s v="Si"/>
    <s v="Si"/>
    <x v="0"/>
    <n v="2500"/>
    <n v="13000"/>
    <n v="0"/>
    <n v="120000"/>
    <n v="750000"/>
    <n v="0"/>
    <n v="885500"/>
    <n v="4"/>
    <n v="2019"/>
    <x v="1"/>
  </r>
  <r>
    <n v="10000766"/>
    <s v="Protegido 766"/>
    <d v="2019-05-10T00:00:00"/>
    <d v="2019-11-19T00:00:00"/>
    <s v="MASCULINO"/>
    <s v="SAN VICENTE DEL CAGUAN"/>
    <s v="CAQUETA"/>
    <n v="0"/>
    <n v="0"/>
    <n v="1"/>
    <n v="0"/>
    <n v="3"/>
    <n v="0"/>
    <s v="Si"/>
    <s v="Si"/>
    <x v="0"/>
    <n v="0"/>
    <n v="0"/>
    <n v="1500"/>
    <n v="0"/>
    <n v="750000"/>
    <n v="0"/>
    <n v="751500"/>
    <n v="1"/>
    <n v="2019"/>
    <x v="6"/>
  </r>
  <r>
    <n v="10000767"/>
    <s v="Protegido 767"/>
    <d v="2019-05-10T00:00:00"/>
    <d v="2020-05-23T00:00:00"/>
    <s v="MASCULINO"/>
    <s v="NATAGAIMA"/>
    <s v="TOLIMA"/>
    <n v="0"/>
    <n v="0"/>
    <n v="0"/>
    <n v="0"/>
    <n v="1"/>
    <n v="0"/>
    <s v="No"/>
    <s v="Si"/>
    <x v="0"/>
    <n v="0"/>
    <n v="0"/>
    <n v="0"/>
    <n v="0"/>
    <n v="250000"/>
    <n v="0"/>
    <n v="250000"/>
    <n v="4"/>
    <n v="2019"/>
    <x v="7"/>
  </r>
  <r>
    <n v="10000768"/>
    <s v="Protegido 768"/>
    <d v="2019-05-10T00:00:00"/>
    <d v="2021-09-06T00:00:00"/>
    <s v="MASCULINO"/>
    <s v="TULUA"/>
    <s v="VALLE DEL CAUCA"/>
    <n v="0"/>
    <n v="1"/>
    <n v="0"/>
    <n v="3"/>
    <n v="2"/>
    <n v="2"/>
    <s v="Si"/>
    <s v="Si"/>
    <x v="0"/>
    <n v="0"/>
    <n v="6500"/>
    <n v="0"/>
    <n v="360000"/>
    <n v="500000"/>
    <n v="360000"/>
    <n v="1226500"/>
    <n v="2"/>
    <n v="2019"/>
    <x v="9"/>
  </r>
  <r>
    <n v="10000769"/>
    <s v="Protegido 769"/>
    <d v="2019-05-10T00:00:00"/>
    <d v="2019-12-19T00:00:00"/>
    <s v="MASCULINO"/>
    <s v="CHAPARRAL"/>
    <s v="TOLIMA"/>
    <n v="1"/>
    <n v="0"/>
    <n v="1"/>
    <n v="0"/>
    <n v="3"/>
    <n v="0"/>
    <s v="Si"/>
    <s v="Si"/>
    <x v="0"/>
    <n v="2500"/>
    <n v="0"/>
    <n v="1500"/>
    <n v="0"/>
    <n v="750000"/>
    <n v="0"/>
    <n v="754000"/>
    <n v="4"/>
    <n v="2019"/>
    <x v="8"/>
  </r>
  <r>
    <n v="10000770"/>
    <s v="Protegido 770"/>
    <d v="2019-05-10T00:00:00"/>
    <d v="2019-12-02T00:00:00"/>
    <s v="MASCULINO"/>
    <s v="EL CASTILLO"/>
    <s v="META"/>
    <n v="1"/>
    <n v="1"/>
    <n v="0"/>
    <n v="1"/>
    <n v="1"/>
    <n v="2"/>
    <s v="Si"/>
    <s v="Si"/>
    <x v="0"/>
    <n v="2500"/>
    <n v="6500"/>
    <n v="0"/>
    <n v="120000"/>
    <n v="250000"/>
    <n v="360000"/>
    <n v="739000"/>
    <n v="1"/>
    <n v="2019"/>
    <x v="8"/>
  </r>
  <r>
    <n v="10000771"/>
    <s v="Protegido 771"/>
    <d v="2019-05-10T00:00:00"/>
    <d v="2019-12-26T00:00:00"/>
    <s v="MASCULINO"/>
    <s v="MESETAS"/>
    <s v="META"/>
    <n v="0"/>
    <n v="0"/>
    <n v="0"/>
    <n v="0"/>
    <n v="2"/>
    <n v="1"/>
    <s v="No"/>
    <s v="Si"/>
    <x v="0"/>
    <n v="0"/>
    <n v="0"/>
    <n v="0"/>
    <n v="0"/>
    <n v="500000"/>
    <n v="180000"/>
    <n v="680000"/>
    <n v="1"/>
    <n v="2019"/>
    <x v="8"/>
  </r>
  <r>
    <n v="10000772"/>
    <s v="Protegido 772"/>
    <d v="2019-05-10T00:00:00"/>
    <d v="2019-12-04T00:00:00"/>
    <s v="MASCULINO"/>
    <s v="BOGOTA"/>
    <s v="BOGOTA"/>
    <n v="1"/>
    <n v="1"/>
    <n v="1"/>
    <n v="1"/>
    <n v="1"/>
    <n v="2"/>
    <s v="Si"/>
    <s v="Si"/>
    <x v="0"/>
    <n v="2500"/>
    <n v="6500"/>
    <n v="1500"/>
    <n v="120000"/>
    <n v="250000"/>
    <n v="360000"/>
    <n v="740500"/>
    <n v="1"/>
    <n v="2019"/>
    <x v="8"/>
  </r>
  <r>
    <n v="10000773"/>
    <s v="Protegido 773"/>
    <d v="2019-05-10T00:00:00"/>
    <d v="2021-05-10T00:00:00"/>
    <s v="MASCULINO"/>
    <s v="DOLORES"/>
    <s v="TOLIMA"/>
    <n v="1"/>
    <n v="2"/>
    <n v="0"/>
    <n v="3"/>
    <n v="2"/>
    <n v="0"/>
    <s v="Si"/>
    <s v="Si"/>
    <x v="0"/>
    <n v="2500"/>
    <n v="13000"/>
    <n v="0"/>
    <n v="360000"/>
    <n v="500000"/>
    <n v="0"/>
    <n v="875500"/>
    <n v="4"/>
    <n v="2019"/>
    <x v="7"/>
  </r>
  <r>
    <n v="10000774"/>
    <s v="Protegido 774"/>
    <d v="2019-05-10T00:00:00"/>
    <d v="2020-08-01T00:00:00"/>
    <s v="MASCULINO"/>
    <s v="BOGOTA"/>
    <s v="BOGOTA"/>
    <n v="1"/>
    <n v="2"/>
    <n v="1"/>
    <n v="1"/>
    <n v="3"/>
    <n v="1"/>
    <s v="Si"/>
    <s v="Si"/>
    <x v="0"/>
    <n v="2500"/>
    <n v="13000"/>
    <n v="1500"/>
    <n v="120000"/>
    <n v="750000"/>
    <n v="180000"/>
    <n v="1067000"/>
    <n v="1"/>
    <n v="2019"/>
    <x v="3"/>
  </r>
  <r>
    <n v="10000775"/>
    <s v="Protegido 775"/>
    <d v="2019-05-10T00:00:00"/>
    <d v="2021-05-29T00:00:00"/>
    <s v="FEMENINO"/>
    <s v="GIRARDOT"/>
    <s v="CUNDINAMARCA"/>
    <n v="0"/>
    <n v="0"/>
    <n v="0"/>
    <n v="3"/>
    <n v="2"/>
    <n v="0"/>
    <s v="No"/>
    <s v="Si"/>
    <x v="0"/>
    <n v="0"/>
    <n v="0"/>
    <n v="0"/>
    <n v="360000"/>
    <n v="500000"/>
    <n v="0"/>
    <n v="860000"/>
    <n v="3"/>
    <n v="2019"/>
    <x v="7"/>
  </r>
  <r>
    <n v="10000776"/>
    <s v="Protegido 776"/>
    <d v="2019-05-10T00:00:00"/>
    <d v="2020-10-08T00:00:00"/>
    <s v="FEMENINO"/>
    <s v="SOACHA"/>
    <s v="CUNDINAMARCA"/>
    <n v="0"/>
    <n v="2"/>
    <n v="1"/>
    <n v="1"/>
    <n v="1"/>
    <n v="0"/>
    <s v="Si"/>
    <s v="Si"/>
    <x v="0"/>
    <n v="0"/>
    <n v="13000"/>
    <n v="1500"/>
    <n v="120000"/>
    <n v="250000"/>
    <n v="0"/>
    <n v="384500"/>
    <n v="3"/>
    <n v="2019"/>
    <x v="4"/>
  </r>
  <r>
    <n v="10000777"/>
    <s v="Protegido 777"/>
    <d v="2019-05-10T00:00:00"/>
    <d v="2021-08-06T00:00:00"/>
    <s v="FEMENINO"/>
    <s v="MAGANGUE"/>
    <s v="BOLIVAR"/>
    <n v="1"/>
    <n v="1"/>
    <n v="0"/>
    <n v="3"/>
    <n v="1"/>
    <n v="1"/>
    <s v="Si"/>
    <s v="Si"/>
    <x v="0"/>
    <n v="2500"/>
    <n v="6500"/>
    <n v="0"/>
    <n v="360000"/>
    <n v="250000"/>
    <n v="180000"/>
    <n v="799000"/>
    <n v="3"/>
    <n v="2019"/>
    <x v="3"/>
  </r>
  <r>
    <n v="10000778"/>
    <s v="Protegido 778"/>
    <d v="2019-05-10T00:00:00"/>
    <d v="2021-10-22T00:00:00"/>
    <s v="MASCULINO"/>
    <s v="BOGOTA"/>
    <s v="BOGOTA"/>
    <n v="0"/>
    <n v="1"/>
    <n v="1"/>
    <n v="3"/>
    <n v="2"/>
    <n v="2"/>
    <s v="Si"/>
    <s v="Si"/>
    <x v="0"/>
    <n v="0"/>
    <n v="6500"/>
    <n v="1500"/>
    <n v="360000"/>
    <n v="500000"/>
    <n v="360000"/>
    <n v="1228000"/>
    <n v="1"/>
    <n v="2019"/>
    <x v="4"/>
  </r>
  <r>
    <n v="10000779"/>
    <s v="Protegido 779"/>
    <d v="2019-05-10T00:00:00"/>
    <d v="2019-10-02T00:00:00"/>
    <s v="FEMENINO"/>
    <s v="SAN VICENTE DEL CAGUAN"/>
    <s v="CAQUETA"/>
    <n v="0"/>
    <n v="1"/>
    <n v="0"/>
    <n v="3"/>
    <n v="2"/>
    <n v="0"/>
    <s v="Si"/>
    <s v="Si"/>
    <x v="0"/>
    <n v="0"/>
    <n v="6500"/>
    <n v="0"/>
    <n v="360000"/>
    <n v="500000"/>
    <n v="0"/>
    <n v="866500"/>
    <n v="1"/>
    <n v="2019"/>
    <x v="4"/>
  </r>
  <r>
    <n v="10000780"/>
    <s v="Protegido 780"/>
    <d v="2019-05-10T00:00:00"/>
    <d v="2019-08-27T00:00:00"/>
    <s v="MASCULINO"/>
    <s v="DOSQUEBRADAS"/>
    <s v="RISARALDA"/>
    <n v="0"/>
    <n v="2"/>
    <n v="0"/>
    <n v="1"/>
    <n v="3"/>
    <n v="2"/>
    <s v="Si"/>
    <s v="Si"/>
    <x v="0"/>
    <n v="0"/>
    <n v="13000"/>
    <n v="0"/>
    <n v="120000"/>
    <n v="750000"/>
    <n v="360000"/>
    <n v="1243000"/>
    <n v="1"/>
    <n v="2019"/>
    <x v="3"/>
  </r>
  <r>
    <n v="10000781"/>
    <s v="Protegido 781"/>
    <d v="2019-05-10T00:00:00"/>
    <d v="2021-02-17T00:00:00"/>
    <s v="MASCULINO"/>
    <s v="LEJANIAS"/>
    <s v="META"/>
    <n v="0"/>
    <n v="0"/>
    <n v="1"/>
    <n v="0"/>
    <n v="1"/>
    <n v="0"/>
    <s v="Si"/>
    <s v="Si"/>
    <x v="0"/>
    <n v="0"/>
    <n v="0"/>
    <n v="1500"/>
    <n v="0"/>
    <n v="250000"/>
    <n v="0"/>
    <n v="251500"/>
    <n v="1"/>
    <n v="2019"/>
    <x v="2"/>
  </r>
  <r>
    <n v="10000782"/>
    <s v="Protegido 782"/>
    <d v="2019-05-10T00:00:00"/>
    <d v="2021-02-12T00:00:00"/>
    <s v="FEMENINO"/>
    <s v="BUCARAMANGA"/>
    <s v="SANTANDER"/>
    <n v="0"/>
    <n v="0"/>
    <n v="1"/>
    <n v="0"/>
    <n v="2"/>
    <n v="2"/>
    <s v="Si"/>
    <s v="Si"/>
    <x v="0"/>
    <n v="0"/>
    <n v="0"/>
    <n v="1500"/>
    <n v="0"/>
    <n v="500000"/>
    <n v="360000"/>
    <n v="861500"/>
    <n v="2"/>
    <n v="2019"/>
    <x v="2"/>
  </r>
  <r>
    <n v="10000783"/>
    <s v="Protegido 783"/>
    <d v="2019-05-10T00:00:00"/>
    <d v="2021-08-07T00:00:00"/>
    <s v="MASCULINO"/>
    <s v="BUCARAMANGA"/>
    <s v="SANTANDER"/>
    <n v="1"/>
    <n v="2"/>
    <n v="0"/>
    <n v="1"/>
    <n v="1"/>
    <n v="1"/>
    <s v="Si"/>
    <s v="Si"/>
    <x v="0"/>
    <n v="2500"/>
    <n v="13000"/>
    <n v="0"/>
    <n v="120000"/>
    <n v="250000"/>
    <n v="180000"/>
    <n v="565500"/>
    <n v="2"/>
    <n v="2019"/>
    <x v="3"/>
  </r>
  <r>
    <n v="10000784"/>
    <s v="Protegido 784"/>
    <d v="2019-05-10T00:00:00"/>
    <d v="2020-12-04T00:00:00"/>
    <s v="MASCULINO"/>
    <s v="IBAGUE"/>
    <s v="TOLIMA"/>
    <n v="1"/>
    <n v="1"/>
    <n v="0"/>
    <n v="0"/>
    <n v="2"/>
    <n v="1"/>
    <s v="Si"/>
    <s v="Si"/>
    <x v="0"/>
    <n v="2500"/>
    <n v="6500"/>
    <n v="0"/>
    <n v="0"/>
    <n v="500000"/>
    <n v="180000"/>
    <n v="689000"/>
    <n v="4"/>
    <n v="2019"/>
    <x v="8"/>
  </r>
  <r>
    <n v="10000785"/>
    <s v="Protegido 785"/>
    <d v="2019-05-10T00:00:00"/>
    <d v="2019-08-30T00:00:00"/>
    <s v="MASCULINO"/>
    <s v="IBAGUE"/>
    <s v="TOLIMA"/>
    <n v="1"/>
    <n v="2"/>
    <n v="0"/>
    <n v="0"/>
    <n v="2"/>
    <n v="1"/>
    <s v="Si"/>
    <s v="Si"/>
    <x v="0"/>
    <n v="2500"/>
    <n v="13000"/>
    <n v="0"/>
    <n v="0"/>
    <n v="500000"/>
    <n v="180000"/>
    <n v="695500"/>
    <n v="4"/>
    <n v="2019"/>
    <x v="3"/>
  </r>
  <r>
    <n v="10000786"/>
    <s v="Protegido 786"/>
    <d v="2019-05-10T00:00:00"/>
    <d v="2021-01-06T00:00:00"/>
    <s v="FEMENINO"/>
    <s v="BOGOTA"/>
    <s v="BOGOTA"/>
    <n v="0"/>
    <n v="1"/>
    <n v="1"/>
    <n v="3"/>
    <n v="2"/>
    <n v="0"/>
    <s v="Si"/>
    <s v="Si"/>
    <x v="0"/>
    <n v="0"/>
    <n v="6500"/>
    <n v="1500"/>
    <n v="360000"/>
    <n v="500000"/>
    <n v="0"/>
    <n v="868000"/>
    <n v="1"/>
    <n v="2019"/>
    <x v="10"/>
  </r>
  <r>
    <n v="10000787"/>
    <s v="Protegido 787"/>
    <d v="2019-05-10T00:00:00"/>
    <d v="2021-09-18T00:00:00"/>
    <s v="MASCULINO"/>
    <s v="FLORENCIA 1"/>
    <s v="CAQUETA"/>
    <n v="1"/>
    <n v="0"/>
    <n v="0"/>
    <n v="1"/>
    <n v="3"/>
    <n v="2"/>
    <s v="Si"/>
    <s v="Si"/>
    <x v="0"/>
    <n v="2500"/>
    <n v="0"/>
    <n v="0"/>
    <n v="120000"/>
    <n v="750000"/>
    <n v="360000"/>
    <n v="1232500"/>
    <n v="1"/>
    <n v="2019"/>
    <x v="9"/>
  </r>
  <r>
    <n v="10000788"/>
    <s v="Protegido 788"/>
    <d v="2019-05-10T00:00:00"/>
    <d v="2021-10-17T00:00:00"/>
    <s v="FEMENINO"/>
    <s v="FLORENCIA 1"/>
    <s v="CAQUETA"/>
    <n v="0"/>
    <n v="2"/>
    <n v="1"/>
    <n v="1"/>
    <n v="3"/>
    <n v="0"/>
    <s v="Si"/>
    <s v="Si"/>
    <x v="0"/>
    <n v="0"/>
    <n v="13000"/>
    <n v="1500"/>
    <n v="120000"/>
    <n v="750000"/>
    <n v="0"/>
    <n v="884500"/>
    <n v="1"/>
    <n v="2019"/>
    <x v="4"/>
  </r>
  <r>
    <n v="10000789"/>
    <s v="Protegido 789"/>
    <d v="2019-05-10T00:00:00"/>
    <d v="2019-08-16T00:00:00"/>
    <s v="MASCULINO"/>
    <s v="BELEN DE LOS ANDAQUIES"/>
    <s v="CAQUETA"/>
    <n v="1"/>
    <n v="1"/>
    <n v="1"/>
    <n v="3"/>
    <n v="2"/>
    <n v="2"/>
    <s v="Si"/>
    <s v="Si"/>
    <x v="0"/>
    <n v="2500"/>
    <n v="6500"/>
    <n v="1500"/>
    <n v="360000"/>
    <n v="500000"/>
    <n v="360000"/>
    <n v="1230500"/>
    <n v="1"/>
    <n v="2019"/>
    <x v="3"/>
  </r>
  <r>
    <n v="10000790"/>
    <s v="Protegido 790"/>
    <d v="2019-05-10T00:00:00"/>
    <d v="2019-11-17T00:00:00"/>
    <s v="FEMENINO"/>
    <s v="EL CHARCO"/>
    <s v="NARIÑO"/>
    <n v="0"/>
    <n v="2"/>
    <n v="1"/>
    <n v="1"/>
    <n v="2"/>
    <n v="1"/>
    <s v="Si"/>
    <s v="Si"/>
    <x v="0"/>
    <n v="0"/>
    <n v="13000"/>
    <n v="1500"/>
    <n v="120000"/>
    <n v="500000"/>
    <n v="180000"/>
    <n v="814500"/>
    <n v="2"/>
    <n v="2019"/>
    <x v="6"/>
  </r>
  <r>
    <n v="10000791"/>
    <s v="Protegido 791"/>
    <d v="2019-05-10T00:00:00"/>
    <d v="2021-07-23T00:00:00"/>
    <s v="FEMENINO"/>
    <s v="YUMBO"/>
    <s v="VALLE DEL CAUCA"/>
    <n v="0"/>
    <n v="2"/>
    <n v="1"/>
    <n v="0"/>
    <n v="2"/>
    <n v="2"/>
    <s v="Si"/>
    <s v="Si"/>
    <x v="0"/>
    <n v="0"/>
    <n v="13000"/>
    <n v="1500"/>
    <n v="0"/>
    <n v="500000"/>
    <n v="360000"/>
    <n v="874500"/>
    <n v="2"/>
    <n v="2019"/>
    <x v="0"/>
  </r>
  <r>
    <n v="10000792"/>
    <s v="Protegido 792"/>
    <d v="2019-05-14T00:00:00"/>
    <d v="2020-05-21T00:00:00"/>
    <s v="MASCULINO"/>
    <s v="BARRANQUILLA"/>
    <s v="ATLANTICO"/>
    <n v="0"/>
    <n v="0"/>
    <n v="0"/>
    <n v="0"/>
    <n v="1"/>
    <n v="1"/>
    <s v="No"/>
    <s v="Si"/>
    <x v="0"/>
    <n v="0"/>
    <n v="0"/>
    <n v="0"/>
    <n v="0"/>
    <n v="250000"/>
    <n v="180000"/>
    <n v="430000"/>
    <n v="2"/>
    <n v="2019"/>
    <x v="7"/>
  </r>
  <r>
    <n v="10000793"/>
    <s v="Protegido 793"/>
    <d v="2019-05-14T00:00:00"/>
    <d v="2019-10-14T00:00:00"/>
    <s v="MASCULINO"/>
    <s v="BARRANQUILLA"/>
    <s v="ATLANTICO"/>
    <n v="1"/>
    <n v="0"/>
    <n v="1"/>
    <n v="0"/>
    <n v="2"/>
    <n v="2"/>
    <s v="Si"/>
    <s v="Si"/>
    <x v="0"/>
    <n v="2500"/>
    <n v="0"/>
    <n v="1500"/>
    <n v="0"/>
    <n v="500000"/>
    <n v="360000"/>
    <n v="864000"/>
    <n v="2"/>
    <n v="2019"/>
    <x v="4"/>
  </r>
  <r>
    <n v="10000794"/>
    <s v="Protegido 794"/>
    <d v="2019-05-14T00:00:00"/>
    <d v="2019-09-07T00:00:00"/>
    <s v="MASCULINO"/>
    <s v="VALLEDUPAR"/>
    <s v="CESAR"/>
    <n v="0"/>
    <n v="1"/>
    <n v="1"/>
    <n v="1"/>
    <n v="1"/>
    <n v="0"/>
    <s v="Si"/>
    <s v="Si"/>
    <x v="0"/>
    <n v="0"/>
    <n v="6500"/>
    <n v="1500"/>
    <n v="120000"/>
    <n v="250000"/>
    <n v="0"/>
    <n v="378000"/>
    <n v="4"/>
    <n v="2019"/>
    <x v="9"/>
  </r>
  <r>
    <n v="10000795"/>
    <s v="Protegido 795"/>
    <d v="2019-05-14T00:00:00"/>
    <d v="2021-03-14T00:00:00"/>
    <s v="MASCULINO"/>
    <s v="COLON 2"/>
    <s v="PUTUMAYO"/>
    <n v="0"/>
    <n v="1"/>
    <n v="0"/>
    <n v="0"/>
    <n v="1"/>
    <n v="2"/>
    <s v="Si"/>
    <s v="Si"/>
    <x v="0"/>
    <n v="0"/>
    <n v="6500"/>
    <n v="0"/>
    <n v="0"/>
    <n v="250000"/>
    <n v="360000"/>
    <n v="616500"/>
    <n v="2"/>
    <n v="2019"/>
    <x v="5"/>
  </r>
  <r>
    <n v="10000796"/>
    <s v="Protegido 796"/>
    <d v="2019-05-20T00:00:00"/>
    <d v="2020-06-23T00:00:00"/>
    <s v="MASCULINO"/>
    <s v="PASTO"/>
    <s v="NARIÑO"/>
    <n v="1"/>
    <n v="0"/>
    <n v="1"/>
    <n v="3"/>
    <n v="3"/>
    <n v="0"/>
    <s v="Si"/>
    <s v="Si"/>
    <x v="0"/>
    <n v="2500"/>
    <n v="0"/>
    <n v="1500"/>
    <n v="360000"/>
    <n v="750000"/>
    <n v="0"/>
    <n v="1114000"/>
    <n v="2"/>
    <n v="2019"/>
    <x v="1"/>
  </r>
  <r>
    <n v="10000797"/>
    <s v="Protegido 797"/>
    <d v="2019-05-20T00:00:00"/>
    <d v="2021-10-29T00:00:00"/>
    <s v="MASCULINO"/>
    <s v="CALOTO"/>
    <s v="CAUCA"/>
    <n v="0"/>
    <n v="1"/>
    <n v="1"/>
    <n v="1"/>
    <n v="3"/>
    <n v="0"/>
    <s v="Si"/>
    <s v="Si"/>
    <x v="0"/>
    <n v="0"/>
    <n v="6500"/>
    <n v="1500"/>
    <n v="120000"/>
    <n v="750000"/>
    <n v="0"/>
    <n v="878000"/>
    <n v="1"/>
    <n v="2019"/>
    <x v="4"/>
  </r>
  <r>
    <n v="10000798"/>
    <s v="Protegido 798"/>
    <d v="2019-05-20T00:00:00"/>
    <d v="2021-01-26T00:00:00"/>
    <s v="MASCULINO"/>
    <s v="ALBAN 2"/>
    <s v="NARIÑO"/>
    <n v="0"/>
    <n v="0"/>
    <n v="0"/>
    <n v="0"/>
    <n v="1"/>
    <n v="1"/>
    <s v="No"/>
    <s v="Si"/>
    <x v="0"/>
    <n v="0"/>
    <n v="0"/>
    <n v="0"/>
    <n v="0"/>
    <n v="250000"/>
    <n v="180000"/>
    <n v="430000"/>
    <n v="2"/>
    <n v="2019"/>
    <x v="10"/>
  </r>
  <r>
    <n v="10000799"/>
    <s v="Protegido 799"/>
    <d v="2019-05-20T00:00:00"/>
    <d v="2020-11-18T00:00:00"/>
    <s v="MASCULINO"/>
    <s v="PALESTINA 2"/>
    <s v="HUILA"/>
    <n v="0"/>
    <n v="2"/>
    <n v="0"/>
    <n v="3"/>
    <n v="2"/>
    <n v="1"/>
    <s v="Si"/>
    <s v="Si"/>
    <x v="0"/>
    <n v="0"/>
    <n v="13000"/>
    <n v="0"/>
    <n v="360000"/>
    <n v="500000"/>
    <n v="180000"/>
    <n v="1053000"/>
    <n v="1"/>
    <n v="2019"/>
    <x v="6"/>
  </r>
  <r>
    <n v="10000800"/>
    <s v="Protegido 800"/>
    <d v="2019-05-20T00:00:00"/>
    <d v="2020-09-26T00:00:00"/>
    <s v="FEMENINO"/>
    <s v="SANTANDER DE QUILICHAO"/>
    <s v="CAUCA"/>
    <n v="1"/>
    <n v="2"/>
    <n v="0"/>
    <n v="1"/>
    <n v="3"/>
    <n v="0"/>
    <s v="Si"/>
    <s v="Si"/>
    <x v="0"/>
    <n v="2500"/>
    <n v="13000"/>
    <n v="0"/>
    <n v="120000"/>
    <n v="750000"/>
    <n v="0"/>
    <n v="885500"/>
    <n v="1"/>
    <n v="2019"/>
    <x v="9"/>
  </r>
  <r>
    <n v="10000801"/>
    <s v="Protegido 801"/>
    <d v="2019-05-20T00:00:00"/>
    <d v="2019-08-09T00:00:00"/>
    <s v="FEMENINO"/>
    <s v="ACACIAS"/>
    <s v="META"/>
    <n v="0"/>
    <n v="1"/>
    <n v="0"/>
    <n v="0"/>
    <n v="3"/>
    <n v="1"/>
    <s v="Si"/>
    <s v="Si"/>
    <x v="0"/>
    <n v="0"/>
    <n v="6500"/>
    <n v="0"/>
    <n v="0"/>
    <n v="750000"/>
    <n v="180000"/>
    <n v="936500"/>
    <n v="1"/>
    <n v="2019"/>
    <x v="3"/>
  </r>
  <r>
    <n v="10000802"/>
    <s v="Protegido 802"/>
    <d v="2019-05-20T00:00:00"/>
    <d v="2021-08-11T00:00:00"/>
    <s v="MASCULINO"/>
    <s v="PALESTINA 2"/>
    <s v="HUILA"/>
    <n v="0"/>
    <n v="1"/>
    <n v="0"/>
    <n v="0"/>
    <n v="2"/>
    <n v="0"/>
    <s v="Si"/>
    <s v="Si"/>
    <x v="0"/>
    <n v="0"/>
    <n v="6500"/>
    <n v="0"/>
    <n v="0"/>
    <n v="500000"/>
    <n v="0"/>
    <n v="506500"/>
    <n v="1"/>
    <n v="2019"/>
    <x v="3"/>
  </r>
  <r>
    <n v="10000803"/>
    <s v="Protegido 803"/>
    <d v="2019-05-24T00:00:00"/>
    <d v="2020-09-02T00:00:00"/>
    <s v="MASCULINO"/>
    <s v="BOGOTA"/>
    <s v="BOGOTA"/>
    <n v="0"/>
    <n v="0"/>
    <n v="0"/>
    <n v="0"/>
    <n v="1"/>
    <n v="1"/>
    <s v="No"/>
    <s v="Si"/>
    <x v="0"/>
    <n v="0"/>
    <n v="0"/>
    <n v="0"/>
    <n v="0"/>
    <n v="250000"/>
    <n v="180000"/>
    <n v="430000"/>
    <n v="1"/>
    <n v="2019"/>
    <x v="9"/>
  </r>
  <r>
    <n v="10000804"/>
    <s v="Protegido 804"/>
    <d v="2019-05-24T00:00:00"/>
    <d v="2019-09-29T00:00:00"/>
    <s v="MASCULINO"/>
    <s v="MONTERIA"/>
    <s v="CORDOBA"/>
    <n v="0"/>
    <n v="1"/>
    <n v="0"/>
    <n v="1"/>
    <n v="3"/>
    <n v="2"/>
    <s v="Si"/>
    <s v="Si"/>
    <x v="0"/>
    <n v="0"/>
    <n v="6500"/>
    <n v="0"/>
    <n v="120000"/>
    <n v="750000"/>
    <n v="360000"/>
    <n v="1236500"/>
    <n v="2"/>
    <n v="2019"/>
    <x v="9"/>
  </r>
  <r>
    <n v="10000805"/>
    <s v="Protegido 805"/>
    <d v="2019-05-24T00:00:00"/>
    <d v="2020-08-27T00:00:00"/>
    <s v="FEMENINO"/>
    <s v="BOGOTA"/>
    <s v="BOGOTA"/>
    <n v="0"/>
    <n v="0"/>
    <n v="0"/>
    <n v="3"/>
    <n v="1"/>
    <n v="0"/>
    <s v="No"/>
    <s v="Si"/>
    <x v="0"/>
    <n v="0"/>
    <n v="0"/>
    <n v="0"/>
    <n v="360000"/>
    <n v="250000"/>
    <n v="0"/>
    <n v="610000"/>
    <n v="1"/>
    <n v="2019"/>
    <x v="3"/>
  </r>
  <r>
    <n v="10000806"/>
    <s v="Protegido 806"/>
    <d v="2019-05-24T00:00:00"/>
    <d v="2019-12-19T00:00:00"/>
    <s v="FEMENINO"/>
    <s v="NEIVA"/>
    <s v="HUILA"/>
    <n v="1"/>
    <n v="2"/>
    <n v="0"/>
    <n v="3"/>
    <n v="2"/>
    <n v="1"/>
    <s v="Si"/>
    <s v="Si"/>
    <x v="0"/>
    <n v="2500"/>
    <n v="13000"/>
    <n v="0"/>
    <n v="360000"/>
    <n v="500000"/>
    <n v="180000"/>
    <n v="1055500"/>
    <n v="1"/>
    <n v="2019"/>
    <x v="8"/>
  </r>
  <r>
    <n v="10000807"/>
    <s v="Protegido 807"/>
    <d v="2019-05-24T00:00:00"/>
    <d v="2021-01-18T00:00:00"/>
    <s v="FEMENINO"/>
    <s v="EL CERRITO"/>
    <s v="VALLE DEL CAUCA"/>
    <n v="0"/>
    <n v="0"/>
    <n v="0"/>
    <n v="1"/>
    <n v="1"/>
    <n v="0"/>
    <s v="No"/>
    <s v="Si"/>
    <x v="0"/>
    <n v="0"/>
    <n v="0"/>
    <n v="0"/>
    <n v="120000"/>
    <n v="250000"/>
    <n v="0"/>
    <n v="370000"/>
    <n v="2"/>
    <n v="2019"/>
    <x v="10"/>
  </r>
  <r>
    <n v="10000808"/>
    <s v="Protegido 808"/>
    <d v="2019-05-24T00:00:00"/>
    <d v="2021-03-20T00:00:00"/>
    <s v="FEMENINO"/>
    <s v="RIONEGRO 2"/>
    <s v="SANTANDER"/>
    <n v="1"/>
    <n v="1"/>
    <n v="0"/>
    <n v="0"/>
    <n v="2"/>
    <n v="1"/>
    <s v="Si"/>
    <s v="Si"/>
    <x v="0"/>
    <n v="2500"/>
    <n v="6500"/>
    <n v="0"/>
    <n v="0"/>
    <n v="500000"/>
    <n v="180000"/>
    <n v="689000"/>
    <n v="2"/>
    <n v="2019"/>
    <x v="5"/>
  </r>
  <r>
    <n v="10000809"/>
    <s v="Protegido 809"/>
    <d v="2019-05-24T00:00:00"/>
    <d v="2020-04-15T00:00:00"/>
    <s v="FEMENINO"/>
    <s v="HATONUEVO"/>
    <s v="LA GUAJIRA"/>
    <n v="0"/>
    <n v="1"/>
    <n v="1"/>
    <n v="3"/>
    <n v="3"/>
    <n v="2"/>
    <s v="Si"/>
    <s v="Si"/>
    <x v="0"/>
    <n v="0"/>
    <n v="6500"/>
    <n v="1500"/>
    <n v="360000"/>
    <n v="750000"/>
    <n v="360000"/>
    <n v="1478000"/>
    <n v="3"/>
    <n v="2019"/>
    <x v="11"/>
  </r>
  <r>
    <n v="10000810"/>
    <s v="Protegido 810"/>
    <d v="2019-05-24T00:00:00"/>
    <d v="2020-03-14T00:00:00"/>
    <s v="FEMENINO"/>
    <s v="CALI"/>
    <s v="VALLE DEL CAUCA"/>
    <n v="0"/>
    <n v="2"/>
    <n v="0"/>
    <n v="3"/>
    <n v="3"/>
    <n v="2"/>
    <s v="Si"/>
    <s v="Si"/>
    <x v="0"/>
    <n v="0"/>
    <n v="13000"/>
    <n v="0"/>
    <n v="360000"/>
    <n v="750000"/>
    <n v="360000"/>
    <n v="1483000"/>
    <n v="2"/>
    <n v="2019"/>
    <x v="5"/>
  </r>
  <r>
    <n v="10000811"/>
    <s v="Protegido 811"/>
    <d v="2019-05-31T00:00:00"/>
    <d v="2019-09-15T00:00:00"/>
    <s v="MASCULINO"/>
    <s v="SAN VICENTE DEL CAGUAN"/>
    <s v="CAQUETA"/>
    <n v="1"/>
    <n v="0"/>
    <n v="0"/>
    <n v="3"/>
    <n v="3"/>
    <n v="2"/>
    <s v="Si"/>
    <s v="Si"/>
    <x v="0"/>
    <n v="2500"/>
    <n v="0"/>
    <n v="0"/>
    <n v="360000"/>
    <n v="750000"/>
    <n v="360000"/>
    <n v="1472500"/>
    <n v="1"/>
    <n v="2019"/>
    <x v="9"/>
  </r>
  <r>
    <n v="10000812"/>
    <s v="Protegido 812"/>
    <d v="2019-05-31T00:00:00"/>
    <d v="2020-12-06T00:00:00"/>
    <s v="MASCULINO"/>
    <s v="BARRANQUILLA"/>
    <s v="ATLANTICO"/>
    <n v="1"/>
    <n v="1"/>
    <n v="0"/>
    <n v="3"/>
    <n v="3"/>
    <n v="2"/>
    <s v="Si"/>
    <s v="Si"/>
    <x v="0"/>
    <n v="2500"/>
    <n v="6500"/>
    <n v="0"/>
    <n v="360000"/>
    <n v="750000"/>
    <n v="360000"/>
    <n v="1479000"/>
    <n v="2"/>
    <n v="2019"/>
    <x v="8"/>
  </r>
  <r>
    <n v="10000813"/>
    <s v="Protegido 813"/>
    <d v="2019-05-31T00:00:00"/>
    <d v="2019-11-27T00:00:00"/>
    <s v="FEMENINO"/>
    <s v="SANTA MARTA"/>
    <s v="MAGDALENA"/>
    <n v="1"/>
    <n v="0"/>
    <n v="0"/>
    <n v="0"/>
    <n v="1"/>
    <n v="0"/>
    <s v="Si"/>
    <s v="Si"/>
    <x v="0"/>
    <n v="2500"/>
    <n v="0"/>
    <n v="0"/>
    <n v="0"/>
    <n v="250000"/>
    <n v="0"/>
    <n v="252500"/>
    <n v="4"/>
    <n v="2019"/>
    <x v="6"/>
  </r>
  <r>
    <n v="10000814"/>
    <s v="Protegido 814"/>
    <d v="2019-06-15T00:00:00"/>
    <d v="2020-09-14T00:00:00"/>
    <s v="MASCULINO"/>
    <s v="MEDELLIN"/>
    <s v="ANTIOQUIA"/>
    <n v="0"/>
    <n v="1"/>
    <n v="1"/>
    <n v="0"/>
    <n v="1"/>
    <n v="0"/>
    <s v="Si"/>
    <s v="Si"/>
    <x v="0"/>
    <n v="0"/>
    <n v="6500"/>
    <n v="1500"/>
    <n v="0"/>
    <n v="250000"/>
    <n v="0"/>
    <n v="258000"/>
    <n v="2"/>
    <n v="2019"/>
    <x v="9"/>
  </r>
  <r>
    <n v="10000815"/>
    <s v="Protegido 815"/>
    <d v="2019-06-15T00:00:00"/>
    <d v="2019-10-21T00:00:00"/>
    <s v="MASCULINO"/>
    <s v="BARRANQUILLA"/>
    <s v="ATLANTICO"/>
    <n v="0"/>
    <n v="1"/>
    <n v="0"/>
    <n v="0"/>
    <n v="2"/>
    <n v="0"/>
    <s v="Si"/>
    <s v="Si"/>
    <x v="0"/>
    <n v="0"/>
    <n v="6500"/>
    <n v="0"/>
    <n v="0"/>
    <n v="500000"/>
    <n v="0"/>
    <n v="506500"/>
    <n v="2"/>
    <n v="2019"/>
    <x v="4"/>
  </r>
  <r>
    <n v="10000816"/>
    <s v="Protegido 816"/>
    <d v="2019-06-15T00:00:00"/>
    <d v="2019-09-19T00:00:00"/>
    <s v="MASCULINO"/>
    <s v="BOGOTA"/>
    <s v="BOGOTA"/>
    <n v="0"/>
    <n v="0"/>
    <n v="1"/>
    <n v="1"/>
    <n v="2"/>
    <n v="1"/>
    <s v="Si"/>
    <s v="Si"/>
    <x v="0"/>
    <n v="0"/>
    <n v="0"/>
    <n v="1500"/>
    <n v="120000"/>
    <n v="500000"/>
    <n v="180000"/>
    <n v="801500"/>
    <n v="1"/>
    <n v="2019"/>
    <x v="9"/>
  </r>
  <r>
    <n v="10000817"/>
    <s v="Protegido 817"/>
    <d v="2019-06-15T00:00:00"/>
    <d v="2021-06-19T00:00:00"/>
    <s v="MASCULINO"/>
    <s v="BARRANQUILLA"/>
    <s v="ATLANTICO"/>
    <n v="0"/>
    <n v="1"/>
    <n v="0"/>
    <n v="0"/>
    <n v="1"/>
    <n v="1"/>
    <s v="Si"/>
    <s v="Si"/>
    <x v="0"/>
    <n v="0"/>
    <n v="6500"/>
    <n v="0"/>
    <n v="0"/>
    <n v="250000"/>
    <n v="180000"/>
    <n v="436500"/>
    <n v="2"/>
    <n v="2019"/>
    <x v="1"/>
  </r>
  <r>
    <n v="10000818"/>
    <s v="Protegido 818"/>
    <d v="2019-06-15T00:00:00"/>
    <d v="2021-01-23T00:00:00"/>
    <s v="MASCULINO"/>
    <s v="SAN LORENZO"/>
    <s v="NARIÑO"/>
    <n v="1"/>
    <n v="0"/>
    <n v="0"/>
    <n v="0"/>
    <n v="3"/>
    <n v="1"/>
    <s v="Si"/>
    <s v="Si"/>
    <x v="0"/>
    <n v="2500"/>
    <n v="0"/>
    <n v="0"/>
    <n v="0"/>
    <n v="750000"/>
    <n v="180000"/>
    <n v="932500"/>
    <n v="2"/>
    <n v="2019"/>
    <x v="10"/>
  </r>
  <r>
    <n v="10000819"/>
    <s v="Protegido 819"/>
    <d v="2019-06-15T00:00:00"/>
    <d v="2019-08-18T00:00:00"/>
    <s v="MASCULINO"/>
    <s v="VILLAVICENCIO"/>
    <s v="META"/>
    <n v="0"/>
    <n v="2"/>
    <n v="0"/>
    <n v="3"/>
    <n v="1"/>
    <n v="0"/>
    <s v="Si"/>
    <s v="Si"/>
    <x v="0"/>
    <n v="0"/>
    <n v="13000"/>
    <n v="0"/>
    <n v="360000"/>
    <n v="250000"/>
    <n v="0"/>
    <n v="623000"/>
    <n v="1"/>
    <n v="2019"/>
    <x v="3"/>
  </r>
  <r>
    <n v="10000820"/>
    <s v="Protegido 820"/>
    <d v="2019-06-15T00:00:00"/>
    <d v="2021-02-27T00:00:00"/>
    <s v="MASCULINO"/>
    <s v="BARRANQUILLA"/>
    <s v="ATLANTICO"/>
    <n v="1"/>
    <n v="2"/>
    <n v="1"/>
    <n v="0"/>
    <n v="2"/>
    <n v="2"/>
    <s v="Si"/>
    <s v="Si"/>
    <x v="0"/>
    <n v="2500"/>
    <n v="13000"/>
    <n v="1500"/>
    <n v="0"/>
    <n v="500000"/>
    <n v="360000"/>
    <n v="877000"/>
    <n v="2"/>
    <n v="2019"/>
    <x v="2"/>
  </r>
  <r>
    <n v="10000821"/>
    <s v="Protegido 821"/>
    <d v="2019-06-15T00:00:00"/>
    <d v="2019-09-21T00:00:00"/>
    <s v="FEMENINO"/>
    <s v="BARRANQUILLA"/>
    <s v="ATLANTICO"/>
    <n v="1"/>
    <n v="2"/>
    <n v="0"/>
    <n v="3"/>
    <n v="3"/>
    <n v="0"/>
    <s v="Si"/>
    <s v="Si"/>
    <x v="0"/>
    <n v="2500"/>
    <n v="13000"/>
    <n v="0"/>
    <n v="360000"/>
    <n v="750000"/>
    <n v="0"/>
    <n v="1125500"/>
    <n v="2"/>
    <n v="2019"/>
    <x v="9"/>
  </r>
  <r>
    <n v="10000822"/>
    <s v="Protegido 822"/>
    <d v="2019-06-15T00:00:00"/>
    <d v="2020-05-13T00:00:00"/>
    <s v="FEMENINO"/>
    <s v="CALI"/>
    <s v="VALLE DEL CAUCA"/>
    <n v="1"/>
    <n v="1"/>
    <n v="1"/>
    <n v="3"/>
    <n v="3"/>
    <n v="1"/>
    <s v="Si"/>
    <s v="Si"/>
    <x v="0"/>
    <n v="2500"/>
    <n v="6500"/>
    <n v="1500"/>
    <n v="360000"/>
    <n v="750000"/>
    <n v="180000"/>
    <n v="1300500"/>
    <n v="2"/>
    <n v="2019"/>
    <x v="7"/>
  </r>
  <r>
    <n v="10000823"/>
    <s v="Protegido 823"/>
    <d v="2019-06-15T00:00:00"/>
    <d v="2021-10-20T00:00:00"/>
    <s v="FEMENINO"/>
    <s v="SAN MARTIN 1"/>
    <s v="CESAR"/>
    <n v="1"/>
    <n v="2"/>
    <n v="0"/>
    <n v="3"/>
    <n v="3"/>
    <n v="1"/>
    <s v="Si"/>
    <s v="Si"/>
    <x v="0"/>
    <n v="2500"/>
    <n v="13000"/>
    <n v="0"/>
    <n v="360000"/>
    <n v="750000"/>
    <n v="180000"/>
    <n v="1305500"/>
    <n v="4"/>
    <n v="2019"/>
    <x v="4"/>
  </r>
  <r>
    <n v="10000824"/>
    <s v="Protegido 824"/>
    <d v="2019-06-15T00:00:00"/>
    <d v="2021-10-04T00:00:00"/>
    <s v="FEMENINO"/>
    <s v="IBAGUE"/>
    <s v="TOLIMA"/>
    <n v="0"/>
    <n v="2"/>
    <n v="1"/>
    <n v="1"/>
    <n v="3"/>
    <n v="1"/>
    <s v="Si"/>
    <s v="Si"/>
    <x v="0"/>
    <n v="0"/>
    <n v="13000"/>
    <n v="1500"/>
    <n v="120000"/>
    <n v="750000"/>
    <n v="180000"/>
    <n v="1064500"/>
    <n v="4"/>
    <n v="2019"/>
    <x v="4"/>
  </r>
  <r>
    <n v="10000825"/>
    <s v="Protegido 825"/>
    <d v="2019-06-15T00:00:00"/>
    <d v="2021-09-02T00:00:00"/>
    <s v="MASCULINO"/>
    <s v="BARRANQUILLA"/>
    <s v="ATLANTICO"/>
    <n v="1"/>
    <n v="0"/>
    <n v="0"/>
    <n v="1"/>
    <n v="3"/>
    <n v="0"/>
    <s v="Si"/>
    <s v="Si"/>
    <x v="0"/>
    <n v="2500"/>
    <n v="0"/>
    <n v="0"/>
    <n v="120000"/>
    <n v="750000"/>
    <n v="0"/>
    <n v="872500"/>
    <n v="2"/>
    <n v="2019"/>
    <x v="9"/>
  </r>
  <r>
    <n v="10000826"/>
    <s v="Protegido 826"/>
    <d v="2019-06-15T00:00:00"/>
    <d v="2021-05-12T00:00:00"/>
    <s v="MASCULINO"/>
    <s v="CALI"/>
    <s v="VALLE DEL CAUCA"/>
    <n v="0"/>
    <n v="1"/>
    <n v="0"/>
    <n v="1"/>
    <n v="1"/>
    <n v="1"/>
    <s v="Si"/>
    <s v="Si"/>
    <x v="0"/>
    <n v="0"/>
    <n v="6500"/>
    <n v="0"/>
    <n v="120000"/>
    <n v="250000"/>
    <n v="180000"/>
    <n v="556500"/>
    <n v="2"/>
    <n v="2019"/>
    <x v="7"/>
  </r>
  <r>
    <n v="10000827"/>
    <s v="Protegido 827"/>
    <d v="2019-06-15T00:00:00"/>
    <d v="2020-01-21T00:00:00"/>
    <s v="MASCULINO"/>
    <s v="BARRANQUILLA"/>
    <s v="ATLANTICO"/>
    <n v="0"/>
    <n v="2"/>
    <n v="0"/>
    <n v="1"/>
    <n v="3"/>
    <n v="2"/>
    <s v="Si"/>
    <s v="Si"/>
    <x v="0"/>
    <n v="0"/>
    <n v="13000"/>
    <n v="0"/>
    <n v="120000"/>
    <n v="750000"/>
    <n v="360000"/>
    <n v="1243000"/>
    <n v="2"/>
    <n v="2019"/>
    <x v="10"/>
  </r>
  <r>
    <n v="10000828"/>
    <s v="Protegido 828"/>
    <d v="2019-06-15T00:00:00"/>
    <d v="2021-06-01T00:00:00"/>
    <s v="FEMENINO"/>
    <s v="POPAYAN"/>
    <s v="CAUCA"/>
    <n v="0"/>
    <n v="0"/>
    <n v="0"/>
    <n v="3"/>
    <n v="2"/>
    <n v="0"/>
    <s v="No"/>
    <s v="Si"/>
    <x v="0"/>
    <n v="0"/>
    <n v="0"/>
    <n v="0"/>
    <n v="360000"/>
    <n v="500000"/>
    <n v="0"/>
    <n v="860000"/>
    <n v="1"/>
    <n v="2019"/>
    <x v="1"/>
  </r>
  <r>
    <n v="10000829"/>
    <s v="Protegido 829"/>
    <d v="2019-06-25T00:00:00"/>
    <d v="2020-09-06T00:00:00"/>
    <s v="FEMENINO"/>
    <s v="BOGOTA"/>
    <s v="BOGOTA"/>
    <n v="0"/>
    <n v="1"/>
    <n v="0"/>
    <n v="3"/>
    <n v="2"/>
    <n v="0"/>
    <s v="Si"/>
    <s v="Si"/>
    <x v="0"/>
    <n v="0"/>
    <n v="6500"/>
    <n v="0"/>
    <n v="360000"/>
    <n v="500000"/>
    <n v="0"/>
    <n v="866500"/>
    <n v="1"/>
    <n v="2019"/>
    <x v="9"/>
  </r>
  <r>
    <n v="10000830"/>
    <s v="Protegido 830"/>
    <d v="2019-06-25T00:00:00"/>
    <d v="2021-08-07T00:00:00"/>
    <s v="MASCULINO"/>
    <s v="CHIGORODO"/>
    <s v="ANTIOQUIA"/>
    <n v="0"/>
    <n v="2"/>
    <n v="0"/>
    <n v="3"/>
    <n v="2"/>
    <n v="1"/>
    <s v="Si"/>
    <s v="Si"/>
    <x v="0"/>
    <n v="0"/>
    <n v="13000"/>
    <n v="0"/>
    <n v="360000"/>
    <n v="500000"/>
    <n v="180000"/>
    <n v="1053000"/>
    <n v="2"/>
    <n v="2019"/>
    <x v="3"/>
  </r>
  <r>
    <n v="10000831"/>
    <s v="Protegido 831"/>
    <d v="2019-06-25T00:00:00"/>
    <d v="2020-02-07T00:00:00"/>
    <s v="FEMENINO"/>
    <s v="CARTAGENA DE INDIAS"/>
    <s v="BOLIVAR"/>
    <n v="1"/>
    <n v="1"/>
    <n v="0"/>
    <n v="1"/>
    <n v="1"/>
    <n v="0"/>
    <s v="Si"/>
    <s v="Si"/>
    <x v="0"/>
    <n v="2500"/>
    <n v="6500"/>
    <n v="0"/>
    <n v="120000"/>
    <n v="250000"/>
    <n v="0"/>
    <n v="379000"/>
    <n v="3"/>
    <n v="2019"/>
    <x v="2"/>
  </r>
  <r>
    <n v="10000832"/>
    <s v="Protegido 832"/>
    <d v="2019-06-25T00:00:00"/>
    <d v="2020-06-29T00:00:00"/>
    <s v="MASCULINO"/>
    <s v="SAN JOSE DE CUCUTA"/>
    <s v="NORTE DE SANTANDER"/>
    <n v="1"/>
    <n v="2"/>
    <n v="0"/>
    <n v="1"/>
    <n v="2"/>
    <n v="1"/>
    <s v="Si"/>
    <s v="Si"/>
    <x v="0"/>
    <n v="2500"/>
    <n v="13000"/>
    <n v="0"/>
    <n v="120000"/>
    <n v="500000"/>
    <n v="180000"/>
    <n v="815500"/>
    <n v="4"/>
    <n v="2019"/>
    <x v="1"/>
  </r>
  <r>
    <n v="10000833"/>
    <s v="Protegido 833"/>
    <d v="2019-07-05T00:00:00"/>
    <d v="2020-10-22T00:00:00"/>
    <s v="FEMENINO"/>
    <s v="MONTECRISTO"/>
    <s v="BOLIVAR"/>
    <n v="0"/>
    <n v="0"/>
    <n v="0"/>
    <n v="0"/>
    <n v="1"/>
    <n v="1"/>
    <s v="No"/>
    <s v="Si"/>
    <x v="0"/>
    <n v="0"/>
    <n v="0"/>
    <n v="0"/>
    <n v="0"/>
    <n v="250000"/>
    <n v="180000"/>
    <n v="430000"/>
    <n v="3"/>
    <n v="2019"/>
    <x v="4"/>
  </r>
  <r>
    <n v="10000834"/>
    <s v="Protegido 834"/>
    <d v="2019-07-05T00:00:00"/>
    <d v="2020-12-09T00:00:00"/>
    <s v="MASCULINO"/>
    <s v="MOÑITOS"/>
    <s v="CORDOBA"/>
    <n v="0"/>
    <n v="2"/>
    <n v="0"/>
    <n v="0"/>
    <n v="3"/>
    <n v="2"/>
    <s v="Si"/>
    <s v="Si"/>
    <x v="0"/>
    <n v="0"/>
    <n v="13000"/>
    <n v="0"/>
    <n v="0"/>
    <n v="750000"/>
    <n v="360000"/>
    <n v="1123000"/>
    <n v="2"/>
    <n v="2019"/>
    <x v="8"/>
  </r>
  <r>
    <n v="10000835"/>
    <s v="Protegido 835"/>
    <d v="2019-07-05T00:00:00"/>
    <d v="2020-09-10T00:00:00"/>
    <s v="FEMENINO"/>
    <s v="BELLO"/>
    <s v="ANTIOQUIA"/>
    <n v="1"/>
    <n v="0"/>
    <n v="0"/>
    <n v="0"/>
    <n v="2"/>
    <n v="0"/>
    <s v="Si"/>
    <s v="Si"/>
    <x v="0"/>
    <n v="2500"/>
    <n v="0"/>
    <n v="0"/>
    <n v="0"/>
    <n v="500000"/>
    <n v="0"/>
    <n v="502500"/>
    <n v="2"/>
    <n v="2019"/>
    <x v="9"/>
  </r>
  <r>
    <n v="10000836"/>
    <s v="Protegido 836"/>
    <d v="2019-07-05T00:00:00"/>
    <d v="2020-12-30T00:00:00"/>
    <s v="MASCULINO"/>
    <s v="RIOHACHA"/>
    <s v="LA GUAJIRA"/>
    <n v="0"/>
    <n v="2"/>
    <n v="1"/>
    <n v="1"/>
    <n v="1"/>
    <n v="0"/>
    <s v="Si"/>
    <s v="Si"/>
    <x v="0"/>
    <n v="0"/>
    <n v="13000"/>
    <n v="1500"/>
    <n v="120000"/>
    <n v="250000"/>
    <n v="0"/>
    <n v="384500"/>
    <n v="3"/>
    <n v="2019"/>
    <x v="8"/>
  </r>
  <r>
    <n v="10000837"/>
    <s v="Protegido 837"/>
    <d v="2019-07-05T00:00:00"/>
    <d v="2021-06-20T00:00:00"/>
    <s v="MASCULINO"/>
    <s v="BOGOTA"/>
    <s v="BOGOTA"/>
    <n v="0"/>
    <n v="2"/>
    <n v="1"/>
    <n v="0"/>
    <n v="1"/>
    <n v="0"/>
    <s v="Si"/>
    <s v="Si"/>
    <x v="0"/>
    <n v="0"/>
    <n v="13000"/>
    <n v="1500"/>
    <n v="0"/>
    <n v="250000"/>
    <n v="0"/>
    <n v="264500"/>
    <n v="1"/>
    <n v="2019"/>
    <x v="1"/>
  </r>
  <r>
    <n v="10000838"/>
    <s v="Protegido 838"/>
    <d v="2019-07-05T00:00:00"/>
    <d v="2021-02-22T00:00:00"/>
    <s v="MASCULINO"/>
    <s v="SANTA MARTA"/>
    <s v="MAGDALENA"/>
    <n v="0"/>
    <n v="0"/>
    <n v="1"/>
    <n v="3"/>
    <n v="1"/>
    <n v="1"/>
    <s v="Si"/>
    <s v="Si"/>
    <x v="0"/>
    <n v="0"/>
    <n v="0"/>
    <n v="1500"/>
    <n v="360000"/>
    <n v="250000"/>
    <n v="180000"/>
    <n v="791500"/>
    <n v="4"/>
    <n v="2019"/>
    <x v="2"/>
  </r>
  <r>
    <n v="10000839"/>
    <s v="Protegido 839"/>
    <d v="2019-07-20T00:00:00"/>
    <d v="2021-01-21T00:00:00"/>
    <s v="MASCULINO"/>
    <s v="CARTAGO"/>
    <s v="VALLE DEL CAUCA"/>
    <n v="0"/>
    <n v="0"/>
    <n v="0"/>
    <n v="3"/>
    <n v="1"/>
    <n v="0"/>
    <s v="No"/>
    <s v="Si"/>
    <x v="0"/>
    <n v="0"/>
    <n v="0"/>
    <n v="0"/>
    <n v="360000"/>
    <n v="250000"/>
    <n v="0"/>
    <n v="610000"/>
    <n v="2"/>
    <n v="2019"/>
    <x v="10"/>
  </r>
  <r>
    <n v="10000840"/>
    <s v="Protegido 840"/>
    <d v="2019-07-23T00:00:00"/>
    <d v="2021-02-22T00:00:00"/>
    <s v="MASCULINO"/>
    <s v="TADO"/>
    <s v="CHOCO"/>
    <n v="0"/>
    <n v="1"/>
    <n v="0"/>
    <n v="1"/>
    <n v="2"/>
    <n v="2"/>
    <s v="Si"/>
    <s v="Si"/>
    <x v="0"/>
    <n v="0"/>
    <n v="6500"/>
    <n v="0"/>
    <n v="120000"/>
    <n v="500000"/>
    <n v="360000"/>
    <n v="986500"/>
    <n v="3"/>
    <n v="2019"/>
    <x v="2"/>
  </r>
  <r>
    <n v="10000841"/>
    <s v="Protegido 841"/>
    <d v="2019-07-27T00:00:00"/>
    <d v="2019-11-24T00:00:00"/>
    <s v="MASCULINO"/>
    <s v="LANDAZURI"/>
    <s v="SANTANDER"/>
    <n v="0"/>
    <n v="2"/>
    <n v="0"/>
    <n v="1"/>
    <n v="1"/>
    <n v="1"/>
    <s v="Si"/>
    <s v="Si"/>
    <x v="0"/>
    <n v="0"/>
    <n v="13000"/>
    <n v="0"/>
    <n v="120000"/>
    <n v="250000"/>
    <n v="180000"/>
    <n v="563000"/>
    <n v="2"/>
    <n v="2019"/>
    <x v="6"/>
  </r>
  <r>
    <n v="10000842"/>
    <s v="Protegido 842"/>
    <d v="2019-07-27T00:00:00"/>
    <d v="2020-11-03T00:00:00"/>
    <s v="MASCULINO"/>
    <s v="NEIVA"/>
    <s v="HUILA"/>
    <n v="0"/>
    <n v="2"/>
    <n v="1"/>
    <n v="0"/>
    <n v="3"/>
    <n v="2"/>
    <s v="Si"/>
    <s v="Si"/>
    <x v="0"/>
    <n v="0"/>
    <n v="13000"/>
    <n v="1500"/>
    <n v="0"/>
    <n v="750000"/>
    <n v="360000"/>
    <n v="1124500"/>
    <n v="1"/>
    <n v="2019"/>
    <x v="6"/>
  </r>
  <r>
    <n v="10000843"/>
    <s v="Protegido 843"/>
    <d v="2019-07-27T00:00:00"/>
    <d v="2021-10-31T00:00:00"/>
    <s v="MASCULINO"/>
    <s v="OLAYA HERRERA"/>
    <s v="NARIÑO"/>
    <n v="0"/>
    <n v="1"/>
    <n v="0"/>
    <n v="3"/>
    <n v="1"/>
    <n v="2"/>
    <s v="Si"/>
    <s v="Si"/>
    <x v="0"/>
    <n v="0"/>
    <n v="6500"/>
    <n v="0"/>
    <n v="360000"/>
    <n v="250000"/>
    <n v="360000"/>
    <n v="976500"/>
    <n v="2"/>
    <n v="2019"/>
    <x v="4"/>
  </r>
  <r>
    <n v="10000844"/>
    <s v="Protegido 844"/>
    <d v="2019-07-27T00:00:00"/>
    <d v="2021-12-27T00:00:00"/>
    <s v="MASCULINO"/>
    <s v="CALI"/>
    <s v="VALLE DEL CAUCA"/>
    <n v="0"/>
    <n v="1"/>
    <n v="0"/>
    <n v="0"/>
    <n v="1"/>
    <n v="0"/>
    <s v="Si"/>
    <s v="Si"/>
    <x v="0"/>
    <n v="0"/>
    <n v="6500"/>
    <n v="0"/>
    <n v="0"/>
    <n v="250000"/>
    <n v="0"/>
    <n v="256500"/>
    <n v="2"/>
    <n v="2019"/>
    <x v="8"/>
  </r>
  <r>
    <n v="10000845"/>
    <s v="Protegido 845"/>
    <d v="2019-07-27T00:00:00"/>
    <d v="2020-11-27T00:00:00"/>
    <s v="MASCULINO"/>
    <s v="VILLAGARZON"/>
    <s v="PUTUMAYO"/>
    <n v="0"/>
    <n v="0"/>
    <n v="0"/>
    <n v="3"/>
    <n v="1"/>
    <n v="2"/>
    <s v="No"/>
    <s v="Si"/>
    <x v="0"/>
    <n v="0"/>
    <n v="0"/>
    <n v="0"/>
    <n v="360000"/>
    <n v="250000"/>
    <n v="360000"/>
    <n v="970000"/>
    <n v="2"/>
    <n v="2019"/>
    <x v="6"/>
  </r>
  <r>
    <n v="10000846"/>
    <s v="Protegido 846"/>
    <d v="2019-07-27T00:00:00"/>
    <d v="2021-06-17T00:00:00"/>
    <s v="MASCULINO"/>
    <s v="TURBO"/>
    <s v="ANTIOQUIA"/>
    <n v="0"/>
    <n v="0"/>
    <n v="0"/>
    <n v="3"/>
    <n v="1"/>
    <n v="1"/>
    <s v="No"/>
    <s v="Si"/>
    <x v="0"/>
    <n v="0"/>
    <n v="0"/>
    <n v="0"/>
    <n v="360000"/>
    <n v="250000"/>
    <n v="180000"/>
    <n v="790000"/>
    <n v="2"/>
    <n v="2019"/>
    <x v="1"/>
  </r>
  <r>
    <n v="10000847"/>
    <s v="Protegido 847"/>
    <d v="2019-07-27T00:00:00"/>
    <d v="2020-01-27T00:00:00"/>
    <s v="MASCULINO"/>
    <s v="SUCRE 2"/>
    <s v="SANTANDER"/>
    <n v="0"/>
    <n v="0"/>
    <n v="1"/>
    <n v="1"/>
    <n v="2"/>
    <n v="2"/>
    <s v="Si"/>
    <s v="Si"/>
    <x v="0"/>
    <n v="0"/>
    <n v="0"/>
    <n v="1500"/>
    <n v="120000"/>
    <n v="500000"/>
    <n v="360000"/>
    <n v="981500"/>
    <n v="2"/>
    <n v="2019"/>
    <x v="10"/>
  </r>
  <r>
    <n v="10000848"/>
    <s v="Protegido 848"/>
    <d v="2019-07-27T00:00:00"/>
    <d v="2019-11-30T00:00:00"/>
    <s v="MASCULINO"/>
    <s v="SANTANDER DE QUILICHAO"/>
    <s v="CAUCA"/>
    <n v="1"/>
    <n v="2"/>
    <n v="0"/>
    <n v="3"/>
    <n v="3"/>
    <n v="1"/>
    <s v="Si"/>
    <s v="Si"/>
    <x v="0"/>
    <n v="2500"/>
    <n v="13000"/>
    <n v="0"/>
    <n v="360000"/>
    <n v="750000"/>
    <n v="180000"/>
    <n v="1305500"/>
    <n v="1"/>
    <n v="2019"/>
    <x v="6"/>
  </r>
  <r>
    <n v="10000849"/>
    <s v="Protegido 849"/>
    <d v="2019-07-27T00:00:00"/>
    <d v="2021-06-14T00:00:00"/>
    <s v="MASCULINO"/>
    <s v="MONTERIA"/>
    <s v="CORDOBA"/>
    <n v="0"/>
    <n v="0"/>
    <n v="0"/>
    <n v="3"/>
    <n v="2"/>
    <n v="2"/>
    <s v="No"/>
    <s v="Si"/>
    <x v="0"/>
    <n v="0"/>
    <n v="0"/>
    <n v="0"/>
    <n v="360000"/>
    <n v="500000"/>
    <n v="360000"/>
    <n v="1220000"/>
    <n v="2"/>
    <n v="2019"/>
    <x v="1"/>
  </r>
  <r>
    <n v="10000850"/>
    <s v="Protegido 850"/>
    <d v="2019-07-27T00:00:00"/>
    <d v="2020-03-06T00:00:00"/>
    <s v="MASCULINO"/>
    <s v="MONTERIA"/>
    <s v="CORDOBA"/>
    <n v="0"/>
    <n v="2"/>
    <n v="1"/>
    <n v="0"/>
    <n v="2"/>
    <n v="0"/>
    <s v="Si"/>
    <s v="Si"/>
    <x v="0"/>
    <n v="0"/>
    <n v="13000"/>
    <n v="1500"/>
    <n v="0"/>
    <n v="500000"/>
    <n v="0"/>
    <n v="514500"/>
    <n v="2"/>
    <n v="2019"/>
    <x v="5"/>
  </r>
  <r>
    <n v="10000851"/>
    <s v="Protegido 851"/>
    <d v="2019-07-27T00:00:00"/>
    <d v="2021-03-19T00:00:00"/>
    <s v="MASCULINO"/>
    <s v="MEDELLIN"/>
    <s v="ANTIOQUIA"/>
    <n v="0"/>
    <n v="0"/>
    <n v="1"/>
    <n v="1"/>
    <n v="3"/>
    <n v="2"/>
    <s v="Si"/>
    <s v="Si"/>
    <x v="0"/>
    <n v="0"/>
    <n v="0"/>
    <n v="1500"/>
    <n v="120000"/>
    <n v="750000"/>
    <n v="360000"/>
    <n v="1231500"/>
    <n v="2"/>
    <n v="2019"/>
    <x v="5"/>
  </r>
  <r>
    <n v="10000852"/>
    <s v="Protegido 852"/>
    <d v="2019-07-27T00:00:00"/>
    <d v="2021-05-18T00:00:00"/>
    <s v="MASCULINO"/>
    <s v="MEDELLIN"/>
    <s v="ANTIOQUIA"/>
    <n v="0"/>
    <n v="0"/>
    <n v="0"/>
    <n v="3"/>
    <n v="1"/>
    <n v="2"/>
    <s v="No"/>
    <s v="Si"/>
    <x v="0"/>
    <n v="0"/>
    <n v="0"/>
    <n v="0"/>
    <n v="360000"/>
    <n v="250000"/>
    <n v="360000"/>
    <n v="970000"/>
    <n v="2"/>
    <n v="2019"/>
    <x v="7"/>
  </r>
  <r>
    <n v="10000853"/>
    <s v="Protegido 853"/>
    <d v="2019-07-27T00:00:00"/>
    <d v="2019-12-17T00:00:00"/>
    <s v="MASCULINO"/>
    <s v="PUEBLO RICO"/>
    <s v="RISARALDA"/>
    <n v="1"/>
    <n v="0"/>
    <n v="0"/>
    <n v="3"/>
    <n v="2"/>
    <n v="2"/>
    <s v="Si"/>
    <s v="Si"/>
    <x v="0"/>
    <n v="2500"/>
    <n v="0"/>
    <n v="0"/>
    <n v="360000"/>
    <n v="500000"/>
    <n v="360000"/>
    <n v="1222500"/>
    <n v="1"/>
    <n v="2019"/>
    <x v="8"/>
  </r>
  <r>
    <n v="10000854"/>
    <s v="Protegido 854"/>
    <d v="2019-07-27T00:00:00"/>
    <d v="2019-09-27T00:00:00"/>
    <s v="FEMENINO"/>
    <s v="LOS PALMITOS"/>
    <s v="SUCRE"/>
    <n v="1"/>
    <n v="1"/>
    <n v="0"/>
    <n v="0"/>
    <n v="1"/>
    <n v="1"/>
    <s v="Si"/>
    <s v="Si"/>
    <x v="0"/>
    <n v="2500"/>
    <n v="6500"/>
    <n v="0"/>
    <n v="0"/>
    <n v="250000"/>
    <n v="180000"/>
    <n v="439000"/>
    <n v="4"/>
    <n v="2019"/>
    <x v="9"/>
  </r>
  <r>
    <n v="10000855"/>
    <s v="Protegido 855"/>
    <d v="2019-07-27T00:00:00"/>
    <d v="2020-10-15T00:00:00"/>
    <s v="FEMENINO"/>
    <s v="POPAYAN"/>
    <s v="CAUCA"/>
    <n v="1"/>
    <n v="0"/>
    <n v="0"/>
    <n v="3"/>
    <n v="3"/>
    <n v="1"/>
    <s v="Si"/>
    <s v="Si"/>
    <x v="0"/>
    <n v="2500"/>
    <n v="0"/>
    <n v="0"/>
    <n v="360000"/>
    <n v="750000"/>
    <n v="180000"/>
    <n v="1292500"/>
    <n v="1"/>
    <n v="2019"/>
    <x v="4"/>
  </r>
  <r>
    <n v="10000856"/>
    <s v="Protegido 856"/>
    <d v="2019-07-27T00:00:00"/>
    <d v="2020-09-09T00:00:00"/>
    <s v="FEMENINO"/>
    <s v="AGUAZUL"/>
    <s v="CASANARE"/>
    <n v="1"/>
    <n v="1"/>
    <n v="0"/>
    <n v="3"/>
    <n v="2"/>
    <n v="2"/>
    <s v="Si"/>
    <s v="Si"/>
    <x v="0"/>
    <n v="2500"/>
    <n v="6500"/>
    <n v="0"/>
    <n v="360000"/>
    <n v="500000"/>
    <n v="360000"/>
    <n v="1229000"/>
    <n v="2"/>
    <n v="2019"/>
    <x v="9"/>
  </r>
  <r>
    <n v="10000857"/>
    <s v="Protegido 857"/>
    <d v="2019-07-27T00:00:00"/>
    <d v="2020-02-12T00:00:00"/>
    <s v="FEMENINO"/>
    <s v="AGUSTIN CODAZZI"/>
    <s v="CESAR"/>
    <n v="0"/>
    <n v="2"/>
    <n v="0"/>
    <n v="1"/>
    <n v="1"/>
    <n v="1"/>
    <s v="Si"/>
    <s v="Si"/>
    <x v="0"/>
    <n v="0"/>
    <n v="13000"/>
    <n v="0"/>
    <n v="120000"/>
    <n v="250000"/>
    <n v="180000"/>
    <n v="563000"/>
    <n v="4"/>
    <n v="2019"/>
    <x v="2"/>
  </r>
  <r>
    <n v="10000858"/>
    <s v="Protegido 858"/>
    <d v="2019-07-27T00:00:00"/>
    <d v="2020-03-27T00:00:00"/>
    <s v="FEMENINO"/>
    <s v="EL CARMEN DE BOLIVAR"/>
    <s v="BOLIVAR"/>
    <n v="1"/>
    <n v="0"/>
    <n v="0"/>
    <n v="1"/>
    <n v="1"/>
    <n v="0"/>
    <s v="Si"/>
    <s v="Si"/>
    <x v="0"/>
    <n v="2500"/>
    <n v="0"/>
    <n v="0"/>
    <n v="120000"/>
    <n v="250000"/>
    <n v="0"/>
    <n v="372500"/>
    <n v="3"/>
    <n v="2019"/>
    <x v="5"/>
  </r>
  <r>
    <n v="10000859"/>
    <s v="Protegido 859"/>
    <d v="2019-07-27T00:00:00"/>
    <d v="2020-08-10T00:00:00"/>
    <s v="FEMENINO"/>
    <s v="BOGOTA"/>
    <s v="BOGOTA"/>
    <n v="0"/>
    <n v="1"/>
    <n v="0"/>
    <n v="3"/>
    <n v="1"/>
    <n v="0"/>
    <s v="Si"/>
    <s v="Si"/>
    <x v="0"/>
    <n v="0"/>
    <n v="6500"/>
    <n v="0"/>
    <n v="360000"/>
    <n v="250000"/>
    <n v="0"/>
    <n v="616500"/>
    <n v="1"/>
    <n v="2019"/>
    <x v="3"/>
  </r>
  <r>
    <n v="10000860"/>
    <s v="Protegido 860"/>
    <d v="2019-07-27T00:00:00"/>
    <d v="2020-02-10T00:00:00"/>
    <s v="MASCULINO"/>
    <s v="MEDELLIN"/>
    <s v="ANTIOQUIA"/>
    <n v="0"/>
    <n v="1"/>
    <n v="0"/>
    <n v="0"/>
    <n v="3"/>
    <n v="0"/>
    <s v="Si"/>
    <s v="Si"/>
    <x v="0"/>
    <n v="0"/>
    <n v="6500"/>
    <n v="0"/>
    <n v="0"/>
    <n v="750000"/>
    <n v="0"/>
    <n v="756500"/>
    <n v="2"/>
    <n v="2019"/>
    <x v="2"/>
  </r>
  <r>
    <n v="10000861"/>
    <s v="Protegido 861"/>
    <d v="2019-07-27T00:00:00"/>
    <d v="2019-10-05T00:00:00"/>
    <s v="MASCULINO"/>
    <s v="SANTA MARTA"/>
    <s v="MAGDALENA"/>
    <n v="0"/>
    <n v="0"/>
    <n v="0"/>
    <n v="0"/>
    <n v="2"/>
    <n v="1"/>
    <s v="No"/>
    <s v="Si"/>
    <x v="0"/>
    <n v="0"/>
    <n v="0"/>
    <n v="0"/>
    <n v="0"/>
    <n v="500000"/>
    <n v="180000"/>
    <n v="680000"/>
    <n v="4"/>
    <n v="2019"/>
    <x v="4"/>
  </r>
  <r>
    <n v="10000862"/>
    <s v="Protegido 862"/>
    <d v="2019-07-27T00:00:00"/>
    <d v="2020-07-20T00:00:00"/>
    <s v="MASCULINO"/>
    <s v="SAN VICENTE DEL CAGUAN"/>
    <s v="CAQUETA"/>
    <n v="1"/>
    <n v="2"/>
    <n v="0"/>
    <n v="1"/>
    <n v="2"/>
    <n v="1"/>
    <s v="Si"/>
    <s v="Si"/>
    <x v="0"/>
    <n v="2500"/>
    <n v="13000"/>
    <n v="0"/>
    <n v="120000"/>
    <n v="500000"/>
    <n v="180000"/>
    <n v="815500"/>
    <n v="1"/>
    <n v="2019"/>
    <x v="0"/>
  </r>
  <r>
    <n v="10000863"/>
    <s v="Protegido 863"/>
    <d v="2019-07-27T00:00:00"/>
    <d v="2021-03-28T00:00:00"/>
    <s v="FEMENINO"/>
    <s v="PEREIRA"/>
    <s v="RISARALDA"/>
    <n v="1"/>
    <n v="1"/>
    <n v="0"/>
    <n v="0"/>
    <n v="2"/>
    <n v="0"/>
    <s v="Si"/>
    <s v="Si"/>
    <x v="0"/>
    <n v="2500"/>
    <n v="6500"/>
    <n v="0"/>
    <n v="0"/>
    <n v="500000"/>
    <n v="0"/>
    <n v="509000"/>
    <n v="1"/>
    <n v="2019"/>
    <x v="5"/>
  </r>
  <r>
    <n v="10000864"/>
    <s v="Protegido 864"/>
    <d v="2019-07-29T00:00:00"/>
    <d v="2021-04-17T00:00:00"/>
    <s v="MASCULINO"/>
    <s v="MUTATA"/>
    <s v="ANTIOQUIA"/>
    <n v="0"/>
    <n v="1"/>
    <n v="0"/>
    <n v="1"/>
    <n v="2"/>
    <n v="0"/>
    <s v="Si"/>
    <s v="Si"/>
    <x v="0"/>
    <n v="0"/>
    <n v="6500"/>
    <n v="0"/>
    <n v="120000"/>
    <n v="500000"/>
    <n v="0"/>
    <n v="626500"/>
    <n v="2"/>
    <n v="2019"/>
    <x v="11"/>
  </r>
  <r>
    <n v="10000865"/>
    <s v="Protegido 865"/>
    <d v="2019-07-29T00:00:00"/>
    <d v="2020-10-19T00:00:00"/>
    <s v="MASCULINO"/>
    <s v="SAN VICENTE DEL CAGUAN"/>
    <s v="CAQUETA"/>
    <n v="0"/>
    <n v="2"/>
    <n v="1"/>
    <n v="0"/>
    <n v="3"/>
    <n v="1"/>
    <s v="Si"/>
    <s v="Si"/>
    <x v="0"/>
    <n v="0"/>
    <n v="13000"/>
    <n v="1500"/>
    <n v="0"/>
    <n v="750000"/>
    <n v="180000"/>
    <n v="944500"/>
    <n v="1"/>
    <n v="2019"/>
    <x v="4"/>
  </r>
  <r>
    <n v="10000866"/>
    <s v="Protegido 866"/>
    <d v="2019-07-29T00:00:00"/>
    <d v="2020-03-22T00:00:00"/>
    <s v="MASCULINO"/>
    <s v="BOGOTA"/>
    <s v="BOGOTA"/>
    <n v="0"/>
    <n v="0"/>
    <n v="1"/>
    <n v="0"/>
    <n v="1"/>
    <n v="2"/>
    <s v="Si"/>
    <s v="Si"/>
    <x v="0"/>
    <n v="0"/>
    <n v="0"/>
    <n v="1500"/>
    <n v="0"/>
    <n v="250000"/>
    <n v="360000"/>
    <n v="611500"/>
    <n v="1"/>
    <n v="2019"/>
    <x v="5"/>
  </r>
  <r>
    <n v="10000867"/>
    <s v="Protegido 867"/>
    <d v="2019-07-29T00:00:00"/>
    <d v="2020-06-24T00:00:00"/>
    <s v="MASCULINO"/>
    <s v="SAN VICENTE DEL CAGUAN"/>
    <s v="CAQUETA"/>
    <n v="1"/>
    <n v="1"/>
    <n v="1"/>
    <n v="0"/>
    <n v="2"/>
    <n v="1"/>
    <s v="Si"/>
    <s v="Si"/>
    <x v="0"/>
    <n v="2500"/>
    <n v="6500"/>
    <n v="1500"/>
    <n v="0"/>
    <n v="500000"/>
    <n v="180000"/>
    <n v="690500"/>
    <n v="1"/>
    <n v="2019"/>
    <x v="1"/>
  </r>
  <r>
    <n v="10000868"/>
    <s v="Protegido 868"/>
    <d v="2019-07-29T00:00:00"/>
    <d v="2019-12-30T00:00:00"/>
    <s v="MASCULINO"/>
    <s v="PEREIRA"/>
    <s v="RISARALDA"/>
    <n v="0"/>
    <n v="2"/>
    <n v="0"/>
    <n v="0"/>
    <n v="3"/>
    <n v="1"/>
    <s v="Si"/>
    <s v="Si"/>
    <x v="0"/>
    <n v="0"/>
    <n v="13000"/>
    <n v="0"/>
    <n v="0"/>
    <n v="750000"/>
    <n v="180000"/>
    <n v="943000"/>
    <n v="1"/>
    <n v="2019"/>
    <x v="8"/>
  </r>
  <r>
    <n v="10000869"/>
    <s v="Protegido 869"/>
    <d v="2019-07-29T00:00:00"/>
    <d v="2020-07-18T00:00:00"/>
    <s v="MASCULINO"/>
    <s v="BARRANCABERMEJA"/>
    <s v="SANTANDER"/>
    <n v="1"/>
    <n v="1"/>
    <n v="0"/>
    <n v="3"/>
    <n v="3"/>
    <n v="1"/>
    <s v="Si"/>
    <s v="Si"/>
    <x v="0"/>
    <n v="2500"/>
    <n v="6500"/>
    <n v="0"/>
    <n v="360000"/>
    <n v="750000"/>
    <n v="180000"/>
    <n v="1299000"/>
    <n v="2"/>
    <n v="2019"/>
    <x v="0"/>
  </r>
  <r>
    <n v="10000870"/>
    <s v="Protegido 870"/>
    <d v="2019-07-29T00:00:00"/>
    <d v="2020-10-14T00:00:00"/>
    <s v="MASCULINO"/>
    <s v="GIRON"/>
    <s v="SANTANDER"/>
    <n v="0"/>
    <n v="1"/>
    <n v="0"/>
    <n v="0"/>
    <n v="1"/>
    <n v="2"/>
    <s v="Si"/>
    <s v="Si"/>
    <x v="0"/>
    <n v="0"/>
    <n v="6500"/>
    <n v="0"/>
    <n v="0"/>
    <n v="250000"/>
    <n v="360000"/>
    <n v="616500"/>
    <n v="2"/>
    <n v="2019"/>
    <x v="4"/>
  </r>
  <r>
    <n v="10000871"/>
    <s v="Protegido 871"/>
    <d v="2019-07-29T00:00:00"/>
    <d v="2020-10-09T00:00:00"/>
    <s v="MASCULINO"/>
    <s v="URIBE"/>
    <s v="META"/>
    <n v="1"/>
    <n v="0"/>
    <n v="1"/>
    <n v="3"/>
    <n v="3"/>
    <n v="0"/>
    <s v="Si"/>
    <s v="Si"/>
    <x v="0"/>
    <n v="2500"/>
    <n v="0"/>
    <n v="1500"/>
    <n v="360000"/>
    <n v="750000"/>
    <n v="0"/>
    <n v="1114000"/>
    <n v="1"/>
    <n v="2019"/>
    <x v="4"/>
  </r>
  <r>
    <n v="10000872"/>
    <s v="Protegido 872"/>
    <d v="2019-07-29T00:00:00"/>
    <d v="2020-06-10T00:00:00"/>
    <s v="MASCULINO"/>
    <s v="LA BELLEZA"/>
    <s v="SANTANDER"/>
    <n v="1"/>
    <n v="0"/>
    <n v="1"/>
    <n v="0"/>
    <n v="1"/>
    <n v="1"/>
    <s v="Si"/>
    <s v="Si"/>
    <x v="0"/>
    <n v="2500"/>
    <n v="0"/>
    <n v="1500"/>
    <n v="0"/>
    <n v="250000"/>
    <n v="180000"/>
    <n v="434000"/>
    <n v="2"/>
    <n v="2019"/>
    <x v="1"/>
  </r>
  <r>
    <n v="10000873"/>
    <s v="Protegido 873"/>
    <d v="2019-07-29T00:00:00"/>
    <d v="2021-01-24T00:00:00"/>
    <s v="MASCULINO"/>
    <s v="BARRANQUILLA"/>
    <s v="ATLANTICO"/>
    <n v="1"/>
    <n v="1"/>
    <n v="1"/>
    <n v="0"/>
    <n v="2"/>
    <n v="1"/>
    <s v="Si"/>
    <s v="Si"/>
    <x v="0"/>
    <n v="2500"/>
    <n v="6500"/>
    <n v="1500"/>
    <n v="0"/>
    <n v="500000"/>
    <n v="180000"/>
    <n v="690500"/>
    <n v="2"/>
    <n v="2019"/>
    <x v="10"/>
  </r>
  <r>
    <n v="10000874"/>
    <s v="Protegido 874"/>
    <d v="2019-07-29T00:00:00"/>
    <d v="2020-07-24T00:00:00"/>
    <s v="MASCULINO"/>
    <s v="RIOHACHA"/>
    <s v="LA GUAJIRA"/>
    <n v="1"/>
    <n v="0"/>
    <n v="0"/>
    <n v="1"/>
    <n v="1"/>
    <n v="2"/>
    <s v="Si"/>
    <s v="Si"/>
    <x v="0"/>
    <n v="2500"/>
    <n v="0"/>
    <n v="0"/>
    <n v="120000"/>
    <n v="250000"/>
    <n v="360000"/>
    <n v="732500"/>
    <n v="3"/>
    <n v="2019"/>
    <x v="0"/>
  </r>
  <r>
    <n v="10000875"/>
    <s v="Protegido 875"/>
    <d v="2019-07-29T00:00:00"/>
    <d v="2020-05-15T00:00:00"/>
    <s v="MASCULINO"/>
    <s v="BOGOTA"/>
    <s v="BOGOTA"/>
    <n v="1"/>
    <n v="1"/>
    <n v="0"/>
    <n v="0"/>
    <n v="1"/>
    <n v="2"/>
    <s v="Si"/>
    <s v="Si"/>
    <x v="0"/>
    <n v="2500"/>
    <n v="6500"/>
    <n v="0"/>
    <n v="0"/>
    <n v="250000"/>
    <n v="360000"/>
    <n v="619000"/>
    <n v="1"/>
    <n v="2019"/>
    <x v="7"/>
  </r>
  <r>
    <n v="10000876"/>
    <s v="Protegido 876"/>
    <d v="2019-07-29T00:00:00"/>
    <d v="2021-05-19T00:00:00"/>
    <s v="MASCULINO"/>
    <s v="BOGOTA"/>
    <s v="BOGOTA"/>
    <n v="1"/>
    <n v="1"/>
    <n v="0"/>
    <n v="3"/>
    <n v="2"/>
    <n v="1"/>
    <s v="Si"/>
    <s v="Si"/>
    <x v="0"/>
    <n v="2500"/>
    <n v="6500"/>
    <n v="0"/>
    <n v="360000"/>
    <n v="500000"/>
    <n v="180000"/>
    <n v="1049000"/>
    <n v="1"/>
    <n v="2019"/>
    <x v="7"/>
  </r>
  <r>
    <n v="10000877"/>
    <s v="Protegido 877"/>
    <d v="2019-07-29T00:00:00"/>
    <d v="2021-11-20T00:00:00"/>
    <s v="MASCULINO"/>
    <s v="IBAGUE"/>
    <s v="TOLIMA"/>
    <n v="0"/>
    <n v="2"/>
    <n v="0"/>
    <n v="3"/>
    <n v="1"/>
    <n v="0"/>
    <s v="Si"/>
    <s v="Si"/>
    <x v="0"/>
    <n v="0"/>
    <n v="13000"/>
    <n v="0"/>
    <n v="360000"/>
    <n v="250000"/>
    <n v="0"/>
    <n v="623000"/>
    <n v="4"/>
    <n v="2019"/>
    <x v="6"/>
  </r>
  <r>
    <n v="10000878"/>
    <s v="Protegido 878"/>
    <d v="2019-07-29T00:00:00"/>
    <d v="2021-01-03T00:00:00"/>
    <s v="MASCULINO"/>
    <s v="BARRANCABERMEJA"/>
    <s v="SANTANDER"/>
    <n v="0"/>
    <n v="2"/>
    <n v="1"/>
    <n v="0"/>
    <n v="3"/>
    <n v="0"/>
    <s v="Si"/>
    <s v="Si"/>
    <x v="0"/>
    <n v="0"/>
    <n v="13000"/>
    <n v="1500"/>
    <n v="0"/>
    <n v="750000"/>
    <n v="0"/>
    <n v="764500"/>
    <n v="2"/>
    <n v="2019"/>
    <x v="10"/>
  </r>
  <r>
    <n v="10000879"/>
    <s v="Protegido 879"/>
    <d v="2019-07-29T00:00:00"/>
    <d v="2019-09-30T00:00:00"/>
    <s v="MASCULINO"/>
    <s v="MANZANARES"/>
    <s v="CALDAS"/>
    <n v="1"/>
    <n v="0"/>
    <n v="0"/>
    <n v="0"/>
    <n v="2"/>
    <n v="2"/>
    <s v="Si"/>
    <s v="Si"/>
    <x v="0"/>
    <n v="2500"/>
    <n v="0"/>
    <n v="0"/>
    <n v="0"/>
    <n v="500000"/>
    <n v="360000"/>
    <n v="862500"/>
    <n v="1"/>
    <n v="2019"/>
    <x v="9"/>
  </r>
  <r>
    <n v="10000880"/>
    <s v="Protegido 880"/>
    <d v="2019-07-29T00:00:00"/>
    <d v="2020-09-20T00:00:00"/>
    <s v="MASCULINO"/>
    <s v="MESETAS"/>
    <s v="META"/>
    <n v="0"/>
    <n v="2"/>
    <n v="0"/>
    <n v="0"/>
    <n v="3"/>
    <n v="2"/>
    <s v="Si"/>
    <s v="Si"/>
    <x v="0"/>
    <n v="0"/>
    <n v="13000"/>
    <n v="0"/>
    <n v="0"/>
    <n v="750000"/>
    <n v="360000"/>
    <n v="1123000"/>
    <n v="1"/>
    <n v="2019"/>
    <x v="9"/>
  </r>
  <r>
    <n v="10000881"/>
    <s v="Protegido 881"/>
    <d v="2019-07-29T00:00:00"/>
    <d v="2021-04-06T00:00:00"/>
    <s v="MASCULINO"/>
    <s v="VENECIA 1"/>
    <s v="ANTIOQUIA"/>
    <n v="1"/>
    <n v="1"/>
    <n v="1"/>
    <n v="3"/>
    <n v="3"/>
    <n v="1"/>
    <s v="Si"/>
    <s v="Si"/>
    <x v="0"/>
    <n v="2500"/>
    <n v="6500"/>
    <n v="1500"/>
    <n v="360000"/>
    <n v="750000"/>
    <n v="180000"/>
    <n v="1300500"/>
    <n v="2"/>
    <n v="2019"/>
    <x v="11"/>
  </r>
  <r>
    <n v="10000882"/>
    <s v="Protegido 882"/>
    <d v="2019-07-29T00:00:00"/>
    <d v="2021-01-22T00:00:00"/>
    <s v="FEMENINO"/>
    <s v="BARRANQUILLA"/>
    <s v="ATLANTICO"/>
    <n v="0"/>
    <n v="1"/>
    <n v="0"/>
    <n v="3"/>
    <n v="2"/>
    <n v="0"/>
    <s v="Si"/>
    <s v="Si"/>
    <x v="0"/>
    <n v="0"/>
    <n v="6500"/>
    <n v="0"/>
    <n v="360000"/>
    <n v="500000"/>
    <n v="0"/>
    <n v="866500"/>
    <n v="2"/>
    <n v="2019"/>
    <x v="10"/>
  </r>
  <r>
    <n v="10000883"/>
    <s v="Protegido 883"/>
    <d v="2019-07-29T00:00:00"/>
    <d v="2021-11-02T00:00:00"/>
    <s v="MASCULINO"/>
    <s v="TUNJA"/>
    <s v="BOYACA"/>
    <n v="0"/>
    <n v="1"/>
    <n v="0"/>
    <n v="3"/>
    <n v="1"/>
    <n v="1"/>
    <s v="Si"/>
    <s v="Si"/>
    <x v="0"/>
    <n v="0"/>
    <n v="6500"/>
    <n v="0"/>
    <n v="360000"/>
    <n v="250000"/>
    <n v="180000"/>
    <n v="796500"/>
    <n v="4"/>
    <n v="2019"/>
    <x v="6"/>
  </r>
  <r>
    <n v="10000884"/>
    <s v="Protegido 884"/>
    <d v="2019-07-29T00:00:00"/>
    <d v="2019-12-20T00:00:00"/>
    <s v="MASCULINO"/>
    <s v="SANTA SOFIA"/>
    <s v="BOYACA"/>
    <n v="0"/>
    <n v="0"/>
    <n v="1"/>
    <n v="3"/>
    <n v="1"/>
    <n v="1"/>
    <s v="Si"/>
    <s v="Si"/>
    <x v="0"/>
    <n v="0"/>
    <n v="0"/>
    <n v="1500"/>
    <n v="360000"/>
    <n v="250000"/>
    <n v="180000"/>
    <n v="791500"/>
    <n v="4"/>
    <n v="2019"/>
    <x v="8"/>
  </r>
  <r>
    <n v="10000885"/>
    <s v="Protegido 885"/>
    <d v="2019-07-29T00:00:00"/>
    <d v="2020-12-15T00:00:00"/>
    <s v="FEMENINO"/>
    <s v="REMEDIOS"/>
    <s v="ANTIOQUIA"/>
    <n v="0"/>
    <n v="2"/>
    <n v="0"/>
    <n v="0"/>
    <n v="2"/>
    <n v="0"/>
    <s v="Si"/>
    <s v="Si"/>
    <x v="0"/>
    <n v="0"/>
    <n v="13000"/>
    <n v="0"/>
    <n v="0"/>
    <n v="500000"/>
    <n v="0"/>
    <n v="513000"/>
    <n v="2"/>
    <n v="2019"/>
    <x v="8"/>
  </r>
  <r>
    <n v="10000886"/>
    <s v="Protegido 886"/>
    <d v="2019-07-29T00:00:00"/>
    <d v="2021-07-09T00:00:00"/>
    <s v="MASCULINO"/>
    <s v="YONDO"/>
    <s v="ANTIOQUIA"/>
    <n v="0"/>
    <n v="0"/>
    <n v="0"/>
    <n v="0"/>
    <n v="3"/>
    <n v="2"/>
    <s v="No"/>
    <s v="Si"/>
    <x v="0"/>
    <n v="0"/>
    <n v="0"/>
    <n v="0"/>
    <n v="0"/>
    <n v="750000"/>
    <n v="360000"/>
    <n v="1110000"/>
    <n v="2"/>
    <n v="2019"/>
    <x v="0"/>
  </r>
  <r>
    <n v="10000887"/>
    <s v="Protegido 887"/>
    <d v="2019-07-29T00:00:00"/>
    <d v="2019-10-18T00:00:00"/>
    <s v="FEMENINO"/>
    <s v="COYAIMA"/>
    <s v="TOLIMA"/>
    <n v="0"/>
    <n v="1"/>
    <n v="0"/>
    <n v="0"/>
    <n v="2"/>
    <n v="2"/>
    <s v="Si"/>
    <s v="Si"/>
    <x v="0"/>
    <n v="0"/>
    <n v="6500"/>
    <n v="0"/>
    <n v="0"/>
    <n v="500000"/>
    <n v="360000"/>
    <n v="866500"/>
    <n v="4"/>
    <n v="2019"/>
    <x v="4"/>
  </r>
  <r>
    <n v="10000888"/>
    <s v="Protegido 888"/>
    <d v="2019-07-29T00:00:00"/>
    <d v="2021-12-28T00:00:00"/>
    <s v="MASCULINO"/>
    <s v="CHAPARRAL"/>
    <s v="TOLIMA"/>
    <n v="1"/>
    <n v="2"/>
    <n v="0"/>
    <n v="1"/>
    <n v="1"/>
    <n v="1"/>
    <s v="Si"/>
    <s v="Si"/>
    <x v="0"/>
    <n v="2500"/>
    <n v="13000"/>
    <n v="0"/>
    <n v="120000"/>
    <n v="250000"/>
    <n v="180000"/>
    <n v="565500"/>
    <n v="4"/>
    <n v="2019"/>
    <x v="8"/>
  </r>
  <r>
    <n v="10000889"/>
    <s v="Protegido 889"/>
    <d v="2019-07-29T00:00:00"/>
    <d v="2020-06-23T00:00:00"/>
    <s v="FEMENINO"/>
    <s v="CHAPARRAL"/>
    <s v="TOLIMA"/>
    <n v="1"/>
    <n v="2"/>
    <n v="0"/>
    <n v="0"/>
    <n v="2"/>
    <n v="0"/>
    <s v="Si"/>
    <s v="Si"/>
    <x v="0"/>
    <n v="2500"/>
    <n v="13000"/>
    <n v="0"/>
    <n v="0"/>
    <n v="500000"/>
    <n v="0"/>
    <n v="515500"/>
    <n v="4"/>
    <n v="2019"/>
    <x v="1"/>
  </r>
  <r>
    <n v="10000890"/>
    <s v="Protegido 890"/>
    <d v="2019-07-29T00:00:00"/>
    <d v="2021-09-25T00:00:00"/>
    <s v="FEMENINO"/>
    <s v="VIOTA"/>
    <s v="CUNDINAMARCA"/>
    <n v="1"/>
    <n v="1"/>
    <n v="0"/>
    <n v="1"/>
    <n v="3"/>
    <n v="2"/>
    <s v="Si"/>
    <s v="Si"/>
    <x v="0"/>
    <n v="2500"/>
    <n v="6500"/>
    <n v="0"/>
    <n v="120000"/>
    <n v="750000"/>
    <n v="360000"/>
    <n v="1239000"/>
    <n v="3"/>
    <n v="2019"/>
    <x v="9"/>
  </r>
  <r>
    <n v="10000891"/>
    <s v="Protegido 891"/>
    <d v="2019-07-29T00:00:00"/>
    <d v="2020-02-23T00:00:00"/>
    <s v="FEMENINO"/>
    <s v="SAN VICENTE DEL CAGUAN"/>
    <s v="CAQUETA"/>
    <n v="0"/>
    <n v="1"/>
    <n v="0"/>
    <n v="0"/>
    <n v="2"/>
    <n v="0"/>
    <s v="Si"/>
    <s v="Si"/>
    <x v="0"/>
    <n v="0"/>
    <n v="6500"/>
    <n v="0"/>
    <n v="0"/>
    <n v="500000"/>
    <n v="0"/>
    <n v="506500"/>
    <n v="1"/>
    <n v="2019"/>
    <x v="2"/>
  </r>
  <r>
    <n v="10000892"/>
    <s v="Protegido 892"/>
    <d v="2019-07-29T00:00:00"/>
    <d v="2021-04-03T00:00:00"/>
    <s v="MASCULINO"/>
    <s v="SANTO TOMAS"/>
    <s v="ATLANTICO"/>
    <n v="0"/>
    <n v="0"/>
    <n v="0"/>
    <n v="1"/>
    <n v="3"/>
    <n v="1"/>
    <s v="No"/>
    <s v="Si"/>
    <x v="0"/>
    <n v="0"/>
    <n v="0"/>
    <n v="0"/>
    <n v="120000"/>
    <n v="750000"/>
    <n v="180000"/>
    <n v="1050000"/>
    <n v="2"/>
    <n v="2019"/>
    <x v="11"/>
  </r>
  <r>
    <n v="10000893"/>
    <s v="Protegido 893"/>
    <d v="2019-07-29T00:00:00"/>
    <d v="2021-12-16T00:00:00"/>
    <s v="MASCULINO"/>
    <s v="POPAYAN"/>
    <s v="CAUCA"/>
    <n v="0"/>
    <n v="1"/>
    <n v="0"/>
    <n v="1"/>
    <n v="3"/>
    <n v="2"/>
    <s v="Si"/>
    <s v="Si"/>
    <x v="0"/>
    <n v="0"/>
    <n v="6500"/>
    <n v="0"/>
    <n v="120000"/>
    <n v="750000"/>
    <n v="360000"/>
    <n v="1236500"/>
    <n v="1"/>
    <n v="2019"/>
    <x v="8"/>
  </r>
  <r>
    <n v="10000894"/>
    <s v="Protegido 894"/>
    <d v="2019-07-29T00:00:00"/>
    <d v="2019-11-18T00:00:00"/>
    <s v="FEMENINO"/>
    <s v="BUCARAMANGA"/>
    <s v="SANTANDER"/>
    <n v="1"/>
    <n v="1"/>
    <n v="1"/>
    <n v="3"/>
    <n v="2"/>
    <n v="2"/>
    <s v="Si"/>
    <s v="Si"/>
    <x v="0"/>
    <n v="2500"/>
    <n v="6500"/>
    <n v="1500"/>
    <n v="360000"/>
    <n v="500000"/>
    <n v="360000"/>
    <n v="1230500"/>
    <n v="2"/>
    <n v="2019"/>
    <x v="6"/>
  </r>
  <r>
    <n v="10000895"/>
    <s v="Protegido 895"/>
    <d v="2019-07-29T00:00:00"/>
    <d v="2021-07-10T00:00:00"/>
    <s v="MASCULINO"/>
    <s v="BUCARAMANGA"/>
    <s v="SANTANDER"/>
    <n v="1"/>
    <n v="1"/>
    <n v="0"/>
    <n v="0"/>
    <n v="1"/>
    <n v="2"/>
    <s v="Si"/>
    <s v="Si"/>
    <x v="0"/>
    <n v="2500"/>
    <n v="6500"/>
    <n v="0"/>
    <n v="0"/>
    <n v="250000"/>
    <n v="360000"/>
    <n v="619000"/>
    <n v="2"/>
    <n v="2019"/>
    <x v="0"/>
  </r>
  <r>
    <n v="10000896"/>
    <s v="Protegido 896"/>
    <d v="2019-07-29T00:00:00"/>
    <d v="2020-01-25T00:00:00"/>
    <s v="FEMENINO"/>
    <s v="SAN VICENTE DEL CAGUAN"/>
    <s v="CAQUETA"/>
    <n v="0"/>
    <n v="0"/>
    <n v="0"/>
    <n v="0"/>
    <n v="1"/>
    <n v="1"/>
    <s v="No"/>
    <s v="Si"/>
    <x v="0"/>
    <n v="0"/>
    <n v="0"/>
    <n v="0"/>
    <n v="0"/>
    <n v="250000"/>
    <n v="180000"/>
    <n v="430000"/>
    <n v="1"/>
    <n v="2019"/>
    <x v="10"/>
  </r>
  <r>
    <n v="10000897"/>
    <s v="Protegido 897"/>
    <d v="2019-07-29T00:00:00"/>
    <d v="2020-02-11T00:00:00"/>
    <s v="FEMENINO"/>
    <s v="VIOTA"/>
    <s v="CUNDINAMARCA"/>
    <n v="1"/>
    <n v="0"/>
    <n v="0"/>
    <n v="0"/>
    <n v="1"/>
    <n v="1"/>
    <s v="Si"/>
    <s v="Si"/>
    <x v="0"/>
    <n v="2500"/>
    <n v="0"/>
    <n v="0"/>
    <n v="0"/>
    <n v="250000"/>
    <n v="180000"/>
    <n v="432500"/>
    <n v="3"/>
    <n v="2019"/>
    <x v="2"/>
  </r>
  <r>
    <n v="10000898"/>
    <s v="Protegido 898"/>
    <d v="2019-07-29T00:00:00"/>
    <d v="2021-12-14T00:00:00"/>
    <s v="MASCULINO"/>
    <s v="BOGOTA"/>
    <s v="BOGOTA"/>
    <n v="1"/>
    <n v="0"/>
    <n v="1"/>
    <n v="3"/>
    <n v="1"/>
    <n v="1"/>
    <s v="Si"/>
    <s v="Si"/>
    <x v="0"/>
    <n v="2500"/>
    <n v="0"/>
    <n v="1500"/>
    <n v="360000"/>
    <n v="250000"/>
    <n v="180000"/>
    <n v="794000"/>
    <n v="1"/>
    <n v="2019"/>
    <x v="8"/>
  </r>
  <r>
    <n v="10000899"/>
    <s v="Protegido 899"/>
    <d v="2019-07-29T00:00:00"/>
    <d v="2020-09-08T00:00:00"/>
    <s v="MASCULINO"/>
    <s v="URIBE"/>
    <s v="META"/>
    <n v="0"/>
    <n v="1"/>
    <n v="0"/>
    <n v="0"/>
    <n v="3"/>
    <n v="2"/>
    <s v="Si"/>
    <s v="Si"/>
    <x v="0"/>
    <n v="0"/>
    <n v="6500"/>
    <n v="0"/>
    <n v="0"/>
    <n v="750000"/>
    <n v="360000"/>
    <n v="1116500"/>
    <n v="1"/>
    <n v="2019"/>
    <x v="9"/>
  </r>
  <r>
    <n v="10000900"/>
    <s v="Protegido 900"/>
    <d v="2019-07-29T00:00:00"/>
    <d v="2021-12-03T00:00:00"/>
    <s v="FEMENINO"/>
    <s v="SAN VICENTE DEL CAGUAN"/>
    <s v="CAQUETA"/>
    <n v="0"/>
    <n v="2"/>
    <n v="1"/>
    <n v="1"/>
    <n v="1"/>
    <n v="2"/>
    <s v="Si"/>
    <s v="Si"/>
    <x v="0"/>
    <n v="0"/>
    <n v="13000"/>
    <n v="1500"/>
    <n v="120000"/>
    <n v="250000"/>
    <n v="360000"/>
    <n v="744500"/>
    <n v="1"/>
    <n v="2019"/>
    <x v="8"/>
  </r>
  <r>
    <n v="10000901"/>
    <s v="Protegido 901"/>
    <d v="2019-07-29T00:00:00"/>
    <d v="2021-02-23T00:00:00"/>
    <s v="FEMENINO"/>
    <s v="EL TAMBO 1"/>
    <s v="CAUCA"/>
    <n v="0"/>
    <n v="0"/>
    <n v="0"/>
    <n v="1"/>
    <n v="3"/>
    <n v="2"/>
    <s v="No"/>
    <s v="Si"/>
    <x v="0"/>
    <n v="0"/>
    <n v="0"/>
    <n v="0"/>
    <n v="120000"/>
    <n v="750000"/>
    <n v="360000"/>
    <n v="1230000"/>
    <n v="1"/>
    <n v="2019"/>
    <x v="2"/>
  </r>
  <r>
    <n v="10000902"/>
    <s v="Protegido 902"/>
    <d v="2019-07-29T00:00:00"/>
    <d v="2020-05-05T00:00:00"/>
    <s v="FEMENINO"/>
    <s v="SAN VICENTE DEL CAGUAN"/>
    <s v="CAQUETA"/>
    <n v="0"/>
    <n v="0"/>
    <n v="0"/>
    <n v="0"/>
    <n v="1"/>
    <n v="2"/>
    <s v="No"/>
    <s v="Si"/>
    <x v="0"/>
    <n v="0"/>
    <n v="0"/>
    <n v="0"/>
    <n v="0"/>
    <n v="250000"/>
    <n v="360000"/>
    <n v="610000"/>
    <n v="1"/>
    <n v="2019"/>
    <x v="7"/>
  </r>
  <r>
    <n v="10000903"/>
    <s v="Protegido 903"/>
    <d v="2019-07-29T00:00:00"/>
    <d v="2021-01-17T00:00:00"/>
    <s v="MASCULINO"/>
    <s v="SAN VICENTE DEL CAGUAN"/>
    <s v="CAQUETA"/>
    <n v="1"/>
    <n v="1"/>
    <n v="0"/>
    <n v="1"/>
    <n v="2"/>
    <n v="1"/>
    <s v="Si"/>
    <s v="Si"/>
    <x v="0"/>
    <n v="2500"/>
    <n v="6500"/>
    <n v="0"/>
    <n v="120000"/>
    <n v="500000"/>
    <n v="180000"/>
    <n v="809000"/>
    <n v="1"/>
    <n v="2019"/>
    <x v="10"/>
  </r>
  <r>
    <n v="10000904"/>
    <s v="Protegido 904"/>
    <d v="2019-07-29T00:00:00"/>
    <d v="2021-02-28T00:00:00"/>
    <s v="FEMENINO"/>
    <s v="SAN ANDRES 1"/>
    <s v="SANTANDER"/>
    <n v="0"/>
    <n v="0"/>
    <n v="0"/>
    <n v="0"/>
    <n v="2"/>
    <n v="1"/>
    <s v="No"/>
    <s v="Si"/>
    <x v="0"/>
    <n v="0"/>
    <n v="0"/>
    <n v="0"/>
    <n v="0"/>
    <n v="500000"/>
    <n v="180000"/>
    <n v="680000"/>
    <n v="2"/>
    <n v="2019"/>
    <x v="2"/>
  </r>
  <r>
    <n v="10000905"/>
    <s v="Protegido 905"/>
    <d v="2019-07-29T00:00:00"/>
    <d v="2020-07-07T00:00:00"/>
    <s v="FEMENINO"/>
    <s v="BUCARAMANGA"/>
    <s v="SANTANDER"/>
    <n v="0"/>
    <n v="1"/>
    <n v="0"/>
    <n v="1"/>
    <n v="2"/>
    <n v="1"/>
    <s v="Si"/>
    <s v="Si"/>
    <x v="0"/>
    <n v="0"/>
    <n v="6500"/>
    <n v="0"/>
    <n v="120000"/>
    <n v="500000"/>
    <n v="180000"/>
    <n v="806500"/>
    <n v="2"/>
    <n v="2019"/>
    <x v="0"/>
  </r>
  <r>
    <n v="10000906"/>
    <s v="Protegido 906"/>
    <d v="2019-07-29T00:00:00"/>
    <d v="2020-01-03T00:00:00"/>
    <s v="MASCULINO"/>
    <s v="UBALA"/>
    <s v="CUNDINAMARCA"/>
    <n v="0"/>
    <n v="1"/>
    <n v="0"/>
    <n v="1"/>
    <n v="3"/>
    <n v="2"/>
    <s v="Si"/>
    <s v="Si"/>
    <x v="0"/>
    <n v="0"/>
    <n v="6500"/>
    <n v="0"/>
    <n v="120000"/>
    <n v="750000"/>
    <n v="360000"/>
    <n v="1236500"/>
    <n v="3"/>
    <n v="2019"/>
    <x v="10"/>
  </r>
  <r>
    <n v="10000907"/>
    <s v="Protegido 907"/>
    <d v="2019-07-29T00:00:00"/>
    <d v="2020-03-26T00:00:00"/>
    <s v="MASCULINO"/>
    <s v="GIRARDOT"/>
    <s v="CUNDINAMARCA"/>
    <n v="0"/>
    <n v="0"/>
    <n v="0"/>
    <n v="0"/>
    <n v="2"/>
    <n v="2"/>
    <s v="No"/>
    <s v="Si"/>
    <x v="0"/>
    <n v="0"/>
    <n v="0"/>
    <n v="0"/>
    <n v="0"/>
    <n v="500000"/>
    <n v="360000"/>
    <n v="860000"/>
    <n v="3"/>
    <n v="2019"/>
    <x v="5"/>
  </r>
  <r>
    <n v="10000908"/>
    <s v="Protegido 908"/>
    <d v="2019-07-29T00:00:00"/>
    <d v="2020-03-30T00:00:00"/>
    <s v="FEMENINO"/>
    <s v="MEDELLIN"/>
    <s v="ANTIOQUIA"/>
    <n v="0"/>
    <n v="0"/>
    <n v="1"/>
    <n v="3"/>
    <n v="3"/>
    <n v="2"/>
    <s v="Si"/>
    <s v="Si"/>
    <x v="0"/>
    <n v="0"/>
    <n v="0"/>
    <n v="1500"/>
    <n v="360000"/>
    <n v="750000"/>
    <n v="360000"/>
    <n v="1471500"/>
    <n v="2"/>
    <n v="2019"/>
    <x v="5"/>
  </r>
  <r>
    <n v="10000909"/>
    <s v="Protegido 909"/>
    <d v="2019-07-29T00:00:00"/>
    <d v="2020-09-27T00:00:00"/>
    <s v="FEMENINO"/>
    <s v="MEDELLIN"/>
    <s v="ANTIOQUIA"/>
    <n v="1"/>
    <n v="2"/>
    <n v="0"/>
    <n v="0"/>
    <n v="1"/>
    <n v="1"/>
    <s v="Si"/>
    <s v="Si"/>
    <x v="0"/>
    <n v="2500"/>
    <n v="13000"/>
    <n v="0"/>
    <n v="0"/>
    <n v="250000"/>
    <n v="180000"/>
    <n v="445500"/>
    <n v="2"/>
    <n v="2019"/>
    <x v="9"/>
  </r>
  <r>
    <n v="10000910"/>
    <s v="Protegido 910"/>
    <d v="2019-07-29T00:00:00"/>
    <d v="2020-07-23T00:00:00"/>
    <s v="FEMENINO"/>
    <s v="MEDELLIN"/>
    <s v="ANTIOQUIA"/>
    <n v="1"/>
    <n v="0"/>
    <n v="1"/>
    <n v="0"/>
    <n v="1"/>
    <n v="0"/>
    <s v="Si"/>
    <s v="Si"/>
    <x v="0"/>
    <n v="2500"/>
    <n v="0"/>
    <n v="1500"/>
    <n v="0"/>
    <n v="250000"/>
    <n v="0"/>
    <n v="254000"/>
    <n v="2"/>
    <n v="2019"/>
    <x v="0"/>
  </r>
  <r>
    <n v="10000911"/>
    <s v="Protegido 911"/>
    <d v="2019-07-29T00:00:00"/>
    <d v="2020-01-30T00:00:00"/>
    <s v="FEMENINO"/>
    <s v="NEIVA"/>
    <s v="HUILA"/>
    <n v="1"/>
    <n v="2"/>
    <n v="0"/>
    <n v="0"/>
    <n v="3"/>
    <n v="2"/>
    <s v="Si"/>
    <s v="Si"/>
    <x v="0"/>
    <n v="2500"/>
    <n v="13000"/>
    <n v="0"/>
    <n v="0"/>
    <n v="750000"/>
    <n v="360000"/>
    <n v="1125500"/>
    <n v="1"/>
    <n v="2019"/>
    <x v="10"/>
  </r>
  <r>
    <n v="10000912"/>
    <s v="Protegido 912"/>
    <d v="2019-07-29T00:00:00"/>
    <d v="2022-01-08T00:00:00"/>
    <s v="FEMENINO"/>
    <s v="LIBANO"/>
    <s v="TOLIMA"/>
    <n v="0"/>
    <n v="0"/>
    <n v="0"/>
    <n v="0"/>
    <n v="2"/>
    <n v="1"/>
    <s v="No"/>
    <s v="Si"/>
    <x v="0"/>
    <n v="0"/>
    <n v="0"/>
    <n v="0"/>
    <n v="0"/>
    <n v="500000"/>
    <n v="180000"/>
    <n v="680000"/>
    <n v="4"/>
    <n v="2019"/>
    <x v="10"/>
  </r>
  <r>
    <n v="10000913"/>
    <s v="Protegido 913"/>
    <d v="2019-07-29T00:00:00"/>
    <d v="2021-07-08T00:00:00"/>
    <s v="FEMENINO"/>
    <s v="PASCA"/>
    <s v="CUNDINAMARCA"/>
    <n v="0"/>
    <n v="2"/>
    <n v="0"/>
    <n v="0"/>
    <n v="3"/>
    <n v="1"/>
    <s v="Si"/>
    <s v="Si"/>
    <x v="0"/>
    <n v="0"/>
    <n v="13000"/>
    <n v="0"/>
    <n v="0"/>
    <n v="750000"/>
    <n v="180000"/>
    <n v="943000"/>
    <n v="3"/>
    <n v="2019"/>
    <x v="0"/>
  </r>
  <r>
    <n v="10000914"/>
    <s v="Protegido 914"/>
    <d v="2019-07-29T00:00:00"/>
    <d v="2021-02-22T00:00:00"/>
    <s v="FEMENINO"/>
    <s v="CARTAGENA DEL CHAIRA"/>
    <s v="CAQUETA"/>
    <n v="0"/>
    <n v="0"/>
    <n v="0"/>
    <n v="0"/>
    <n v="3"/>
    <n v="1"/>
    <s v="No"/>
    <s v="Si"/>
    <x v="0"/>
    <n v="0"/>
    <n v="0"/>
    <n v="0"/>
    <n v="0"/>
    <n v="750000"/>
    <n v="180000"/>
    <n v="930000"/>
    <n v="1"/>
    <n v="2019"/>
    <x v="2"/>
  </r>
  <r>
    <n v="10000915"/>
    <s v="Protegido 915"/>
    <d v="2019-07-29T00:00:00"/>
    <d v="2020-07-07T00:00:00"/>
    <s v="FEMENINO"/>
    <s v="TUNJA"/>
    <s v="BOYACA"/>
    <n v="0"/>
    <n v="1"/>
    <n v="0"/>
    <n v="3"/>
    <n v="2"/>
    <n v="2"/>
    <s v="Si"/>
    <s v="Si"/>
    <x v="0"/>
    <n v="0"/>
    <n v="6500"/>
    <n v="0"/>
    <n v="360000"/>
    <n v="500000"/>
    <n v="360000"/>
    <n v="1226500"/>
    <n v="4"/>
    <n v="2019"/>
    <x v="0"/>
  </r>
  <r>
    <n v="10000916"/>
    <s v="Protegido 916"/>
    <d v="2019-07-29T00:00:00"/>
    <d v="2020-09-24T00:00:00"/>
    <s v="FEMENINO"/>
    <s v="BOGOTA"/>
    <s v="BOGOTA"/>
    <n v="0"/>
    <n v="2"/>
    <n v="1"/>
    <n v="3"/>
    <n v="2"/>
    <n v="2"/>
    <s v="Si"/>
    <s v="Si"/>
    <x v="0"/>
    <n v="0"/>
    <n v="13000"/>
    <n v="1500"/>
    <n v="360000"/>
    <n v="500000"/>
    <n v="360000"/>
    <n v="1234500"/>
    <n v="1"/>
    <n v="2019"/>
    <x v="9"/>
  </r>
  <r>
    <n v="10000917"/>
    <s v="Protegido 917"/>
    <d v="2019-07-29T00:00:00"/>
    <d v="2021-01-28T00:00:00"/>
    <s v="MASCULINO"/>
    <s v="VENECIA 1"/>
    <s v="ANTIOQUIA"/>
    <n v="1"/>
    <n v="1"/>
    <n v="0"/>
    <n v="1"/>
    <n v="3"/>
    <n v="2"/>
    <s v="Si"/>
    <s v="Si"/>
    <x v="0"/>
    <n v="2500"/>
    <n v="6500"/>
    <n v="0"/>
    <n v="120000"/>
    <n v="750000"/>
    <n v="360000"/>
    <n v="1239000"/>
    <n v="2"/>
    <n v="2019"/>
    <x v="10"/>
  </r>
  <r>
    <n v="10000918"/>
    <s v="Protegido 918"/>
    <d v="2019-07-29T00:00:00"/>
    <d v="2021-01-30T00:00:00"/>
    <s v="FEMENINO"/>
    <s v="ALVARADO"/>
    <s v="TOLIMA"/>
    <n v="0"/>
    <n v="0"/>
    <n v="0"/>
    <n v="1"/>
    <n v="1"/>
    <n v="1"/>
    <s v="No"/>
    <s v="Si"/>
    <x v="0"/>
    <n v="0"/>
    <n v="0"/>
    <n v="0"/>
    <n v="120000"/>
    <n v="250000"/>
    <n v="180000"/>
    <n v="550000"/>
    <n v="4"/>
    <n v="2019"/>
    <x v="10"/>
  </r>
  <r>
    <n v="10000919"/>
    <s v="Protegido 919"/>
    <d v="2019-07-29T00:00:00"/>
    <d v="2021-03-26T00:00:00"/>
    <s v="MASCULINO"/>
    <s v="PAMPLONA"/>
    <s v="NORTE DE SANTANDER"/>
    <n v="1"/>
    <n v="2"/>
    <n v="0"/>
    <n v="1"/>
    <n v="3"/>
    <n v="2"/>
    <s v="Si"/>
    <s v="Si"/>
    <x v="0"/>
    <n v="2500"/>
    <n v="13000"/>
    <n v="0"/>
    <n v="120000"/>
    <n v="750000"/>
    <n v="360000"/>
    <n v="1245500"/>
    <n v="4"/>
    <n v="2019"/>
    <x v="5"/>
  </r>
  <r>
    <n v="10000920"/>
    <s v="Protegido 920"/>
    <d v="2019-07-29T00:00:00"/>
    <d v="2021-09-01T00:00:00"/>
    <s v="MASCULINO"/>
    <s v="IBAGUE"/>
    <s v="TOLIMA"/>
    <n v="0"/>
    <n v="0"/>
    <n v="0"/>
    <n v="1"/>
    <n v="2"/>
    <n v="1"/>
    <s v="No"/>
    <s v="Si"/>
    <x v="0"/>
    <n v="0"/>
    <n v="0"/>
    <n v="0"/>
    <n v="120000"/>
    <n v="500000"/>
    <n v="180000"/>
    <n v="800000"/>
    <n v="4"/>
    <n v="2019"/>
    <x v="9"/>
  </r>
  <r>
    <n v="10000921"/>
    <s v="Protegido 921"/>
    <d v="2019-07-29T00:00:00"/>
    <d v="2021-02-25T00:00:00"/>
    <s v="FEMENINO"/>
    <s v="MESETAS"/>
    <s v="META"/>
    <n v="1"/>
    <n v="1"/>
    <n v="0"/>
    <n v="0"/>
    <n v="1"/>
    <n v="1"/>
    <s v="Si"/>
    <s v="Si"/>
    <x v="0"/>
    <n v="2500"/>
    <n v="6500"/>
    <n v="0"/>
    <n v="0"/>
    <n v="250000"/>
    <n v="180000"/>
    <n v="439000"/>
    <n v="1"/>
    <n v="2019"/>
    <x v="2"/>
  </r>
  <r>
    <n v="10000922"/>
    <s v="Protegido 922"/>
    <d v="2019-07-29T00:00:00"/>
    <d v="2021-08-12T00:00:00"/>
    <s v="MASCULINO"/>
    <s v="BUCARAMANGA"/>
    <s v="SANTANDER"/>
    <n v="0"/>
    <n v="0"/>
    <n v="1"/>
    <n v="1"/>
    <n v="3"/>
    <n v="0"/>
    <s v="Si"/>
    <s v="Si"/>
    <x v="0"/>
    <n v="0"/>
    <n v="0"/>
    <n v="1500"/>
    <n v="120000"/>
    <n v="750000"/>
    <n v="0"/>
    <n v="871500"/>
    <n v="2"/>
    <n v="2019"/>
    <x v="3"/>
  </r>
  <r>
    <n v="10000923"/>
    <s v="Protegido 923"/>
    <d v="2019-07-29T00:00:00"/>
    <d v="2020-06-28T00:00:00"/>
    <s v="MASCULINO"/>
    <s v="BUCARAMANGA"/>
    <s v="SANTANDER"/>
    <n v="1"/>
    <n v="1"/>
    <n v="1"/>
    <n v="3"/>
    <n v="2"/>
    <n v="1"/>
    <s v="Si"/>
    <s v="Si"/>
    <x v="0"/>
    <n v="2500"/>
    <n v="6500"/>
    <n v="1500"/>
    <n v="360000"/>
    <n v="500000"/>
    <n v="180000"/>
    <n v="1050500"/>
    <n v="2"/>
    <n v="2019"/>
    <x v="1"/>
  </r>
  <r>
    <n v="10000924"/>
    <s v="Protegido 924"/>
    <d v="2019-07-29T00:00:00"/>
    <d v="2021-02-12T00:00:00"/>
    <s v="FEMENINO"/>
    <s v="PURIFICACION"/>
    <s v="TOLIMA"/>
    <n v="0"/>
    <n v="0"/>
    <n v="0"/>
    <n v="1"/>
    <n v="1"/>
    <n v="1"/>
    <s v="No"/>
    <s v="Si"/>
    <x v="0"/>
    <n v="0"/>
    <n v="0"/>
    <n v="0"/>
    <n v="120000"/>
    <n v="250000"/>
    <n v="180000"/>
    <n v="550000"/>
    <n v="4"/>
    <n v="2019"/>
    <x v="2"/>
  </r>
  <r>
    <n v="10000925"/>
    <s v="Protegido 925"/>
    <d v="2019-07-29T00:00:00"/>
    <d v="2019-10-26T00:00:00"/>
    <s v="MASCULINO"/>
    <s v="GUATAPE"/>
    <s v="ANTIOQUIA"/>
    <n v="1"/>
    <n v="1"/>
    <n v="0"/>
    <n v="3"/>
    <n v="3"/>
    <n v="1"/>
    <s v="Si"/>
    <s v="Si"/>
    <x v="0"/>
    <n v="2500"/>
    <n v="6500"/>
    <n v="0"/>
    <n v="360000"/>
    <n v="750000"/>
    <n v="180000"/>
    <n v="1299000"/>
    <n v="2"/>
    <n v="2019"/>
    <x v="4"/>
  </r>
  <r>
    <n v="10000926"/>
    <s v="Protegido 926"/>
    <d v="2019-07-29T00:00:00"/>
    <d v="2021-12-01T00:00:00"/>
    <s v="MASCULINO"/>
    <s v="BARRANQUILLA"/>
    <s v="ATLANTICO"/>
    <n v="0"/>
    <n v="0"/>
    <n v="1"/>
    <n v="0"/>
    <n v="1"/>
    <n v="0"/>
    <s v="Si"/>
    <s v="Si"/>
    <x v="0"/>
    <n v="0"/>
    <n v="0"/>
    <n v="1500"/>
    <n v="0"/>
    <n v="250000"/>
    <n v="0"/>
    <n v="251500"/>
    <n v="2"/>
    <n v="2019"/>
    <x v="8"/>
  </r>
  <r>
    <n v="10000927"/>
    <s v="Protegido 927"/>
    <d v="2019-07-29T00:00:00"/>
    <d v="2021-10-26T00:00:00"/>
    <s v="MASCULINO"/>
    <s v="CHALAN"/>
    <s v="SUCRE"/>
    <n v="0"/>
    <n v="1"/>
    <n v="0"/>
    <n v="1"/>
    <n v="1"/>
    <n v="0"/>
    <s v="Si"/>
    <s v="Si"/>
    <x v="0"/>
    <n v="0"/>
    <n v="6500"/>
    <n v="0"/>
    <n v="120000"/>
    <n v="250000"/>
    <n v="0"/>
    <n v="376500"/>
    <n v="4"/>
    <n v="2019"/>
    <x v="4"/>
  </r>
  <r>
    <n v="10000928"/>
    <s v="Protegido 928"/>
    <d v="2019-07-29T00:00:00"/>
    <d v="2019-11-15T00:00:00"/>
    <s v="MASCULINO"/>
    <s v="SAN ALBERTO"/>
    <s v="CESAR"/>
    <n v="1"/>
    <n v="0"/>
    <n v="0"/>
    <n v="3"/>
    <n v="1"/>
    <n v="2"/>
    <s v="Si"/>
    <s v="Si"/>
    <x v="0"/>
    <n v="2500"/>
    <n v="0"/>
    <n v="0"/>
    <n v="360000"/>
    <n v="250000"/>
    <n v="360000"/>
    <n v="972500"/>
    <n v="4"/>
    <n v="2019"/>
    <x v="6"/>
  </r>
  <r>
    <n v="10000929"/>
    <s v="Protegido 929"/>
    <d v="2019-07-29T00:00:00"/>
    <d v="2021-04-07T00:00:00"/>
    <s v="MASCULINO"/>
    <s v="SAN VICENTE DEL CAGUAN"/>
    <s v="CAQUETA"/>
    <n v="1"/>
    <n v="1"/>
    <n v="0"/>
    <n v="0"/>
    <n v="2"/>
    <n v="1"/>
    <s v="Si"/>
    <s v="Si"/>
    <x v="0"/>
    <n v="2500"/>
    <n v="6500"/>
    <n v="0"/>
    <n v="0"/>
    <n v="500000"/>
    <n v="180000"/>
    <n v="689000"/>
    <n v="1"/>
    <n v="2019"/>
    <x v="11"/>
  </r>
  <r>
    <n v="10000930"/>
    <s v="Protegido 930"/>
    <d v="2019-07-29T00:00:00"/>
    <d v="2021-11-13T00:00:00"/>
    <s v="MASCULINO"/>
    <s v="SAN VICENTE DEL CAGUAN"/>
    <s v="CAQUETA"/>
    <n v="0"/>
    <n v="0"/>
    <n v="1"/>
    <n v="3"/>
    <n v="2"/>
    <n v="1"/>
    <s v="Si"/>
    <s v="Si"/>
    <x v="0"/>
    <n v="0"/>
    <n v="0"/>
    <n v="1500"/>
    <n v="360000"/>
    <n v="500000"/>
    <n v="180000"/>
    <n v="1041500"/>
    <n v="1"/>
    <n v="2019"/>
    <x v="6"/>
  </r>
  <r>
    <n v="10000931"/>
    <s v="Protegido 931"/>
    <d v="2019-07-29T00:00:00"/>
    <d v="2021-08-09T00:00:00"/>
    <s v="MASCULINO"/>
    <s v="ICONONZO"/>
    <s v="TOLIMA"/>
    <n v="1"/>
    <n v="2"/>
    <n v="0"/>
    <n v="3"/>
    <n v="1"/>
    <n v="2"/>
    <s v="Si"/>
    <s v="Si"/>
    <x v="0"/>
    <n v="2500"/>
    <n v="13000"/>
    <n v="0"/>
    <n v="360000"/>
    <n v="250000"/>
    <n v="360000"/>
    <n v="985500"/>
    <n v="4"/>
    <n v="2019"/>
    <x v="3"/>
  </r>
  <r>
    <n v="10000932"/>
    <s v="Protegido 932"/>
    <d v="2019-07-29T00:00:00"/>
    <d v="2021-10-17T00:00:00"/>
    <s v="MASCULINO"/>
    <s v="MESETAS"/>
    <s v="META"/>
    <n v="1"/>
    <n v="0"/>
    <n v="0"/>
    <n v="1"/>
    <n v="1"/>
    <n v="0"/>
    <s v="Si"/>
    <s v="Si"/>
    <x v="0"/>
    <n v="2500"/>
    <n v="0"/>
    <n v="0"/>
    <n v="120000"/>
    <n v="250000"/>
    <n v="0"/>
    <n v="372500"/>
    <n v="1"/>
    <n v="2019"/>
    <x v="4"/>
  </r>
  <r>
    <n v="10000933"/>
    <s v="Protegido 933"/>
    <d v="2019-07-29T00:00:00"/>
    <d v="2021-06-27T00:00:00"/>
    <s v="MASCULINO"/>
    <s v="SOACHA"/>
    <s v="CUNDINAMARCA"/>
    <n v="1"/>
    <n v="0"/>
    <n v="0"/>
    <n v="1"/>
    <n v="2"/>
    <n v="2"/>
    <s v="Si"/>
    <s v="Si"/>
    <x v="0"/>
    <n v="2500"/>
    <n v="0"/>
    <n v="0"/>
    <n v="120000"/>
    <n v="500000"/>
    <n v="360000"/>
    <n v="982500"/>
    <n v="3"/>
    <n v="2019"/>
    <x v="1"/>
  </r>
  <r>
    <n v="10000934"/>
    <s v="Protegido 934"/>
    <d v="2019-07-29T00:00:00"/>
    <d v="2021-01-02T00:00:00"/>
    <s v="MASCULINO"/>
    <s v="BOGOTA"/>
    <s v="BOGOTA"/>
    <n v="1"/>
    <n v="0"/>
    <n v="0"/>
    <n v="3"/>
    <n v="1"/>
    <n v="1"/>
    <s v="Si"/>
    <s v="Si"/>
    <x v="0"/>
    <n v="2500"/>
    <n v="0"/>
    <n v="0"/>
    <n v="360000"/>
    <n v="250000"/>
    <n v="180000"/>
    <n v="792500"/>
    <n v="1"/>
    <n v="2019"/>
    <x v="10"/>
  </r>
  <r>
    <n v="10000935"/>
    <s v="Protegido 935"/>
    <d v="2019-07-29T00:00:00"/>
    <d v="2019-11-10T00:00:00"/>
    <s v="MASCULINO"/>
    <s v="NEIVA"/>
    <s v="HUILA"/>
    <n v="0"/>
    <n v="0"/>
    <n v="0"/>
    <n v="0"/>
    <n v="2"/>
    <n v="1"/>
    <s v="No"/>
    <s v="Si"/>
    <x v="0"/>
    <n v="0"/>
    <n v="0"/>
    <n v="0"/>
    <n v="0"/>
    <n v="500000"/>
    <n v="180000"/>
    <n v="680000"/>
    <n v="1"/>
    <n v="2019"/>
    <x v="6"/>
  </r>
  <r>
    <n v="10000936"/>
    <s v="Protegido 936"/>
    <d v="2019-07-29T00:00:00"/>
    <d v="2021-01-23T00:00:00"/>
    <s v="MASCULINO"/>
    <s v="MILAN"/>
    <s v="CAQUETA"/>
    <n v="1"/>
    <n v="0"/>
    <n v="0"/>
    <n v="1"/>
    <n v="2"/>
    <n v="1"/>
    <s v="Si"/>
    <s v="Si"/>
    <x v="0"/>
    <n v="2500"/>
    <n v="0"/>
    <n v="0"/>
    <n v="120000"/>
    <n v="500000"/>
    <n v="180000"/>
    <n v="802500"/>
    <n v="1"/>
    <n v="2019"/>
    <x v="10"/>
  </r>
  <r>
    <n v="10000937"/>
    <s v="Protegido 937"/>
    <d v="2019-07-29T00:00:00"/>
    <d v="2021-11-25T00:00:00"/>
    <s v="MASCULINO"/>
    <s v="ITAGUI"/>
    <s v="ANTIOQUIA"/>
    <n v="0"/>
    <n v="0"/>
    <n v="0"/>
    <n v="3"/>
    <n v="1"/>
    <n v="1"/>
    <s v="No"/>
    <s v="Si"/>
    <x v="0"/>
    <n v="0"/>
    <n v="0"/>
    <n v="0"/>
    <n v="360000"/>
    <n v="250000"/>
    <n v="180000"/>
    <n v="790000"/>
    <n v="2"/>
    <n v="2019"/>
    <x v="6"/>
  </r>
  <r>
    <n v="10000938"/>
    <s v="Protegido 938"/>
    <d v="2019-07-29T00:00:00"/>
    <d v="2022-01-10T00:00:00"/>
    <s v="MASCULINO"/>
    <s v="SAN VICENTE DEL CAGUAN"/>
    <s v="CAQUETA"/>
    <n v="0"/>
    <n v="0"/>
    <n v="0"/>
    <n v="3"/>
    <n v="2"/>
    <n v="1"/>
    <s v="No"/>
    <s v="Si"/>
    <x v="0"/>
    <n v="0"/>
    <n v="0"/>
    <n v="0"/>
    <n v="360000"/>
    <n v="500000"/>
    <n v="180000"/>
    <n v="1040000"/>
    <n v="1"/>
    <n v="2019"/>
    <x v="10"/>
  </r>
  <r>
    <n v="10000939"/>
    <s v="Protegido 939"/>
    <d v="2019-07-29T00:00:00"/>
    <d v="2020-02-10T00:00:00"/>
    <s v="MASCULINO"/>
    <s v="MESETAS"/>
    <s v="META"/>
    <n v="0"/>
    <n v="2"/>
    <n v="1"/>
    <n v="1"/>
    <n v="1"/>
    <n v="1"/>
    <s v="Si"/>
    <s v="Si"/>
    <x v="0"/>
    <n v="0"/>
    <n v="13000"/>
    <n v="1500"/>
    <n v="120000"/>
    <n v="250000"/>
    <n v="180000"/>
    <n v="564500"/>
    <n v="1"/>
    <n v="2019"/>
    <x v="2"/>
  </r>
  <r>
    <n v="10000940"/>
    <s v="Protegido 940"/>
    <d v="2019-07-29T00:00:00"/>
    <d v="2021-05-22T00:00:00"/>
    <s v="MASCULINO"/>
    <s v="SONSON"/>
    <s v="ANTIOQUIA"/>
    <n v="0"/>
    <n v="1"/>
    <n v="1"/>
    <n v="1"/>
    <n v="3"/>
    <n v="0"/>
    <s v="Si"/>
    <s v="Si"/>
    <x v="0"/>
    <n v="0"/>
    <n v="6500"/>
    <n v="1500"/>
    <n v="120000"/>
    <n v="750000"/>
    <n v="0"/>
    <n v="878000"/>
    <n v="2"/>
    <n v="2019"/>
    <x v="7"/>
  </r>
  <r>
    <n v="10000941"/>
    <s v="Protegido 941"/>
    <d v="2019-07-29T00:00:00"/>
    <d v="2020-07-03T00:00:00"/>
    <s v="FEMENINO"/>
    <s v="SAN VICENTE DEL CAGUAN"/>
    <s v="CAQUETA"/>
    <n v="0"/>
    <n v="1"/>
    <n v="0"/>
    <n v="0"/>
    <n v="1"/>
    <n v="0"/>
    <s v="Si"/>
    <s v="Si"/>
    <x v="0"/>
    <n v="0"/>
    <n v="6500"/>
    <n v="0"/>
    <n v="0"/>
    <n v="250000"/>
    <n v="0"/>
    <n v="256500"/>
    <n v="1"/>
    <n v="2019"/>
    <x v="0"/>
  </r>
  <r>
    <n v="10000942"/>
    <s v="Protegido 942"/>
    <d v="2019-07-29T00:00:00"/>
    <d v="2020-09-02T00:00:00"/>
    <s v="FEMENINO"/>
    <s v="CIUDAD BOLIVAR"/>
    <s v="ANTIOQUIA"/>
    <n v="0"/>
    <n v="1"/>
    <n v="0"/>
    <n v="3"/>
    <n v="1"/>
    <n v="2"/>
    <s v="Si"/>
    <s v="Si"/>
    <x v="0"/>
    <n v="0"/>
    <n v="6500"/>
    <n v="0"/>
    <n v="360000"/>
    <n v="250000"/>
    <n v="360000"/>
    <n v="976500"/>
    <n v="2"/>
    <n v="2019"/>
    <x v="9"/>
  </r>
  <r>
    <n v="10000943"/>
    <s v="Protegido 943"/>
    <d v="2019-07-29T00:00:00"/>
    <d v="2020-04-05T00:00:00"/>
    <s v="MASCULINO"/>
    <s v="BOGOTA"/>
    <s v="BOGOTA"/>
    <n v="0"/>
    <n v="0"/>
    <n v="0"/>
    <n v="1"/>
    <n v="1"/>
    <n v="2"/>
    <s v="No"/>
    <s v="Si"/>
    <x v="0"/>
    <n v="0"/>
    <n v="0"/>
    <n v="0"/>
    <n v="120000"/>
    <n v="250000"/>
    <n v="360000"/>
    <n v="730000"/>
    <n v="1"/>
    <n v="2019"/>
    <x v="11"/>
  </r>
  <r>
    <n v="10000944"/>
    <s v="Protegido 944"/>
    <d v="2019-07-29T00:00:00"/>
    <d v="2021-12-28T00:00:00"/>
    <s v="MASCULINO"/>
    <s v="ICONONZO"/>
    <s v="TOLIMA"/>
    <n v="0"/>
    <n v="0"/>
    <n v="1"/>
    <n v="0"/>
    <n v="3"/>
    <n v="0"/>
    <s v="Si"/>
    <s v="Si"/>
    <x v="0"/>
    <n v="0"/>
    <n v="0"/>
    <n v="1500"/>
    <n v="0"/>
    <n v="750000"/>
    <n v="0"/>
    <n v="751500"/>
    <n v="4"/>
    <n v="2019"/>
    <x v="8"/>
  </r>
  <r>
    <n v="10000945"/>
    <s v="Protegido 945"/>
    <d v="2019-07-29T00:00:00"/>
    <d v="2021-06-17T00:00:00"/>
    <s v="MASCULINO"/>
    <s v="SAN JOSE DEL GUAVIARE"/>
    <s v="GUAVIARE"/>
    <n v="0"/>
    <n v="1"/>
    <n v="0"/>
    <n v="1"/>
    <n v="2"/>
    <n v="1"/>
    <s v="Si"/>
    <s v="Si"/>
    <x v="0"/>
    <n v="0"/>
    <n v="6500"/>
    <n v="0"/>
    <n v="120000"/>
    <n v="500000"/>
    <n v="180000"/>
    <n v="806500"/>
    <n v="4"/>
    <n v="2019"/>
    <x v="1"/>
  </r>
  <r>
    <n v="10000946"/>
    <s v="Protegido 946"/>
    <d v="2019-07-29T00:00:00"/>
    <d v="2020-04-27T00:00:00"/>
    <s v="MASCULINO"/>
    <s v="MESETAS"/>
    <s v="META"/>
    <n v="1"/>
    <n v="2"/>
    <n v="1"/>
    <n v="1"/>
    <n v="1"/>
    <n v="1"/>
    <s v="Si"/>
    <s v="Si"/>
    <x v="0"/>
    <n v="2500"/>
    <n v="13000"/>
    <n v="1500"/>
    <n v="120000"/>
    <n v="250000"/>
    <n v="180000"/>
    <n v="567000"/>
    <n v="1"/>
    <n v="2019"/>
    <x v="11"/>
  </r>
  <r>
    <n v="10000947"/>
    <s v="Protegido 947"/>
    <d v="2019-07-29T00:00:00"/>
    <d v="2021-10-25T00:00:00"/>
    <s v="MASCULINO"/>
    <s v="BOGOTA"/>
    <s v="BOGOTA"/>
    <n v="0"/>
    <n v="2"/>
    <n v="1"/>
    <n v="1"/>
    <n v="2"/>
    <n v="1"/>
    <s v="Si"/>
    <s v="Si"/>
    <x v="0"/>
    <n v="0"/>
    <n v="13000"/>
    <n v="1500"/>
    <n v="120000"/>
    <n v="500000"/>
    <n v="180000"/>
    <n v="814500"/>
    <n v="1"/>
    <n v="2019"/>
    <x v="4"/>
  </r>
  <r>
    <n v="10000948"/>
    <s v="Protegido 948"/>
    <d v="2019-07-29T00:00:00"/>
    <d v="2019-11-14T00:00:00"/>
    <s v="MASCULINO"/>
    <s v="IBAGUE"/>
    <s v="TOLIMA"/>
    <n v="1"/>
    <n v="2"/>
    <n v="1"/>
    <n v="3"/>
    <n v="1"/>
    <n v="2"/>
    <s v="Si"/>
    <s v="Si"/>
    <x v="0"/>
    <n v="2500"/>
    <n v="13000"/>
    <n v="1500"/>
    <n v="360000"/>
    <n v="250000"/>
    <n v="360000"/>
    <n v="987000"/>
    <n v="4"/>
    <n v="2019"/>
    <x v="6"/>
  </r>
  <r>
    <n v="10000949"/>
    <s v="Protegido 949"/>
    <d v="2019-07-29T00:00:00"/>
    <d v="2021-02-28T00:00:00"/>
    <s v="MASCULINO"/>
    <s v="PAMPLONA"/>
    <s v="NORTE DE SANTANDER"/>
    <n v="0"/>
    <n v="1"/>
    <n v="1"/>
    <n v="0"/>
    <n v="2"/>
    <n v="1"/>
    <s v="Si"/>
    <s v="Si"/>
    <x v="0"/>
    <n v="0"/>
    <n v="6500"/>
    <n v="1500"/>
    <n v="0"/>
    <n v="500000"/>
    <n v="180000"/>
    <n v="688000"/>
    <n v="4"/>
    <n v="2019"/>
    <x v="2"/>
  </r>
  <r>
    <n v="10000950"/>
    <s v="Protegido 950"/>
    <d v="2019-07-29T00:00:00"/>
    <d v="2021-06-09T00:00:00"/>
    <s v="FEMENINO"/>
    <s v="TUNJA"/>
    <s v="BOYACA"/>
    <n v="0"/>
    <n v="0"/>
    <n v="1"/>
    <n v="0"/>
    <n v="1"/>
    <n v="2"/>
    <s v="Si"/>
    <s v="Si"/>
    <x v="0"/>
    <n v="0"/>
    <n v="0"/>
    <n v="1500"/>
    <n v="0"/>
    <n v="250000"/>
    <n v="360000"/>
    <n v="611500"/>
    <n v="4"/>
    <n v="2019"/>
    <x v="1"/>
  </r>
  <r>
    <n v="10000951"/>
    <s v="Protegido 951"/>
    <d v="2019-07-29T00:00:00"/>
    <d v="2021-02-04T00:00:00"/>
    <s v="MASCULINO"/>
    <s v="MESETAS"/>
    <s v="META"/>
    <n v="0"/>
    <n v="0"/>
    <n v="0"/>
    <n v="1"/>
    <n v="3"/>
    <n v="2"/>
    <s v="No"/>
    <s v="Si"/>
    <x v="0"/>
    <n v="0"/>
    <n v="0"/>
    <n v="0"/>
    <n v="120000"/>
    <n v="750000"/>
    <n v="360000"/>
    <n v="1230000"/>
    <n v="1"/>
    <n v="2019"/>
    <x v="2"/>
  </r>
  <r>
    <n v="10000952"/>
    <s v="Protegido 952"/>
    <d v="2019-07-29T00:00:00"/>
    <d v="2021-09-07T00:00:00"/>
    <s v="MASCULINO"/>
    <s v="MESETAS"/>
    <s v="META"/>
    <n v="1"/>
    <n v="1"/>
    <n v="1"/>
    <n v="0"/>
    <n v="1"/>
    <n v="2"/>
    <s v="Si"/>
    <s v="Si"/>
    <x v="0"/>
    <n v="2500"/>
    <n v="6500"/>
    <n v="1500"/>
    <n v="0"/>
    <n v="250000"/>
    <n v="360000"/>
    <n v="620500"/>
    <n v="1"/>
    <n v="2019"/>
    <x v="9"/>
  </r>
  <r>
    <n v="10000953"/>
    <s v="Protegido 953"/>
    <d v="2019-07-29T00:00:00"/>
    <d v="2020-10-28T00:00:00"/>
    <s v="MASCULINO"/>
    <s v="CABRERA 1"/>
    <s v="CUNDINAMARCA"/>
    <n v="1"/>
    <n v="2"/>
    <n v="0"/>
    <n v="0"/>
    <n v="2"/>
    <n v="0"/>
    <s v="Si"/>
    <s v="Si"/>
    <x v="0"/>
    <n v="2500"/>
    <n v="13000"/>
    <n v="0"/>
    <n v="0"/>
    <n v="500000"/>
    <n v="0"/>
    <n v="515500"/>
    <n v="3"/>
    <n v="2019"/>
    <x v="4"/>
  </r>
  <r>
    <n v="10000954"/>
    <s v="Protegido 954"/>
    <d v="2019-07-29T00:00:00"/>
    <d v="2021-01-16T00:00:00"/>
    <s v="FEMENINO"/>
    <s v="IBAGUE"/>
    <s v="TOLIMA"/>
    <n v="1"/>
    <n v="0"/>
    <n v="0"/>
    <n v="1"/>
    <n v="3"/>
    <n v="0"/>
    <s v="Si"/>
    <s v="Si"/>
    <x v="0"/>
    <n v="2500"/>
    <n v="0"/>
    <n v="0"/>
    <n v="120000"/>
    <n v="750000"/>
    <n v="0"/>
    <n v="872500"/>
    <n v="4"/>
    <n v="2019"/>
    <x v="10"/>
  </r>
  <r>
    <n v="10000955"/>
    <s v="Protegido 955"/>
    <d v="2019-07-29T00:00:00"/>
    <d v="2021-08-21T00:00:00"/>
    <s v="FEMENINO"/>
    <s v="BOGOTA"/>
    <s v="BOGOTA"/>
    <n v="1"/>
    <n v="2"/>
    <n v="0"/>
    <n v="0"/>
    <n v="1"/>
    <n v="2"/>
    <s v="Si"/>
    <s v="Si"/>
    <x v="0"/>
    <n v="2500"/>
    <n v="13000"/>
    <n v="0"/>
    <n v="0"/>
    <n v="250000"/>
    <n v="360000"/>
    <n v="625500"/>
    <n v="1"/>
    <n v="2019"/>
    <x v="3"/>
  </r>
  <r>
    <n v="10000956"/>
    <s v="Protegido 956"/>
    <d v="2019-07-29T00:00:00"/>
    <d v="2020-11-02T00:00:00"/>
    <s v="MASCULINO"/>
    <s v="FUSAGASUGA"/>
    <s v="CUNDINAMARCA"/>
    <n v="0"/>
    <n v="2"/>
    <n v="1"/>
    <n v="1"/>
    <n v="3"/>
    <n v="1"/>
    <s v="Si"/>
    <s v="Si"/>
    <x v="0"/>
    <n v="0"/>
    <n v="13000"/>
    <n v="1500"/>
    <n v="120000"/>
    <n v="750000"/>
    <n v="180000"/>
    <n v="1064500"/>
    <n v="3"/>
    <n v="2019"/>
    <x v="6"/>
  </r>
  <r>
    <n v="10000957"/>
    <s v="Protegido 957"/>
    <d v="2019-07-29T00:00:00"/>
    <d v="2020-10-29T00:00:00"/>
    <s v="FEMENINO"/>
    <s v="BOGOTA"/>
    <s v="BOGOTA"/>
    <n v="0"/>
    <n v="2"/>
    <n v="0"/>
    <n v="3"/>
    <n v="1"/>
    <n v="1"/>
    <s v="Si"/>
    <s v="Si"/>
    <x v="0"/>
    <n v="0"/>
    <n v="13000"/>
    <n v="0"/>
    <n v="360000"/>
    <n v="250000"/>
    <n v="180000"/>
    <n v="803000"/>
    <n v="1"/>
    <n v="2019"/>
    <x v="4"/>
  </r>
  <r>
    <n v="10000958"/>
    <s v="Protegido 958"/>
    <d v="2019-07-29T00:00:00"/>
    <d v="2020-01-17T00:00:00"/>
    <s v="MASCULINO"/>
    <s v="VIOTA"/>
    <s v="CUNDINAMARCA"/>
    <n v="0"/>
    <n v="1"/>
    <n v="0"/>
    <n v="3"/>
    <n v="1"/>
    <n v="2"/>
    <s v="Si"/>
    <s v="Si"/>
    <x v="0"/>
    <n v="0"/>
    <n v="6500"/>
    <n v="0"/>
    <n v="360000"/>
    <n v="250000"/>
    <n v="360000"/>
    <n v="976500"/>
    <n v="3"/>
    <n v="2019"/>
    <x v="10"/>
  </r>
  <r>
    <n v="10000959"/>
    <s v="Protegido 959"/>
    <d v="2019-07-29T00:00:00"/>
    <d v="2020-08-29T00:00:00"/>
    <s v="FEMENINO"/>
    <s v="BOGOTA"/>
    <s v="BOGOTA"/>
    <n v="0"/>
    <n v="1"/>
    <n v="0"/>
    <n v="0"/>
    <n v="2"/>
    <n v="0"/>
    <s v="Si"/>
    <s v="Si"/>
    <x v="0"/>
    <n v="0"/>
    <n v="6500"/>
    <n v="0"/>
    <n v="0"/>
    <n v="500000"/>
    <n v="0"/>
    <n v="506500"/>
    <n v="1"/>
    <n v="2019"/>
    <x v="3"/>
  </r>
  <r>
    <n v="10000960"/>
    <s v="Protegido 960"/>
    <d v="2019-07-29T00:00:00"/>
    <d v="2020-03-15T00:00:00"/>
    <s v="MASCULINO"/>
    <s v="SOACHA"/>
    <s v="CUNDINAMARCA"/>
    <n v="0"/>
    <n v="0"/>
    <n v="0"/>
    <n v="0"/>
    <n v="2"/>
    <n v="0"/>
    <s v="No"/>
    <s v="Si"/>
    <x v="0"/>
    <n v="0"/>
    <n v="0"/>
    <n v="0"/>
    <n v="0"/>
    <n v="500000"/>
    <n v="0"/>
    <n v="500000"/>
    <n v="3"/>
    <n v="2019"/>
    <x v="5"/>
  </r>
  <r>
    <n v="10000961"/>
    <s v="Protegido 961"/>
    <d v="2019-07-29T00:00:00"/>
    <d v="2020-06-11T00:00:00"/>
    <s v="FEMENINO"/>
    <s v="ESPINAL"/>
    <s v="TOLIMA"/>
    <n v="1"/>
    <n v="0"/>
    <n v="0"/>
    <n v="3"/>
    <n v="1"/>
    <n v="0"/>
    <s v="Si"/>
    <s v="Si"/>
    <x v="0"/>
    <n v="2500"/>
    <n v="0"/>
    <n v="0"/>
    <n v="360000"/>
    <n v="250000"/>
    <n v="0"/>
    <n v="612500"/>
    <n v="4"/>
    <n v="2019"/>
    <x v="1"/>
  </r>
  <r>
    <n v="10000962"/>
    <s v="Protegido 962"/>
    <d v="2019-07-29T00:00:00"/>
    <d v="2021-09-17T00:00:00"/>
    <s v="MASCULINO"/>
    <s v="BOGOTA"/>
    <s v="BOGOTA"/>
    <n v="1"/>
    <n v="2"/>
    <n v="1"/>
    <n v="1"/>
    <n v="1"/>
    <n v="0"/>
    <s v="Si"/>
    <s v="Si"/>
    <x v="0"/>
    <n v="2500"/>
    <n v="13000"/>
    <n v="1500"/>
    <n v="120000"/>
    <n v="250000"/>
    <n v="0"/>
    <n v="387000"/>
    <n v="1"/>
    <n v="2019"/>
    <x v="9"/>
  </r>
  <r>
    <n v="10000963"/>
    <s v="Protegido 963"/>
    <d v="2019-07-29T00:00:00"/>
    <d v="2021-10-08T00:00:00"/>
    <s v="FEMENINO"/>
    <s v="GIRARDOT"/>
    <s v="CUNDINAMARCA"/>
    <n v="0"/>
    <n v="2"/>
    <n v="0"/>
    <n v="0"/>
    <n v="3"/>
    <n v="0"/>
    <s v="Si"/>
    <s v="Si"/>
    <x v="0"/>
    <n v="0"/>
    <n v="13000"/>
    <n v="0"/>
    <n v="0"/>
    <n v="750000"/>
    <n v="0"/>
    <n v="763000"/>
    <n v="3"/>
    <n v="2019"/>
    <x v="4"/>
  </r>
  <r>
    <n v="10000964"/>
    <s v="Protegido 964"/>
    <d v="2019-07-29T00:00:00"/>
    <d v="2020-04-22T00:00:00"/>
    <s v="MASCULINO"/>
    <s v="SANTA SOFIA"/>
    <s v="BOYACA"/>
    <n v="0"/>
    <n v="0"/>
    <n v="1"/>
    <n v="3"/>
    <n v="2"/>
    <n v="1"/>
    <s v="Si"/>
    <s v="Si"/>
    <x v="0"/>
    <n v="0"/>
    <n v="0"/>
    <n v="1500"/>
    <n v="360000"/>
    <n v="500000"/>
    <n v="180000"/>
    <n v="1041500"/>
    <n v="4"/>
    <n v="2019"/>
    <x v="11"/>
  </r>
  <r>
    <n v="10000965"/>
    <s v="Protegido 965"/>
    <d v="2019-07-29T00:00:00"/>
    <d v="2021-04-22T00:00:00"/>
    <s v="FEMENINO"/>
    <s v="PEREIRA"/>
    <s v="RISARALDA"/>
    <n v="0"/>
    <n v="1"/>
    <n v="0"/>
    <n v="1"/>
    <n v="1"/>
    <n v="0"/>
    <s v="Si"/>
    <s v="Si"/>
    <x v="0"/>
    <n v="0"/>
    <n v="6500"/>
    <n v="0"/>
    <n v="120000"/>
    <n v="250000"/>
    <n v="0"/>
    <n v="376500"/>
    <n v="1"/>
    <n v="2019"/>
    <x v="11"/>
  </r>
  <r>
    <n v="10000966"/>
    <s v="Protegido 966"/>
    <d v="2019-07-29T00:00:00"/>
    <d v="2020-01-31T00:00:00"/>
    <s v="FEMENINO"/>
    <s v="FLORENCIA 1"/>
    <s v="CAQUETA"/>
    <n v="0"/>
    <n v="2"/>
    <n v="1"/>
    <n v="0"/>
    <n v="3"/>
    <n v="0"/>
    <s v="Si"/>
    <s v="Si"/>
    <x v="0"/>
    <n v="0"/>
    <n v="13000"/>
    <n v="1500"/>
    <n v="0"/>
    <n v="750000"/>
    <n v="0"/>
    <n v="764500"/>
    <n v="1"/>
    <n v="2019"/>
    <x v="10"/>
  </r>
  <r>
    <n v="10000967"/>
    <s v="Protegido 967"/>
    <d v="2019-07-29T00:00:00"/>
    <d v="2020-02-26T00:00:00"/>
    <s v="MASCULINO"/>
    <s v="BECERRIL"/>
    <s v="CESAR"/>
    <n v="0"/>
    <n v="0"/>
    <n v="0"/>
    <n v="0"/>
    <n v="3"/>
    <n v="1"/>
    <s v="No"/>
    <s v="Si"/>
    <x v="0"/>
    <n v="0"/>
    <n v="0"/>
    <n v="0"/>
    <n v="0"/>
    <n v="750000"/>
    <n v="180000"/>
    <n v="930000"/>
    <n v="4"/>
    <n v="2019"/>
    <x v="2"/>
  </r>
  <r>
    <n v="10000968"/>
    <s v="Protegido 968"/>
    <d v="2019-07-29T00:00:00"/>
    <d v="2021-07-29T00:00:00"/>
    <s v="MASCULINO"/>
    <s v="VIOTA"/>
    <s v="CUNDINAMARCA"/>
    <n v="0"/>
    <n v="1"/>
    <n v="1"/>
    <n v="0"/>
    <n v="1"/>
    <n v="1"/>
    <s v="Si"/>
    <s v="Si"/>
    <x v="0"/>
    <n v="0"/>
    <n v="6500"/>
    <n v="1500"/>
    <n v="0"/>
    <n v="250000"/>
    <n v="180000"/>
    <n v="438000"/>
    <n v="3"/>
    <n v="2019"/>
    <x v="0"/>
  </r>
  <r>
    <n v="10000969"/>
    <s v="Protegido 969"/>
    <d v="2019-07-29T00:00:00"/>
    <d v="2021-03-29T00:00:00"/>
    <s v="MASCULINO"/>
    <s v="NEIVA"/>
    <s v="HUILA"/>
    <n v="0"/>
    <n v="0"/>
    <n v="0"/>
    <n v="3"/>
    <n v="1"/>
    <n v="1"/>
    <s v="No"/>
    <s v="Si"/>
    <x v="0"/>
    <n v="0"/>
    <n v="0"/>
    <n v="0"/>
    <n v="360000"/>
    <n v="250000"/>
    <n v="180000"/>
    <n v="790000"/>
    <n v="1"/>
    <n v="2019"/>
    <x v="5"/>
  </r>
  <r>
    <n v="10000970"/>
    <s v="Protegido 970"/>
    <d v="2019-07-29T00:00:00"/>
    <d v="2020-04-12T00:00:00"/>
    <s v="MASCULINO"/>
    <s v="NEIVA"/>
    <s v="HUILA"/>
    <n v="1"/>
    <n v="1"/>
    <n v="0"/>
    <n v="1"/>
    <n v="2"/>
    <n v="0"/>
    <s v="Si"/>
    <s v="Si"/>
    <x v="0"/>
    <n v="2500"/>
    <n v="6500"/>
    <n v="0"/>
    <n v="120000"/>
    <n v="500000"/>
    <n v="0"/>
    <n v="629000"/>
    <n v="1"/>
    <n v="2019"/>
    <x v="11"/>
  </r>
  <r>
    <n v="10000971"/>
    <s v="Protegido 971"/>
    <d v="2019-07-29T00:00:00"/>
    <d v="2021-04-07T00:00:00"/>
    <s v="MASCULINO"/>
    <s v="ACEVEDO"/>
    <s v="HUILA"/>
    <n v="0"/>
    <n v="1"/>
    <n v="0"/>
    <n v="0"/>
    <n v="3"/>
    <n v="2"/>
    <s v="Si"/>
    <s v="Si"/>
    <x v="0"/>
    <n v="0"/>
    <n v="6500"/>
    <n v="0"/>
    <n v="0"/>
    <n v="750000"/>
    <n v="360000"/>
    <n v="1116500"/>
    <n v="1"/>
    <n v="2019"/>
    <x v="11"/>
  </r>
  <r>
    <n v="10000972"/>
    <s v="Protegido 972"/>
    <d v="2019-07-29T00:00:00"/>
    <d v="2021-03-15T00:00:00"/>
    <s v="FEMENINO"/>
    <s v="ACEVEDO"/>
    <s v="HUILA"/>
    <n v="0"/>
    <n v="1"/>
    <n v="0"/>
    <n v="3"/>
    <n v="1"/>
    <n v="0"/>
    <s v="Si"/>
    <s v="Si"/>
    <x v="0"/>
    <n v="0"/>
    <n v="6500"/>
    <n v="0"/>
    <n v="360000"/>
    <n v="250000"/>
    <n v="0"/>
    <n v="616500"/>
    <n v="1"/>
    <n v="2019"/>
    <x v="5"/>
  </r>
  <r>
    <n v="10000973"/>
    <s v="Protegido 973"/>
    <d v="2019-07-29T00:00:00"/>
    <d v="2020-12-14T00:00:00"/>
    <s v="MASCULINO"/>
    <s v="FLORENCIA 1"/>
    <s v="CAQUETA"/>
    <n v="1"/>
    <n v="1"/>
    <n v="1"/>
    <n v="3"/>
    <n v="2"/>
    <n v="0"/>
    <s v="Si"/>
    <s v="Si"/>
    <x v="0"/>
    <n v="2500"/>
    <n v="6500"/>
    <n v="1500"/>
    <n v="360000"/>
    <n v="500000"/>
    <n v="0"/>
    <n v="870500"/>
    <n v="1"/>
    <n v="2019"/>
    <x v="8"/>
  </r>
  <r>
    <n v="10000974"/>
    <s v="Protegido 974"/>
    <d v="2019-07-29T00:00:00"/>
    <d v="2021-08-02T00:00:00"/>
    <s v="MASCULINO"/>
    <s v="BUCARAMANGA"/>
    <s v="SANTANDER"/>
    <n v="1"/>
    <n v="2"/>
    <n v="0"/>
    <n v="1"/>
    <n v="3"/>
    <n v="1"/>
    <s v="Si"/>
    <s v="Si"/>
    <x v="0"/>
    <n v="2500"/>
    <n v="13000"/>
    <n v="0"/>
    <n v="120000"/>
    <n v="750000"/>
    <n v="180000"/>
    <n v="1065500"/>
    <n v="2"/>
    <n v="2019"/>
    <x v="3"/>
  </r>
  <r>
    <n v="10000975"/>
    <s v="Protegido 975"/>
    <d v="2019-07-29T00:00:00"/>
    <d v="2020-08-03T00:00:00"/>
    <s v="MASCULINO"/>
    <s v="FLORIDABLANCA"/>
    <s v="SANTANDER"/>
    <n v="0"/>
    <n v="0"/>
    <n v="1"/>
    <n v="1"/>
    <n v="2"/>
    <n v="2"/>
    <s v="Si"/>
    <s v="Si"/>
    <x v="0"/>
    <n v="0"/>
    <n v="0"/>
    <n v="1500"/>
    <n v="120000"/>
    <n v="500000"/>
    <n v="360000"/>
    <n v="981500"/>
    <n v="2"/>
    <n v="2019"/>
    <x v="3"/>
  </r>
  <r>
    <n v="10000976"/>
    <s v="Protegido 976"/>
    <d v="2019-07-29T00:00:00"/>
    <d v="2021-08-23T00:00:00"/>
    <s v="MASCULINO"/>
    <s v="BUCARAMANGA"/>
    <s v="SANTANDER"/>
    <n v="0"/>
    <n v="0"/>
    <n v="1"/>
    <n v="0"/>
    <n v="2"/>
    <n v="1"/>
    <s v="Si"/>
    <s v="Si"/>
    <x v="0"/>
    <n v="0"/>
    <n v="0"/>
    <n v="1500"/>
    <n v="0"/>
    <n v="500000"/>
    <n v="180000"/>
    <n v="681500"/>
    <n v="2"/>
    <n v="2019"/>
    <x v="3"/>
  </r>
  <r>
    <n v="10000977"/>
    <s v="Protegido 977"/>
    <d v="2019-07-29T00:00:00"/>
    <d v="2021-03-19T00:00:00"/>
    <s v="MASCULINO"/>
    <s v="BARRANCO DE LOBA"/>
    <s v="BOLIVAR"/>
    <n v="0"/>
    <n v="2"/>
    <n v="0"/>
    <n v="0"/>
    <n v="3"/>
    <n v="2"/>
    <s v="Si"/>
    <s v="Si"/>
    <x v="0"/>
    <n v="0"/>
    <n v="13000"/>
    <n v="0"/>
    <n v="0"/>
    <n v="750000"/>
    <n v="360000"/>
    <n v="1123000"/>
    <n v="3"/>
    <n v="2019"/>
    <x v="5"/>
  </r>
  <r>
    <n v="10000978"/>
    <s v="Protegido 978"/>
    <d v="2019-07-29T00:00:00"/>
    <d v="2020-12-20T00:00:00"/>
    <s v="MASCULINO"/>
    <s v="BUCARAMANGA"/>
    <s v="SANTANDER"/>
    <n v="0"/>
    <n v="0"/>
    <n v="0"/>
    <n v="0"/>
    <n v="1"/>
    <n v="1"/>
    <s v="No"/>
    <s v="Si"/>
    <x v="0"/>
    <n v="0"/>
    <n v="0"/>
    <n v="0"/>
    <n v="0"/>
    <n v="250000"/>
    <n v="180000"/>
    <n v="430000"/>
    <n v="2"/>
    <n v="2019"/>
    <x v="8"/>
  </r>
  <r>
    <n v="10000979"/>
    <s v="Protegido 979"/>
    <d v="2019-07-29T00:00:00"/>
    <d v="2019-12-01T00:00:00"/>
    <s v="FEMENINO"/>
    <s v="BARRANCABERMEJA"/>
    <s v="SANTANDER"/>
    <n v="0"/>
    <n v="1"/>
    <n v="0"/>
    <n v="1"/>
    <n v="2"/>
    <n v="2"/>
    <s v="Si"/>
    <s v="Si"/>
    <x v="0"/>
    <n v="0"/>
    <n v="6500"/>
    <n v="0"/>
    <n v="120000"/>
    <n v="500000"/>
    <n v="360000"/>
    <n v="986500"/>
    <n v="2"/>
    <n v="2019"/>
    <x v="8"/>
  </r>
  <r>
    <n v="10000980"/>
    <s v="Protegido 980"/>
    <d v="2019-07-29T00:00:00"/>
    <d v="2019-10-30T00:00:00"/>
    <s v="MASCULINO"/>
    <s v="BARRANCABERMEJA"/>
    <s v="SANTANDER"/>
    <n v="0"/>
    <n v="2"/>
    <n v="0"/>
    <n v="0"/>
    <n v="2"/>
    <n v="0"/>
    <s v="Si"/>
    <s v="Si"/>
    <x v="0"/>
    <n v="0"/>
    <n v="13000"/>
    <n v="0"/>
    <n v="0"/>
    <n v="500000"/>
    <n v="0"/>
    <n v="513000"/>
    <n v="2"/>
    <n v="2019"/>
    <x v="4"/>
  </r>
  <r>
    <n v="10000981"/>
    <s v="Protegido 981"/>
    <d v="2019-07-29T00:00:00"/>
    <d v="2020-10-29T00:00:00"/>
    <s v="MASCULINO"/>
    <s v="BUCARAMANGA"/>
    <s v="SANTANDER"/>
    <n v="0"/>
    <n v="1"/>
    <n v="1"/>
    <n v="3"/>
    <n v="2"/>
    <n v="2"/>
    <s v="Si"/>
    <s v="Si"/>
    <x v="0"/>
    <n v="0"/>
    <n v="6500"/>
    <n v="1500"/>
    <n v="360000"/>
    <n v="500000"/>
    <n v="360000"/>
    <n v="1228000"/>
    <n v="2"/>
    <n v="2019"/>
    <x v="4"/>
  </r>
  <r>
    <n v="10000982"/>
    <s v="Protegido 982"/>
    <d v="2019-07-29T00:00:00"/>
    <d v="2021-05-07T00:00:00"/>
    <s v="MASCULINO"/>
    <s v="TUNJA"/>
    <s v="BOYACA"/>
    <n v="0"/>
    <n v="2"/>
    <n v="1"/>
    <n v="3"/>
    <n v="1"/>
    <n v="0"/>
    <s v="Si"/>
    <s v="Si"/>
    <x v="0"/>
    <n v="0"/>
    <n v="13000"/>
    <n v="1500"/>
    <n v="360000"/>
    <n v="250000"/>
    <n v="0"/>
    <n v="624500"/>
    <n v="4"/>
    <n v="2019"/>
    <x v="7"/>
  </r>
  <r>
    <n v="10000983"/>
    <s v="Protegido 983"/>
    <d v="2019-07-29T00:00:00"/>
    <d v="2020-02-09T00:00:00"/>
    <s v="MASCULINO"/>
    <s v="BOGOTA"/>
    <s v="BOGOTA"/>
    <n v="0"/>
    <n v="0"/>
    <n v="1"/>
    <n v="3"/>
    <n v="3"/>
    <n v="2"/>
    <s v="Si"/>
    <s v="Si"/>
    <x v="0"/>
    <n v="0"/>
    <n v="0"/>
    <n v="1500"/>
    <n v="360000"/>
    <n v="750000"/>
    <n v="360000"/>
    <n v="1471500"/>
    <n v="1"/>
    <n v="2019"/>
    <x v="2"/>
  </r>
  <r>
    <n v="10000984"/>
    <s v="Protegido 984"/>
    <d v="2019-07-29T00:00:00"/>
    <d v="2021-05-26T00:00:00"/>
    <s v="FEMENINO"/>
    <s v="BARRANQUILLA"/>
    <s v="ATLANTICO"/>
    <n v="1"/>
    <n v="0"/>
    <n v="0"/>
    <n v="3"/>
    <n v="1"/>
    <n v="1"/>
    <s v="Si"/>
    <s v="Si"/>
    <x v="0"/>
    <n v="2500"/>
    <n v="0"/>
    <n v="0"/>
    <n v="360000"/>
    <n v="250000"/>
    <n v="180000"/>
    <n v="792500"/>
    <n v="2"/>
    <n v="2019"/>
    <x v="7"/>
  </r>
  <r>
    <n v="10000985"/>
    <s v="Protegido 985"/>
    <d v="2019-07-29T00:00:00"/>
    <d v="2020-06-18T00:00:00"/>
    <s v="FEMENINO"/>
    <s v="BOGOTA"/>
    <s v="BOGOTA"/>
    <n v="0"/>
    <n v="1"/>
    <n v="0"/>
    <n v="0"/>
    <n v="2"/>
    <n v="0"/>
    <s v="Si"/>
    <s v="Si"/>
    <x v="0"/>
    <n v="0"/>
    <n v="6500"/>
    <n v="0"/>
    <n v="0"/>
    <n v="500000"/>
    <n v="0"/>
    <n v="506500"/>
    <n v="1"/>
    <n v="2019"/>
    <x v="1"/>
  </r>
  <r>
    <n v="10000986"/>
    <s v="Protegido 986"/>
    <d v="2019-08-04T00:00:00"/>
    <d v="2020-12-13T00:00:00"/>
    <s v="FEMENINO"/>
    <s v="SOLEDAD"/>
    <s v="ATLANTICO"/>
    <n v="0"/>
    <n v="0"/>
    <n v="0"/>
    <n v="1"/>
    <n v="2"/>
    <n v="1"/>
    <s v="No"/>
    <s v="Si"/>
    <x v="0"/>
    <n v="0"/>
    <n v="0"/>
    <n v="0"/>
    <n v="120000"/>
    <n v="500000"/>
    <n v="180000"/>
    <n v="800000"/>
    <n v="2"/>
    <n v="2019"/>
    <x v="8"/>
  </r>
  <r>
    <n v="10000987"/>
    <s v="Protegido 987"/>
    <d v="2019-08-04T00:00:00"/>
    <d v="2022-01-20T00:00:00"/>
    <s v="MASCULINO"/>
    <s v="BOGOTA"/>
    <s v="BOGOTA"/>
    <n v="1"/>
    <n v="1"/>
    <n v="1"/>
    <n v="1"/>
    <n v="2"/>
    <n v="1"/>
    <s v="Si"/>
    <s v="Si"/>
    <x v="0"/>
    <n v="2500"/>
    <n v="6500"/>
    <n v="1500"/>
    <n v="120000"/>
    <n v="500000"/>
    <n v="180000"/>
    <n v="810500"/>
    <n v="1"/>
    <n v="2019"/>
    <x v="10"/>
  </r>
  <r>
    <n v="10000988"/>
    <s v="Protegido 988"/>
    <d v="2019-08-04T00:00:00"/>
    <d v="2021-08-17T00:00:00"/>
    <s v="FEMENINO"/>
    <s v="CARTAGENA DE INDIAS"/>
    <s v="BOLIVAR"/>
    <n v="1"/>
    <n v="2"/>
    <n v="1"/>
    <n v="1"/>
    <n v="2"/>
    <n v="0"/>
    <s v="Si"/>
    <s v="Si"/>
    <x v="0"/>
    <n v="2500"/>
    <n v="13000"/>
    <n v="1500"/>
    <n v="120000"/>
    <n v="500000"/>
    <n v="0"/>
    <n v="637000"/>
    <n v="3"/>
    <n v="2019"/>
    <x v="3"/>
  </r>
  <r>
    <n v="10000989"/>
    <s v="Protegido 989"/>
    <d v="2019-08-04T00:00:00"/>
    <d v="2020-03-15T00:00:00"/>
    <s v="FEMENINO"/>
    <s v="ANDES"/>
    <s v="ANTIOQUIA"/>
    <n v="1"/>
    <n v="0"/>
    <n v="0"/>
    <n v="0"/>
    <n v="3"/>
    <n v="1"/>
    <s v="Si"/>
    <s v="Si"/>
    <x v="0"/>
    <n v="2500"/>
    <n v="0"/>
    <n v="0"/>
    <n v="0"/>
    <n v="750000"/>
    <n v="180000"/>
    <n v="932500"/>
    <n v="2"/>
    <n v="2019"/>
    <x v="5"/>
  </r>
  <r>
    <n v="10000990"/>
    <s v="Protegido 990"/>
    <d v="2019-08-04T00:00:00"/>
    <d v="2021-08-14T00:00:00"/>
    <s v="MASCULINO"/>
    <s v="GRANADA 3"/>
    <s v="META"/>
    <n v="0"/>
    <n v="2"/>
    <n v="0"/>
    <n v="3"/>
    <n v="3"/>
    <n v="0"/>
    <s v="Si"/>
    <s v="Si"/>
    <x v="0"/>
    <n v="0"/>
    <n v="13000"/>
    <n v="0"/>
    <n v="360000"/>
    <n v="750000"/>
    <n v="0"/>
    <n v="1123000"/>
    <n v="1"/>
    <n v="2019"/>
    <x v="3"/>
  </r>
  <r>
    <n v="10000991"/>
    <s v="Protegido 991"/>
    <d v="2019-08-04T00:00:00"/>
    <d v="2021-04-21T00:00:00"/>
    <s v="MASCULINO"/>
    <s v="CALI"/>
    <s v="VALLE DEL CAUCA"/>
    <n v="0"/>
    <n v="2"/>
    <n v="0"/>
    <n v="1"/>
    <n v="3"/>
    <n v="0"/>
    <s v="Si"/>
    <s v="Si"/>
    <x v="0"/>
    <n v="0"/>
    <n v="13000"/>
    <n v="0"/>
    <n v="120000"/>
    <n v="750000"/>
    <n v="0"/>
    <n v="883000"/>
    <n v="2"/>
    <n v="2019"/>
    <x v="11"/>
  </r>
  <r>
    <n v="10000992"/>
    <s v="Protegido 992"/>
    <d v="2019-08-04T00:00:00"/>
    <d v="2021-09-30T00:00:00"/>
    <s v="MASCULINO"/>
    <s v="PIVIJAY"/>
    <s v="MAGDALENA"/>
    <n v="0"/>
    <n v="2"/>
    <n v="0"/>
    <n v="3"/>
    <n v="3"/>
    <n v="1"/>
    <s v="Si"/>
    <s v="Si"/>
    <x v="0"/>
    <n v="0"/>
    <n v="13000"/>
    <n v="0"/>
    <n v="360000"/>
    <n v="750000"/>
    <n v="180000"/>
    <n v="1303000"/>
    <n v="4"/>
    <n v="2019"/>
    <x v="9"/>
  </r>
  <r>
    <n v="10000993"/>
    <s v="Protegido 993"/>
    <d v="2019-08-17T00:00:00"/>
    <d v="2019-11-18T00:00:00"/>
    <s v="MASCULINO"/>
    <s v="PASTO"/>
    <s v="NARIÑO"/>
    <n v="0"/>
    <n v="2"/>
    <n v="0"/>
    <n v="0"/>
    <n v="3"/>
    <n v="0"/>
    <s v="Si"/>
    <s v="Si"/>
    <x v="0"/>
    <n v="0"/>
    <n v="13000"/>
    <n v="0"/>
    <n v="0"/>
    <n v="750000"/>
    <n v="0"/>
    <n v="763000"/>
    <n v="2"/>
    <n v="2019"/>
    <x v="6"/>
  </r>
  <r>
    <n v="10000994"/>
    <s v="Protegido 994"/>
    <d v="2019-08-17T00:00:00"/>
    <d v="2021-12-14T00:00:00"/>
    <s v="FEMENINO"/>
    <s v="HELICONIA"/>
    <s v="ANTIOQUIA"/>
    <n v="1"/>
    <n v="2"/>
    <n v="1"/>
    <n v="1"/>
    <n v="2"/>
    <n v="0"/>
    <s v="Si"/>
    <s v="Si"/>
    <x v="0"/>
    <n v="2500"/>
    <n v="13000"/>
    <n v="1500"/>
    <n v="120000"/>
    <n v="500000"/>
    <n v="0"/>
    <n v="637000"/>
    <n v="2"/>
    <n v="2019"/>
    <x v="8"/>
  </r>
  <r>
    <n v="10000995"/>
    <s v="Protegido 995"/>
    <d v="2019-08-17T00:00:00"/>
    <d v="2020-04-26T00:00:00"/>
    <s v="FEMENINO"/>
    <s v="NEIVA"/>
    <s v="HUILA"/>
    <n v="0"/>
    <n v="2"/>
    <n v="0"/>
    <n v="0"/>
    <n v="1"/>
    <n v="0"/>
    <s v="Si"/>
    <s v="Si"/>
    <x v="0"/>
    <n v="0"/>
    <n v="13000"/>
    <n v="0"/>
    <n v="0"/>
    <n v="250000"/>
    <n v="0"/>
    <n v="263000"/>
    <n v="1"/>
    <n v="2019"/>
    <x v="11"/>
  </r>
  <r>
    <n v="10000996"/>
    <s v="Protegido 996"/>
    <d v="2019-08-17T00:00:00"/>
    <d v="2020-03-01T00:00:00"/>
    <s v="FEMENINO"/>
    <s v="SIBUNDOY"/>
    <s v="PUTUMAYO"/>
    <n v="1"/>
    <n v="1"/>
    <n v="0"/>
    <n v="3"/>
    <n v="3"/>
    <n v="1"/>
    <s v="Si"/>
    <s v="Si"/>
    <x v="0"/>
    <n v="2500"/>
    <n v="6500"/>
    <n v="0"/>
    <n v="360000"/>
    <n v="750000"/>
    <n v="180000"/>
    <n v="1299000"/>
    <n v="2"/>
    <n v="2019"/>
    <x v="5"/>
  </r>
  <r>
    <n v="10000997"/>
    <s v="Protegido 997"/>
    <d v="2019-08-17T00:00:00"/>
    <d v="2020-07-18T00:00:00"/>
    <s v="FEMENINO"/>
    <s v="CALI"/>
    <s v="VALLE DEL CAUCA"/>
    <n v="0"/>
    <n v="2"/>
    <n v="1"/>
    <n v="3"/>
    <n v="1"/>
    <n v="1"/>
    <s v="Si"/>
    <s v="Si"/>
    <x v="0"/>
    <n v="0"/>
    <n v="13000"/>
    <n v="1500"/>
    <n v="360000"/>
    <n v="250000"/>
    <n v="180000"/>
    <n v="804500"/>
    <n v="2"/>
    <n v="2019"/>
    <x v="0"/>
  </r>
  <r>
    <n v="10000998"/>
    <s v="Protegido 998"/>
    <d v="2019-08-17T00:00:00"/>
    <d v="2020-01-21T00:00:00"/>
    <s v="FEMENINO"/>
    <s v="JAMUNDI"/>
    <s v="VALLE DEL CAUCA"/>
    <n v="1"/>
    <n v="1"/>
    <n v="1"/>
    <n v="1"/>
    <n v="2"/>
    <n v="0"/>
    <s v="Si"/>
    <s v="Si"/>
    <x v="0"/>
    <n v="2500"/>
    <n v="6500"/>
    <n v="1500"/>
    <n v="120000"/>
    <n v="500000"/>
    <n v="0"/>
    <n v="630500"/>
    <n v="2"/>
    <n v="2019"/>
    <x v="10"/>
  </r>
  <r>
    <n v="10000999"/>
    <s v="Protegido 999"/>
    <d v="2019-08-17T00:00:00"/>
    <d v="2021-12-14T00:00:00"/>
    <s v="FEMENINO"/>
    <s v="VALPARAISO 2"/>
    <s v="CAQUETA"/>
    <n v="1"/>
    <n v="0"/>
    <n v="0"/>
    <n v="0"/>
    <n v="1"/>
    <n v="0"/>
    <s v="Si"/>
    <s v="Si"/>
    <x v="0"/>
    <n v="2500"/>
    <n v="0"/>
    <n v="0"/>
    <n v="0"/>
    <n v="250000"/>
    <n v="0"/>
    <n v="252500"/>
    <n v="1"/>
    <n v="2019"/>
    <x v="8"/>
  </r>
  <r>
    <n v="10001000"/>
    <s v="Protegido 1000"/>
    <d v="2019-08-17T00:00:00"/>
    <d v="2021-01-20T00:00:00"/>
    <s v="FEMENINO"/>
    <s v="BOGOTA"/>
    <s v="BOGOTA"/>
    <n v="1"/>
    <n v="2"/>
    <n v="1"/>
    <n v="0"/>
    <n v="2"/>
    <n v="0"/>
    <s v="Si"/>
    <s v="Si"/>
    <x v="0"/>
    <n v="2500"/>
    <n v="13000"/>
    <n v="1500"/>
    <n v="0"/>
    <n v="500000"/>
    <n v="0"/>
    <n v="517000"/>
    <n v="1"/>
    <n v="2019"/>
    <x v="1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BFD6781-2683-4F65-97BD-C9175D43F889}" name="TablaDinámica4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olHeaderCaption="Promedio Costo vs Zona">
  <location ref="B3:G5" firstHeaderRow="1" firstDataRow="2" firstDataCol="1"/>
  <pivotFields count="24">
    <pivotField numFmtId="1" showAll="0">
      <items count="10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showAll="0"/>
    <pivotField numFmtId="14" showAll="0"/>
    <pivotField numFmtId="14" showAll="0"/>
    <pivotField showAll="0"/>
    <pivotField showAll="0"/>
    <pivotField showAll="0">
      <items count="29">
        <item x="10"/>
        <item x="26"/>
        <item x="14"/>
        <item x="1"/>
        <item x="19"/>
        <item x="24"/>
        <item x="6"/>
        <item x="2"/>
        <item x="7"/>
        <item x="5"/>
        <item x="22"/>
        <item x="15"/>
        <item x="12"/>
        <item x="16"/>
        <item x="20"/>
        <item x="3"/>
        <item x="18"/>
        <item x="23"/>
        <item x="4"/>
        <item x="11"/>
        <item x="25"/>
        <item x="8"/>
        <item x="17"/>
        <item x="0"/>
        <item x="13"/>
        <item x="21"/>
        <item x="27"/>
        <item x="9"/>
        <item t="default"/>
      </items>
    </pivotField>
    <pivotField numFmtId="1" showAll="0"/>
    <pivotField numFmtId="1" showAll="0"/>
    <pivotField numFmtId="1" showAll="0"/>
    <pivotField numFmtId="1" showAll="0"/>
    <pivotField numFmtId="1" showAll="0"/>
    <pivotField numFmtId="1" showAll="0"/>
    <pivotField showAll="0"/>
    <pivotField showAll="0"/>
    <pivotField showAll="0"/>
    <pivotField numFmtId="169" showAll="0"/>
    <pivotField numFmtId="169" showAll="0"/>
    <pivotField numFmtId="169" showAll="0"/>
    <pivotField numFmtId="169" showAll="0"/>
    <pivotField numFmtId="169" showAll="0"/>
    <pivotField numFmtId="169" showAll="0"/>
    <pivotField dataField="1" numFmtId="169" showAll="0"/>
    <pivotField axis="axisCol" multipleItemSelectionAllowed="1" showAll="0">
      <items count="5">
        <item x="0"/>
        <item x="1"/>
        <item x="2"/>
        <item x="3"/>
        <item t="default"/>
      </items>
    </pivotField>
  </pivotFields>
  <rowItems count="1">
    <i/>
  </rowItems>
  <colFields count="1">
    <field x="23"/>
  </colFields>
  <colItems count="5">
    <i>
      <x/>
    </i>
    <i>
      <x v="1"/>
    </i>
    <i>
      <x v="2"/>
    </i>
    <i>
      <x v="3"/>
    </i>
    <i t="grand">
      <x/>
    </i>
  </colItems>
  <dataFields count="1">
    <dataField name="promedio COSTO DIARIO" fld="22" subtotal="average" baseField="23" baseItem="0"/>
  </dataFields>
  <formats count="19">
    <format dxfId="594">
      <pivotArea type="all" dataOnly="0" outline="0" fieldPosition="0"/>
    </format>
    <format dxfId="593">
      <pivotArea outline="0" collapsedLevelsAreSubtotals="1" fieldPosition="0"/>
    </format>
    <format dxfId="592">
      <pivotArea type="origin" dataOnly="0" labelOnly="1" outline="0" fieldPosition="0"/>
    </format>
    <format dxfId="591">
      <pivotArea dataOnly="0" labelOnly="1" outline="0" axis="axisValues" fieldPosition="0"/>
    </format>
    <format dxfId="590">
      <pivotArea field="23" type="button" dataOnly="0" labelOnly="1" outline="0" axis="axisCol" fieldPosition="0"/>
    </format>
    <format dxfId="589">
      <pivotArea type="topRight" dataOnly="0" labelOnly="1" outline="0" fieldPosition="0"/>
    </format>
    <format dxfId="588">
      <pivotArea type="all" dataOnly="0" outline="0" fieldPosition="0"/>
    </format>
    <format dxfId="587">
      <pivotArea outline="0" collapsedLevelsAreSubtotals="1" fieldPosition="0"/>
    </format>
    <format dxfId="586">
      <pivotArea type="origin" dataOnly="0" labelOnly="1" outline="0" fieldPosition="0"/>
    </format>
    <format dxfId="585">
      <pivotArea dataOnly="0" labelOnly="1" outline="0" axis="axisValues" fieldPosition="0"/>
    </format>
    <format dxfId="584">
      <pivotArea field="23" type="button" dataOnly="0" labelOnly="1" outline="0" axis="axisCol" fieldPosition="0"/>
    </format>
    <format dxfId="583">
      <pivotArea type="topRight" dataOnly="0" labelOnly="1" outline="0" fieldPosition="0"/>
    </format>
    <format dxfId="582">
      <pivotArea outline="0" collapsedLevelsAreSubtotals="1" fieldPosition="0">
        <references count="1">
          <reference field="23" count="1" selected="0">
            <x v="1"/>
          </reference>
        </references>
      </pivotArea>
    </format>
    <format dxfId="581">
      <pivotArea type="topRight" dataOnly="0" labelOnly="1" outline="0" fieldPosition="0"/>
    </format>
    <format dxfId="580">
      <pivotArea dataOnly="0" labelOnly="1" fieldPosition="0">
        <references count="1">
          <reference field="23" count="1">
            <x v="1"/>
          </reference>
        </references>
      </pivotArea>
    </format>
    <format dxfId="579">
      <pivotArea outline="0" collapsedLevelsAreSubtotals="1" fieldPosition="0">
        <references count="1">
          <reference field="23" count="1" selected="0">
            <x v="3"/>
          </reference>
        </references>
      </pivotArea>
    </format>
    <format dxfId="578">
      <pivotArea grandCol="1" outline="0" collapsedLevelsAreSubtotals="1" fieldPosition="0"/>
    </format>
    <format dxfId="577">
      <pivotArea outline="0" collapsedLevelsAreSubtotals="1" fieldPosition="0">
        <references count="1">
          <reference field="23" count="1" selected="0">
            <x v="2"/>
          </reference>
        </references>
      </pivotArea>
    </format>
    <format dxfId="576">
      <pivotArea outline="0" collapsedLevelsAreSubtotals="1" fieldPosition="0">
        <references count="1">
          <reference field="23" count="1" selected="0">
            <x v="1"/>
          </reference>
        </references>
      </pivotArea>
    </format>
  </formats>
  <conditionalFormats count="1">
    <conditionalFormat scope="data" priority="2">
      <pivotAreas count="1">
        <pivotArea outline="0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2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51EB20A-E552-4B44-B67D-3361B8832EA4}" name="TablaDinámica6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olHeaderCaption="Genero vs Costo Diario">
  <location ref="B11:E13" firstHeaderRow="1" firstDataRow="2" firstDataCol="1"/>
  <pivotFields count="24">
    <pivotField numFmtId="1" showAll="0">
      <items count="10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showAll="0"/>
    <pivotField numFmtId="14" showAll="0"/>
    <pivotField numFmtId="14" showAll="0"/>
    <pivotField axis="axisCol" showAll="0">
      <items count="3">
        <item x="1"/>
        <item x="0"/>
        <item t="default"/>
      </items>
    </pivotField>
    <pivotField showAll="0"/>
    <pivotField showAll="0">
      <items count="29">
        <item x="10"/>
        <item x="26"/>
        <item x="14"/>
        <item x="1"/>
        <item x="19"/>
        <item x="24"/>
        <item x="6"/>
        <item x="2"/>
        <item x="7"/>
        <item x="5"/>
        <item x="22"/>
        <item x="15"/>
        <item x="12"/>
        <item x="16"/>
        <item x="20"/>
        <item x="3"/>
        <item x="18"/>
        <item x="23"/>
        <item x="4"/>
        <item x="11"/>
        <item x="25"/>
        <item x="8"/>
        <item x="17"/>
        <item x="0"/>
        <item x="13"/>
        <item x="21"/>
        <item x="27"/>
        <item x="9"/>
        <item t="default"/>
      </items>
    </pivotField>
    <pivotField numFmtId="1" showAll="0"/>
    <pivotField numFmtId="1" showAll="0"/>
    <pivotField numFmtId="1" showAll="0"/>
    <pivotField numFmtId="1" showAll="0"/>
    <pivotField numFmtId="1" showAll="0"/>
    <pivotField numFmtId="1" showAll="0"/>
    <pivotField showAll="0"/>
    <pivotField showAll="0"/>
    <pivotField showAll="0"/>
    <pivotField numFmtId="169" showAll="0"/>
    <pivotField numFmtId="169" showAll="0"/>
    <pivotField numFmtId="169" showAll="0"/>
    <pivotField numFmtId="169" showAll="0"/>
    <pivotField numFmtId="169" showAll="0"/>
    <pivotField numFmtId="169" showAll="0"/>
    <pivotField dataField="1" numFmtId="169" showAll="0"/>
    <pivotField multipleItemSelectionAllowed="1" showAll="0">
      <items count="5">
        <item x="0"/>
        <item x="1"/>
        <item x="2"/>
        <item x="3"/>
        <item t="default"/>
      </items>
    </pivotField>
  </pivotFields>
  <rowItems count="1">
    <i/>
  </rowItems>
  <colFields count="1">
    <field x="4"/>
  </colFields>
  <colItems count="3">
    <i>
      <x/>
    </i>
    <i>
      <x v="1"/>
    </i>
    <i t="grand">
      <x/>
    </i>
  </colItems>
  <dataFields count="1">
    <dataField name="Suma de COSTO DIARIO" fld="22" baseField="4" baseItem="0"/>
  </dataFields>
  <formats count="14">
    <format dxfId="608">
      <pivotArea type="all" dataOnly="0" outline="0" fieldPosition="0"/>
    </format>
    <format dxfId="607">
      <pivotArea outline="0" collapsedLevelsAreSubtotals="1" fieldPosition="0"/>
    </format>
    <format dxfId="606">
      <pivotArea type="origin" dataOnly="0" labelOnly="1" outline="0" fieldPosition="0"/>
    </format>
    <format dxfId="605">
      <pivotArea dataOnly="0" labelOnly="1" outline="0" axis="axisValues" fieldPosition="0"/>
    </format>
    <format dxfId="604">
      <pivotArea field="23" type="button" dataOnly="0" labelOnly="1" outline="0"/>
    </format>
    <format dxfId="603">
      <pivotArea type="topRight" dataOnly="0" labelOnly="1" outline="0" fieldPosition="0"/>
    </format>
    <format dxfId="602">
      <pivotArea type="all" dataOnly="0" outline="0" fieldPosition="0"/>
    </format>
    <format dxfId="601">
      <pivotArea outline="0" collapsedLevelsAreSubtotals="1" fieldPosition="0"/>
    </format>
    <format dxfId="600">
      <pivotArea type="origin" dataOnly="0" labelOnly="1" outline="0" fieldPosition="0"/>
    </format>
    <format dxfId="599">
      <pivotArea dataOnly="0" labelOnly="1" outline="0" axis="axisValues" fieldPosition="0"/>
    </format>
    <format dxfId="598">
      <pivotArea field="23" type="button" dataOnly="0" labelOnly="1" outline="0"/>
    </format>
    <format dxfId="597">
      <pivotArea type="topRight" dataOnly="0" labelOnly="1" outline="0" fieldPosition="0"/>
    </format>
    <format dxfId="596">
      <pivotArea type="topRight" dataOnly="0" labelOnly="1" outline="0" fieldPosition="0"/>
    </format>
    <format dxfId="595">
      <pivotArea outline="0" fieldPosition="0">
        <references count="1">
          <reference field="4294967294" count="1">
            <x v="0"/>
          </reference>
        </references>
      </pivotArea>
    </format>
  </formats>
  <conditionalFormats count="1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2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A076226-7A8E-4798-95B0-55B873187AAB}" name="TablaDinámica5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olHeaderCaption="Conteo de Vehiculos Blindados vs Zona">
  <location ref="G11:L13" firstHeaderRow="1" firstDataRow="2" firstDataCol="1"/>
  <pivotFields count="24">
    <pivotField numFmtId="1" showAll="0">
      <items count="10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showAll="0"/>
    <pivotField numFmtId="14" showAll="0"/>
    <pivotField numFmtId="14" showAll="0"/>
    <pivotField showAll="0"/>
    <pivotField showAll="0"/>
    <pivotField showAll="0">
      <items count="29">
        <item x="10"/>
        <item x="26"/>
        <item x="14"/>
        <item x="1"/>
        <item x="19"/>
        <item x="24"/>
        <item x="6"/>
        <item x="2"/>
        <item x="7"/>
        <item x="5"/>
        <item x="22"/>
        <item x="15"/>
        <item x="12"/>
        <item x="16"/>
        <item x="20"/>
        <item x="3"/>
        <item x="18"/>
        <item x="23"/>
        <item x="4"/>
        <item x="11"/>
        <item x="25"/>
        <item x="8"/>
        <item x="17"/>
        <item x="0"/>
        <item x="13"/>
        <item x="21"/>
        <item x="27"/>
        <item x="9"/>
        <item t="default"/>
      </items>
    </pivotField>
    <pivotField numFmtId="1" showAll="0"/>
    <pivotField numFmtId="1" showAll="0"/>
    <pivotField numFmtId="1" showAll="0"/>
    <pivotField numFmtId="1" showAll="0"/>
    <pivotField dataField="1" numFmtId="1" showAll="0"/>
    <pivotField numFmtId="1" showAll="0"/>
    <pivotField showAll="0"/>
    <pivotField showAll="0"/>
    <pivotField showAll="0"/>
    <pivotField numFmtId="169" showAll="0"/>
    <pivotField numFmtId="169" showAll="0"/>
    <pivotField numFmtId="169" showAll="0"/>
    <pivotField numFmtId="169" showAll="0"/>
    <pivotField numFmtId="169" showAll="0"/>
    <pivotField numFmtId="169" showAll="0"/>
    <pivotField numFmtId="169" showAll="0"/>
    <pivotField axis="axisCol" multipleItemSelectionAllowed="1" showAll="0">
      <items count="5">
        <item x="0"/>
        <item x="1"/>
        <item x="2"/>
        <item x="3"/>
        <item t="default"/>
      </items>
    </pivotField>
  </pivotFields>
  <rowItems count="1">
    <i/>
  </rowItems>
  <colFields count="1">
    <field x="23"/>
  </colFields>
  <colItems count="5">
    <i>
      <x/>
    </i>
    <i>
      <x v="1"/>
    </i>
    <i>
      <x v="2"/>
    </i>
    <i>
      <x v="3"/>
    </i>
    <i t="grand">
      <x/>
    </i>
  </colItems>
  <dataFields count="1">
    <dataField name="VEHICULOS BLINDADOS" fld="11" subtotal="count" baseField="23" baseItem="0"/>
  </dataFields>
  <formats count="15">
    <format dxfId="623">
      <pivotArea type="all" dataOnly="0" outline="0" fieldPosition="0"/>
    </format>
    <format dxfId="622">
      <pivotArea outline="0" collapsedLevelsAreSubtotals="1" fieldPosition="0"/>
    </format>
    <format dxfId="621">
      <pivotArea type="origin" dataOnly="0" labelOnly="1" outline="0" fieldPosition="0"/>
    </format>
    <format dxfId="620">
      <pivotArea dataOnly="0" labelOnly="1" outline="0" axis="axisValues" fieldPosition="0"/>
    </format>
    <format dxfId="619">
      <pivotArea field="23" type="button" dataOnly="0" labelOnly="1" outline="0" axis="axisCol" fieldPosition="0"/>
    </format>
    <format dxfId="618">
      <pivotArea type="topRight" dataOnly="0" labelOnly="1" outline="0" fieldPosition="0"/>
    </format>
    <format dxfId="617">
      <pivotArea type="all" dataOnly="0" outline="0" fieldPosition="0"/>
    </format>
    <format dxfId="616">
      <pivotArea outline="0" collapsedLevelsAreSubtotals="1" fieldPosition="0"/>
    </format>
    <format dxfId="615">
      <pivotArea type="origin" dataOnly="0" labelOnly="1" outline="0" fieldPosition="0"/>
    </format>
    <format dxfId="614">
      <pivotArea dataOnly="0" labelOnly="1" outline="0" axis="axisValues" fieldPosition="0"/>
    </format>
    <format dxfId="613">
      <pivotArea field="23" type="button" dataOnly="0" labelOnly="1" outline="0" axis="axisCol" fieldPosition="0"/>
    </format>
    <format dxfId="612">
      <pivotArea type="topRight" dataOnly="0" labelOnly="1" outline="0" fieldPosition="0"/>
    </format>
    <format dxfId="611">
      <pivotArea outline="0" collapsedLevelsAreSubtotals="1" fieldPosition="0">
        <references count="1">
          <reference field="23" count="1" selected="0">
            <x v="1"/>
          </reference>
        </references>
      </pivotArea>
    </format>
    <format dxfId="610">
      <pivotArea type="topRight" dataOnly="0" labelOnly="1" outline="0" fieldPosition="0"/>
    </format>
    <format dxfId="609">
      <pivotArea dataOnly="0" labelOnly="1" fieldPosition="0">
        <references count="1">
          <reference field="23" count="1">
            <x v="1"/>
          </reference>
        </references>
      </pivotArea>
    </format>
  </formats>
  <conditionalFormats count="1">
    <conditionalFormat priority="5">
      <pivotAreas count="1">
        <pivotArea type="all" outline="0" fieldPosition="0"/>
      </pivotAreas>
    </conditionalFormat>
  </conditionalFormats>
  <pivotTableStyleInfo name="PivotStyleLight2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02102F1-AF2A-4A29-B9F8-65F8ADACBF85}" name="TablaDinámica9" cacheId="2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6" rowHeaderCaption="Mes">
  <location ref="C14:D27" firstHeaderRow="1" firstDataRow="1" firstDataCol="1"/>
  <pivotFields count="26">
    <pivotField numFmtId="1" showAll="0"/>
    <pivotField showAll="0"/>
    <pivotField numFmtId="14" showAll="0"/>
    <pivotField numFmtId="14" showAll="0"/>
    <pivotField showAll="0"/>
    <pivotField showAll="0"/>
    <pivotField showAll="0"/>
    <pivotField numFmtId="1" showAll="0"/>
    <pivotField numFmtId="1" showAll="0"/>
    <pivotField numFmtId="1" showAll="0"/>
    <pivotField numFmtId="1" showAll="0"/>
    <pivotField numFmtId="1" showAll="0"/>
    <pivotField numFmtId="1" showAll="0"/>
    <pivotField showAll="0"/>
    <pivotField showAll="0"/>
    <pivotField dataField="1" showAll="0">
      <items count="2">
        <item x="0"/>
        <item t="default"/>
      </items>
    </pivotField>
    <pivotField numFmtId="169" showAll="0"/>
    <pivotField numFmtId="169" showAll="0"/>
    <pivotField numFmtId="169" showAll="0"/>
    <pivotField numFmtId="169" showAll="0"/>
    <pivotField numFmtId="169" showAll="0"/>
    <pivotField numFmtId="169" showAll="0"/>
    <pivotField numFmtId="169" showAll="0"/>
    <pivotField showAll="0"/>
    <pivotField showAll="0"/>
    <pivotField axis="axisRow" showAll="0">
      <items count="13">
        <item x="10"/>
        <item x="2"/>
        <item x="5"/>
        <item x="11"/>
        <item x="7"/>
        <item x="1"/>
        <item x="0"/>
        <item x="3"/>
        <item x="9"/>
        <item x="4"/>
        <item x="6"/>
        <item x="8"/>
        <item t="default"/>
      </items>
    </pivotField>
  </pivotFields>
  <rowFields count="1">
    <field x="25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Personas x Mes" fld="15" baseField="25" baseItem="0"/>
  </dataFields>
  <chartFormats count="1"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3E7FDB4-6969-4665-9854-2CD3C4E0D708}" name="TablaDinámica7" cacheId="1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17" rowHeaderCaption="Año" colHeaderCaption="Persona x Año">
  <location ref="C2:D8" firstHeaderRow="1" firstDataRow="1" firstDataCol="1"/>
  <pivotFields count="25">
    <pivotField numFmtId="1" showAll="0"/>
    <pivotField showAll="0"/>
    <pivotField numFmtId="14" showAll="0"/>
    <pivotField numFmtId="14" showAll="0"/>
    <pivotField showAll="0"/>
    <pivotField showAll="0"/>
    <pivotField showAll="0"/>
    <pivotField numFmtId="1" showAll="0"/>
    <pivotField numFmtId="1" showAll="0"/>
    <pivotField numFmtId="1" showAll="0"/>
    <pivotField numFmtId="1" showAll="0"/>
    <pivotField numFmtId="1" showAll="0"/>
    <pivotField numFmtId="1" showAll="0"/>
    <pivotField showAll="0"/>
    <pivotField showAll="0"/>
    <pivotField dataField="1" showAll="0">
      <items count="2">
        <item x="0"/>
        <item t="default"/>
      </items>
    </pivotField>
    <pivotField numFmtId="169" showAll="0"/>
    <pivotField numFmtId="169" showAll="0"/>
    <pivotField numFmtId="169" showAll="0"/>
    <pivotField numFmtId="169" showAll="0"/>
    <pivotField numFmtId="169" showAll="0"/>
    <pivotField numFmtId="169" showAll="0"/>
    <pivotField numFmtId="169" showAll="0"/>
    <pivotField showAll="0"/>
    <pivotField axis="axisRow" showAll="0">
      <items count="6">
        <item x="0"/>
        <item x="1"/>
        <item x="2"/>
        <item x="3"/>
        <item x="4"/>
        <item t="default"/>
      </items>
    </pivotField>
  </pivotFields>
  <rowFields count="1">
    <field x="24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Personas x año" fld="15" baseField="24" baseItem="0"/>
  </dataFields>
  <chartFormats count="2">
    <chartFormat chart="1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DEPARTAMENTO" xr10:uid="{5AB8C04B-3E0B-4E28-9770-F668701F480D}" sourceName="DEPARTAMENTO ">
  <pivotTables>
    <pivotTable tabId="5" name="TablaDinámica4"/>
    <pivotTable tabId="5" name="TablaDinámica5"/>
    <pivotTable tabId="5" name="TablaDinámica6"/>
  </pivotTables>
  <data>
    <tabular pivotCacheId="1541103586">
      <items count="28">
        <i x="10" s="1"/>
        <i x="26" s="1"/>
        <i x="14" s="1"/>
        <i x="1" s="1"/>
        <i x="19" s="1"/>
        <i x="24" s="1"/>
        <i x="6" s="1"/>
        <i x="2" s="1"/>
        <i x="7" s="1"/>
        <i x="5" s="1"/>
        <i x="22" s="1"/>
        <i x="15" s="1"/>
        <i x="12" s="1"/>
        <i x="16" s="1"/>
        <i x="20" s="1"/>
        <i x="3" s="1"/>
        <i x="18" s="1"/>
        <i x="23" s="1"/>
        <i x="4" s="1"/>
        <i x="11" s="1"/>
        <i x="25" s="1"/>
        <i x="8" s="1"/>
        <i x="17" s="1"/>
        <i x="0" s="1"/>
        <i x="13" s="1"/>
        <i x="21" s="1"/>
        <i x="27" s="1"/>
        <i x="9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DEPARTAMENTO " xr10:uid="{8E88C54F-DD65-4F98-B338-CA6503E75A80}" cache="SegmentaciónDeDatos_DEPARTAMENTO" caption="DEPARTAMENTO " columnCount="7" rowHeight="241300"/>
</slic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microsoft.com/office/2007/relationships/slicer" Target="../slicers/slicer1.xml"/><Relationship Id="rId4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F6012-5EEC-4D4B-80FD-D2234BE95490}">
  <dimension ref="B2:L35"/>
  <sheetViews>
    <sheetView topLeftCell="A10" workbookViewId="0">
      <selection activeCell="K34" sqref="B34:K34"/>
    </sheetView>
  </sheetViews>
  <sheetFormatPr baseColWidth="10" defaultColWidth="9.140625" defaultRowHeight="12.75" x14ac:dyDescent="0.2"/>
  <cols>
    <col min="1" max="1" width="9.140625" style="10"/>
    <col min="2" max="2" width="15.140625" style="10" customWidth="1"/>
    <col min="3" max="3" width="13.7109375" style="10" customWidth="1"/>
    <col min="4" max="8" width="11.85546875" style="10" customWidth="1"/>
    <col min="9" max="16384" width="9.140625" style="10"/>
  </cols>
  <sheetData>
    <row r="2" spans="2:12" s="13" customFormat="1" ht="19.5" customHeight="1" x14ac:dyDescent="0.25">
      <c r="B2" s="30" t="s">
        <v>0</v>
      </c>
      <c r="C2" s="30"/>
      <c r="D2" s="30"/>
      <c r="E2" s="30"/>
      <c r="F2" s="30"/>
      <c r="G2" s="30"/>
      <c r="H2" s="30"/>
      <c r="I2" s="30"/>
      <c r="J2" s="30"/>
      <c r="K2" s="30"/>
      <c r="L2" s="30"/>
    </row>
    <row r="3" spans="2:12" s="13" customFormat="1" ht="19.5" customHeight="1" x14ac:dyDescent="0.25"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</row>
    <row r="5" spans="2:12" s="15" customFormat="1" ht="25.5" customHeight="1" x14ac:dyDescent="0.25">
      <c r="B5" s="14" t="s">
        <v>1</v>
      </c>
    </row>
    <row r="6" spans="2:12" x14ac:dyDescent="0.2">
      <c r="B6" s="9"/>
    </row>
    <row r="7" spans="2:12" x14ac:dyDescent="0.2">
      <c r="B7" s="10" t="s">
        <v>2</v>
      </c>
    </row>
    <row r="8" spans="2:12" x14ac:dyDescent="0.2">
      <c r="B8" s="10" t="s">
        <v>3</v>
      </c>
    </row>
    <row r="9" spans="2:12" x14ac:dyDescent="0.2">
      <c r="B9" s="10" t="s">
        <v>4</v>
      </c>
    </row>
    <row r="10" spans="2:12" x14ac:dyDescent="0.2">
      <c r="B10" s="10" t="s">
        <v>5</v>
      </c>
    </row>
    <row r="11" spans="2:12" x14ac:dyDescent="0.2">
      <c r="B11" s="9"/>
    </row>
    <row r="12" spans="2:12" x14ac:dyDescent="0.2">
      <c r="B12" s="10" t="s">
        <v>6</v>
      </c>
    </row>
    <row r="13" spans="2:12" x14ac:dyDescent="0.2">
      <c r="B13" s="10" t="s">
        <v>1311</v>
      </c>
    </row>
    <row r="14" spans="2:12" x14ac:dyDescent="0.2">
      <c r="B14" s="9"/>
    </row>
    <row r="15" spans="2:12" x14ac:dyDescent="0.2">
      <c r="B15" s="10" t="s">
        <v>7</v>
      </c>
    </row>
    <row r="16" spans="2:12" x14ac:dyDescent="0.2">
      <c r="B16" s="10" t="s">
        <v>8</v>
      </c>
    </row>
    <row r="17" spans="2:2" x14ac:dyDescent="0.2">
      <c r="B17" s="9"/>
    </row>
    <row r="18" spans="2:2" s="15" customFormat="1" ht="25.5" customHeight="1" x14ac:dyDescent="0.25">
      <c r="B18" s="14" t="s">
        <v>9</v>
      </c>
    </row>
    <row r="19" spans="2:2" x14ac:dyDescent="0.2">
      <c r="B19" s="9"/>
    </row>
    <row r="20" spans="2:2" x14ac:dyDescent="0.2">
      <c r="B20" s="10" t="s">
        <v>10</v>
      </c>
    </row>
    <row r="21" spans="2:2" x14ac:dyDescent="0.2">
      <c r="B21" s="10" t="s">
        <v>11</v>
      </c>
    </row>
    <row r="22" spans="2:2" x14ac:dyDescent="0.2">
      <c r="B22" s="9"/>
    </row>
    <row r="23" spans="2:2" x14ac:dyDescent="0.2">
      <c r="B23" s="10" t="s">
        <v>12</v>
      </c>
    </row>
    <row r="24" spans="2:2" x14ac:dyDescent="0.2">
      <c r="B24" s="10" t="s">
        <v>13</v>
      </c>
    </row>
    <row r="25" spans="2:2" x14ac:dyDescent="0.2">
      <c r="B25" s="10" t="s">
        <v>14</v>
      </c>
    </row>
    <row r="26" spans="2:2" x14ac:dyDescent="0.2">
      <c r="B26" s="10" t="s">
        <v>15</v>
      </c>
    </row>
    <row r="27" spans="2:2" x14ac:dyDescent="0.2">
      <c r="B27" s="10" t="s">
        <v>16</v>
      </c>
    </row>
    <row r="29" spans="2:2" x14ac:dyDescent="0.2">
      <c r="B29" s="9"/>
    </row>
    <row r="30" spans="2:2" s="15" customFormat="1" ht="25.5" customHeight="1" x14ac:dyDescent="0.25">
      <c r="B30" s="14" t="s">
        <v>17</v>
      </c>
    </row>
    <row r="32" spans="2:2" x14ac:dyDescent="0.2">
      <c r="B32" s="10" t="s">
        <v>18</v>
      </c>
    </row>
    <row r="33" spans="2:2" x14ac:dyDescent="0.2">
      <c r="B33" s="10" t="s">
        <v>19</v>
      </c>
    </row>
    <row r="34" spans="2:2" x14ac:dyDescent="0.2">
      <c r="B34" s="10" t="s">
        <v>20</v>
      </c>
    </row>
    <row r="35" spans="2:2" x14ac:dyDescent="0.2">
      <c r="B35" s="10" t="s">
        <v>21</v>
      </c>
    </row>
  </sheetData>
  <mergeCells count="1">
    <mergeCell ref="B2:L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922"/>
  <sheetViews>
    <sheetView topLeftCell="A232" workbookViewId="0">
      <selection sqref="A1:M257"/>
    </sheetView>
  </sheetViews>
  <sheetFormatPr baseColWidth="10" defaultColWidth="9.140625" defaultRowHeight="15" x14ac:dyDescent="0.25"/>
  <cols>
    <col min="1" max="1" width="14" customWidth="1"/>
    <col min="2" max="2" width="19.140625" customWidth="1"/>
    <col min="3" max="3" width="18.42578125" customWidth="1"/>
    <col min="4" max="4" width="19.85546875" customWidth="1"/>
    <col min="5" max="5" width="13.5703125" customWidth="1"/>
    <col min="6" max="6" width="17.28515625" customWidth="1"/>
    <col min="7" max="7" width="16.42578125" customWidth="1"/>
    <col min="8" max="8" width="14.7109375" customWidth="1"/>
    <col min="9" max="9" width="12.28515625" customWidth="1"/>
    <col min="10" max="10" width="10.5703125" customWidth="1"/>
    <col min="11" max="11" width="12" customWidth="1"/>
    <col min="13" max="13" width="14.28515625" customWidth="1"/>
    <col min="14" max="14" width="21.85546875" style="17" customWidth="1"/>
    <col min="15" max="15" width="17" style="17" customWidth="1"/>
    <col min="16" max="16" width="9.140625" style="17"/>
    <col min="17" max="17" width="13.140625" bestFit="1" customWidth="1"/>
    <col min="18" max="18" width="10.85546875" bestFit="1" customWidth="1"/>
    <col min="19" max="19" width="8.5703125" bestFit="1" customWidth="1"/>
    <col min="20" max="20" width="10.42578125" bestFit="1" customWidth="1"/>
    <col min="21" max="21" width="11.5703125" bestFit="1" customWidth="1"/>
    <col min="22" max="22" width="13.140625" bestFit="1" customWidth="1"/>
    <col min="23" max="23" width="12.28515625" customWidth="1"/>
    <col min="24" max="24" width="9.140625" style="17"/>
    <col min="25" max="25" width="11.85546875" style="17" bestFit="1" customWidth="1"/>
  </cols>
  <sheetData>
    <row r="1" spans="1:26" ht="22.5" customHeight="1" x14ac:dyDescent="0.25">
      <c r="H1" s="31" t="s">
        <v>22</v>
      </c>
      <c r="I1" s="31"/>
      <c r="J1" s="31"/>
      <c r="K1" s="31"/>
      <c r="L1" s="31"/>
      <c r="M1" s="31"/>
      <c r="O1" s="18"/>
      <c r="Q1" s="31" t="s">
        <v>1315</v>
      </c>
      <c r="R1" s="31"/>
      <c r="S1" s="31"/>
      <c r="T1" s="31"/>
      <c r="U1" s="31"/>
      <c r="V1" s="31"/>
      <c r="W1" s="31"/>
    </row>
    <row r="2" spans="1:26" s="7" customFormat="1" ht="42" customHeight="1" x14ac:dyDescent="0.25">
      <c r="A2" s="6" t="s">
        <v>23</v>
      </c>
      <c r="B2" s="5" t="s">
        <v>24</v>
      </c>
      <c r="C2" s="5" t="s">
        <v>25</v>
      </c>
      <c r="D2" s="5" t="s">
        <v>26</v>
      </c>
      <c r="E2" s="5" t="s">
        <v>27</v>
      </c>
      <c r="F2" s="5" t="s">
        <v>28</v>
      </c>
      <c r="G2" s="5" t="s">
        <v>29</v>
      </c>
      <c r="H2" s="5" t="s">
        <v>30</v>
      </c>
      <c r="I2" s="5" t="s">
        <v>31</v>
      </c>
      <c r="J2" s="5" t="s">
        <v>32</v>
      </c>
      <c r="K2" s="5" t="s">
        <v>33</v>
      </c>
      <c r="L2" s="5" t="s">
        <v>34</v>
      </c>
      <c r="M2" s="5" t="s">
        <v>35</v>
      </c>
      <c r="N2" s="16" t="s">
        <v>1312</v>
      </c>
      <c r="O2" s="16" t="s">
        <v>1313</v>
      </c>
      <c r="P2" s="16" t="s">
        <v>1314</v>
      </c>
      <c r="Q2" s="16" t="s">
        <v>30</v>
      </c>
      <c r="R2" s="16" t="s">
        <v>31</v>
      </c>
      <c r="S2" s="16" t="s">
        <v>32</v>
      </c>
      <c r="T2" s="16" t="s">
        <v>33</v>
      </c>
      <c r="U2" s="16" t="s">
        <v>34</v>
      </c>
      <c r="V2" s="16" t="s">
        <v>35</v>
      </c>
      <c r="W2" s="16" t="s">
        <v>1316</v>
      </c>
      <c r="X2" s="16" t="s">
        <v>1310</v>
      </c>
      <c r="Y2" s="16" t="s">
        <v>1325</v>
      </c>
      <c r="Z2" s="16" t="s">
        <v>1328</v>
      </c>
    </row>
    <row r="3" spans="1:26" x14ac:dyDescent="0.25">
      <c r="A3" s="2">
        <v>10000001</v>
      </c>
      <c r="B3" s="1" t="s">
        <v>36</v>
      </c>
      <c r="C3" s="3">
        <v>42369</v>
      </c>
      <c r="D3" s="3">
        <v>42579</v>
      </c>
      <c r="E3" s="3" t="s">
        <v>37</v>
      </c>
      <c r="F3" s="1" t="s">
        <v>38</v>
      </c>
      <c r="G3" s="4" t="s">
        <v>39</v>
      </c>
      <c r="H3" s="8">
        <v>0</v>
      </c>
      <c r="I3" s="8">
        <v>1</v>
      </c>
      <c r="J3" s="8">
        <v>0</v>
      </c>
      <c r="K3" s="8">
        <v>0</v>
      </c>
      <c r="L3" s="8">
        <v>1</v>
      </c>
      <c r="M3" s="8">
        <v>2</v>
      </c>
      <c r="N3" s="17" t="str">
        <f t="shared" ref="N3:N66" si="0">IF(OR(H3&gt;0, I3&gt;0, J3&gt;0), "Si", "No")</f>
        <v>Si</v>
      </c>
      <c r="O3" s="17" t="str">
        <f t="shared" ref="O3:O66" si="1">IF(OR(K3&gt;0, L3&gt;0, M3&gt;0), "Si", "No")</f>
        <v>Si</v>
      </c>
      <c r="P3" s="17">
        <v>1</v>
      </c>
      <c r="Q3" s="19">
        <f>Tablas!$C$5*H3</f>
        <v>0</v>
      </c>
      <c r="R3" s="19">
        <f>Tablas!$D$5*I3</f>
        <v>6500</v>
      </c>
      <c r="S3" s="19">
        <f>Tablas!$E$5*J3</f>
        <v>0</v>
      </c>
      <c r="T3" s="19">
        <f>Tablas!$F$5*K3</f>
        <v>0</v>
      </c>
      <c r="U3" s="19">
        <f>Tablas!$G$5*L3</f>
        <v>250000</v>
      </c>
      <c r="V3" s="19">
        <f>Tablas!$H$5*M3</f>
        <v>360000</v>
      </c>
      <c r="W3" s="19">
        <f t="shared" ref="W3:W66" si="2">SUM(Q3:V3)</f>
        <v>616500</v>
      </c>
      <c r="X3" s="17">
        <f>VLOOKUP(G3, Tablas!$B$9:$C$36, 2, FALSE)</f>
        <v>1</v>
      </c>
      <c r="Y3" s="17">
        <f>YEAR(C3)</f>
        <v>2015</v>
      </c>
      <c r="Z3" s="17">
        <f>MONTH(D3)</f>
        <v>7</v>
      </c>
    </row>
    <row r="4" spans="1:26" x14ac:dyDescent="0.25">
      <c r="A4" s="2">
        <v>10000002</v>
      </c>
      <c r="B4" s="1" t="s">
        <v>40</v>
      </c>
      <c r="C4" s="3">
        <v>42394</v>
      </c>
      <c r="D4" s="3">
        <v>43275</v>
      </c>
      <c r="E4" s="3" t="s">
        <v>37</v>
      </c>
      <c r="F4" s="1" t="s">
        <v>41</v>
      </c>
      <c r="G4" s="4" t="s">
        <v>41</v>
      </c>
      <c r="H4" s="8">
        <v>0</v>
      </c>
      <c r="I4" s="8">
        <v>2</v>
      </c>
      <c r="J4" s="8">
        <v>1</v>
      </c>
      <c r="K4" s="8">
        <v>0</v>
      </c>
      <c r="L4" s="8">
        <v>1</v>
      </c>
      <c r="M4" s="8">
        <v>2</v>
      </c>
      <c r="N4" s="17" t="str">
        <f t="shared" si="0"/>
        <v>Si</v>
      </c>
      <c r="O4" s="17" t="str">
        <f t="shared" si="1"/>
        <v>Si</v>
      </c>
      <c r="P4" s="17">
        <v>1</v>
      </c>
      <c r="Q4" s="19">
        <f>Tablas!$C$5*H4</f>
        <v>0</v>
      </c>
      <c r="R4" s="19">
        <f>Tablas!$D$5*I4</f>
        <v>13000</v>
      </c>
      <c r="S4" s="19">
        <f>Tablas!$E$5*J4</f>
        <v>1500</v>
      </c>
      <c r="T4" s="19">
        <f>Tablas!$F$5*K4</f>
        <v>0</v>
      </c>
      <c r="U4" s="19">
        <f>Tablas!$G$5*L4</f>
        <v>250000</v>
      </c>
      <c r="V4" s="19">
        <f>Tablas!$H$5*M4</f>
        <v>360000</v>
      </c>
      <c r="W4" s="19">
        <f t="shared" si="2"/>
        <v>624500</v>
      </c>
      <c r="X4" s="17">
        <f>VLOOKUP(G4, Tablas!$B$9:$C$36, 2, FALSE)</f>
        <v>1</v>
      </c>
      <c r="Y4" s="17">
        <f t="shared" ref="Y4:Y67" si="3">YEAR(C4)</f>
        <v>2016</v>
      </c>
      <c r="Z4" s="17">
        <f t="shared" ref="Z4:Z67" si="4">MONTH(D4)</f>
        <v>6</v>
      </c>
    </row>
    <row r="5" spans="1:26" x14ac:dyDescent="0.25">
      <c r="A5" s="2">
        <v>10000003</v>
      </c>
      <c r="B5" s="1" t="s">
        <v>42</v>
      </c>
      <c r="C5" s="3">
        <v>42482</v>
      </c>
      <c r="D5" s="3">
        <v>43148</v>
      </c>
      <c r="E5" s="3" t="s">
        <v>37</v>
      </c>
      <c r="F5" s="1" t="s">
        <v>41</v>
      </c>
      <c r="G5" s="4" t="s">
        <v>41</v>
      </c>
      <c r="H5" s="8">
        <v>0</v>
      </c>
      <c r="I5" s="8">
        <v>0</v>
      </c>
      <c r="J5" s="8">
        <v>0</v>
      </c>
      <c r="K5" s="8">
        <v>3</v>
      </c>
      <c r="L5" s="8">
        <v>1</v>
      </c>
      <c r="M5" s="8">
        <v>2</v>
      </c>
      <c r="N5" s="17" t="str">
        <f t="shared" si="0"/>
        <v>No</v>
      </c>
      <c r="O5" s="17" t="str">
        <f t="shared" si="1"/>
        <v>Si</v>
      </c>
      <c r="P5" s="17">
        <v>1</v>
      </c>
      <c r="Q5" s="19">
        <f>Tablas!$C$5*H5</f>
        <v>0</v>
      </c>
      <c r="R5" s="19">
        <f>Tablas!$D$5*I5</f>
        <v>0</v>
      </c>
      <c r="S5" s="19">
        <f>Tablas!$E$5*J5</f>
        <v>0</v>
      </c>
      <c r="T5" s="19">
        <f>Tablas!$F$5*K5</f>
        <v>360000</v>
      </c>
      <c r="U5" s="19">
        <f>Tablas!$G$5*L5</f>
        <v>250000</v>
      </c>
      <c r="V5" s="19">
        <f>Tablas!$H$5*M5</f>
        <v>360000</v>
      </c>
      <c r="W5" s="19">
        <f t="shared" si="2"/>
        <v>970000</v>
      </c>
      <c r="X5" s="17">
        <f>VLOOKUP(G5, Tablas!$B$9:$C$36, 2, FALSE)</f>
        <v>1</v>
      </c>
      <c r="Y5" s="17">
        <f t="shared" si="3"/>
        <v>2016</v>
      </c>
      <c r="Z5" s="17">
        <f t="shared" si="4"/>
        <v>2</v>
      </c>
    </row>
    <row r="6" spans="1:26" x14ac:dyDescent="0.25">
      <c r="A6" s="2">
        <v>10000004</v>
      </c>
      <c r="B6" s="1" t="s">
        <v>43</v>
      </c>
      <c r="C6" s="3">
        <v>42532</v>
      </c>
      <c r="D6" s="3">
        <v>43343</v>
      </c>
      <c r="E6" s="3" t="s">
        <v>44</v>
      </c>
      <c r="F6" s="1" t="s">
        <v>41</v>
      </c>
      <c r="G6" s="4" t="s">
        <v>41</v>
      </c>
      <c r="H6" s="8">
        <v>0</v>
      </c>
      <c r="I6" s="8">
        <v>1</v>
      </c>
      <c r="J6" s="8">
        <v>1</v>
      </c>
      <c r="K6" s="8">
        <v>1</v>
      </c>
      <c r="L6" s="8">
        <v>2</v>
      </c>
      <c r="M6" s="8">
        <v>2</v>
      </c>
      <c r="N6" s="17" t="str">
        <f t="shared" si="0"/>
        <v>Si</v>
      </c>
      <c r="O6" s="17" t="str">
        <f t="shared" si="1"/>
        <v>Si</v>
      </c>
      <c r="P6" s="17">
        <v>1</v>
      </c>
      <c r="Q6" s="19">
        <f>Tablas!$C$5*H6</f>
        <v>0</v>
      </c>
      <c r="R6" s="19">
        <f>Tablas!$D$5*I6</f>
        <v>6500</v>
      </c>
      <c r="S6" s="19">
        <f>Tablas!$E$5*J6</f>
        <v>1500</v>
      </c>
      <c r="T6" s="19">
        <f>Tablas!$F$5*K6</f>
        <v>120000</v>
      </c>
      <c r="U6" s="19">
        <f>Tablas!$G$5*L6</f>
        <v>500000</v>
      </c>
      <c r="V6" s="19">
        <f>Tablas!$H$5*M6</f>
        <v>360000</v>
      </c>
      <c r="W6" s="19">
        <f t="shared" si="2"/>
        <v>988000</v>
      </c>
      <c r="X6" s="17">
        <f>VLOOKUP(G6, Tablas!$B$9:$C$36, 2, FALSE)</f>
        <v>1</v>
      </c>
      <c r="Y6" s="17">
        <f t="shared" si="3"/>
        <v>2016</v>
      </c>
      <c r="Z6" s="17">
        <f t="shared" si="4"/>
        <v>8</v>
      </c>
    </row>
    <row r="7" spans="1:26" x14ac:dyDescent="0.25">
      <c r="A7" s="2">
        <v>10000005</v>
      </c>
      <c r="B7" s="1" t="s">
        <v>45</v>
      </c>
      <c r="C7" s="3">
        <v>42548</v>
      </c>
      <c r="D7" s="3">
        <v>42665</v>
      </c>
      <c r="E7" s="3" t="s">
        <v>37</v>
      </c>
      <c r="F7" s="1" t="s">
        <v>46</v>
      </c>
      <c r="G7" s="4" t="s">
        <v>47</v>
      </c>
      <c r="H7" s="8">
        <v>0</v>
      </c>
      <c r="I7" s="8">
        <v>1</v>
      </c>
      <c r="J7" s="8">
        <v>0</v>
      </c>
      <c r="K7" s="8">
        <v>0</v>
      </c>
      <c r="L7" s="8">
        <v>1</v>
      </c>
      <c r="M7" s="8">
        <v>1</v>
      </c>
      <c r="N7" s="17" t="str">
        <f t="shared" si="0"/>
        <v>Si</v>
      </c>
      <c r="O7" s="17" t="str">
        <f t="shared" si="1"/>
        <v>Si</v>
      </c>
      <c r="P7" s="17">
        <v>1</v>
      </c>
      <c r="Q7" s="19">
        <f>Tablas!$C$5*H7</f>
        <v>0</v>
      </c>
      <c r="R7" s="19">
        <f>Tablas!$D$5*I7</f>
        <v>6500</v>
      </c>
      <c r="S7" s="19">
        <f>Tablas!$E$5*J7</f>
        <v>0</v>
      </c>
      <c r="T7" s="19">
        <f>Tablas!$F$5*K7</f>
        <v>0</v>
      </c>
      <c r="U7" s="19">
        <f>Tablas!$G$5*L7</f>
        <v>250000</v>
      </c>
      <c r="V7" s="19">
        <f>Tablas!$H$5*M7</f>
        <v>180000</v>
      </c>
      <c r="W7" s="19">
        <f t="shared" si="2"/>
        <v>436500</v>
      </c>
      <c r="X7" s="17">
        <f>VLOOKUP(G7, Tablas!$B$9:$C$36, 2, FALSE)</f>
        <v>1</v>
      </c>
      <c r="Y7" s="17">
        <f t="shared" si="3"/>
        <v>2016</v>
      </c>
      <c r="Z7" s="17">
        <f t="shared" si="4"/>
        <v>10</v>
      </c>
    </row>
    <row r="8" spans="1:26" x14ac:dyDescent="0.25">
      <c r="A8" s="2">
        <v>10000006</v>
      </c>
      <c r="B8" s="1" t="s">
        <v>48</v>
      </c>
      <c r="C8" s="3">
        <v>42596</v>
      </c>
      <c r="D8" s="3">
        <v>42930</v>
      </c>
      <c r="E8" s="3" t="s">
        <v>44</v>
      </c>
      <c r="F8" s="1" t="s">
        <v>49</v>
      </c>
      <c r="G8" s="4" t="s">
        <v>50</v>
      </c>
      <c r="H8" s="8">
        <v>1</v>
      </c>
      <c r="I8" s="8">
        <v>0</v>
      </c>
      <c r="J8" s="8">
        <v>0</v>
      </c>
      <c r="K8" s="8">
        <v>1</v>
      </c>
      <c r="L8" s="8">
        <v>1</v>
      </c>
      <c r="M8" s="8">
        <v>1</v>
      </c>
      <c r="N8" s="17" t="str">
        <f t="shared" si="0"/>
        <v>Si</v>
      </c>
      <c r="O8" s="17" t="str">
        <f t="shared" si="1"/>
        <v>Si</v>
      </c>
      <c r="P8" s="17">
        <v>1</v>
      </c>
      <c r="Q8" s="19">
        <f>Tablas!$C$5*H8</f>
        <v>2500</v>
      </c>
      <c r="R8" s="19">
        <f>Tablas!$D$5*I8</f>
        <v>0</v>
      </c>
      <c r="S8" s="19">
        <f>Tablas!$E$5*J8</f>
        <v>0</v>
      </c>
      <c r="T8" s="19">
        <f>Tablas!$F$5*K8</f>
        <v>120000</v>
      </c>
      <c r="U8" s="19">
        <f>Tablas!$G$5*L8</f>
        <v>250000</v>
      </c>
      <c r="V8" s="19">
        <f>Tablas!$H$5*M8</f>
        <v>180000</v>
      </c>
      <c r="W8" s="19">
        <f t="shared" si="2"/>
        <v>552500</v>
      </c>
      <c r="X8" s="17">
        <f>VLOOKUP(G8, Tablas!$B$9:$C$36, 2, FALSE)</f>
        <v>1</v>
      </c>
      <c r="Y8" s="17">
        <f t="shared" si="3"/>
        <v>2016</v>
      </c>
      <c r="Z8" s="17">
        <f t="shared" si="4"/>
        <v>7</v>
      </c>
    </row>
    <row r="9" spans="1:26" x14ac:dyDescent="0.25">
      <c r="A9" s="2">
        <v>10000007</v>
      </c>
      <c r="B9" s="1" t="s">
        <v>51</v>
      </c>
      <c r="C9" s="3">
        <v>42596</v>
      </c>
      <c r="D9" s="3">
        <v>43190</v>
      </c>
      <c r="E9" s="3" t="s">
        <v>37</v>
      </c>
      <c r="F9" s="1" t="s">
        <v>49</v>
      </c>
      <c r="G9" s="4" t="s">
        <v>50</v>
      </c>
      <c r="H9" s="8">
        <v>1</v>
      </c>
      <c r="I9" s="8">
        <v>1</v>
      </c>
      <c r="J9" s="8">
        <v>0</v>
      </c>
      <c r="K9" s="8">
        <v>0</v>
      </c>
      <c r="L9" s="8">
        <v>1</v>
      </c>
      <c r="M9" s="8">
        <v>1</v>
      </c>
      <c r="N9" s="17" t="str">
        <f t="shared" si="0"/>
        <v>Si</v>
      </c>
      <c r="O9" s="17" t="str">
        <f t="shared" si="1"/>
        <v>Si</v>
      </c>
      <c r="P9" s="17">
        <v>1</v>
      </c>
      <c r="Q9" s="19">
        <f>Tablas!$C$5*H9</f>
        <v>2500</v>
      </c>
      <c r="R9" s="19">
        <f>Tablas!$D$5*I9</f>
        <v>6500</v>
      </c>
      <c r="S9" s="19">
        <f>Tablas!$E$5*J9</f>
        <v>0</v>
      </c>
      <c r="T9" s="19">
        <f>Tablas!$F$5*K9</f>
        <v>0</v>
      </c>
      <c r="U9" s="19">
        <f>Tablas!$G$5*L9</f>
        <v>250000</v>
      </c>
      <c r="V9" s="19">
        <f>Tablas!$H$5*M9</f>
        <v>180000</v>
      </c>
      <c r="W9" s="19">
        <f t="shared" si="2"/>
        <v>439000</v>
      </c>
      <c r="X9" s="17">
        <f>VLOOKUP(G9, Tablas!$B$9:$C$36, 2, FALSE)</f>
        <v>1</v>
      </c>
      <c r="Y9" s="17">
        <f t="shared" si="3"/>
        <v>2016</v>
      </c>
      <c r="Z9" s="17">
        <f t="shared" si="4"/>
        <v>3</v>
      </c>
    </row>
    <row r="10" spans="1:26" x14ac:dyDescent="0.25">
      <c r="A10" s="2">
        <v>10000008</v>
      </c>
      <c r="B10" s="1" t="s">
        <v>52</v>
      </c>
      <c r="C10" s="3">
        <v>42609</v>
      </c>
      <c r="D10" s="3">
        <v>43421</v>
      </c>
      <c r="E10" s="3" t="s">
        <v>37</v>
      </c>
      <c r="F10" s="1" t="s">
        <v>53</v>
      </c>
      <c r="G10" s="4" t="s">
        <v>54</v>
      </c>
      <c r="H10" s="8">
        <v>0</v>
      </c>
      <c r="I10" s="8">
        <v>1</v>
      </c>
      <c r="J10" s="8">
        <v>0</v>
      </c>
      <c r="K10" s="8">
        <v>1</v>
      </c>
      <c r="L10" s="8">
        <v>1</v>
      </c>
      <c r="M10" s="8">
        <v>1</v>
      </c>
      <c r="N10" s="17" t="str">
        <f t="shared" si="0"/>
        <v>Si</v>
      </c>
      <c r="O10" s="17" t="str">
        <f t="shared" si="1"/>
        <v>Si</v>
      </c>
      <c r="P10" s="17">
        <v>1</v>
      </c>
      <c r="Q10" s="19">
        <f>Tablas!$C$5*H10</f>
        <v>0</v>
      </c>
      <c r="R10" s="19">
        <f>Tablas!$D$5*I10</f>
        <v>6500</v>
      </c>
      <c r="S10" s="19">
        <f>Tablas!$E$5*J10</f>
        <v>0</v>
      </c>
      <c r="T10" s="19">
        <f>Tablas!$F$5*K10</f>
        <v>120000</v>
      </c>
      <c r="U10" s="19">
        <f>Tablas!$G$5*L10</f>
        <v>250000</v>
      </c>
      <c r="V10" s="19">
        <f>Tablas!$H$5*M10</f>
        <v>180000</v>
      </c>
      <c r="W10" s="19">
        <f t="shared" si="2"/>
        <v>556500</v>
      </c>
      <c r="X10" s="17">
        <f>VLOOKUP(G10, Tablas!$B$9:$C$36, 2, FALSE)</f>
        <v>1</v>
      </c>
      <c r="Y10" s="17">
        <f t="shared" si="3"/>
        <v>2016</v>
      </c>
      <c r="Z10" s="17">
        <f t="shared" si="4"/>
        <v>11</v>
      </c>
    </row>
    <row r="11" spans="1:26" x14ac:dyDescent="0.25">
      <c r="A11" s="2">
        <v>10000009</v>
      </c>
      <c r="B11" s="1" t="s">
        <v>55</v>
      </c>
      <c r="C11" s="3">
        <v>42623</v>
      </c>
      <c r="D11" s="3">
        <v>43009</v>
      </c>
      <c r="E11" s="3" t="s">
        <v>37</v>
      </c>
      <c r="F11" s="1" t="s">
        <v>56</v>
      </c>
      <c r="G11" s="4" t="s">
        <v>57</v>
      </c>
      <c r="H11" s="8">
        <v>0</v>
      </c>
      <c r="I11" s="8">
        <v>2</v>
      </c>
      <c r="J11" s="8">
        <v>1</v>
      </c>
      <c r="K11" s="8">
        <v>0</v>
      </c>
      <c r="L11" s="8">
        <v>1</v>
      </c>
      <c r="M11" s="8">
        <v>2</v>
      </c>
      <c r="N11" s="17" t="str">
        <f t="shared" si="0"/>
        <v>Si</v>
      </c>
      <c r="O11" s="17" t="str">
        <f t="shared" si="1"/>
        <v>Si</v>
      </c>
      <c r="P11" s="17">
        <v>1</v>
      </c>
      <c r="Q11" s="19">
        <f>Tablas!$C$5*H11</f>
        <v>0</v>
      </c>
      <c r="R11" s="19">
        <f>Tablas!$D$5*I11</f>
        <v>13000</v>
      </c>
      <c r="S11" s="19">
        <f>Tablas!$E$5*J11</f>
        <v>1500</v>
      </c>
      <c r="T11" s="19">
        <f>Tablas!$F$5*K11</f>
        <v>0</v>
      </c>
      <c r="U11" s="19">
        <f>Tablas!$G$5*L11</f>
        <v>250000</v>
      </c>
      <c r="V11" s="19">
        <f>Tablas!$H$5*M11</f>
        <v>360000</v>
      </c>
      <c r="W11" s="19">
        <f t="shared" si="2"/>
        <v>624500</v>
      </c>
      <c r="X11" s="17">
        <f>VLOOKUP(G11, Tablas!$B$9:$C$36, 2, FALSE)</f>
        <v>1</v>
      </c>
      <c r="Y11" s="17">
        <f t="shared" si="3"/>
        <v>2016</v>
      </c>
      <c r="Z11" s="17">
        <f t="shared" si="4"/>
        <v>10</v>
      </c>
    </row>
    <row r="12" spans="1:26" x14ac:dyDescent="0.25">
      <c r="A12" s="2">
        <v>10000010</v>
      </c>
      <c r="B12" s="1" t="s">
        <v>58</v>
      </c>
      <c r="C12" s="3">
        <v>42625</v>
      </c>
      <c r="D12" s="3">
        <v>42701</v>
      </c>
      <c r="E12" s="3" t="s">
        <v>37</v>
      </c>
      <c r="F12" s="1" t="s">
        <v>59</v>
      </c>
      <c r="G12" s="4" t="s">
        <v>50</v>
      </c>
      <c r="H12" s="8">
        <v>1</v>
      </c>
      <c r="I12" s="8">
        <v>0</v>
      </c>
      <c r="J12" s="8">
        <v>0</v>
      </c>
      <c r="K12" s="8">
        <v>3</v>
      </c>
      <c r="L12" s="8">
        <v>1</v>
      </c>
      <c r="M12" s="8">
        <v>1</v>
      </c>
      <c r="N12" s="17" t="str">
        <f t="shared" si="0"/>
        <v>Si</v>
      </c>
      <c r="O12" s="17" t="str">
        <f t="shared" si="1"/>
        <v>Si</v>
      </c>
      <c r="P12" s="17">
        <v>1</v>
      </c>
      <c r="Q12" s="19">
        <f>Tablas!$C$5*H12</f>
        <v>2500</v>
      </c>
      <c r="R12" s="19">
        <f>Tablas!$D$5*I12</f>
        <v>0</v>
      </c>
      <c r="S12" s="19">
        <f>Tablas!$E$5*J12</f>
        <v>0</v>
      </c>
      <c r="T12" s="19">
        <f>Tablas!$F$5*K12</f>
        <v>360000</v>
      </c>
      <c r="U12" s="19">
        <f>Tablas!$G$5*L12</f>
        <v>250000</v>
      </c>
      <c r="V12" s="19">
        <f>Tablas!$H$5*M12</f>
        <v>180000</v>
      </c>
      <c r="W12" s="19">
        <f t="shared" si="2"/>
        <v>792500</v>
      </c>
      <c r="X12" s="17">
        <f>VLOOKUP(G12, Tablas!$B$9:$C$36, 2, FALSE)</f>
        <v>1</v>
      </c>
      <c r="Y12" s="17">
        <f t="shared" si="3"/>
        <v>2016</v>
      </c>
      <c r="Z12" s="17">
        <f t="shared" si="4"/>
        <v>11</v>
      </c>
    </row>
    <row r="13" spans="1:26" x14ac:dyDescent="0.25">
      <c r="A13" s="2">
        <v>10000011</v>
      </c>
      <c r="B13" s="1" t="s">
        <v>60</v>
      </c>
      <c r="C13" s="3">
        <v>42671</v>
      </c>
      <c r="D13" s="3">
        <v>43530</v>
      </c>
      <c r="E13" s="3" t="s">
        <v>44</v>
      </c>
      <c r="F13" s="1" t="s">
        <v>41</v>
      </c>
      <c r="G13" s="4" t="s">
        <v>41</v>
      </c>
      <c r="H13" s="8">
        <v>1</v>
      </c>
      <c r="I13" s="8">
        <v>1</v>
      </c>
      <c r="J13" s="8">
        <v>0</v>
      </c>
      <c r="K13" s="8">
        <v>1</v>
      </c>
      <c r="L13" s="8">
        <v>2</v>
      </c>
      <c r="M13" s="8">
        <v>2</v>
      </c>
      <c r="N13" s="17" t="str">
        <f t="shared" si="0"/>
        <v>Si</v>
      </c>
      <c r="O13" s="17" t="str">
        <f t="shared" si="1"/>
        <v>Si</v>
      </c>
      <c r="P13" s="17">
        <v>1</v>
      </c>
      <c r="Q13" s="19">
        <f>Tablas!$C$5*H13</f>
        <v>2500</v>
      </c>
      <c r="R13" s="19">
        <f>Tablas!$D$5*I13</f>
        <v>6500</v>
      </c>
      <c r="S13" s="19">
        <f>Tablas!$E$5*J13</f>
        <v>0</v>
      </c>
      <c r="T13" s="19">
        <f>Tablas!$F$5*K13</f>
        <v>120000</v>
      </c>
      <c r="U13" s="19">
        <f>Tablas!$G$5*L13</f>
        <v>500000</v>
      </c>
      <c r="V13" s="19">
        <f>Tablas!$H$5*M13</f>
        <v>360000</v>
      </c>
      <c r="W13" s="19">
        <f t="shared" si="2"/>
        <v>989000</v>
      </c>
      <c r="X13" s="17">
        <f>VLOOKUP(G13, Tablas!$B$9:$C$36, 2, FALSE)</f>
        <v>1</v>
      </c>
      <c r="Y13" s="17">
        <f t="shared" si="3"/>
        <v>2016</v>
      </c>
      <c r="Z13" s="17">
        <f t="shared" si="4"/>
        <v>3</v>
      </c>
    </row>
    <row r="14" spans="1:26" x14ac:dyDescent="0.25">
      <c r="A14" s="2">
        <v>10000012</v>
      </c>
      <c r="B14" s="1" t="s">
        <v>61</v>
      </c>
      <c r="C14" s="3">
        <v>42671</v>
      </c>
      <c r="D14" s="3">
        <v>42857</v>
      </c>
      <c r="E14" s="3" t="s">
        <v>37</v>
      </c>
      <c r="F14" s="1" t="s">
        <v>62</v>
      </c>
      <c r="G14" s="4" t="s">
        <v>63</v>
      </c>
      <c r="H14" s="8">
        <v>0</v>
      </c>
      <c r="I14" s="8">
        <v>0</v>
      </c>
      <c r="J14" s="8">
        <v>0</v>
      </c>
      <c r="K14" s="8">
        <v>3</v>
      </c>
      <c r="L14" s="8">
        <v>2</v>
      </c>
      <c r="M14" s="8">
        <v>2</v>
      </c>
      <c r="N14" s="17" t="str">
        <f t="shared" si="0"/>
        <v>No</v>
      </c>
      <c r="O14" s="17" t="str">
        <f t="shared" si="1"/>
        <v>Si</v>
      </c>
      <c r="P14" s="17">
        <v>1</v>
      </c>
      <c r="Q14" s="19">
        <f>Tablas!$C$5*H14</f>
        <v>0</v>
      </c>
      <c r="R14" s="19">
        <f>Tablas!$D$5*I14</f>
        <v>0</v>
      </c>
      <c r="S14" s="19">
        <f>Tablas!$E$5*J14</f>
        <v>0</v>
      </c>
      <c r="T14" s="19">
        <f>Tablas!$F$5*K14</f>
        <v>360000</v>
      </c>
      <c r="U14" s="19">
        <f>Tablas!$G$5*L14</f>
        <v>500000</v>
      </c>
      <c r="V14" s="19">
        <f>Tablas!$H$5*M14</f>
        <v>360000</v>
      </c>
      <c r="W14" s="19">
        <f t="shared" si="2"/>
        <v>1220000</v>
      </c>
      <c r="X14" s="17">
        <f>VLOOKUP(G14, Tablas!$B$9:$C$36, 2, FALSE)</f>
        <v>1</v>
      </c>
      <c r="Y14" s="17">
        <f t="shared" si="3"/>
        <v>2016</v>
      </c>
      <c r="Z14" s="17">
        <f t="shared" si="4"/>
        <v>5</v>
      </c>
    </row>
    <row r="15" spans="1:26" x14ac:dyDescent="0.25">
      <c r="A15" s="2">
        <v>10000013</v>
      </c>
      <c r="B15" s="1" t="s">
        <v>64</v>
      </c>
      <c r="C15" s="3">
        <v>42708</v>
      </c>
      <c r="D15" s="3">
        <v>43313</v>
      </c>
      <c r="E15" s="3" t="s">
        <v>37</v>
      </c>
      <c r="F15" s="1" t="s">
        <v>65</v>
      </c>
      <c r="G15" s="4" t="s">
        <v>66</v>
      </c>
      <c r="H15" s="8">
        <v>0</v>
      </c>
      <c r="I15" s="8">
        <v>2</v>
      </c>
      <c r="J15" s="8">
        <v>1</v>
      </c>
      <c r="K15" s="8">
        <v>0</v>
      </c>
      <c r="L15" s="8">
        <v>1</v>
      </c>
      <c r="M15" s="8">
        <v>2</v>
      </c>
      <c r="N15" s="17" t="str">
        <f t="shared" si="0"/>
        <v>Si</v>
      </c>
      <c r="O15" s="17" t="str">
        <f t="shared" si="1"/>
        <v>Si</v>
      </c>
      <c r="P15" s="17">
        <v>1</v>
      </c>
      <c r="Q15" s="19">
        <f>Tablas!$C$5*H15</f>
        <v>0</v>
      </c>
      <c r="R15" s="19">
        <f>Tablas!$D$5*I15</f>
        <v>13000</v>
      </c>
      <c r="S15" s="19">
        <f>Tablas!$E$5*J15</f>
        <v>1500</v>
      </c>
      <c r="T15" s="19">
        <f>Tablas!$F$5*K15</f>
        <v>0</v>
      </c>
      <c r="U15" s="19">
        <f>Tablas!$G$5*L15</f>
        <v>250000</v>
      </c>
      <c r="V15" s="19">
        <f>Tablas!$H$5*M15</f>
        <v>360000</v>
      </c>
      <c r="W15" s="19">
        <f t="shared" si="2"/>
        <v>624500</v>
      </c>
      <c r="X15" s="17">
        <f>VLOOKUP(G15, Tablas!$B$9:$C$36, 2, FALSE)</f>
        <v>2</v>
      </c>
      <c r="Y15" s="17">
        <f t="shared" si="3"/>
        <v>2016</v>
      </c>
      <c r="Z15" s="17">
        <f t="shared" si="4"/>
        <v>8</v>
      </c>
    </row>
    <row r="16" spans="1:26" x14ac:dyDescent="0.25">
      <c r="A16" s="2">
        <v>10000014</v>
      </c>
      <c r="B16" s="1" t="s">
        <v>67</v>
      </c>
      <c r="C16" s="3">
        <v>42708</v>
      </c>
      <c r="D16" s="3">
        <v>42911</v>
      </c>
      <c r="E16" s="3" t="s">
        <v>44</v>
      </c>
      <c r="F16" s="1" t="s">
        <v>62</v>
      </c>
      <c r="G16" s="4" t="s">
        <v>63</v>
      </c>
      <c r="H16" s="8">
        <v>1</v>
      </c>
      <c r="I16" s="8">
        <v>0</v>
      </c>
      <c r="J16" s="8">
        <v>1</v>
      </c>
      <c r="K16" s="8">
        <v>0</v>
      </c>
      <c r="L16" s="8">
        <v>2</v>
      </c>
      <c r="M16" s="8">
        <v>0</v>
      </c>
      <c r="N16" s="17" t="str">
        <f t="shared" si="0"/>
        <v>Si</v>
      </c>
      <c r="O16" s="17" t="str">
        <f t="shared" si="1"/>
        <v>Si</v>
      </c>
      <c r="P16" s="17">
        <v>1</v>
      </c>
      <c r="Q16" s="19">
        <f>Tablas!$C$5*H16</f>
        <v>2500</v>
      </c>
      <c r="R16" s="19">
        <f>Tablas!$D$5*I16</f>
        <v>0</v>
      </c>
      <c r="S16" s="19">
        <f>Tablas!$E$5*J16</f>
        <v>1500</v>
      </c>
      <c r="T16" s="19">
        <f>Tablas!$F$5*K16</f>
        <v>0</v>
      </c>
      <c r="U16" s="19">
        <f>Tablas!$G$5*L16</f>
        <v>500000</v>
      </c>
      <c r="V16" s="19">
        <f>Tablas!$H$5*M16</f>
        <v>0</v>
      </c>
      <c r="W16" s="19">
        <f t="shared" si="2"/>
        <v>504000</v>
      </c>
      <c r="X16" s="17">
        <f>VLOOKUP(G16, Tablas!$B$9:$C$36, 2, FALSE)</f>
        <v>1</v>
      </c>
      <c r="Y16" s="17">
        <f t="shared" si="3"/>
        <v>2016</v>
      </c>
      <c r="Z16" s="17">
        <f t="shared" si="4"/>
        <v>6</v>
      </c>
    </row>
    <row r="17" spans="1:26" x14ac:dyDescent="0.25">
      <c r="A17" s="2">
        <v>10000015</v>
      </c>
      <c r="B17" s="1" t="s">
        <v>68</v>
      </c>
      <c r="C17" s="3">
        <v>42762</v>
      </c>
      <c r="D17" s="3">
        <v>43286</v>
      </c>
      <c r="E17" s="3" t="s">
        <v>37</v>
      </c>
      <c r="F17" s="1" t="s">
        <v>69</v>
      </c>
      <c r="G17" s="4" t="s">
        <v>70</v>
      </c>
      <c r="H17" s="8">
        <v>0</v>
      </c>
      <c r="I17" s="8">
        <v>1</v>
      </c>
      <c r="J17" s="8">
        <v>1</v>
      </c>
      <c r="K17" s="8">
        <v>1</v>
      </c>
      <c r="L17" s="8">
        <v>2</v>
      </c>
      <c r="M17" s="8">
        <v>1</v>
      </c>
      <c r="N17" s="17" t="str">
        <f t="shared" si="0"/>
        <v>Si</v>
      </c>
      <c r="O17" s="17" t="str">
        <f t="shared" si="1"/>
        <v>Si</v>
      </c>
      <c r="P17" s="17">
        <v>1</v>
      </c>
      <c r="Q17" s="19">
        <f>Tablas!$C$5*H17</f>
        <v>0</v>
      </c>
      <c r="R17" s="19">
        <f>Tablas!$D$5*I17</f>
        <v>6500</v>
      </c>
      <c r="S17" s="19">
        <f>Tablas!$E$5*J17</f>
        <v>1500</v>
      </c>
      <c r="T17" s="19">
        <f>Tablas!$F$5*K17</f>
        <v>120000</v>
      </c>
      <c r="U17" s="19">
        <f>Tablas!$G$5*L17</f>
        <v>500000</v>
      </c>
      <c r="V17" s="19">
        <f>Tablas!$H$5*M17</f>
        <v>180000</v>
      </c>
      <c r="W17" s="19">
        <f t="shared" si="2"/>
        <v>808000</v>
      </c>
      <c r="X17" s="17">
        <f>VLOOKUP(G17, Tablas!$B$9:$C$36, 2, FALSE)</f>
        <v>2</v>
      </c>
      <c r="Y17" s="17">
        <f t="shared" si="3"/>
        <v>2017</v>
      </c>
      <c r="Z17" s="17">
        <f t="shared" si="4"/>
        <v>7</v>
      </c>
    </row>
    <row r="18" spans="1:26" x14ac:dyDescent="0.25">
      <c r="A18" s="2">
        <v>10000016</v>
      </c>
      <c r="B18" s="1" t="s">
        <v>71</v>
      </c>
      <c r="C18" s="3">
        <v>42770</v>
      </c>
      <c r="D18" s="3">
        <v>43459</v>
      </c>
      <c r="E18" s="3" t="s">
        <v>37</v>
      </c>
      <c r="F18" s="1" t="s">
        <v>41</v>
      </c>
      <c r="G18" s="4" t="s">
        <v>41</v>
      </c>
      <c r="H18" s="8">
        <v>0</v>
      </c>
      <c r="I18" s="8">
        <v>2</v>
      </c>
      <c r="J18" s="8">
        <v>0</v>
      </c>
      <c r="K18" s="8">
        <v>0</v>
      </c>
      <c r="L18" s="8">
        <v>1</v>
      </c>
      <c r="M18" s="8">
        <v>0</v>
      </c>
      <c r="N18" s="17" t="str">
        <f t="shared" si="0"/>
        <v>Si</v>
      </c>
      <c r="O18" s="17" t="str">
        <f t="shared" si="1"/>
        <v>Si</v>
      </c>
      <c r="P18" s="17">
        <v>1</v>
      </c>
      <c r="Q18" s="19">
        <f>Tablas!$C$5*H18</f>
        <v>0</v>
      </c>
      <c r="R18" s="19">
        <f>Tablas!$D$5*I18</f>
        <v>13000</v>
      </c>
      <c r="S18" s="19">
        <f>Tablas!$E$5*J18</f>
        <v>0</v>
      </c>
      <c r="T18" s="19">
        <f>Tablas!$F$5*K18</f>
        <v>0</v>
      </c>
      <c r="U18" s="19">
        <f>Tablas!$G$5*L18</f>
        <v>250000</v>
      </c>
      <c r="V18" s="19">
        <f>Tablas!$H$5*M18</f>
        <v>0</v>
      </c>
      <c r="W18" s="19">
        <f t="shared" si="2"/>
        <v>263000</v>
      </c>
      <c r="X18" s="17">
        <f>VLOOKUP(G18, Tablas!$B$9:$C$36, 2, FALSE)</f>
        <v>1</v>
      </c>
      <c r="Y18" s="17">
        <f t="shared" si="3"/>
        <v>2017</v>
      </c>
      <c r="Z18" s="17">
        <f t="shared" si="4"/>
        <v>12</v>
      </c>
    </row>
    <row r="19" spans="1:26" x14ac:dyDescent="0.25">
      <c r="A19" s="2">
        <v>10000017</v>
      </c>
      <c r="B19" s="1" t="s">
        <v>72</v>
      </c>
      <c r="C19" s="3">
        <v>42779</v>
      </c>
      <c r="D19" s="3">
        <v>43320</v>
      </c>
      <c r="E19" s="3" t="s">
        <v>37</v>
      </c>
      <c r="F19" s="1" t="s">
        <v>73</v>
      </c>
      <c r="G19" s="4" t="s">
        <v>74</v>
      </c>
      <c r="H19" s="8">
        <v>1</v>
      </c>
      <c r="I19" s="8">
        <v>1</v>
      </c>
      <c r="J19" s="8">
        <v>0</v>
      </c>
      <c r="K19" s="8">
        <v>0</v>
      </c>
      <c r="L19" s="8">
        <v>2</v>
      </c>
      <c r="M19" s="8">
        <v>2</v>
      </c>
      <c r="N19" s="17" t="str">
        <f t="shared" si="0"/>
        <v>Si</v>
      </c>
      <c r="O19" s="17" t="str">
        <f t="shared" si="1"/>
        <v>Si</v>
      </c>
      <c r="P19" s="17">
        <v>1</v>
      </c>
      <c r="Q19" s="19">
        <f>Tablas!$C$5*H19</f>
        <v>2500</v>
      </c>
      <c r="R19" s="19">
        <f>Tablas!$D$5*I19</f>
        <v>6500</v>
      </c>
      <c r="S19" s="19">
        <f>Tablas!$E$5*J19</f>
        <v>0</v>
      </c>
      <c r="T19" s="19">
        <f>Tablas!$F$5*K19</f>
        <v>0</v>
      </c>
      <c r="U19" s="19">
        <f>Tablas!$G$5*L19</f>
        <v>500000</v>
      </c>
      <c r="V19" s="19">
        <f>Tablas!$H$5*M19</f>
        <v>360000</v>
      </c>
      <c r="W19" s="19">
        <f t="shared" si="2"/>
        <v>869000</v>
      </c>
      <c r="X19" s="17">
        <f>VLOOKUP(G19, Tablas!$B$9:$C$36, 2, FALSE)</f>
        <v>2</v>
      </c>
      <c r="Y19" s="17">
        <f t="shared" si="3"/>
        <v>2017</v>
      </c>
      <c r="Z19" s="17">
        <f t="shared" si="4"/>
        <v>8</v>
      </c>
    </row>
    <row r="20" spans="1:26" x14ac:dyDescent="0.25">
      <c r="A20" s="2">
        <v>10000018</v>
      </c>
      <c r="B20" s="1" t="s">
        <v>75</v>
      </c>
      <c r="C20" s="3">
        <v>42797</v>
      </c>
      <c r="D20" s="3">
        <v>43009</v>
      </c>
      <c r="E20" s="3" t="s">
        <v>37</v>
      </c>
      <c r="F20" s="1" t="s">
        <v>41</v>
      </c>
      <c r="G20" s="4" t="s">
        <v>41</v>
      </c>
      <c r="H20" s="8">
        <v>0</v>
      </c>
      <c r="I20" s="8">
        <v>1</v>
      </c>
      <c r="J20" s="8">
        <v>0</v>
      </c>
      <c r="K20" s="8">
        <v>1</v>
      </c>
      <c r="L20" s="8">
        <v>1</v>
      </c>
      <c r="M20" s="8">
        <v>2</v>
      </c>
      <c r="N20" s="17" t="str">
        <f t="shared" si="0"/>
        <v>Si</v>
      </c>
      <c r="O20" s="17" t="str">
        <f t="shared" si="1"/>
        <v>Si</v>
      </c>
      <c r="P20" s="17">
        <v>1</v>
      </c>
      <c r="Q20" s="19">
        <f>Tablas!$C$5*H20</f>
        <v>0</v>
      </c>
      <c r="R20" s="19">
        <f>Tablas!$D$5*I20</f>
        <v>6500</v>
      </c>
      <c r="S20" s="19">
        <f>Tablas!$E$5*J20</f>
        <v>0</v>
      </c>
      <c r="T20" s="19">
        <f>Tablas!$F$5*K20</f>
        <v>120000</v>
      </c>
      <c r="U20" s="19">
        <f>Tablas!$G$5*L20</f>
        <v>250000</v>
      </c>
      <c r="V20" s="19">
        <f>Tablas!$H$5*M20</f>
        <v>360000</v>
      </c>
      <c r="W20" s="19">
        <f t="shared" si="2"/>
        <v>736500</v>
      </c>
      <c r="X20" s="17">
        <f>VLOOKUP(G20, Tablas!$B$9:$C$36, 2, FALSE)</f>
        <v>1</v>
      </c>
      <c r="Y20" s="17">
        <f t="shared" si="3"/>
        <v>2017</v>
      </c>
      <c r="Z20" s="17">
        <f t="shared" si="4"/>
        <v>10</v>
      </c>
    </row>
    <row r="21" spans="1:26" x14ac:dyDescent="0.25">
      <c r="A21" s="2">
        <v>10000019</v>
      </c>
      <c r="B21" s="1" t="s">
        <v>76</v>
      </c>
      <c r="C21" s="3">
        <v>42814</v>
      </c>
      <c r="D21" s="3">
        <v>43367</v>
      </c>
      <c r="E21" s="3" t="s">
        <v>37</v>
      </c>
      <c r="F21" s="1" t="s">
        <v>77</v>
      </c>
      <c r="G21" s="4" t="s">
        <v>78</v>
      </c>
      <c r="H21" s="8">
        <v>0</v>
      </c>
      <c r="I21" s="8">
        <v>2</v>
      </c>
      <c r="J21" s="8">
        <v>1</v>
      </c>
      <c r="K21" s="8">
        <v>1</v>
      </c>
      <c r="L21" s="8">
        <v>2</v>
      </c>
      <c r="M21" s="8">
        <v>2</v>
      </c>
      <c r="N21" s="17" t="str">
        <f t="shared" si="0"/>
        <v>Si</v>
      </c>
      <c r="O21" s="17" t="str">
        <f t="shared" si="1"/>
        <v>Si</v>
      </c>
      <c r="P21" s="17">
        <v>1</v>
      </c>
      <c r="Q21" s="19">
        <f>Tablas!$C$5*H21</f>
        <v>0</v>
      </c>
      <c r="R21" s="19">
        <f>Tablas!$D$5*I21</f>
        <v>13000</v>
      </c>
      <c r="S21" s="19">
        <f>Tablas!$E$5*J21</f>
        <v>1500</v>
      </c>
      <c r="T21" s="19">
        <f>Tablas!$F$5*K21</f>
        <v>120000</v>
      </c>
      <c r="U21" s="19">
        <f>Tablas!$G$5*L21</f>
        <v>500000</v>
      </c>
      <c r="V21" s="19">
        <f>Tablas!$H$5*M21</f>
        <v>360000</v>
      </c>
      <c r="W21" s="19">
        <f t="shared" si="2"/>
        <v>994500</v>
      </c>
      <c r="X21" s="17">
        <f>VLOOKUP(G21, Tablas!$B$9:$C$36, 2, FALSE)</f>
        <v>2</v>
      </c>
      <c r="Y21" s="17">
        <f t="shared" si="3"/>
        <v>2017</v>
      </c>
      <c r="Z21" s="17">
        <f t="shared" si="4"/>
        <v>9</v>
      </c>
    </row>
    <row r="22" spans="1:26" x14ac:dyDescent="0.25">
      <c r="A22" s="2">
        <v>10000020</v>
      </c>
      <c r="B22" s="1" t="s">
        <v>79</v>
      </c>
      <c r="C22" s="3">
        <v>42814</v>
      </c>
      <c r="D22" s="3">
        <v>43103</v>
      </c>
      <c r="E22" s="3" t="s">
        <v>37</v>
      </c>
      <c r="F22" s="1" t="s">
        <v>41</v>
      </c>
      <c r="G22" s="4" t="s">
        <v>41</v>
      </c>
      <c r="H22" s="8">
        <v>0</v>
      </c>
      <c r="I22" s="8">
        <v>0</v>
      </c>
      <c r="J22" s="8">
        <v>0</v>
      </c>
      <c r="K22" s="8">
        <v>3</v>
      </c>
      <c r="L22" s="8">
        <v>2</v>
      </c>
      <c r="M22" s="8">
        <v>0</v>
      </c>
      <c r="N22" s="17" t="str">
        <f t="shared" si="0"/>
        <v>No</v>
      </c>
      <c r="O22" s="17" t="str">
        <f t="shared" si="1"/>
        <v>Si</v>
      </c>
      <c r="P22" s="17">
        <v>1</v>
      </c>
      <c r="Q22" s="19">
        <f>Tablas!$C$5*H22</f>
        <v>0</v>
      </c>
      <c r="R22" s="19">
        <f>Tablas!$D$5*I22</f>
        <v>0</v>
      </c>
      <c r="S22" s="19">
        <f>Tablas!$E$5*J22</f>
        <v>0</v>
      </c>
      <c r="T22" s="19">
        <f>Tablas!$F$5*K22</f>
        <v>360000</v>
      </c>
      <c r="U22" s="19">
        <f>Tablas!$G$5*L22</f>
        <v>500000</v>
      </c>
      <c r="V22" s="19">
        <f>Tablas!$H$5*M22</f>
        <v>0</v>
      </c>
      <c r="W22" s="19">
        <f t="shared" si="2"/>
        <v>860000</v>
      </c>
      <c r="X22" s="17">
        <f>VLOOKUP(G22, Tablas!$B$9:$C$36, 2, FALSE)</f>
        <v>1</v>
      </c>
      <c r="Y22" s="17">
        <f t="shared" si="3"/>
        <v>2017</v>
      </c>
      <c r="Z22" s="17">
        <f t="shared" si="4"/>
        <v>1</v>
      </c>
    </row>
    <row r="23" spans="1:26" x14ac:dyDescent="0.25">
      <c r="A23" s="2">
        <v>10000021</v>
      </c>
      <c r="B23" s="1" t="s">
        <v>80</v>
      </c>
      <c r="C23" s="3">
        <v>42814</v>
      </c>
      <c r="D23" s="3">
        <v>43231</v>
      </c>
      <c r="E23" s="3" t="s">
        <v>44</v>
      </c>
      <c r="F23" s="1" t="s">
        <v>81</v>
      </c>
      <c r="G23" s="4" t="s">
        <v>82</v>
      </c>
      <c r="H23" s="8">
        <v>0</v>
      </c>
      <c r="I23" s="8">
        <v>2</v>
      </c>
      <c r="J23" s="8">
        <v>0</v>
      </c>
      <c r="K23" s="8">
        <v>0</v>
      </c>
      <c r="L23" s="8">
        <v>0</v>
      </c>
      <c r="M23" s="8">
        <v>2</v>
      </c>
      <c r="N23" s="17" t="str">
        <f t="shared" si="0"/>
        <v>Si</v>
      </c>
      <c r="O23" s="17" t="str">
        <f t="shared" si="1"/>
        <v>Si</v>
      </c>
      <c r="P23" s="17">
        <v>1</v>
      </c>
      <c r="Q23" s="19">
        <f>Tablas!$C$5*H23</f>
        <v>0</v>
      </c>
      <c r="R23" s="19">
        <f>Tablas!$D$5*I23</f>
        <v>13000</v>
      </c>
      <c r="S23" s="19">
        <f>Tablas!$E$5*J23</f>
        <v>0</v>
      </c>
      <c r="T23" s="19">
        <f>Tablas!$F$5*K23</f>
        <v>0</v>
      </c>
      <c r="U23" s="19">
        <f>Tablas!$G$5*L23</f>
        <v>0</v>
      </c>
      <c r="V23" s="19">
        <f>Tablas!$H$5*M23</f>
        <v>360000</v>
      </c>
      <c r="W23" s="19">
        <f t="shared" si="2"/>
        <v>373000</v>
      </c>
      <c r="X23" s="17">
        <f>VLOOKUP(G23, Tablas!$B$9:$C$36, 2, FALSE)</f>
        <v>2</v>
      </c>
      <c r="Y23" s="17">
        <f t="shared" si="3"/>
        <v>2017</v>
      </c>
      <c r="Z23" s="17">
        <f t="shared" si="4"/>
        <v>5</v>
      </c>
    </row>
    <row r="24" spans="1:26" x14ac:dyDescent="0.25">
      <c r="A24" s="2">
        <v>10000022</v>
      </c>
      <c r="B24" s="1" t="s">
        <v>83</v>
      </c>
      <c r="C24" s="3">
        <v>42832</v>
      </c>
      <c r="D24" s="3">
        <v>43323</v>
      </c>
      <c r="E24" s="3" t="s">
        <v>37</v>
      </c>
      <c r="F24" s="1" t="s">
        <v>84</v>
      </c>
      <c r="G24" s="4" t="s">
        <v>85</v>
      </c>
      <c r="H24" s="8">
        <v>0</v>
      </c>
      <c r="I24" s="8">
        <v>1</v>
      </c>
      <c r="J24" s="8">
        <v>1</v>
      </c>
      <c r="K24" s="8">
        <v>1</v>
      </c>
      <c r="L24" s="8">
        <v>1</v>
      </c>
      <c r="M24" s="8">
        <v>1</v>
      </c>
      <c r="N24" s="17" t="str">
        <f t="shared" si="0"/>
        <v>Si</v>
      </c>
      <c r="O24" s="17" t="str">
        <f t="shared" si="1"/>
        <v>Si</v>
      </c>
      <c r="P24" s="17">
        <v>1</v>
      </c>
      <c r="Q24" s="19">
        <f>Tablas!$C$5*H24</f>
        <v>0</v>
      </c>
      <c r="R24" s="19">
        <f>Tablas!$D$5*I24</f>
        <v>6500</v>
      </c>
      <c r="S24" s="19">
        <f>Tablas!$E$5*J24</f>
        <v>1500</v>
      </c>
      <c r="T24" s="19">
        <f>Tablas!$F$5*K24</f>
        <v>120000</v>
      </c>
      <c r="U24" s="19">
        <f>Tablas!$G$5*L24</f>
        <v>250000</v>
      </c>
      <c r="V24" s="19">
        <f>Tablas!$H$5*M24</f>
        <v>180000</v>
      </c>
      <c r="W24" s="19">
        <f t="shared" si="2"/>
        <v>558000</v>
      </c>
      <c r="X24" s="17">
        <f>VLOOKUP(G24, Tablas!$B$9:$C$36, 2, FALSE)</f>
        <v>2</v>
      </c>
      <c r="Y24" s="17">
        <f t="shared" si="3"/>
        <v>2017</v>
      </c>
      <c r="Z24" s="17">
        <f t="shared" si="4"/>
        <v>8</v>
      </c>
    </row>
    <row r="25" spans="1:26" x14ac:dyDescent="0.25">
      <c r="A25" s="2">
        <v>10000023</v>
      </c>
      <c r="B25" s="1" t="s">
        <v>86</v>
      </c>
      <c r="C25" s="3">
        <v>42832</v>
      </c>
      <c r="D25" s="3">
        <v>43054</v>
      </c>
      <c r="E25" s="3" t="s">
        <v>37</v>
      </c>
      <c r="F25" s="1" t="s">
        <v>87</v>
      </c>
      <c r="G25" s="4" t="s">
        <v>47</v>
      </c>
      <c r="H25" s="8">
        <v>0</v>
      </c>
      <c r="I25" s="8">
        <v>1</v>
      </c>
      <c r="J25" s="8">
        <v>0</v>
      </c>
      <c r="K25" s="8">
        <v>1</v>
      </c>
      <c r="L25" s="8">
        <v>1</v>
      </c>
      <c r="M25" s="8">
        <v>1</v>
      </c>
      <c r="N25" s="17" t="str">
        <f t="shared" si="0"/>
        <v>Si</v>
      </c>
      <c r="O25" s="17" t="str">
        <f t="shared" si="1"/>
        <v>Si</v>
      </c>
      <c r="P25" s="17">
        <v>1</v>
      </c>
      <c r="Q25" s="19">
        <f>Tablas!$C$5*H25</f>
        <v>0</v>
      </c>
      <c r="R25" s="19">
        <f>Tablas!$D$5*I25</f>
        <v>6500</v>
      </c>
      <c r="S25" s="19">
        <f>Tablas!$E$5*J25</f>
        <v>0</v>
      </c>
      <c r="T25" s="19">
        <f>Tablas!$F$5*K25</f>
        <v>120000</v>
      </c>
      <c r="U25" s="19">
        <f>Tablas!$G$5*L25</f>
        <v>250000</v>
      </c>
      <c r="V25" s="19">
        <f>Tablas!$H$5*M25</f>
        <v>180000</v>
      </c>
      <c r="W25" s="19">
        <f t="shared" si="2"/>
        <v>556500</v>
      </c>
      <c r="X25" s="17">
        <f>VLOOKUP(G25, Tablas!$B$9:$C$36, 2, FALSE)</f>
        <v>1</v>
      </c>
      <c r="Y25" s="17">
        <f t="shared" si="3"/>
        <v>2017</v>
      </c>
      <c r="Z25" s="17">
        <f t="shared" si="4"/>
        <v>11</v>
      </c>
    </row>
    <row r="26" spans="1:26" x14ac:dyDescent="0.25">
      <c r="A26" s="2">
        <v>10000024</v>
      </c>
      <c r="B26" s="1" t="s">
        <v>88</v>
      </c>
      <c r="C26" s="3">
        <v>42832</v>
      </c>
      <c r="D26" s="3">
        <v>43142</v>
      </c>
      <c r="E26" s="3" t="s">
        <v>37</v>
      </c>
      <c r="F26" s="1" t="s">
        <v>89</v>
      </c>
      <c r="G26" s="4" t="s">
        <v>90</v>
      </c>
      <c r="H26" s="8">
        <v>0</v>
      </c>
      <c r="I26" s="8">
        <v>2</v>
      </c>
      <c r="J26" s="8">
        <v>0</v>
      </c>
      <c r="K26" s="8">
        <v>0</v>
      </c>
      <c r="L26" s="8">
        <v>2</v>
      </c>
      <c r="M26" s="8">
        <v>1</v>
      </c>
      <c r="N26" s="17" t="str">
        <f t="shared" si="0"/>
        <v>Si</v>
      </c>
      <c r="O26" s="17" t="str">
        <f t="shared" si="1"/>
        <v>Si</v>
      </c>
      <c r="P26" s="17">
        <v>1</v>
      </c>
      <c r="Q26" s="19">
        <f>Tablas!$C$5*H26</f>
        <v>0</v>
      </c>
      <c r="R26" s="19">
        <f>Tablas!$D$5*I26</f>
        <v>13000</v>
      </c>
      <c r="S26" s="19">
        <f>Tablas!$E$5*J26</f>
        <v>0</v>
      </c>
      <c r="T26" s="19">
        <f>Tablas!$F$5*K26</f>
        <v>0</v>
      </c>
      <c r="U26" s="19">
        <f>Tablas!$G$5*L26</f>
        <v>500000</v>
      </c>
      <c r="V26" s="19">
        <f>Tablas!$H$5*M26</f>
        <v>180000</v>
      </c>
      <c r="W26" s="19">
        <f t="shared" si="2"/>
        <v>693000</v>
      </c>
      <c r="X26" s="17">
        <f>VLOOKUP(G26, Tablas!$B$9:$C$36, 2, FALSE)</f>
        <v>2</v>
      </c>
      <c r="Y26" s="17">
        <f t="shared" si="3"/>
        <v>2017</v>
      </c>
      <c r="Z26" s="17">
        <f t="shared" si="4"/>
        <v>2</v>
      </c>
    </row>
    <row r="27" spans="1:26" x14ac:dyDescent="0.25">
      <c r="A27" s="2">
        <v>10000025</v>
      </c>
      <c r="B27" s="1" t="s">
        <v>91</v>
      </c>
      <c r="C27" s="3">
        <v>42839</v>
      </c>
      <c r="D27" s="3">
        <v>43230</v>
      </c>
      <c r="E27" s="3" t="s">
        <v>37</v>
      </c>
      <c r="F27" s="1" t="s">
        <v>92</v>
      </c>
      <c r="G27" s="4" t="s">
        <v>90</v>
      </c>
      <c r="H27" s="8">
        <v>0</v>
      </c>
      <c r="I27" s="8">
        <v>2</v>
      </c>
      <c r="J27" s="8">
        <v>0</v>
      </c>
      <c r="K27" s="8">
        <v>3</v>
      </c>
      <c r="L27" s="8">
        <v>2</v>
      </c>
      <c r="M27" s="8">
        <v>1</v>
      </c>
      <c r="N27" s="17" t="str">
        <f t="shared" si="0"/>
        <v>Si</v>
      </c>
      <c r="O27" s="17" t="str">
        <f t="shared" si="1"/>
        <v>Si</v>
      </c>
      <c r="P27" s="17">
        <v>1</v>
      </c>
      <c r="Q27" s="19">
        <f>Tablas!$C$5*H27</f>
        <v>0</v>
      </c>
      <c r="R27" s="19">
        <f>Tablas!$D$5*I27</f>
        <v>13000</v>
      </c>
      <c r="S27" s="19">
        <f>Tablas!$E$5*J27</f>
        <v>0</v>
      </c>
      <c r="T27" s="19">
        <f>Tablas!$F$5*K27</f>
        <v>360000</v>
      </c>
      <c r="U27" s="19">
        <f>Tablas!$G$5*L27</f>
        <v>500000</v>
      </c>
      <c r="V27" s="19">
        <f>Tablas!$H$5*M27</f>
        <v>180000</v>
      </c>
      <c r="W27" s="19">
        <f t="shared" si="2"/>
        <v>1053000</v>
      </c>
      <c r="X27" s="17">
        <f>VLOOKUP(G27, Tablas!$B$9:$C$36, 2, FALSE)</f>
        <v>2</v>
      </c>
      <c r="Y27" s="17">
        <f t="shared" si="3"/>
        <v>2017</v>
      </c>
      <c r="Z27" s="17">
        <f t="shared" si="4"/>
        <v>5</v>
      </c>
    </row>
    <row r="28" spans="1:26" x14ac:dyDescent="0.25">
      <c r="A28" s="2">
        <v>10000026</v>
      </c>
      <c r="B28" s="1" t="s">
        <v>93</v>
      </c>
      <c r="C28" s="3">
        <v>42839</v>
      </c>
      <c r="D28" s="3">
        <v>43432</v>
      </c>
      <c r="E28" s="3" t="s">
        <v>37</v>
      </c>
      <c r="F28" s="1" t="s">
        <v>94</v>
      </c>
      <c r="G28" s="4" t="s">
        <v>95</v>
      </c>
      <c r="H28" s="8">
        <v>1</v>
      </c>
      <c r="I28" s="8">
        <v>2</v>
      </c>
      <c r="J28" s="8">
        <v>0</v>
      </c>
      <c r="K28" s="8">
        <v>3</v>
      </c>
      <c r="L28" s="8">
        <v>3</v>
      </c>
      <c r="M28" s="8">
        <v>1</v>
      </c>
      <c r="N28" s="17" t="str">
        <f t="shared" si="0"/>
        <v>Si</v>
      </c>
      <c r="O28" s="17" t="str">
        <f t="shared" si="1"/>
        <v>Si</v>
      </c>
      <c r="P28" s="17">
        <v>1</v>
      </c>
      <c r="Q28" s="19">
        <f>Tablas!$C$5*H28</f>
        <v>2500</v>
      </c>
      <c r="R28" s="19">
        <f>Tablas!$D$5*I28</f>
        <v>13000</v>
      </c>
      <c r="S28" s="19">
        <f>Tablas!$E$5*J28</f>
        <v>0</v>
      </c>
      <c r="T28" s="19">
        <f>Tablas!$F$5*K28</f>
        <v>360000</v>
      </c>
      <c r="U28" s="19">
        <f>Tablas!$G$5*L28</f>
        <v>750000</v>
      </c>
      <c r="V28" s="19">
        <f>Tablas!$H$5*M28</f>
        <v>180000</v>
      </c>
      <c r="W28" s="19">
        <f t="shared" si="2"/>
        <v>1305500</v>
      </c>
      <c r="X28" s="17">
        <f>VLOOKUP(G28, Tablas!$B$9:$C$36, 2, FALSE)</f>
        <v>2</v>
      </c>
      <c r="Y28" s="17">
        <f t="shared" si="3"/>
        <v>2017</v>
      </c>
      <c r="Z28" s="17">
        <f t="shared" si="4"/>
        <v>11</v>
      </c>
    </row>
    <row r="29" spans="1:26" x14ac:dyDescent="0.25">
      <c r="A29" s="2">
        <v>10000027</v>
      </c>
      <c r="B29" s="1" t="s">
        <v>96</v>
      </c>
      <c r="C29" s="3">
        <v>42839</v>
      </c>
      <c r="D29" s="3">
        <v>42955</v>
      </c>
      <c r="E29" s="3" t="s">
        <v>37</v>
      </c>
      <c r="F29" s="1" t="s">
        <v>97</v>
      </c>
      <c r="G29" s="4" t="s">
        <v>85</v>
      </c>
      <c r="H29" s="8">
        <v>1</v>
      </c>
      <c r="I29" s="8">
        <v>0</v>
      </c>
      <c r="J29" s="8">
        <v>0</v>
      </c>
      <c r="K29" s="8">
        <v>3</v>
      </c>
      <c r="L29" s="8">
        <v>3</v>
      </c>
      <c r="M29" s="8">
        <v>0</v>
      </c>
      <c r="N29" s="17" t="str">
        <f t="shared" si="0"/>
        <v>Si</v>
      </c>
      <c r="O29" s="17" t="str">
        <f t="shared" si="1"/>
        <v>Si</v>
      </c>
      <c r="P29" s="17">
        <v>1</v>
      </c>
      <c r="Q29" s="19">
        <f>Tablas!$C$5*H29</f>
        <v>2500</v>
      </c>
      <c r="R29" s="19">
        <f>Tablas!$D$5*I29</f>
        <v>0</v>
      </c>
      <c r="S29" s="19">
        <f>Tablas!$E$5*J29</f>
        <v>0</v>
      </c>
      <c r="T29" s="19">
        <f>Tablas!$F$5*K29</f>
        <v>360000</v>
      </c>
      <c r="U29" s="19">
        <f>Tablas!$G$5*L29</f>
        <v>750000</v>
      </c>
      <c r="V29" s="19">
        <f>Tablas!$H$5*M29</f>
        <v>0</v>
      </c>
      <c r="W29" s="19">
        <f t="shared" si="2"/>
        <v>1112500</v>
      </c>
      <c r="X29" s="17">
        <f>VLOOKUP(G29, Tablas!$B$9:$C$36, 2, FALSE)</f>
        <v>2</v>
      </c>
      <c r="Y29" s="17">
        <f t="shared" si="3"/>
        <v>2017</v>
      </c>
      <c r="Z29" s="17">
        <f t="shared" si="4"/>
        <v>8</v>
      </c>
    </row>
    <row r="30" spans="1:26" x14ac:dyDescent="0.25">
      <c r="A30" s="2">
        <v>10000028</v>
      </c>
      <c r="B30" s="1" t="s">
        <v>98</v>
      </c>
      <c r="C30" s="3">
        <v>42839</v>
      </c>
      <c r="D30" s="3">
        <v>43075</v>
      </c>
      <c r="E30" s="3" t="s">
        <v>44</v>
      </c>
      <c r="F30" s="1" t="s">
        <v>99</v>
      </c>
      <c r="G30" s="4" t="s">
        <v>78</v>
      </c>
      <c r="H30" s="8">
        <v>0</v>
      </c>
      <c r="I30" s="8">
        <v>0</v>
      </c>
      <c r="J30" s="8">
        <v>1</v>
      </c>
      <c r="K30" s="8">
        <v>0</v>
      </c>
      <c r="L30" s="8">
        <v>1</v>
      </c>
      <c r="M30" s="8">
        <v>0</v>
      </c>
      <c r="N30" s="17" t="str">
        <f t="shared" si="0"/>
        <v>Si</v>
      </c>
      <c r="O30" s="17" t="str">
        <f t="shared" si="1"/>
        <v>Si</v>
      </c>
      <c r="P30" s="17">
        <v>1</v>
      </c>
      <c r="Q30" s="19">
        <f>Tablas!$C$5*H30</f>
        <v>0</v>
      </c>
      <c r="R30" s="19">
        <f>Tablas!$D$5*I30</f>
        <v>0</v>
      </c>
      <c r="S30" s="19">
        <f>Tablas!$E$5*J30</f>
        <v>1500</v>
      </c>
      <c r="T30" s="19">
        <f>Tablas!$F$5*K30</f>
        <v>0</v>
      </c>
      <c r="U30" s="19">
        <f>Tablas!$G$5*L30</f>
        <v>250000</v>
      </c>
      <c r="V30" s="19">
        <f>Tablas!$H$5*M30</f>
        <v>0</v>
      </c>
      <c r="W30" s="19">
        <f t="shared" si="2"/>
        <v>251500</v>
      </c>
      <c r="X30" s="17">
        <f>VLOOKUP(G30, Tablas!$B$9:$C$36, 2, FALSE)</f>
        <v>2</v>
      </c>
      <c r="Y30" s="17">
        <f t="shared" si="3"/>
        <v>2017</v>
      </c>
      <c r="Z30" s="17">
        <f t="shared" si="4"/>
        <v>12</v>
      </c>
    </row>
    <row r="31" spans="1:26" x14ac:dyDescent="0.25">
      <c r="A31" s="2">
        <v>10000029</v>
      </c>
      <c r="B31" s="1" t="s">
        <v>100</v>
      </c>
      <c r="C31" s="3">
        <v>42839</v>
      </c>
      <c r="D31" s="3">
        <v>43561</v>
      </c>
      <c r="E31" s="3" t="s">
        <v>44</v>
      </c>
      <c r="F31" s="1" t="s">
        <v>101</v>
      </c>
      <c r="G31" s="4" t="s">
        <v>74</v>
      </c>
      <c r="H31" s="8">
        <v>0</v>
      </c>
      <c r="I31" s="8">
        <v>0</v>
      </c>
      <c r="J31" s="8">
        <v>0</v>
      </c>
      <c r="K31" s="8">
        <v>0</v>
      </c>
      <c r="L31" s="8">
        <v>1</v>
      </c>
      <c r="M31" s="8">
        <v>0</v>
      </c>
      <c r="N31" s="17" t="str">
        <f t="shared" si="0"/>
        <v>No</v>
      </c>
      <c r="O31" s="17" t="str">
        <f t="shared" si="1"/>
        <v>Si</v>
      </c>
      <c r="P31" s="17">
        <v>1</v>
      </c>
      <c r="Q31" s="19">
        <f>Tablas!$C$5*H31</f>
        <v>0</v>
      </c>
      <c r="R31" s="19">
        <f>Tablas!$D$5*I31</f>
        <v>0</v>
      </c>
      <c r="S31" s="19">
        <f>Tablas!$E$5*J31</f>
        <v>0</v>
      </c>
      <c r="T31" s="19">
        <f>Tablas!$F$5*K31</f>
        <v>0</v>
      </c>
      <c r="U31" s="19">
        <f>Tablas!$G$5*L31</f>
        <v>250000</v>
      </c>
      <c r="V31" s="19">
        <f>Tablas!$H$5*M31</f>
        <v>0</v>
      </c>
      <c r="W31" s="19">
        <f t="shared" si="2"/>
        <v>250000</v>
      </c>
      <c r="X31" s="17">
        <f>VLOOKUP(G31, Tablas!$B$9:$C$36, 2, FALSE)</f>
        <v>2</v>
      </c>
      <c r="Y31" s="17">
        <f t="shared" si="3"/>
        <v>2017</v>
      </c>
      <c r="Z31" s="17">
        <f t="shared" si="4"/>
        <v>4</v>
      </c>
    </row>
    <row r="32" spans="1:26" x14ac:dyDescent="0.25">
      <c r="A32" s="2">
        <v>10000030</v>
      </c>
      <c r="B32" s="1" t="s">
        <v>102</v>
      </c>
      <c r="C32" s="3">
        <v>42839</v>
      </c>
      <c r="D32" s="3">
        <v>43398</v>
      </c>
      <c r="E32" s="3" t="s">
        <v>44</v>
      </c>
      <c r="F32" s="1" t="s">
        <v>103</v>
      </c>
      <c r="G32" s="4" t="s">
        <v>95</v>
      </c>
      <c r="H32" s="8">
        <v>0</v>
      </c>
      <c r="I32" s="8">
        <v>0</v>
      </c>
      <c r="J32" s="8">
        <v>1</v>
      </c>
      <c r="K32" s="8">
        <v>0</v>
      </c>
      <c r="L32" s="8">
        <v>2</v>
      </c>
      <c r="M32" s="8">
        <v>1</v>
      </c>
      <c r="N32" s="17" t="str">
        <f t="shared" si="0"/>
        <v>Si</v>
      </c>
      <c r="O32" s="17" t="str">
        <f t="shared" si="1"/>
        <v>Si</v>
      </c>
      <c r="P32" s="17">
        <v>1</v>
      </c>
      <c r="Q32" s="19">
        <f>Tablas!$C$5*H32</f>
        <v>0</v>
      </c>
      <c r="R32" s="19">
        <f>Tablas!$D$5*I32</f>
        <v>0</v>
      </c>
      <c r="S32" s="19">
        <f>Tablas!$E$5*J32</f>
        <v>1500</v>
      </c>
      <c r="T32" s="19">
        <f>Tablas!$F$5*K32</f>
        <v>0</v>
      </c>
      <c r="U32" s="19">
        <f>Tablas!$G$5*L32</f>
        <v>500000</v>
      </c>
      <c r="V32" s="19">
        <f>Tablas!$H$5*M32</f>
        <v>180000</v>
      </c>
      <c r="W32" s="19">
        <f t="shared" si="2"/>
        <v>681500</v>
      </c>
      <c r="X32" s="17">
        <f>VLOOKUP(G32, Tablas!$B$9:$C$36, 2, FALSE)</f>
        <v>2</v>
      </c>
      <c r="Y32" s="17">
        <f t="shared" si="3"/>
        <v>2017</v>
      </c>
      <c r="Z32" s="17">
        <f t="shared" si="4"/>
        <v>10</v>
      </c>
    </row>
    <row r="33" spans="1:26" x14ac:dyDescent="0.25">
      <c r="A33" s="2">
        <v>10000031</v>
      </c>
      <c r="B33" s="1" t="s">
        <v>104</v>
      </c>
      <c r="C33" s="3">
        <v>42839</v>
      </c>
      <c r="D33" s="3">
        <v>43458</v>
      </c>
      <c r="E33" s="3" t="s">
        <v>37</v>
      </c>
      <c r="F33" s="1" t="s">
        <v>103</v>
      </c>
      <c r="G33" s="4" t="s">
        <v>95</v>
      </c>
      <c r="H33" s="8">
        <v>1</v>
      </c>
      <c r="I33" s="8">
        <v>1</v>
      </c>
      <c r="J33" s="8">
        <v>0</v>
      </c>
      <c r="K33" s="8">
        <v>3</v>
      </c>
      <c r="L33" s="8">
        <v>3</v>
      </c>
      <c r="M33" s="8">
        <v>2</v>
      </c>
      <c r="N33" s="17" t="str">
        <f t="shared" si="0"/>
        <v>Si</v>
      </c>
      <c r="O33" s="17" t="str">
        <f t="shared" si="1"/>
        <v>Si</v>
      </c>
      <c r="P33" s="17">
        <v>1</v>
      </c>
      <c r="Q33" s="19">
        <f>Tablas!$C$5*H33</f>
        <v>2500</v>
      </c>
      <c r="R33" s="19">
        <f>Tablas!$D$5*I33</f>
        <v>6500</v>
      </c>
      <c r="S33" s="19">
        <f>Tablas!$E$5*J33</f>
        <v>0</v>
      </c>
      <c r="T33" s="19">
        <f>Tablas!$F$5*K33</f>
        <v>360000</v>
      </c>
      <c r="U33" s="19">
        <f>Tablas!$G$5*L33</f>
        <v>750000</v>
      </c>
      <c r="V33" s="19">
        <f>Tablas!$H$5*M33</f>
        <v>360000</v>
      </c>
      <c r="W33" s="19">
        <f t="shared" si="2"/>
        <v>1479000</v>
      </c>
      <c r="X33" s="17">
        <f>VLOOKUP(G33, Tablas!$B$9:$C$36, 2, FALSE)</f>
        <v>2</v>
      </c>
      <c r="Y33" s="17">
        <f t="shared" si="3"/>
        <v>2017</v>
      </c>
      <c r="Z33" s="17">
        <f t="shared" si="4"/>
        <v>12</v>
      </c>
    </row>
    <row r="34" spans="1:26" x14ac:dyDescent="0.25">
      <c r="A34" s="2">
        <v>10000032</v>
      </c>
      <c r="B34" s="1" t="s">
        <v>105</v>
      </c>
      <c r="C34" s="3">
        <v>42839</v>
      </c>
      <c r="D34" s="3">
        <v>43086</v>
      </c>
      <c r="E34" s="3" t="s">
        <v>44</v>
      </c>
      <c r="F34" s="1" t="s">
        <v>106</v>
      </c>
      <c r="G34" s="4" t="s">
        <v>50</v>
      </c>
      <c r="H34" s="8">
        <v>0</v>
      </c>
      <c r="I34" s="8">
        <v>2</v>
      </c>
      <c r="J34" s="8">
        <v>0</v>
      </c>
      <c r="K34" s="8">
        <v>3</v>
      </c>
      <c r="L34" s="8">
        <v>1</v>
      </c>
      <c r="M34" s="8">
        <v>0</v>
      </c>
      <c r="N34" s="17" t="str">
        <f t="shared" si="0"/>
        <v>Si</v>
      </c>
      <c r="O34" s="17" t="str">
        <f t="shared" si="1"/>
        <v>Si</v>
      </c>
      <c r="P34" s="17">
        <v>1</v>
      </c>
      <c r="Q34" s="19">
        <f>Tablas!$C$5*H34</f>
        <v>0</v>
      </c>
      <c r="R34" s="19">
        <f>Tablas!$D$5*I34</f>
        <v>13000</v>
      </c>
      <c r="S34" s="19">
        <f>Tablas!$E$5*J34</f>
        <v>0</v>
      </c>
      <c r="T34" s="19">
        <f>Tablas!$F$5*K34</f>
        <v>360000</v>
      </c>
      <c r="U34" s="19">
        <f>Tablas!$G$5*L34</f>
        <v>250000</v>
      </c>
      <c r="V34" s="19">
        <f>Tablas!$H$5*M34</f>
        <v>0</v>
      </c>
      <c r="W34" s="19">
        <f t="shared" si="2"/>
        <v>623000</v>
      </c>
      <c r="X34" s="17">
        <f>VLOOKUP(G34, Tablas!$B$9:$C$36, 2, FALSE)</f>
        <v>1</v>
      </c>
      <c r="Y34" s="17">
        <f t="shared" si="3"/>
        <v>2017</v>
      </c>
      <c r="Z34" s="17">
        <f t="shared" si="4"/>
        <v>12</v>
      </c>
    </row>
    <row r="35" spans="1:26" x14ac:dyDescent="0.25">
      <c r="A35" s="2">
        <v>10000033</v>
      </c>
      <c r="B35" s="1" t="s">
        <v>107</v>
      </c>
      <c r="C35" s="3">
        <v>42849</v>
      </c>
      <c r="D35" s="3">
        <v>43611</v>
      </c>
      <c r="E35" s="3" t="s">
        <v>37</v>
      </c>
      <c r="F35" s="1" t="s">
        <v>108</v>
      </c>
      <c r="G35" s="4" t="s">
        <v>109</v>
      </c>
      <c r="H35" s="8">
        <v>1</v>
      </c>
      <c r="I35" s="8">
        <v>1</v>
      </c>
      <c r="J35" s="8">
        <v>1</v>
      </c>
      <c r="K35" s="8">
        <v>1</v>
      </c>
      <c r="L35" s="8">
        <v>3</v>
      </c>
      <c r="M35" s="8">
        <v>1</v>
      </c>
      <c r="N35" s="17" t="str">
        <f t="shared" si="0"/>
        <v>Si</v>
      </c>
      <c r="O35" s="17" t="str">
        <f t="shared" si="1"/>
        <v>Si</v>
      </c>
      <c r="P35" s="17">
        <v>1</v>
      </c>
      <c r="Q35" s="19">
        <f>Tablas!$C$5*H35</f>
        <v>2500</v>
      </c>
      <c r="R35" s="19">
        <f>Tablas!$D$5*I35</f>
        <v>6500</v>
      </c>
      <c r="S35" s="19">
        <f>Tablas!$E$5*J35</f>
        <v>1500</v>
      </c>
      <c r="T35" s="19">
        <f>Tablas!$F$5*K35</f>
        <v>120000</v>
      </c>
      <c r="U35" s="19">
        <f>Tablas!$G$5*L35</f>
        <v>750000</v>
      </c>
      <c r="V35" s="19">
        <f>Tablas!$H$5*M35</f>
        <v>180000</v>
      </c>
      <c r="W35" s="19">
        <f t="shared" si="2"/>
        <v>1060500</v>
      </c>
      <c r="X35" s="17">
        <f>VLOOKUP(G35, Tablas!$B$9:$C$36, 2, FALSE)</f>
        <v>3</v>
      </c>
      <c r="Y35" s="17">
        <f t="shared" si="3"/>
        <v>2017</v>
      </c>
      <c r="Z35" s="17">
        <f t="shared" si="4"/>
        <v>5</v>
      </c>
    </row>
    <row r="36" spans="1:26" x14ac:dyDescent="0.25">
      <c r="A36" s="2">
        <v>10000034</v>
      </c>
      <c r="B36" s="1" t="s">
        <v>110</v>
      </c>
      <c r="C36" s="3">
        <v>42849</v>
      </c>
      <c r="D36" s="3">
        <v>43394</v>
      </c>
      <c r="E36" s="3" t="s">
        <v>37</v>
      </c>
      <c r="F36" s="1" t="s">
        <v>108</v>
      </c>
      <c r="G36" s="4" t="s">
        <v>109</v>
      </c>
      <c r="H36" s="8">
        <v>1</v>
      </c>
      <c r="I36" s="8">
        <v>0</v>
      </c>
      <c r="J36" s="8">
        <v>0</v>
      </c>
      <c r="K36" s="8">
        <v>3</v>
      </c>
      <c r="L36" s="8">
        <v>1</v>
      </c>
      <c r="M36" s="8">
        <v>2</v>
      </c>
      <c r="N36" s="17" t="str">
        <f t="shared" si="0"/>
        <v>Si</v>
      </c>
      <c r="O36" s="17" t="str">
        <f t="shared" si="1"/>
        <v>Si</v>
      </c>
      <c r="P36" s="17">
        <v>1</v>
      </c>
      <c r="Q36" s="19">
        <f>Tablas!$C$5*H36</f>
        <v>2500</v>
      </c>
      <c r="R36" s="19">
        <f>Tablas!$D$5*I36</f>
        <v>0</v>
      </c>
      <c r="S36" s="19">
        <f>Tablas!$E$5*J36</f>
        <v>0</v>
      </c>
      <c r="T36" s="19">
        <f>Tablas!$F$5*K36</f>
        <v>360000</v>
      </c>
      <c r="U36" s="19">
        <f>Tablas!$G$5*L36</f>
        <v>250000</v>
      </c>
      <c r="V36" s="19">
        <f>Tablas!$H$5*M36</f>
        <v>360000</v>
      </c>
      <c r="W36" s="19">
        <f t="shared" si="2"/>
        <v>972500</v>
      </c>
      <c r="X36" s="17">
        <f>VLOOKUP(G36, Tablas!$B$9:$C$36, 2, FALSE)</f>
        <v>3</v>
      </c>
      <c r="Y36" s="17">
        <f t="shared" si="3"/>
        <v>2017</v>
      </c>
      <c r="Z36" s="17">
        <f t="shared" si="4"/>
        <v>10</v>
      </c>
    </row>
    <row r="37" spans="1:26" x14ac:dyDescent="0.25">
      <c r="A37" s="2">
        <v>10000035</v>
      </c>
      <c r="B37" s="1" t="s">
        <v>111</v>
      </c>
      <c r="C37" s="3">
        <v>42849</v>
      </c>
      <c r="D37" s="3">
        <v>43217</v>
      </c>
      <c r="E37" s="3" t="s">
        <v>44</v>
      </c>
      <c r="F37" s="1" t="s">
        <v>112</v>
      </c>
      <c r="G37" s="4" t="s">
        <v>113</v>
      </c>
      <c r="H37" s="8">
        <v>1</v>
      </c>
      <c r="I37" s="8">
        <v>2</v>
      </c>
      <c r="J37" s="8">
        <v>0</v>
      </c>
      <c r="K37" s="8">
        <v>1</v>
      </c>
      <c r="L37" s="8">
        <v>3</v>
      </c>
      <c r="M37" s="8">
        <v>1</v>
      </c>
      <c r="N37" s="17" t="str">
        <f t="shared" si="0"/>
        <v>Si</v>
      </c>
      <c r="O37" s="17" t="str">
        <f t="shared" si="1"/>
        <v>Si</v>
      </c>
      <c r="P37" s="17">
        <v>1</v>
      </c>
      <c r="Q37" s="19">
        <f>Tablas!$C$5*H37</f>
        <v>2500</v>
      </c>
      <c r="R37" s="19">
        <f>Tablas!$D$5*I37</f>
        <v>13000</v>
      </c>
      <c r="S37" s="19">
        <f>Tablas!$E$5*J37</f>
        <v>0</v>
      </c>
      <c r="T37" s="19">
        <f>Tablas!$F$5*K37</f>
        <v>120000</v>
      </c>
      <c r="U37" s="19">
        <f>Tablas!$G$5*L37</f>
        <v>750000</v>
      </c>
      <c r="V37" s="19">
        <f>Tablas!$H$5*M37</f>
        <v>180000</v>
      </c>
      <c r="W37" s="19">
        <f t="shared" si="2"/>
        <v>1065500</v>
      </c>
      <c r="X37" s="17">
        <f>VLOOKUP(G37, Tablas!$B$9:$C$36, 2, FALSE)</f>
        <v>3</v>
      </c>
      <c r="Y37" s="17">
        <f t="shared" si="3"/>
        <v>2017</v>
      </c>
      <c r="Z37" s="17">
        <f t="shared" si="4"/>
        <v>4</v>
      </c>
    </row>
    <row r="38" spans="1:26" x14ac:dyDescent="0.25">
      <c r="A38" s="2">
        <v>10000036</v>
      </c>
      <c r="B38" s="1" t="s">
        <v>114</v>
      </c>
      <c r="C38" s="3">
        <v>42849</v>
      </c>
      <c r="D38" s="3">
        <v>43185</v>
      </c>
      <c r="E38" s="3" t="s">
        <v>44</v>
      </c>
      <c r="F38" s="1" t="s">
        <v>115</v>
      </c>
      <c r="G38" s="4" t="s">
        <v>74</v>
      </c>
      <c r="H38" s="8">
        <v>0</v>
      </c>
      <c r="I38" s="8">
        <v>0</v>
      </c>
      <c r="J38" s="8">
        <v>0</v>
      </c>
      <c r="K38" s="8">
        <v>1</v>
      </c>
      <c r="L38" s="8">
        <v>2</v>
      </c>
      <c r="M38" s="8">
        <v>0</v>
      </c>
      <c r="N38" s="17" t="str">
        <f t="shared" si="0"/>
        <v>No</v>
      </c>
      <c r="O38" s="17" t="str">
        <f t="shared" si="1"/>
        <v>Si</v>
      </c>
      <c r="P38" s="17">
        <v>1</v>
      </c>
      <c r="Q38" s="19">
        <f>Tablas!$C$5*H38</f>
        <v>0</v>
      </c>
      <c r="R38" s="19">
        <f>Tablas!$D$5*I38</f>
        <v>0</v>
      </c>
      <c r="S38" s="19">
        <f>Tablas!$E$5*J38</f>
        <v>0</v>
      </c>
      <c r="T38" s="19">
        <f>Tablas!$F$5*K38</f>
        <v>120000</v>
      </c>
      <c r="U38" s="19">
        <f>Tablas!$G$5*L38</f>
        <v>500000</v>
      </c>
      <c r="V38" s="19">
        <f>Tablas!$H$5*M38</f>
        <v>0</v>
      </c>
      <c r="W38" s="19">
        <f t="shared" si="2"/>
        <v>620000</v>
      </c>
      <c r="X38" s="17">
        <f>VLOOKUP(G38, Tablas!$B$9:$C$36, 2, FALSE)</f>
        <v>2</v>
      </c>
      <c r="Y38" s="17">
        <f t="shared" si="3"/>
        <v>2017</v>
      </c>
      <c r="Z38" s="17">
        <f t="shared" si="4"/>
        <v>3</v>
      </c>
    </row>
    <row r="39" spans="1:26" x14ac:dyDescent="0.25">
      <c r="A39" s="2">
        <v>10000037</v>
      </c>
      <c r="B39" s="1" t="s">
        <v>116</v>
      </c>
      <c r="C39" s="3">
        <v>42849</v>
      </c>
      <c r="D39" s="3">
        <v>43112</v>
      </c>
      <c r="E39" s="3" t="s">
        <v>37</v>
      </c>
      <c r="F39" s="1" t="s">
        <v>92</v>
      </c>
      <c r="G39" s="4" t="s">
        <v>90</v>
      </c>
      <c r="H39" s="8">
        <v>0</v>
      </c>
      <c r="I39" s="8">
        <v>0</v>
      </c>
      <c r="J39" s="8">
        <v>0</v>
      </c>
      <c r="K39" s="8">
        <v>1</v>
      </c>
      <c r="L39" s="8">
        <v>3</v>
      </c>
      <c r="M39" s="8">
        <v>2</v>
      </c>
      <c r="N39" s="17" t="str">
        <f t="shared" si="0"/>
        <v>No</v>
      </c>
      <c r="O39" s="17" t="str">
        <f t="shared" si="1"/>
        <v>Si</v>
      </c>
      <c r="P39" s="17">
        <v>1</v>
      </c>
      <c r="Q39" s="19">
        <f>Tablas!$C$5*H39</f>
        <v>0</v>
      </c>
      <c r="R39" s="19">
        <f>Tablas!$D$5*I39</f>
        <v>0</v>
      </c>
      <c r="S39" s="19">
        <f>Tablas!$E$5*J39</f>
        <v>0</v>
      </c>
      <c r="T39" s="19">
        <f>Tablas!$F$5*K39</f>
        <v>120000</v>
      </c>
      <c r="U39" s="19">
        <f>Tablas!$G$5*L39</f>
        <v>750000</v>
      </c>
      <c r="V39" s="19">
        <f>Tablas!$H$5*M39</f>
        <v>360000</v>
      </c>
      <c r="W39" s="19">
        <f t="shared" si="2"/>
        <v>1230000</v>
      </c>
      <c r="X39" s="17">
        <f>VLOOKUP(G39, Tablas!$B$9:$C$36, 2, FALSE)</f>
        <v>2</v>
      </c>
      <c r="Y39" s="17">
        <f t="shared" si="3"/>
        <v>2017</v>
      </c>
      <c r="Z39" s="17">
        <f t="shared" si="4"/>
        <v>1</v>
      </c>
    </row>
    <row r="40" spans="1:26" x14ac:dyDescent="0.25">
      <c r="A40" s="2">
        <v>10000038</v>
      </c>
      <c r="B40" s="1" t="s">
        <v>117</v>
      </c>
      <c r="C40" s="3">
        <v>42849</v>
      </c>
      <c r="D40" s="3">
        <v>43378</v>
      </c>
      <c r="E40" s="3" t="s">
        <v>44</v>
      </c>
      <c r="F40" s="1" t="s">
        <v>41</v>
      </c>
      <c r="G40" s="4" t="s">
        <v>41</v>
      </c>
      <c r="H40" s="8">
        <v>1</v>
      </c>
      <c r="I40" s="8">
        <v>2</v>
      </c>
      <c r="J40" s="8">
        <v>1</v>
      </c>
      <c r="K40" s="8">
        <v>0</v>
      </c>
      <c r="L40" s="8">
        <v>1</v>
      </c>
      <c r="M40" s="8">
        <v>2</v>
      </c>
      <c r="N40" s="17" t="str">
        <f t="shared" si="0"/>
        <v>Si</v>
      </c>
      <c r="O40" s="17" t="str">
        <f t="shared" si="1"/>
        <v>Si</v>
      </c>
      <c r="P40" s="17">
        <v>1</v>
      </c>
      <c r="Q40" s="19">
        <f>Tablas!$C$5*H40</f>
        <v>2500</v>
      </c>
      <c r="R40" s="19">
        <f>Tablas!$D$5*I40</f>
        <v>13000</v>
      </c>
      <c r="S40" s="19">
        <f>Tablas!$E$5*J40</f>
        <v>1500</v>
      </c>
      <c r="T40" s="19">
        <f>Tablas!$F$5*K40</f>
        <v>0</v>
      </c>
      <c r="U40" s="19">
        <f>Tablas!$G$5*L40</f>
        <v>250000</v>
      </c>
      <c r="V40" s="19">
        <f>Tablas!$H$5*M40</f>
        <v>360000</v>
      </c>
      <c r="W40" s="19">
        <f t="shared" si="2"/>
        <v>627000</v>
      </c>
      <c r="X40" s="17">
        <f>VLOOKUP(G40, Tablas!$B$9:$C$36, 2, FALSE)</f>
        <v>1</v>
      </c>
      <c r="Y40" s="17">
        <f t="shared" si="3"/>
        <v>2017</v>
      </c>
      <c r="Z40" s="17">
        <f t="shared" si="4"/>
        <v>10</v>
      </c>
    </row>
    <row r="41" spans="1:26" x14ac:dyDescent="0.25">
      <c r="A41" s="2">
        <v>10000039</v>
      </c>
      <c r="B41" s="1" t="s">
        <v>118</v>
      </c>
      <c r="C41" s="3">
        <v>42877</v>
      </c>
      <c r="D41" s="3">
        <v>43292</v>
      </c>
      <c r="E41" s="3" t="s">
        <v>37</v>
      </c>
      <c r="F41" s="1" t="s">
        <v>119</v>
      </c>
      <c r="G41" s="4" t="s">
        <v>120</v>
      </c>
      <c r="H41" s="8">
        <v>0</v>
      </c>
      <c r="I41" s="8">
        <v>2</v>
      </c>
      <c r="J41" s="8">
        <v>0</v>
      </c>
      <c r="K41" s="8">
        <v>1</v>
      </c>
      <c r="L41" s="8">
        <v>3</v>
      </c>
      <c r="M41" s="8">
        <v>2</v>
      </c>
      <c r="N41" s="17" t="str">
        <f t="shared" si="0"/>
        <v>Si</v>
      </c>
      <c r="O41" s="17" t="str">
        <f t="shared" si="1"/>
        <v>Si</v>
      </c>
      <c r="P41" s="17">
        <v>1</v>
      </c>
      <c r="Q41" s="19">
        <f>Tablas!$C$5*H41</f>
        <v>0</v>
      </c>
      <c r="R41" s="19">
        <f>Tablas!$D$5*I41</f>
        <v>13000</v>
      </c>
      <c r="S41" s="19">
        <f>Tablas!$E$5*J41</f>
        <v>0</v>
      </c>
      <c r="T41" s="19">
        <f>Tablas!$F$5*K41</f>
        <v>120000</v>
      </c>
      <c r="U41" s="19">
        <f>Tablas!$G$5*L41</f>
        <v>750000</v>
      </c>
      <c r="V41" s="19">
        <f>Tablas!$H$5*M41</f>
        <v>360000</v>
      </c>
      <c r="W41" s="19">
        <f t="shared" si="2"/>
        <v>1243000</v>
      </c>
      <c r="X41" s="17">
        <f>VLOOKUP(G41, Tablas!$B$9:$C$36, 2, FALSE)</f>
        <v>3</v>
      </c>
      <c r="Y41" s="17">
        <f t="shared" si="3"/>
        <v>2017</v>
      </c>
      <c r="Z41" s="17">
        <f t="shared" si="4"/>
        <v>7</v>
      </c>
    </row>
    <row r="42" spans="1:26" x14ac:dyDescent="0.25">
      <c r="A42" s="2">
        <v>10000040</v>
      </c>
      <c r="B42" s="1" t="s">
        <v>121</v>
      </c>
      <c r="C42" s="3">
        <v>42877</v>
      </c>
      <c r="D42" s="3">
        <v>43466</v>
      </c>
      <c r="E42" s="3" t="s">
        <v>37</v>
      </c>
      <c r="F42" s="1" t="s">
        <v>122</v>
      </c>
      <c r="G42" s="4" t="s">
        <v>85</v>
      </c>
      <c r="H42" s="8">
        <v>1</v>
      </c>
      <c r="I42" s="8">
        <v>2</v>
      </c>
      <c r="J42" s="8">
        <v>1</v>
      </c>
      <c r="K42" s="8">
        <v>3</v>
      </c>
      <c r="L42" s="8">
        <v>1</v>
      </c>
      <c r="M42" s="8">
        <v>0</v>
      </c>
      <c r="N42" s="17" t="str">
        <f t="shared" si="0"/>
        <v>Si</v>
      </c>
      <c r="O42" s="17" t="str">
        <f t="shared" si="1"/>
        <v>Si</v>
      </c>
      <c r="P42" s="17">
        <v>1</v>
      </c>
      <c r="Q42" s="19">
        <f>Tablas!$C$5*H42</f>
        <v>2500</v>
      </c>
      <c r="R42" s="19">
        <f>Tablas!$D$5*I42</f>
        <v>13000</v>
      </c>
      <c r="S42" s="19">
        <f>Tablas!$E$5*J42</f>
        <v>1500</v>
      </c>
      <c r="T42" s="19">
        <f>Tablas!$F$5*K42</f>
        <v>360000</v>
      </c>
      <c r="U42" s="19">
        <f>Tablas!$G$5*L42</f>
        <v>250000</v>
      </c>
      <c r="V42" s="19">
        <f>Tablas!$H$5*M42</f>
        <v>0</v>
      </c>
      <c r="W42" s="19">
        <f t="shared" si="2"/>
        <v>627000</v>
      </c>
      <c r="X42" s="17">
        <f>VLOOKUP(G42, Tablas!$B$9:$C$36, 2, FALSE)</f>
        <v>2</v>
      </c>
      <c r="Y42" s="17">
        <f t="shared" si="3"/>
        <v>2017</v>
      </c>
      <c r="Z42" s="17">
        <f t="shared" si="4"/>
        <v>1</v>
      </c>
    </row>
    <row r="43" spans="1:26" x14ac:dyDescent="0.25">
      <c r="A43" s="2">
        <v>10000041</v>
      </c>
      <c r="B43" s="1" t="s">
        <v>123</v>
      </c>
      <c r="C43" s="3">
        <v>42895</v>
      </c>
      <c r="D43" s="3">
        <v>43335</v>
      </c>
      <c r="E43" s="3" t="s">
        <v>37</v>
      </c>
      <c r="F43" s="1" t="s">
        <v>124</v>
      </c>
      <c r="G43" s="4" t="s">
        <v>125</v>
      </c>
      <c r="H43" s="8">
        <v>0</v>
      </c>
      <c r="I43" s="8">
        <v>1</v>
      </c>
      <c r="J43" s="8">
        <v>1</v>
      </c>
      <c r="K43" s="8">
        <v>0</v>
      </c>
      <c r="L43" s="8">
        <v>1</v>
      </c>
      <c r="M43" s="8">
        <v>2</v>
      </c>
      <c r="N43" s="17" t="str">
        <f t="shared" si="0"/>
        <v>Si</v>
      </c>
      <c r="O43" s="17" t="str">
        <f t="shared" si="1"/>
        <v>Si</v>
      </c>
      <c r="P43" s="17">
        <v>1</v>
      </c>
      <c r="Q43" s="19">
        <f>Tablas!$C$5*H43</f>
        <v>0</v>
      </c>
      <c r="R43" s="19">
        <f>Tablas!$D$5*I43</f>
        <v>6500</v>
      </c>
      <c r="S43" s="19">
        <f>Tablas!$E$5*J43</f>
        <v>1500</v>
      </c>
      <c r="T43" s="19">
        <f>Tablas!$F$5*K43</f>
        <v>0</v>
      </c>
      <c r="U43" s="19">
        <f>Tablas!$G$5*L43</f>
        <v>250000</v>
      </c>
      <c r="V43" s="19">
        <f>Tablas!$H$5*M43</f>
        <v>360000</v>
      </c>
      <c r="W43" s="19">
        <f t="shared" si="2"/>
        <v>618000</v>
      </c>
      <c r="X43" s="17">
        <f>VLOOKUP(G43, Tablas!$B$9:$C$36, 2, FALSE)</f>
        <v>3</v>
      </c>
      <c r="Y43" s="17">
        <f t="shared" si="3"/>
        <v>2017</v>
      </c>
      <c r="Z43" s="17">
        <f t="shared" si="4"/>
        <v>8</v>
      </c>
    </row>
    <row r="44" spans="1:26" x14ac:dyDescent="0.25">
      <c r="A44" s="2">
        <v>10000042</v>
      </c>
      <c r="B44" s="1" t="s">
        <v>126</v>
      </c>
      <c r="C44" s="3">
        <v>42898</v>
      </c>
      <c r="D44" s="3">
        <v>43469</v>
      </c>
      <c r="E44" s="3" t="s">
        <v>44</v>
      </c>
      <c r="F44" s="1" t="s">
        <v>127</v>
      </c>
      <c r="G44" s="4" t="s">
        <v>85</v>
      </c>
      <c r="H44" s="8">
        <v>1</v>
      </c>
      <c r="I44" s="8">
        <v>2</v>
      </c>
      <c r="J44" s="8">
        <v>1</v>
      </c>
      <c r="K44" s="8">
        <v>0</v>
      </c>
      <c r="L44" s="8">
        <v>1</v>
      </c>
      <c r="M44" s="8">
        <v>1</v>
      </c>
      <c r="N44" s="17" t="str">
        <f t="shared" si="0"/>
        <v>Si</v>
      </c>
      <c r="O44" s="17" t="str">
        <f t="shared" si="1"/>
        <v>Si</v>
      </c>
      <c r="P44" s="17">
        <v>1</v>
      </c>
      <c r="Q44" s="19">
        <f>Tablas!$C$5*H44</f>
        <v>2500</v>
      </c>
      <c r="R44" s="19">
        <f>Tablas!$D$5*I44</f>
        <v>13000</v>
      </c>
      <c r="S44" s="19">
        <f>Tablas!$E$5*J44</f>
        <v>1500</v>
      </c>
      <c r="T44" s="19">
        <f>Tablas!$F$5*K44</f>
        <v>0</v>
      </c>
      <c r="U44" s="19">
        <f>Tablas!$G$5*L44</f>
        <v>250000</v>
      </c>
      <c r="V44" s="19">
        <f>Tablas!$H$5*M44</f>
        <v>180000</v>
      </c>
      <c r="W44" s="19">
        <f t="shared" si="2"/>
        <v>447000</v>
      </c>
      <c r="X44" s="17">
        <f>VLOOKUP(G44, Tablas!$B$9:$C$36, 2, FALSE)</f>
        <v>2</v>
      </c>
      <c r="Y44" s="17">
        <f t="shared" si="3"/>
        <v>2017</v>
      </c>
      <c r="Z44" s="17">
        <f t="shared" si="4"/>
        <v>1</v>
      </c>
    </row>
    <row r="45" spans="1:26" x14ac:dyDescent="0.25">
      <c r="A45" s="2">
        <v>10000043</v>
      </c>
      <c r="B45" s="1" t="s">
        <v>128</v>
      </c>
      <c r="C45" s="3">
        <v>42917</v>
      </c>
      <c r="D45" s="3">
        <v>43082</v>
      </c>
      <c r="E45" s="3" t="s">
        <v>44</v>
      </c>
      <c r="F45" s="1" t="s">
        <v>53</v>
      </c>
      <c r="G45" s="4" t="s">
        <v>54</v>
      </c>
      <c r="H45" s="8">
        <v>1</v>
      </c>
      <c r="I45" s="8">
        <v>1</v>
      </c>
      <c r="J45" s="8">
        <v>0</v>
      </c>
      <c r="K45" s="8">
        <v>1</v>
      </c>
      <c r="L45" s="8">
        <v>1</v>
      </c>
      <c r="M45" s="8">
        <v>2</v>
      </c>
      <c r="N45" s="17" t="str">
        <f t="shared" si="0"/>
        <v>Si</v>
      </c>
      <c r="O45" s="17" t="str">
        <f t="shared" si="1"/>
        <v>Si</v>
      </c>
      <c r="P45" s="17">
        <v>1</v>
      </c>
      <c r="Q45" s="19">
        <f>Tablas!$C$5*H45</f>
        <v>2500</v>
      </c>
      <c r="R45" s="19">
        <f>Tablas!$D$5*I45</f>
        <v>6500</v>
      </c>
      <c r="S45" s="19">
        <f>Tablas!$E$5*J45</f>
        <v>0</v>
      </c>
      <c r="T45" s="19">
        <f>Tablas!$F$5*K45</f>
        <v>120000</v>
      </c>
      <c r="U45" s="19">
        <f>Tablas!$G$5*L45</f>
        <v>250000</v>
      </c>
      <c r="V45" s="19">
        <f>Tablas!$H$5*M45</f>
        <v>360000</v>
      </c>
      <c r="W45" s="19">
        <f t="shared" si="2"/>
        <v>739000</v>
      </c>
      <c r="X45" s="17">
        <f>VLOOKUP(G45, Tablas!$B$9:$C$36, 2, FALSE)</f>
        <v>1</v>
      </c>
      <c r="Y45" s="17">
        <f t="shared" si="3"/>
        <v>2017</v>
      </c>
      <c r="Z45" s="17">
        <f t="shared" si="4"/>
        <v>12</v>
      </c>
    </row>
    <row r="46" spans="1:26" x14ac:dyDescent="0.25">
      <c r="A46" s="2">
        <v>10000044</v>
      </c>
      <c r="B46" s="1" t="s">
        <v>129</v>
      </c>
      <c r="C46" s="3">
        <v>42917</v>
      </c>
      <c r="D46" s="3">
        <v>43569</v>
      </c>
      <c r="E46" s="3" t="s">
        <v>37</v>
      </c>
      <c r="F46" s="1" t="s">
        <v>41</v>
      </c>
      <c r="G46" s="4" t="s">
        <v>41</v>
      </c>
      <c r="H46" s="8">
        <v>1</v>
      </c>
      <c r="I46" s="8">
        <v>1</v>
      </c>
      <c r="J46" s="8">
        <v>0</v>
      </c>
      <c r="K46" s="8">
        <v>1</v>
      </c>
      <c r="L46" s="8">
        <v>3</v>
      </c>
      <c r="M46" s="8">
        <v>2</v>
      </c>
      <c r="N46" s="17" t="str">
        <f t="shared" si="0"/>
        <v>Si</v>
      </c>
      <c r="O46" s="17" t="str">
        <f t="shared" si="1"/>
        <v>Si</v>
      </c>
      <c r="P46" s="17">
        <v>1</v>
      </c>
      <c r="Q46" s="19">
        <f>Tablas!$C$5*H46</f>
        <v>2500</v>
      </c>
      <c r="R46" s="19">
        <f>Tablas!$D$5*I46</f>
        <v>6500</v>
      </c>
      <c r="S46" s="19">
        <f>Tablas!$E$5*J46</f>
        <v>0</v>
      </c>
      <c r="T46" s="19">
        <f>Tablas!$F$5*K46</f>
        <v>120000</v>
      </c>
      <c r="U46" s="19">
        <f>Tablas!$G$5*L46</f>
        <v>750000</v>
      </c>
      <c r="V46" s="19">
        <f>Tablas!$H$5*M46</f>
        <v>360000</v>
      </c>
      <c r="W46" s="19">
        <f t="shared" si="2"/>
        <v>1239000</v>
      </c>
      <c r="X46" s="17">
        <f>VLOOKUP(G46, Tablas!$B$9:$C$36, 2, FALSE)</f>
        <v>1</v>
      </c>
      <c r="Y46" s="17">
        <f t="shared" si="3"/>
        <v>2017</v>
      </c>
      <c r="Z46" s="17">
        <f t="shared" si="4"/>
        <v>4</v>
      </c>
    </row>
    <row r="47" spans="1:26" x14ac:dyDescent="0.25">
      <c r="A47" s="2">
        <v>10000045</v>
      </c>
      <c r="B47" s="1" t="s">
        <v>130</v>
      </c>
      <c r="C47" s="3">
        <v>42917</v>
      </c>
      <c r="D47" s="3">
        <v>43443</v>
      </c>
      <c r="E47" s="3" t="s">
        <v>37</v>
      </c>
      <c r="F47" s="1" t="s">
        <v>131</v>
      </c>
      <c r="G47" s="4" t="s">
        <v>85</v>
      </c>
      <c r="H47" s="8">
        <v>1</v>
      </c>
      <c r="I47" s="8">
        <v>2</v>
      </c>
      <c r="J47" s="8">
        <v>0</v>
      </c>
      <c r="K47" s="8">
        <v>1</v>
      </c>
      <c r="L47" s="8">
        <v>2</v>
      </c>
      <c r="M47" s="8">
        <v>2</v>
      </c>
      <c r="N47" s="17" t="str">
        <f t="shared" si="0"/>
        <v>Si</v>
      </c>
      <c r="O47" s="17" t="str">
        <f t="shared" si="1"/>
        <v>Si</v>
      </c>
      <c r="P47" s="17">
        <v>1</v>
      </c>
      <c r="Q47" s="19">
        <f>Tablas!$C$5*H47</f>
        <v>2500</v>
      </c>
      <c r="R47" s="19">
        <f>Tablas!$D$5*I47</f>
        <v>13000</v>
      </c>
      <c r="S47" s="19">
        <f>Tablas!$E$5*J47</f>
        <v>0</v>
      </c>
      <c r="T47" s="19">
        <f>Tablas!$F$5*K47</f>
        <v>120000</v>
      </c>
      <c r="U47" s="19">
        <f>Tablas!$G$5*L47</f>
        <v>500000</v>
      </c>
      <c r="V47" s="19">
        <f>Tablas!$H$5*M47</f>
        <v>360000</v>
      </c>
      <c r="W47" s="19">
        <f t="shared" si="2"/>
        <v>995500</v>
      </c>
      <c r="X47" s="17">
        <f>VLOOKUP(G47, Tablas!$B$9:$C$36, 2, FALSE)</f>
        <v>2</v>
      </c>
      <c r="Y47" s="17">
        <f t="shared" si="3"/>
        <v>2017</v>
      </c>
      <c r="Z47" s="17">
        <f t="shared" si="4"/>
        <v>12</v>
      </c>
    </row>
    <row r="48" spans="1:26" x14ac:dyDescent="0.25">
      <c r="A48" s="2">
        <v>10000046</v>
      </c>
      <c r="B48" s="1" t="s">
        <v>132</v>
      </c>
      <c r="C48" s="3">
        <v>42933</v>
      </c>
      <c r="D48" s="3">
        <v>43177</v>
      </c>
      <c r="E48" s="3" t="s">
        <v>37</v>
      </c>
      <c r="F48" s="1" t="s">
        <v>41</v>
      </c>
      <c r="G48" s="4" t="s">
        <v>41</v>
      </c>
      <c r="H48" s="8">
        <v>0</v>
      </c>
      <c r="I48" s="8">
        <v>2</v>
      </c>
      <c r="J48" s="8">
        <v>0</v>
      </c>
      <c r="K48" s="8">
        <v>1</v>
      </c>
      <c r="L48" s="8">
        <v>3</v>
      </c>
      <c r="M48" s="8">
        <v>0</v>
      </c>
      <c r="N48" s="17" t="str">
        <f t="shared" si="0"/>
        <v>Si</v>
      </c>
      <c r="O48" s="17" t="str">
        <f t="shared" si="1"/>
        <v>Si</v>
      </c>
      <c r="P48" s="17">
        <v>1</v>
      </c>
      <c r="Q48" s="19">
        <f>Tablas!$C$5*H48</f>
        <v>0</v>
      </c>
      <c r="R48" s="19">
        <f>Tablas!$D$5*I48</f>
        <v>13000</v>
      </c>
      <c r="S48" s="19">
        <f>Tablas!$E$5*J48</f>
        <v>0</v>
      </c>
      <c r="T48" s="19">
        <f>Tablas!$F$5*K48</f>
        <v>120000</v>
      </c>
      <c r="U48" s="19">
        <f>Tablas!$G$5*L48</f>
        <v>750000</v>
      </c>
      <c r="V48" s="19">
        <f>Tablas!$H$5*M48</f>
        <v>0</v>
      </c>
      <c r="W48" s="19">
        <f t="shared" si="2"/>
        <v>883000</v>
      </c>
      <c r="X48" s="17">
        <f>VLOOKUP(G48, Tablas!$B$9:$C$36, 2, FALSE)</f>
        <v>1</v>
      </c>
      <c r="Y48" s="17">
        <f t="shared" si="3"/>
        <v>2017</v>
      </c>
      <c r="Z48" s="17">
        <f t="shared" si="4"/>
        <v>3</v>
      </c>
    </row>
    <row r="49" spans="1:26" x14ac:dyDescent="0.25">
      <c r="A49" s="2">
        <v>10000047</v>
      </c>
      <c r="B49" s="1" t="s">
        <v>133</v>
      </c>
      <c r="C49" s="3">
        <v>42933</v>
      </c>
      <c r="D49" s="3">
        <v>43331</v>
      </c>
      <c r="E49" s="3" t="s">
        <v>37</v>
      </c>
      <c r="F49" s="1" t="s">
        <v>134</v>
      </c>
      <c r="G49" s="4" t="s">
        <v>109</v>
      </c>
      <c r="H49" s="8">
        <v>0</v>
      </c>
      <c r="I49" s="8">
        <v>0</v>
      </c>
      <c r="J49" s="8">
        <v>1</v>
      </c>
      <c r="K49" s="8">
        <v>3</v>
      </c>
      <c r="L49" s="8">
        <v>2</v>
      </c>
      <c r="M49" s="8">
        <v>0</v>
      </c>
      <c r="N49" s="17" t="str">
        <f t="shared" si="0"/>
        <v>Si</v>
      </c>
      <c r="O49" s="17" t="str">
        <f t="shared" si="1"/>
        <v>Si</v>
      </c>
      <c r="P49" s="17">
        <v>1</v>
      </c>
      <c r="Q49" s="19">
        <f>Tablas!$C$5*H49</f>
        <v>0</v>
      </c>
      <c r="R49" s="19">
        <f>Tablas!$D$5*I49</f>
        <v>0</v>
      </c>
      <c r="S49" s="19">
        <f>Tablas!$E$5*J49</f>
        <v>1500</v>
      </c>
      <c r="T49" s="19">
        <f>Tablas!$F$5*K49</f>
        <v>360000</v>
      </c>
      <c r="U49" s="19">
        <f>Tablas!$G$5*L49</f>
        <v>500000</v>
      </c>
      <c r="V49" s="19">
        <f>Tablas!$H$5*M49</f>
        <v>0</v>
      </c>
      <c r="W49" s="19">
        <f t="shared" si="2"/>
        <v>861500</v>
      </c>
      <c r="X49" s="17">
        <f>VLOOKUP(G49, Tablas!$B$9:$C$36, 2, FALSE)</f>
        <v>3</v>
      </c>
      <c r="Y49" s="17">
        <f t="shared" si="3"/>
        <v>2017</v>
      </c>
      <c r="Z49" s="17">
        <f t="shared" si="4"/>
        <v>8</v>
      </c>
    </row>
    <row r="50" spans="1:26" x14ac:dyDescent="0.25">
      <c r="A50" s="2">
        <v>10000048</v>
      </c>
      <c r="B50" s="1" t="s">
        <v>135</v>
      </c>
      <c r="C50" s="3">
        <v>42939</v>
      </c>
      <c r="D50" s="3">
        <v>43774</v>
      </c>
      <c r="E50" s="3" t="s">
        <v>37</v>
      </c>
      <c r="F50" s="1" t="s">
        <v>136</v>
      </c>
      <c r="G50" s="4" t="s">
        <v>78</v>
      </c>
      <c r="H50" s="8">
        <v>0</v>
      </c>
      <c r="I50" s="8">
        <v>1</v>
      </c>
      <c r="J50" s="8">
        <v>1</v>
      </c>
      <c r="K50" s="8">
        <v>0</v>
      </c>
      <c r="L50" s="8">
        <v>1</v>
      </c>
      <c r="M50" s="8">
        <v>0</v>
      </c>
      <c r="N50" s="17" t="str">
        <f t="shared" si="0"/>
        <v>Si</v>
      </c>
      <c r="O50" s="17" t="str">
        <f t="shared" si="1"/>
        <v>Si</v>
      </c>
      <c r="P50" s="17">
        <v>1</v>
      </c>
      <c r="Q50" s="19">
        <f>Tablas!$C$5*H50</f>
        <v>0</v>
      </c>
      <c r="R50" s="19">
        <f>Tablas!$D$5*I50</f>
        <v>6500</v>
      </c>
      <c r="S50" s="19">
        <f>Tablas!$E$5*J50</f>
        <v>1500</v>
      </c>
      <c r="T50" s="19">
        <f>Tablas!$F$5*K50</f>
        <v>0</v>
      </c>
      <c r="U50" s="19">
        <f>Tablas!$G$5*L50</f>
        <v>250000</v>
      </c>
      <c r="V50" s="19">
        <f>Tablas!$H$5*M50</f>
        <v>0</v>
      </c>
      <c r="W50" s="19">
        <f t="shared" si="2"/>
        <v>258000</v>
      </c>
      <c r="X50" s="17">
        <f>VLOOKUP(G50, Tablas!$B$9:$C$36, 2, FALSE)</f>
        <v>2</v>
      </c>
      <c r="Y50" s="17">
        <f t="shared" si="3"/>
        <v>2017</v>
      </c>
      <c r="Z50" s="17">
        <f t="shared" si="4"/>
        <v>11</v>
      </c>
    </row>
    <row r="51" spans="1:26" x14ac:dyDescent="0.25">
      <c r="A51" s="2">
        <v>10000049</v>
      </c>
      <c r="B51" s="1" t="s">
        <v>137</v>
      </c>
      <c r="C51" s="3">
        <v>42940</v>
      </c>
      <c r="D51" s="3">
        <v>43837</v>
      </c>
      <c r="E51" s="3" t="s">
        <v>37</v>
      </c>
      <c r="F51" s="1" t="s">
        <v>112</v>
      </c>
      <c r="G51" s="4" t="s">
        <v>113</v>
      </c>
      <c r="H51" s="8">
        <v>1</v>
      </c>
      <c r="I51" s="8">
        <v>1</v>
      </c>
      <c r="J51" s="8">
        <v>0</v>
      </c>
      <c r="K51" s="8">
        <v>0</v>
      </c>
      <c r="L51" s="8">
        <v>2</v>
      </c>
      <c r="M51" s="8">
        <v>1</v>
      </c>
      <c r="N51" s="17" t="str">
        <f t="shared" si="0"/>
        <v>Si</v>
      </c>
      <c r="O51" s="17" t="str">
        <f t="shared" si="1"/>
        <v>Si</v>
      </c>
      <c r="P51" s="17">
        <v>1</v>
      </c>
      <c r="Q51" s="19">
        <f>Tablas!$C$5*H51</f>
        <v>2500</v>
      </c>
      <c r="R51" s="19">
        <f>Tablas!$D$5*I51</f>
        <v>6500</v>
      </c>
      <c r="S51" s="19">
        <f>Tablas!$E$5*J51</f>
        <v>0</v>
      </c>
      <c r="T51" s="19">
        <f>Tablas!$F$5*K51</f>
        <v>0</v>
      </c>
      <c r="U51" s="19">
        <f>Tablas!$G$5*L51</f>
        <v>500000</v>
      </c>
      <c r="V51" s="19">
        <f>Tablas!$H$5*M51</f>
        <v>180000</v>
      </c>
      <c r="W51" s="19">
        <f t="shared" si="2"/>
        <v>689000</v>
      </c>
      <c r="X51" s="17">
        <f>VLOOKUP(G51, Tablas!$B$9:$C$36, 2, FALSE)</f>
        <v>3</v>
      </c>
      <c r="Y51" s="17">
        <f t="shared" si="3"/>
        <v>2017</v>
      </c>
      <c r="Z51" s="17">
        <f t="shared" si="4"/>
        <v>1</v>
      </c>
    </row>
    <row r="52" spans="1:26" x14ac:dyDescent="0.25">
      <c r="A52" s="2">
        <v>10000050</v>
      </c>
      <c r="B52" s="1" t="s">
        <v>138</v>
      </c>
      <c r="C52" s="3">
        <v>42940</v>
      </c>
      <c r="D52" s="3">
        <v>43584</v>
      </c>
      <c r="E52" s="3" t="s">
        <v>37</v>
      </c>
      <c r="F52" s="1" t="s">
        <v>73</v>
      </c>
      <c r="G52" s="4" t="s">
        <v>74</v>
      </c>
      <c r="H52" s="8">
        <v>0</v>
      </c>
      <c r="I52" s="8">
        <v>1</v>
      </c>
      <c r="J52" s="8">
        <v>0</v>
      </c>
      <c r="K52" s="8">
        <v>1</v>
      </c>
      <c r="L52" s="8">
        <v>1</v>
      </c>
      <c r="M52" s="8">
        <v>2</v>
      </c>
      <c r="N52" s="17" t="str">
        <f t="shared" si="0"/>
        <v>Si</v>
      </c>
      <c r="O52" s="17" t="str">
        <f t="shared" si="1"/>
        <v>Si</v>
      </c>
      <c r="P52" s="17">
        <v>1</v>
      </c>
      <c r="Q52" s="19">
        <f>Tablas!$C$5*H52</f>
        <v>0</v>
      </c>
      <c r="R52" s="19">
        <f>Tablas!$D$5*I52</f>
        <v>6500</v>
      </c>
      <c r="S52" s="19">
        <f>Tablas!$E$5*J52</f>
        <v>0</v>
      </c>
      <c r="T52" s="19">
        <f>Tablas!$F$5*K52</f>
        <v>120000</v>
      </c>
      <c r="U52" s="19">
        <f>Tablas!$G$5*L52</f>
        <v>250000</v>
      </c>
      <c r="V52" s="19">
        <f>Tablas!$H$5*M52</f>
        <v>360000</v>
      </c>
      <c r="W52" s="19">
        <f t="shared" si="2"/>
        <v>736500</v>
      </c>
      <c r="X52" s="17">
        <f>VLOOKUP(G52, Tablas!$B$9:$C$36, 2, FALSE)</f>
        <v>2</v>
      </c>
      <c r="Y52" s="17">
        <f t="shared" si="3"/>
        <v>2017</v>
      </c>
      <c r="Z52" s="17">
        <f t="shared" si="4"/>
        <v>4</v>
      </c>
    </row>
    <row r="53" spans="1:26" x14ac:dyDescent="0.25">
      <c r="A53" s="2">
        <v>10000051</v>
      </c>
      <c r="B53" s="1" t="s">
        <v>139</v>
      </c>
      <c r="C53" s="3">
        <v>42940</v>
      </c>
      <c r="D53" s="3">
        <v>43039</v>
      </c>
      <c r="E53" s="3" t="s">
        <v>44</v>
      </c>
      <c r="F53" s="1" t="s">
        <v>140</v>
      </c>
      <c r="G53" s="4" t="s">
        <v>109</v>
      </c>
      <c r="H53" s="8">
        <v>1</v>
      </c>
      <c r="I53" s="8">
        <v>2</v>
      </c>
      <c r="J53" s="8">
        <v>1</v>
      </c>
      <c r="K53" s="8">
        <v>0</v>
      </c>
      <c r="L53" s="8">
        <v>1</v>
      </c>
      <c r="M53" s="8">
        <v>2</v>
      </c>
      <c r="N53" s="17" t="str">
        <f t="shared" si="0"/>
        <v>Si</v>
      </c>
      <c r="O53" s="17" t="str">
        <f t="shared" si="1"/>
        <v>Si</v>
      </c>
      <c r="P53" s="17">
        <v>1</v>
      </c>
      <c r="Q53" s="19">
        <f>Tablas!$C$5*H53</f>
        <v>2500</v>
      </c>
      <c r="R53" s="19">
        <f>Tablas!$D$5*I53</f>
        <v>13000</v>
      </c>
      <c r="S53" s="19">
        <f>Tablas!$E$5*J53</f>
        <v>1500</v>
      </c>
      <c r="T53" s="19">
        <f>Tablas!$F$5*K53</f>
        <v>0</v>
      </c>
      <c r="U53" s="19">
        <f>Tablas!$G$5*L53</f>
        <v>250000</v>
      </c>
      <c r="V53" s="19">
        <f>Tablas!$H$5*M53</f>
        <v>360000</v>
      </c>
      <c r="W53" s="19">
        <f t="shared" si="2"/>
        <v>627000</v>
      </c>
      <c r="X53" s="17">
        <f>VLOOKUP(G53, Tablas!$B$9:$C$36, 2, FALSE)</f>
        <v>3</v>
      </c>
      <c r="Y53" s="17">
        <f t="shared" si="3"/>
        <v>2017</v>
      </c>
      <c r="Z53" s="17">
        <f t="shared" si="4"/>
        <v>10</v>
      </c>
    </row>
    <row r="54" spans="1:26" x14ac:dyDescent="0.25">
      <c r="A54" s="2">
        <v>10000052</v>
      </c>
      <c r="B54" s="1" t="s">
        <v>141</v>
      </c>
      <c r="C54" s="3">
        <v>42940</v>
      </c>
      <c r="D54" s="3">
        <v>43314</v>
      </c>
      <c r="E54" s="3" t="s">
        <v>44</v>
      </c>
      <c r="F54" s="1" t="s">
        <v>142</v>
      </c>
      <c r="G54" s="4" t="s">
        <v>143</v>
      </c>
      <c r="H54" s="8">
        <v>0</v>
      </c>
      <c r="I54" s="8">
        <v>2</v>
      </c>
      <c r="J54" s="8">
        <v>0</v>
      </c>
      <c r="K54" s="8">
        <v>1</v>
      </c>
      <c r="L54" s="8">
        <v>0</v>
      </c>
      <c r="M54" s="8">
        <v>1</v>
      </c>
      <c r="N54" s="17" t="str">
        <f t="shared" si="0"/>
        <v>Si</v>
      </c>
      <c r="O54" s="17" t="str">
        <f t="shared" si="1"/>
        <v>Si</v>
      </c>
      <c r="P54" s="17">
        <v>1</v>
      </c>
      <c r="Q54" s="19">
        <f>Tablas!$C$5*H54</f>
        <v>0</v>
      </c>
      <c r="R54" s="19">
        <f>Tablas!$D$5*I54</f>
        <v>13000</v>
      </c>
      <c r="S54" s="19">
        <f>Tablas!$E$5*J54</f>
        <v>0</v>
      </c>
      <c r="T54" s="19">
        <f>Tablas!$F$5*K54</f>
        <v>120000</v>
      </c>
      <c r="U54" s="19">
        <f>Tablas!$G$5*L54</f>
        <v>0</v>
      </c>
      <c r="V54" s="19">
        <f>Tablas!$H$5*M54</f>
        <v>180000</v>
      </c>
      <c r="W54" s="19">
        <f t="shared" si="2"/>
        <v>313000</v>
      </c>
      <c r="X54" s="17">
        <f>VLOOKUP(G54, Tablas!$B$9:$C$36, 2, FALSE)</f>
        <v>3</v>
      </c>
      <c r="Y54" s="17">
        <f t="shared" si="3"/>
        <v>2017</v>
      </c>
      <c r="Z54" s="17">
        <f t="shared" si="4"/>
        <v>8</v>
      </c>
    </row>
    <row r="55" spans="1:26" x14ac:dyDescent="0.25">
      <c r="A55" s="2">
        <v>10000053</v>
      </c>
      <c r="B55" s="1" t="s">
        <v>144</v>
      </c>
      <c r="C55" s="3">
        <v>42940</v>
      </c>
      <c r="D55" s="3">
        <v>43586</v>
      </c>
      <c r="E55" s="3" t="s">
        <v>37</v>
      </c>
      <c r="F55" s="1" t="s">
        <v>145</v>
      </c>
      <c r="G55" s="4" t="s">
        <v>146</v>
      </c>
      <c r="H55" s="8">
        <v>0</v>
      </c>
      <c r="I55" s="8">
        <v>2</v>
      </c>
      <c r="J55" s="8">
        <v>1</v>
      </c>
      <c r="K55" s="8">
        <v>0</v>
      </c>
      <c r="L55" s="8">
        <v>2</v>
      </c>
      <c r="M55" s="8">
        <v>0</v>
      </c>
      <c r="N55" s="17" t="str">
        <f t="shared" si="0"/>
        <v>Si</v>
      </c>
      <c r="O55" s="17" t="str">
        <f t="shared" si="1"/>
        <v>Si</v>
      </c>
      <c r="P55" s="17">
        <v>1</v>
      </c>
      <c r="Q55" s="19">
        <f>Tablas!$C$5*H55</f>
        <v>0</v>
      </c>
      <c r="R55" s="19">
        <f>Tablas!$D$5*I55</f>
        <v>13000</v>
      </c>
      <c r="S55" s="19">
        <f>Tablas!$E$5*J55</f>
        <v>1500</v>
      </c>
      <c r="T55" s="19">
        <f>Tablas!$F$5*K55</f>
        <v>0</v>
      </c>
      <c r="U55" s="19">
        <f>Tablas!$G$5*L55</f>
        <v>500000</v>
      </c>
      <c r="V55" s="19">
        <f>Tablas!$H$5*M55</f>
        <v>0</v>
      </c>
      <c r="W55" s="19">
        <f t="shared" si="2"/>
        <v>514500</v>
      </c>
      <c r="X55" s="17">
        <f>VLOOKUP(G55, Tablas!$B$9:$C$36, 2, FALSE)</f>
        <v>4</v>
      </c>
      <c r="Y55" s="17">
        <f t="shared" si="3"/>
        <v>2017</v>
      </c>
      <c r="Z55" s="17">
        <f t="shared" si="4"/>
        <v>5</v>
      </c>
    </row>
    <row r="56" spans="1:26" x14ac:dyDescent="0.25">
      <c r="A56" s="2">
        <v>10000054</v>
      </c>
      <c r="B56" s="1" t="s">
        <v>147</v>
      </c>
      <c r="C56" s="3">
        <v>42954</v>
      </c>
      <c r="D56" s="3">
        <v>43107</v>
      </c>
      <c r="E56" s="3" t="s">
        <v>37</v>
      </c>
      <c r="F56" s="1" t="s">
        <v>148</v>
      </c>
      <c r="G56" s="4" t="s">
        <v>149</v>
      </c>
      <c r="H56" s="8">
        <v>1</v>
      </c>
      <c r="I56" s="8">
        <v>2</v>
      </c>
      <c r="J56" s="8">
        <v>0</v>
      </c>
      <c r="K56" s="8">
        <v>0</v>
      </c>
      <c r="L56" s="8">
        <v>2</v>
      </c>
      <c r="M56" s="8">
        <v>2</v>
      </c>
      <c r="N56" s="17" t="str">
        <f t="shared" si="0"/>
        <v>Si</v>
      </c>
      <c r="O56" s="17" t="str">
        <f t="shared" si="1"/>
        <v>Si</v>
      </c>
      <c r="P56" s="17">
        <v>1</v>
      </c>
      <c r="Q56" s="19">
        <f>Tablas!$C$5*H56</f>
        <v>2500</v>
      </c>
      <c r="R56" s="19">
        <f>Tablas!$D$5*I56</f>
        <v>13000</v>
      </c>
      <c r="S56" s="19">
        <f>Tablas!$E$5*J56</f>
        <v>0</v>
      </c>
      <c r="T56" s="19">
        <f>Tablas!$F$5*K56</f>
        <v>0</v>
      </c>
      <c r="U56" s="19">
        <f>Tablas!$G$5*L56</f>
        <v>500000</v>
      </c>
      <c r="V56" s="19">
        <f>Tablas!$H$5*M56</f>
        <v>360000</v>
      </c>
      <c r="W56" s="19">
        <f t="shared" si="2"/>
        <v>875500</v>
      </c>
      <c r="X56" s="17">
        <f>VLOOKUP(G56, Tablas!$B$9:$C$36, 2, FALSE)</f>
        <v>4</v>
      </c>
      <c r="Y56" s="17">
        <f t="shared" si="3"/>
        <v>2017</v>
      </c>
      <c r="Z56" s="17">
        <f t="shared" si="4"/>
        <v>1</v>
      </c>
    </row>
    <row r="57" spans="1:26" x14ac:dyDescent="0.25">
      <c r="A57" s="2">
        <v>10000055</v>
      </c>
      <c r="B57" s="1" t="s">
        <v>150</v>
      </c>
      <c r="C57" s="3">
        <v>42954</v>
      </c>
      <c r="D57" s="3">
        <v>43381</v>
      </c>
      <c r="E57" s="3" t="s">
        <v>37</v>
      </c>
      <c r="F57" s="1" t="s">
        <v>89</v>
      </c>
      <c r="G57" s="4" t="s">
        <v>90</v>
      </c>
      <c r="H57" s="8">
        <v>1</v>
      </c>
      <c r="I57" s="8">
        <v>2</v>
      </c>
      <c r="J57" s="8">
        <v>0</v>
      </c>
      <c r="K57" s="8">
        <v>1</v>
      </c>
      <c r="L57" s="8">
        <v>2</v>
      </c>
      <c r="M57" s="8">
        <v>1</v>
      </c>
      <c r="N57" s="17" t="str">
        <f t="shared" si="0"/>
        <v>Si</v>
      </c>
      <c r="O57" s="17" t="str">
        <f t="shared" si="1"/>
        <v>Si</v>
      </c>
      <c r="P57" s="17">
        <v>1</v>
      </c>
      <c r="Q57" s="19">
        <f>Tablas!$C$5*H57</f>
        <v>2500</v>
      </c>
      <c r="R57" s="19">
        <f>Tablas!$D$5*I57</f>
        <v>13000</v>
      </c>
      <c r="S57" s="19">
        <f>Tablas!$E$5*J57</f>
        <v>0</v>
      </c>
      <c r="T57" s="19">
        <f>Tablas!$F$5*K57</f>
        <v>120000</v>
      </c>
      <c r="U57" s="19">
        <f>Tablas!$G$5*L57</f>
        <v>500000</v>
      </c>
      <c r="V57" s="19">
        <f>Tablas!$H$5*M57</f>
        <v>180000</v>
      </c>
      <c r="W57" s="19">
        <f t="shared" si="2"/>
        <v>815500</v>
      </c>
      <c r="X57" s="17">
        <f>VLOOKUP(G57, Tablas!$B$9:$C$36, 2, FALSE)</f>
        <v>2</v>
      </c>
      <c r="Y57" s="17">
        <f t="shared" si="3"/>
        <v>2017</v>
      </c>
      <c r="Z57" s="17">
        <f t="shared" si="4"/>
        <v>10</v>
      </c>
    </row>
    <row r="58" spans="1:26" x14ac:dyDescent="0.25">
      <c r="A58" s="2">
        <v>10000056</v>
      </c>
      <c r="B58" s="1" t="s">
        <v>151</v>
      </c>
      <c r="C58" s="3">
        <v>42954</v>
      </c>
      <c r="D58" s="3">
        <v>43351</v>
      </c>
      <c r="E58" s="3" t="s">
        <v>37</v>
      </c>
      <c r="F58" s="1" t="s">
        <v>152</v>
      </c>
      <c r="G58" s="4" t="s">
        <v>149</v>
      </c>
      <c r="H58" s="8">
        <v>0</v>
      </c>
      <c r="I58" s="8">
        <v>1</v>
      </c>
      <c r="J58" s="8">
        <v>0</v>
      </c>
      <c r="K58" s="8">
        <v>3</v>
      </c>
      <c r="L58" s="8">
        <v>2</v>
      </c>
      <c r="M58" s="8">
        <v>1</v>
      </c>
      <c r="N58" s="17" t="str">
        <f t="shared" si="0"/>
        <v>Si</v>
      </c>
      <c r="O58" s="17" t="str">
        <f t="shared" si="1"/>
        <v>Si</v>
      </c>
      <c r="P58" s="17">
        <v>1</v>
      </c>
      <c r="Q58" s="19">
        <f>Tablas!$C$5*H58</f>
        <v>0</v>
      </c>
      <c r="R58" s="19">
        <f>Tablas!$D$5*I58</f>
        <v>6500</v>
      </c>
      <c r="S58" s="19">
        <f>Tablas!$E$5*J58</f>
        <v>0</v>
      </c>
      <c r="T58" s="19">
        <f>Tablas!$F$5*K58</f>
        <v>360000</v>
      </c>
      <c r="U58" s="19">
        <f>Tablas!$G$5*L58</f>
        <v>500000</v>
      </c>
      <c r="V58" s="19">
        <f>Tablas!$H$5*M58</f>
        <v>180000</v>
      </c>
      <c r="W58" s="19">
        <f t="shared" si="2"/>
        <v>1046500</v>
      </c>
      <c r="X58" s="17">
        <f>VLOOKUP(G58, Tablas!$B$9:$C$36, 2, FALSE)</f>
        <v>4</v>
      </c>
      <c r="Y58" s="17">
        <f t="shared" si="3"/>
        <v>2017</v>
      </c>
      <c r="Z58" s="17">
        <f t="shared" si="4"/>
        <v>9</v>
      </c>
    </row>
    <row r="59" spans="1:26" x14ac:dyDescent="0.25">
      <c r="A59" s="2">
        <v>10000057</v>
      </c>
      <c r="B59" s="1" t="s">
        <v>153</v>
      </c>
      <c r="C59" s="3">
        <v>43003</v>
      </c>
      <c r="D59" s="3">
        <v>43268</v>
      </c>
      <c r="E59" s="3" t="s">
        <v>37</v>
      </c>
      <c r="F59" s="1" t="s">
        <v>154</v>
      </c>
      <c r="G59" s="4" t="s">
        <v>109</v>
      </c>
      <c r="H59" s="8">
        <v>1</v>
      </c>
      <c r="I59" s="8">
        <v>1</v>
      </c>
      <c r="J59" s="8">
        <v>1</v>
      </c>
      <c r="K59" s="8">
        <v>0</v>
      </c>
      <c r="L59" s="8">
        <v>2</v>
      </c>
      <c r="M59" s="8">
        <v>1</v>
      </c>
      <c r="N59" s="17" t="str">
        <f t="shared" si="0"/>
        <v>Si</v>
      </c>
      <c r="O59" s="17" t="str">
        <f t="shared" si="1"/>
        <v>Si</v>
      </c>
      <c r="P59" s="17">
        <v>1</v>
      </c>
      <c r="Q59" s="19">
        <f>Tablas!$C$5*H59</f>
        <v>2500</v>
      </c>
      <c r="R59" s="19">
        <f>Tablas!$D$5*I59</f>
        <v>6500</v>
      </c>
      <c r="S59" s="19">
        <f>Tablas!$E$5*J59</f>
        <v>1500</v>
      </c>
      <c r="T59" s="19">
        <f>Tablas!$F$5*K59</f>
        <v>0</v>
      </c>
      <c r="U59" s="19">
        <f>Tablas!$G$5*L59</f>
        <v>500000</v>
      </c>
      <c r="V59" s="19">
        <f>Tablas!$H$5*M59</f>
        <v>180000</v>
      </c>
      <c r="W59" s="19">
        <f t="shared" si="2"/>
        <v>690500</v>
      </c>
      <c r="X59" s="17">
        <f>VLOOKUP(G59, Tablas!$B$9:$C$36, 2, FALSE)</f>
        <v>3</v>
      </c>
      <c r="Y59" s="17">
        <f t="shared" si="3"/>
        <v>2017</v>
      </c>
      <c r="Z59" s="17">
        <f t="shared" si="4"/>
        <v>6</v>
      </c>
    </row>
    <row r="60" spans="1:26" x14ac:dyDescent="0.25">
      <c r="A60" s="2">
        <v>10000058</v>
      </c>
      <c r="B60" s="1" t="s">
        <v>155</v>
      </c>
      <c r="C60" s="3">
        <v>43003</v>
      </c>
      <c r="D60" s="3">
        <v>43618</v>
      </c>
      <c r="E60" s="3" t="s">
        <v>37</v>
      </c>
      <c r="F60" s="1" t="s">
        <v>156</v>
      </c>
      <c r="G60" s="4" t="s">
        <v>78</v>
      </c>
      <c r="H60" s="8">
        <v>0</v>
      </c>
      <c r="I60" s="8">
        <v>0</v>
      </c>
      <c r="J60" s="8">
        <v>0</v>
      </c>
      <c r="K60" s="8">
        <v>3</v>
      </c>
      <c r="L60" s="8">
        <v>2</v>
      </c>
      <c r="M60" s="8">
        <v>2</v>
      </c>
      <c r="N60" s="17" t="str">
        <f t="shared" si="0"/>
        <v>No</v>
      </c>
      <c r="O60" s="17" t="str">
        <f t="shared" si="1"/>
        <v>Si</v>
      </c>
      <c r="P60" s="17">
        <v>1</v>
      </c>
      <c r="Q60" s="19">
        <f>Tablas!$C$5*H60</f>
        <v>0</v>
      </c>
      <c r="R60" s="19">
        <f>Tablas!$D$5*I60</f>
        <v>0</v>
      </c>
      <c r="S60" s="19">
        <f>Tablas!$E$5*J60</f>
        <v>0</v>
      </c>
      <c r="T60" s="19">
        <f>Tablas!$F$5*K60</f>
        <v>360000</v>
      </c>
      <c r="U60" s="19">
        <f>Tablas!$G$5*L60</f>
        <v>500000</v>
      </c>
      <c r="V60" s="19">
        <f>Tablas!$H$5*M60</f>
        <v>360000</v>
      </c>
      <c r="W60" s="19">
        <f t="shared" si="2"/>
        <v>1220000</v>
      </c>
      <c r="X60" s="17">
        <f>VLOOKUP(G60, Tablas!$B$9:$C$36, 2, FALSE)</f>
        <v>2</v>
      </c>
      <c r="Y60" s="17">
        <f t="shared" si="3"/>
        <v>2017</v>
      </c>
      <c r="Z60" s="17">
        <f t="shared" si="4"/>
        <v>6</v>
      </c>
    </row>
    <row r="61" spans="1:26" x14ac:dyDescent="0.25">
      <c r="A61" s="2">
        <v>10000059</v>
      </c>
      <c r="B61" s="1" t="s">
        <v>157</v>
      </c>
      <c r="C61" s="3">
        <v>43003</v>
      </c>
      <c r="D61" s="3">
        <v>43816</v>
      </c>
      <c r="E61" s="3" t="s">
        <v>37</v>
      </c>
      <c r="F61" s="1" t="s">
        <v>158</v>
      </c>
      <c r="G61" s="4" t="s">
        <v>57</v>
      </c>
      <c r="H61" s="8">
        <v>0</v>
      </c>
      <c r="I61" s="8">
        <v>2</v>
      </c>
      <c r="J61" s="8">
        <v>0</v>
      </c>
      <c r="K61" s="8">
        <v>1</v>
      </c>
      <c r="L61" s="8">
        <v>3</v>
      </c>
      <c r="M61" s="8">
        <v>1</v>
      </c>
      <c r="N61" s="17" t="str">
        <f t="shared" si="0"/>
        <v>Si</v>
      </c>
      <c r="O61" s="17" t="str">
        <f t="shared" si="1"/>
        <v>Si</v>
      </c>
      <c r="P61" s="17">
        <v>1</v>
      </c>
      <c r="Q61" s="19">
        <f>Tablas!$C$5*H61</f>
        <v>0</v>
      </c>
      <c r="R61" s="19">
        <f>Tablas!$D$5*I61</f>
        <v>13000</v>
      </c>
      <c r="S61" s="19">
        <f>Tablas!$E$5*J61</f>
        <v>0</v>
      </c>
      <c r="T61" s="19">
        <f>Tablas!$F$5*K61</f>
        <v>120000</v>
      </c>
      <c r="U61" s="19">
        <f>Tablas!$G$5*L61</f>
        <v>750000</v>
      </c>
      <c r="V61" s="19">
        <f>Tablas!$H$5*M61</f>
        <v>180000</v>
      </c>
      <c r="W61" s="19">
        <f t="shared" si="2"/>
        <v>1063000</v>
      </c>
      <c r="X61" s="17">
        <f>VLOOKUP(G61, Tablas!$B$9:$C$36, 2, FALSE)</f>
        <v>1</v>
      </c>
      <c r="Y61" s="17">
        <f t="shared" si="3"/>
        <v>2017</v>
      </c>
      <c r="Z61" s="17">
        <f t="shared" si="4"/>
        <v>12</v>
      </c>
    </row>
    <row r="62" spans="1:26" x14ac:dyDescent="0.25">
      <c r="A62" s="2">
        <v>10000060</v>
      </c>
      <c r="B62" s="1" t="s">
        <v>159</v>
      </c>
      <c r="C62" s="3">
        <v>43003</v>
      </c>
      <c r="D62" s="3">
        <v>43538</v>
      </c>
      <c r="E62" s="3" t="s">
        <v>37</v>
      </c>
      <c r="F62" s="1" t="s">
        <v>41</v>
      </c>
      <c r="G62" s="4" t="s">
        <v>41</v>
      </c>
      <c r="H62" s="8">
        <v>1</v>
      </c>
      <c r="I62" s="8">
        <v>2</v>
      </c>
      <c r="J62" s="8">
        <v>1</v>
      </c>
      <c r="K62" s="8">
        <v>1</v>
      </c>
      <c r="L62" s="8">
        <v>2</v>
      </c>
      <c r="M62" s="8">
        <v>1</v>
      </c>
      <c r="N62" s="17" t="str">
        <f t="shared" si="0"/>
        <v>Si</v>
      </c>
      <c r="O62" s="17" t="str">
        <f t="shared" si="1"/>
        <v>Si</v>
      </c>
      <c r="P62" s="17">
        <v>1</v>
      </c>
      <c r="Q62" s="19">
        <f>Tablas!$C$5*H62</f>
        <v>2500</v>
      </c>
      <c r="R62" s="19">
        <f>Tablas!$D$5*I62</f>
        <v>13000</v>
      </c>
      <c r="S62" s="19">
        <f>Tablas!$E$5*J62</f>
        <v>1500</v>
      </c>
      <c r="T62" s="19">
        <f>Tablas!$F$5*K62</f>
        <v>120000</v>
      </c>
      <c r="U62" s="19">
        <f>Tablas!$G$5*L62</f>
        <v>500000</v>
      </c>
      <c r="V62" s="19">
        <f>Tablas!$H$5*M62</f>
        <v>180000</v>
      </c>
      <c r="W62" s="19">
        <f t="shared" si="2"/>
        <v>817000</v>
      </c>
      <c r="X62" s="17">
        <f>VLOOKUP(G62, Tablas!$B$9:$C$36, 2, FALSE)</f>
        <v>1</v>
      </c>
      <c r="Y62" s="17">
        <f t="shared" si="3"/>
        <v>2017</v>
      </c>
      <c r="Z62" s="17">
        <f t="shared" si="4"/>
        <v>3</v>
      </c>
    </row>
    <row r="63" spans="1:26" x14ac:dyDescent="0.25">
      <c r="A63" s="2">
        <v>10000061</v>
      </c>
      <c r="B63" s="1" t="s">
        <v>160</v>
      </c>
      <c r="C63" s="3">
        <v>43003</v>
      </c>
      <c r="D63" s="3">
        <v>43748</v>
      </c>
      <c r="E63" s="3" t="s">
        <v>37</v>
      </c>
      <c r="F63" s="1" t="s">
        <v>41</v>
      </c>
      <c r="G63" s="4" t="s">
        <v>41</v>
      </c>
      <c r="H63" s="8">
        <v>0</v>
      </c>
      <c r="I63" s="8">
        <v>2</v>
      </c>
      <c r="J63" s="8">
        <v>0</v>
      </c>
      <c r="K63" s="8">
        <v>0</v>
      </c>
      <c r="L63" s="8">
        <v>2</v>
      </c>
      <c r="M63" s="8">
        <v>1</v>
      </c>
      <c r="N63" s="17" t="str">
        <f t="shared" si="0"/>
        <v>Si</v>
      </c>
      <c r="O63" s="17" t="str">
        <f t="shared" si="1"/>
        <v>Si</v>
      </c>
      <c r="P63" s="17">
        <v>1</v>
      </c>
      <c r="Q63" s="19">
        <f>Tablas!$C$5*H63</f>
        <v>0</v>
      </c>
      <c r="R63" s="19">
        <f>Tablas!$D$5*I63</f>
        <v>13000</v>
      </c>
      <c r="S63" s="19">
        <f>Tablas!$E$5*J63</f>
        <v>0</v>
      </c>
      <c r="T63" s="19">
        <f>Tablas!$F$5*K63</f>
        <v>0</v>
      </c>
      <c r="U63" s="19">
        <f>Tablas!$G$5*L63</f>
        <v>500000</v>
      </c>
      <c r="V63" s="19">
        <f>Tablas!$H$5*M63</f>
        <v>180000</v>
      </c>
      <c r="W63" s="19">
        <f t="shared" si="2"/>
        <v>693000</v>
      </c>
      <c r="X63" s="17">
        <f>VLOOKUP(G63, Tablas!$B$9:$C$36, 2, FALSE)</f>
        <v>1</v>
      </c>
      <c r="Y63" s="17">
        <f t="shared" si="3"/>
        <v>2017</v>
      </c>
      <c r="Z63" s="17">
        <f t="shared" si="4"/>
        <v>10</v>
      </c>
    </row>
    <row r="64" spans="1:26" x14ac:dyDescent="0.25">
      <c r="A64" s="2">
        <v>10000062</v>
      </c>
      <c r="B64" s="1" t="s">
        <v>161</v>
      </c>
      <c r="C64" s="3">
        <v>43003</v>
      </c>
      <c r="D64" s="3">
        <v>43118</v>
      </c>
      <c r="E64" s="3" t="s">
        <v>37</v>
      </c>
      <c r="F64" s="1" t="s">
        <v>162</v>
      </c>
      <c r="G64" s="4" t="s">
        <v>163</v>
      </c>
      <c r="H64" s="8">
        <v>1</v>
      </c>
      <c r="I64" s="8">
        <v>2</v>
      </c>
      <c r="J64" s="8">
        <v>0</v>
      </c>
      <c r="K64" s="8">
        <v>1</v>
      </c>
      <c r="L64" s="8">
        <v>2</v>
      </c>
      <c r="M64" s="8">
        <v>2</v>
      </c>
      <c r="N64" s="17" t="str">
        <f t="shared" si="0"/>
        <v>Si</v>
      </c>
      <c r="O64" s="17" t="str">
        <f t="shared" si="1"/>
        <v>Si</v>
      </c>
      <c r="P64" s="17">
        <v>1</v>
      </c>
      <c r="Q64" s="19">
        <f>Tablas!$C$5*H64</f>
        <v>2500</v>
      </c>
      <c r="R64" s="19">
        <f>Tablas!$D$5*I64</f>
        <v>13000</v>
      </c>
      <c r="S64" s="19">
        <f>Tablas!$E$5*J64</f>
        <v>0</v>
      </c>
      <c r="T64" s="19">
        <f>Tablas!$F$5*K64</f>
        <v>120000</v>
      </c>
      <c r="U64" s="19">
        <f>Tablas!$G$5*L64</f>
        <v>500000</v>
      </c>
      <c r="V64" s="19">
        <f>Tablas!$H$5*M64</f>
        <v>360000</v>
      </c>
      <c r="W64" s="19">
        <f t="shared" si="2"/>
        <v>995500</v>
      </c>
      <c r="X64" s="17">
        <f>VLOOKUP(G64, Tablas!$B$9:$C$36, 2, FALSE)</f>
        <v>4</v>
      </c>
      <c r="Y64" s="17">
        <f t="shared" si="3"/>
        <v>2017</v>
      </c>
      <c r="Z64" s="17">
        <f t="shared" si="4"/>
        <v>1</v>
      </c>
    </row>
    <row r="65" spans="1:26" x14ac:dyDescent="0.25">
      <c r="A65" s="2">
        <v>10000063</v>
      </c>
      <c r="B65" s="1" t="s">
        <v>164</v>
      </c>
      <c r="C65" s="3">
        <v>43009</v>
      </c>
      <c r="D65" s="3">
        <v>43580</v>
      </c>
      <c r="E65" s="3" t="s">
        <v>37</v>
      </c>
      <c r="F65" s="1" t="s">
        <v>41</v>
      </c>
      <c r="G65" s="4" t="s">
        <v>41</v>
      </c>
      <c r="H65" s="8">
        <v>1</v>
      </c>
      <c r="I65" s="8">
        <v>1</v>
      </c>
      <c r="J65" s="8">
        <v>1</v>
      </c>
      <c r="K65" s="8">
        <v>0</v>
      </c>
      <c r="L65" s="8">
        <v>2</v>
      </c>
      <c r="M65" s="8">
        <v>0</v>
      </c>
      <c r="N65" s="17" t="str">
        <f t="shared" si="0"/>
        <v>Si</v>
      </c>
      <c r="O65" s="17" t="str">
        <f t="shared" si="1"/>
        <v>Si</v>
      </c>
      <c r="P65" s="17">
        <v>1</v>
      </c>
      <c r="Q65" s="19">
        <f>Tablas!$C$5*H65</f>
        <v>2500</v>
      </c>
      <c r="R65" s="19">
        <f>Tablas!$D$5*I65</f>
        <v>6500</v>
      </c>
      <c r="S65" s="19">
        <f>Tablas!$E$5*J65</f>
        <v>1500</v>
      </c>
      <c r="T65" s="19">
        <f>Tablas!$F$5*K65</f>
        <v>0</v>
      </c>
      <c r="U65" s="19">
        <f>Tablas!$G$5*L65</f>
        <v>500000</v>
      </c>
      <c r="V65" s="19">
        <f>Tablas!$H$5*M65</f>
        <v>0</v>
      </c>
      <c r="W65" s="19">
        <f t="shared" si="2"/>
        <v>510500</v>
      </c>
      <c r="X65" s="17">
        <f>VLOOKUP(G65, Tablas!$B$9:$C$36, 2, FALSE)</f>
        <v>1</v>
      </c>
      <c r="Y65" s="17">
        <f t="shared" si="3"/>
        <v>2017</v>
      </c>
      <c r="Z65" s="17">
        <f t="shared" si="4"/>
        <v>4</v>
      </c>
    </row>
    <row r="66" spans="1:26" x14ac:dyDescent="0.25">
      <c r="A66" s="2">
        <v>10000064</v>
      </c>
      <c r="B66" s="1" t="s">
        <v>165</v>
      </c>
      <c r="C66" s="3">
        <v>43009</v>
      </c>
      <c r="D66" s="3">
        <v>43233</v>
      </c>
      <c r="E66" s="3" t="s">
        <v>44</v>
      </c>
      <c r="F66" s="1" t="s">
        <v>166</v>
      </c>
      <c r="G66" s="4" t="s">
        <v>82</v>
      </c>
      <c r="H66" s="8">
        <v>0</v>
      </c>
      <c r="I66" s="8">
        <v>1</v>
      </c>
      <c r="J66" s="8">
        <v>0</v>
      </c>
      <c r="K66" s="8">
        <v>0</v>
      </c>
      <c r="L66" s="8">
        <v>3</v>
      </c>
      <c r="M66" s="8">
        <v>0</v>
      </c>
      <c r="N66" s="17" t="str">
        <f t="shared" si="0"/>
        <v>Si</v>
      </c>
      <c r="O66" s="17" t="str">
        <f t="shared" si="1"/>
        <v>Si</v>
      </c>
      <c r="P66" s="17">
        <v>1</v>
      </c>
      <c r="Q66" s="19">
        <f>Tablas!$C$5*H66</f>
        <v>0</v>
      </c>
      <c r="R66" s="19">
        <f>Tablas!$D$5*I66</f>
        <v>6500</v>
      </c>
      <c r="S66" s="19">
        <f>Tablas!$E$5*J66</f>
        <v>0</v>
      </c>
      <c r="T66" s="19">
        <f>Tablas!$F$5*K66</f>
        <v>0</v>
      </c>
      <c r="U66" s="19">
        <f>Tablas!$G$5*L66</f>
        <v>750000</v>
      </c>
      <c r="V66" s="19">
        <f>Tablas!$H$5*M66</f>
        <v>0</v>
      </c>
      <c r="W66" s="19">
        <f t="shared" si="2"/>
        <v>756500</v>
      </c>
      <c r="X66" s="17">
        <f>VLOOKUP(G66, Tablas!$B$9:$C$36, 2, FALSE)</f>
        <v>2</v>
      </c>
      <c r="Y66" s="17">
        <f t="shared" si="3"/>
        <v>2017</v>
      </c>
      <c r="Z66" s="17">
        <f t="shared" si="4"/>
        <v>5</v>
      </c>
    </row>
    <row r="67" spans="1:26" x14ac:dyDescent="0.25">
      <c r="A67" s="2">
        <v>10000065</v>
      </c>
      <c r="B67" s="1" t="s">
        <v>167</v>
      </c>
      <c r="C67" s="3">
        <v>43009</v>
      </c>
      <c r="D67" s="3">
        <v>43778</v>
      </c>
      <c r="E67" s="3" t="s">
        <v>37</v>
      </c>
      <c r="F67" s="1" t="s">
        <v>168</v>
      </c>
      <c r="G67" s="4" t="s">
        <v>125</v>
      </c>
      <c r="H67" s="8">
        <v>1</v>
      </c>
      <c r="I67" s="8">
        <v>0</v>
      </c>
      <c r="J67" s="8">
        <v>1</v>
      </c>
      <c r="K67" s="8">
        <v>3</v>
      </c>
      <c r="L67" s="8">
        <v>3</v>
      </c>
      <c r="M67" s="8">
        <v>2</v>
      </c>
      <c r="N67" s="17" t="str">
        <f t="shared" ref="N67:N130" si="5">IF(OR(H67&gt;0, I67&gt;0, J67&gt;0), "Si", "No")</f>
        <v>Si</v>
      </c>
      <c r="O67" s="17" t="str">
        <f t="shared" ref="O67:O130" si="6">IF(OR(K67&gt;0, L67&gt;0, M67&gt;0), "Si", "No")</f>
        <v>Si</v>
      </c>
      <c r="P67" s="17">
        <v>1</v>
      </c>
      <c r="Q67" s="19">
        <f>Tablas!$C$5*H67</f>
        <v>2500</v>
      </c>
      <c r="R67" s="19">
        <f>Tablas!$D$5*I67</f>
        <v>0</v>
      </c>
      <c r="S67" s="19">
        <f>Tablas!$E$5*J67</f>
        <v>1500</v>
      </c>
      <c r="T67" s="19">
        <f>Tablas!$F$5*K67</f>
        <v>360000</v>
      </c>
      <c r="U67" s="19">
        <f>Tablas!$G$5*L67</f>
        <v>750000</v>
      </c>
      <c r="V67" s="19">
        <f>Tablas!$H$5*M67</f>
        <v>360000</v>
      </c>
      <c r="W67" s="19">
        <f t="shared" ref="W67:W130" si="7">SUM(Q67:V67)</f>
        <v>1474000</v>
      </c>
      <c r="X67" s="17">
        <f>VLOOKUP(G67, Tablas!$B$9:$C$36, 2, FALSE)</f>
        <v>3</v>
      </c>
      <c r="Y67" s="17">
        <f t="shared" si="3"/>
        <v>2017</v>
      </c>
      <c r="Z67" s="17">
        <f t="shared" si="4"/>
        <v>11</v>
      </c>
    </row>
    <row r="68" spans="1:26" x14ac:dyDescent="0.25">
      <c r="A68" s="2">
        <v>10000066</v>
      </c>
      <c r="B68" s="1" t="s">
        <v>169</v>
      </c>
      <c r="C68" s="3">
        <v>43028</v>
      </c>
      <c r="D68" s="3">
        <v>43475</v>
      </c>
      <c r="E68" s="3" t="s">
        <v>37</v>
      </c>
      <c r="F68" s="1" t="s">
        <v>92</v>
      </c>
      <c r="G68" s="4" t="s">
        <v>90</v>
      </c>
      <c r="H68" s="8">
        <v>0</v>
      </c>
      <c r="I68" s="8">
        <v>1</v>
      </c>
      <c r="J68" s="8">
        <v>0</v>
      </c>
      <c r="K68" s="8">
        <v>0</v>
      </c>
      <c r="L68" s="8">
        <v>3</v>
      </c>
      <c r="M68" s="8">
        <v>1</v>
      </c>
      <c r="N68" s="17" t="str">
        <f t="shared" si="5"/>
        <v>Si</v>
      </c>
      <c r="O68" s="17" t="str">
        <f t="shared" si="6"/>
        <v>Si</v>
      </c>
      <c r="P68" s="17">
        <v>1</v>
      </c>
      <c r="Q68" s="19">
        <f>Tablas!$C$5*H68</f>
        <v>0</v>
      </c>
      <c r="R68" s="19">
        <f>Tablas!$D$5*I68</f>
        <v>6500</v>
      </c>
      <c r="S68" s="19">
        <f>Tablas!$E$5*J68</f>
        <v>0</v>
      </c>
      <c r="T68" s="19">
        <f>Tablas!$F$5*K68</f>
        <v>0</v>
      </c>
      <c r="U68" s="19">
        <f>Tablas!$G$5*L68</f>
        <v>750000</v>
      </c>
      <c r="V68" s="19">
        <f>Tablas!$H$5*M68</f>
        <v>180000</v>
      </c>
      <c r="W68" s="19">
        <f t="shared" si="7"/>
        <v>936500</v>
      </c>
      <c r="X68" s="17">
        <f>VLOOKUP(G68, Tablas!$B$9:$C$36, 2, FALSE)</f>
        <v>2</v>
      </c>
      <c r="Y68" s="17">
        <f t="shared" ref="Y68:Y131" si="8">YEAR(C68)</f>
        <v>2017</v>
      </c>
      <c r="Z68" s="17">
        <f t="shared" ref="Z68:Z131" si="9">MONTH(D68)</f>
        <v>1</v>
      </c>
    </row>
    <row r="69" spans="1:26" x14ac:dyDescent="0.25">
      <c r="A69" s="2">
        <v>10000067</v>
      </c>
      <c r="B69" s="1" t="s">
        <v>170</v>
      </c>
      <c r="C69" s="3">
        <v>43028</v>
      </c>
      <c r="D69" s="3">
        <v>43151</v>
      </c>
      <c r="E69" s="3" t="s">
        <v>37</v>
      </c>
      <c r="F69" s="1" t="s">
        <v>41</v>
      </c>
      <c r="G69" s="4" t="s">
        <v>41</v>
      </c>
      <c r="H69" s="8">
        <v>0</v>
      </c>
      <c r="I69" s="8">
        <v>2</v>
      </c>
      <c r="J69" s="8">
        <v>0</v>
      </c>
      <c r="K69" s="8">
        <v>1</v>
      </c>
      <c r="L69" s="8">
        <v>2</v>
      </c>
      <c r="M69" s="8">
        <v>0</v>
      </c>
      <c r="N69" s="17" t="str">
        <f t="shared" si="5"/>
        <v>Si</v>
      </c>
      <c r="O69" s="17" t="str">
        <f t="shared" si="6"/>
        <v>Si</v>
      </c>
      <c r="P69" s="17">
        <v>1</v>
      </c>
      <c r="Q69" s="19">
        <f>Tablas!$C$5*H69</f>
        <v>0</v>
      </c>
      <c r="R69" s="19">
        <f>Tablas!$D$5*I69</f>
        <v>13000</v>
      </c>
      <c r="S69" s="19">
        <f>Tablas!$E$5*J69</f>
        <v>0</v>
      </c>
      <c r="T69" s="19">
        <f>Tablas!$F$5*K69</f>
        <v>120000</v>
      </c>
      <c r="U69" s="19">
        <f>Tablas!$G$5*L69</f>
        <v>500000</v>
      </c>
      <c r="V69" s="19">
        <f>Tablas!$H$5*M69</f>
        <v>0</v>
      </c>
      <c r="W69" s="19">
        <f t="shared" si="7"/>
        <v>633000</v>
      </c>
      <c r="X69" s="17">
        <f>VLOOKUP(G69, Tablas!$B$9:$C$36, 2, FALSE)</f>
        <v>1</v>
      </c>
      <c r="Y69" s="17">
        <f t="shared" si="8"/>
        <v>2017</v>
      </c>
      <c r="Z69" s="17">
        <f t="shared" si="9"/>
        <v>2</v>
      </c>
    </row>
    <row r="70" spans="1:26" x14ac:dyDescent="0.25">
      <c r="A70" s="2">
        <v>10000068</v>
      </c>
      <c r="B70" s="1" t="s">
        <v>171</v>
      </c>
      <c r="C70" s="3">
        <v>43045</v>
      </c>
      <c r="D70" s="3">
        <v>43899</v>
      </c>
      <c r="E70" s="3" t="s">
        <v>44</v>
      </c>
      <c r="F70" s="1" t="s">
        <v>41</v>
      </c>
      <c r="G70" s="4" t="s">
        <v>41</v>
      </c>
      <c r="H70" s="8">
        <v>0</v>
      </c>
      <c r="I70" s="8">
        <v>1</v>
      </c>
      <c r="J70" s="8">
        <v>0</v>
      </c>
      <c r="K70" s="8">
        <v>1</v>
      </c>
      <c r="L70" s="8">
        <v>2</v>
      </c>
      <c r="M70" s="8">
        <v>1</v>
      </c>
      <c r="N70" s="17" t="str">
        <f t="shared" si="5"/>
        <v>Si</v>
      </c>
      <c r="O70" s="17" t="str">
        <f t="shared" si="6"/>
        <v>Si</v>
      </c>
      <c r="P70" s="17">
        <v>1</v>
      </c>
      <c r="Q70" s="19">
        <f>Tablas!$C$5*H70</f>
        <v>0</v>
      </c>
      <c r="R70" s="19">
        <f>Tablas!$D$5*I70</f>
        <v>6500</v>
      </c>
      <c r="S70" s="19">
        <f>Tablas!$E$5*J70</f>
        <v>0</v>
      </c>
      <c r="T70" s="19">
        <f>Tablas!$F$5*K70</f>
        <v>120000</v>
      </c>
      <c r="U70" s="19">
        <f>Tablas!$G$5*L70</f>
        <v>500000</v>
      </c>
      <c r="V70" s="19">
        <f>Tablas!$H$5*M70</f>
        <v>180000</v>
      </c>
      <c r="W70" s="19">
        <f t="shared" si="7"/>
        <v>806500</v>
      </c>
      <c r="X70" s="17">
        <f>VLOOKUP(G70, Tablas!$B$9:$C$36, 2, FALSE)</f>
        <v>1</v>
      </c>
      <c r="Y70" s="17">
        <f t="shared" si="8"/>
        <v>2017</v>
      </c>
      <c r="Z70" s="17">
        <f t="shared" si="9"/>
        <v>3</v>
      </c>
    </row>
    <row r="71" spans="1:26" x14ac:dyDescent="0.25">
      <c r="A71" s="2">
        <v>10000069</v>
      </c>
      <c r="B71" s="1" t="s">
        <v>172</v>
      </c>
      <c r="C71" s="3">
        <v>43046</v>
      </c>
      <c r="D71" s="3">
        <v>43245</v>
      </c>
      <c r="E71" s="3" t="s">
        <v>37</v>
      </c>
      <c r="F71" s="1" t="s">
        <v>106</v>
      </c>
      <c r="G71" s="4" t="s">
        <v>50</v>
      </c>
      <c r="H71" s="8">
        <v>1</v>
      </c>
      <c r="I71" s="8">
        <v>1</v>
      </c>
      <c r="J71" s="8">
        <v>0</v>
      </c>
      <c r="K71" s="8">
        <v>0</v>
      </c>
      <c r="L71" s="8">
        <v>1</v>
      </c>
      <c r="M71" s="8">
        <v>1</v>
      </c>
      <c r="N71" s="17" t="str">
        <f t="shared" si="5"/>
        <v>Si</v>
      </c>
      <c r="O71" s="17" t="str">
        <f t="shared" si="6"/>
        <v>Si</v>
      </c>
      <c r="P71" s="17">
        <v>1</v>
      </c>
      <c r="Q71" s="19">
        <f>Tablas!$C$5*H71</f>
        <v>2500</v>
      </c>
      <c r="R71" s="19">
        <f>Tablas!$D$5*I71</f>
        <v>6500</v>
      </c>
      <c r="S71" s="19">
        <f>Tablas!$E$5*J71</f>
        <v>0</v>
      </c>
      <c r="T71" s="19">
        <f>Tablas!$F$5*K71</f>
        <v>0</v>
      </c>
      <c r="U71" s="19">
        <f>Tablas!$G$5*L71</f>
        <v>250000</v>
      </c>
      <c r="V71" s="19">
        <f>Tablas!$H$5*M71</f>
        <v>180000</v>
      </c>
      <c r="W71" s="19">
        <f t="shared" si="7"/>
        <v>439000</v>
      </c>
      <c r="X71" s="17">
        <f>VLOOKUP(G71, Tablas!$B$9:$C$36, 2, FALSE)</f>
        <v>1</v>
      </c>
      <c r="Y71" s="17">
        <f t="shared" si="8"/>
        <v>2017</v>
      </c>
      <c r="Z71" s="17">
        <f t="shared" si="9"/>
        <v>5</v>
      </c>
    </row>
    <row r="72" spans="1:26" x14ac:dyDescent="0.25">
      <c r="A72" s="2">
        <v>10000070</v>
      </c>
      <c r="B72" s="1" t="s">
        <v>173</v>
      </c>
      <c r="C72" s="3">
        <v>43046</v>
      </c>
      <c r="D72" s="3">
        <v>43107</v>
      </c>
      <c r="E72" s="3" t="s">
        <v>37</v>
      </c>
      <c r="F72" s="1" t="s">
        <v>81</v>
      </c>
      <c r="G72" s="4" t="s">
        <v>82</v>
      </c>
      <c r="H72" s="8">
        <v>1</v>
      </c>
      <c r="I72" s="8">
        <v>2</v>
      </c>
      <c r="J72" s="8">
        <v>0</v>
      </c>
      <c r="K72" s="8">
        <v>0</v>
      </c>
      <c r="L72" s="8">
        <v>2</v>
      </c>
      <c r="M72" s="8">
        <v>1</v>
      </c>
      <c r="N72" s="17" t="str">
        <f t="shared" si="5"/>
        <v>Si</v>
      </c>
      <c r="O72" s="17" t="str">
        <f t="shared" si="6"/>
        <v>Si</v>
      </c>
      <c r="P72" s="17">
        <v>1</v>
      </c>
      <c r="Q72" s="19">
        <f>Tablas!$C$5*H72</f>
        <v>2500</v>
      </c>
      <c r="R72" s="19">
        <f>Tablas!$D$5*I72</f>
        <v>13000</v>
      </c>
      <c r="S72" s="19">
        <f>Tablas!$E$5*J72</f>
        <v>0</v>
      </c>
      <c r="T72" s="19">
        <f>Tablas!$F$5*K72</f>
        <v>0</v>
      </c>
      <c r="U72" s="19">
        <f>Tablas!$G$5*L72</f>
        <v>500000</v>
      </c>
      <c r="V72" s="19">
        <f>Tablas!$H$5*M72</f>
        <v>180000</v>
      </c>
      <c r="W72" s="19">
        <f t="shared" si="7"/>
        <v>695500</v>
      </c>
      <c r="X72" s="17">
        <f>VLOOKUP(G72, Tablas!$B$9:$C$36, 2, FALSE)</f>
        <v>2</v>
      </c>
      <c r="Y72" s="17">
        <f t="shared" si="8"/>
        <v>2017</v>
      </c>
      <c r="Z72" s="17">
        <f t="shared" si="9"/>
        <v>1</v>
      </c>
    </row>
    <row r="73" spans="1:26" x14ac:dyDescent="0.25">
      <c r="A73" s="2">
        <v>10000071</v>
      </c>
      <c r="B73" s="1" t="s">
        <v>174</v>
      </c>
      <c r="C73" s="3">
        <v>43058</v>
      </c>
      <c r="D73" s="3">
        <v>43751</v>
      </c>
      <c r="E73" s="3" t="s">
        <v>37</v>
      </c>
      <c r="F73" s="1" t="s">
        <v>175</v>
      </c>
      <c r="G73" s="4" t="s">
        <v>70</v>
      </c>
      <c r="H73" s="8">
        <v>0</v>
      </c>
      <c r="I73" s="8">
        <v>0</v>
      </c>
      <c r="J73" s="8">
        <v>0</v>
      </c>
      <c r="K73" s="8">
        <v>1</v>
      </c>
      <c r="L73" s="8">
        <v>2</v>
      </c>
      <c r="M73" s="8">
        <v>2</v>
      </c>
      <c r="N73" s="17" t="str">
        <f t="shared" si="5"/>
        <v>No</v>
      </c>
      <c r="O73" s="17" t="str">
        <f t="shared" si="6"/>
        <v>Si</v>
      </c>
      <c r="P73" s="17">
        <v>1</v>
      </c>
      <c r="Q73" s="19">
        <f>Tablas!$C$5*H73</f>
        <v>0</v>
      </c>
      <c r="R73" s="19">
        <f>Tablas!$D$5*I73</f>
        <v>0</v>
      </c>
      <c r="S73" s="19">
        <f>Tablas!$E$5*J73</f>
        <v>0</v>
      </c>
      <c r="T73" s="19">
        <f>Tablas!$F$5*K73</f>
        <v>120000</v>
      </c>
      <c r="U73" s="19">
        <f>Tablas!$G$5*L73</f>
        <v>500000</v>
      </c>
      <c r="V73" s="19">
        <f>Tablas!$H$5*M73</f>
        <v>360000</v>
      </c>
      <c r="W73" s="19">
        <f t="shared" si="7"/>
        <v>980000</v>
      </c>
      <c r="X73" s="17">
        <f>VLOOKUP(G73, Tablas!$B$9:$C$36, 2, FALSE)</f>
        <v>2</v>
      </c>
      <c r="Y73" s="17">
        <f t="shared" si="8"/>
        <v>2017</v>
      </c>
      <c r="Z73" s="17">
        <f t="shared" si="9"/>
        <v>10</v>
      </c>
    </row>
    <row r="74" spans="1:26" x14ac:dyDescent="0.25">
      <c r="A74" s="2">
        <v>10000072</v>
      </c>
      <c r="B74" s="1" t="s">
        <v>176</v>
      </c>
      <c r="C74" s="3">
        <v>43058</v>
      </c>
      <c r="D74" s="3">
        <v>43568</v>
      </c>
      <c r="E74" s="3" t="s">
        <v>44</v>
      </c>
      <c r="F74" s="1" t="s">
        <v>177</v>
      </c>
      <c r="G74" s="4" t="s">
        <v>95</v>
      </c>
      <c r="H74" s="8">
        <v>1</v>
      </c>
      <c r="I74" s="8">
        <v>0</v>
      </c>
      <c r="J74" s="8">
        <v>1</v>
      </c>
      <c r="K74" s="8">
        <v>1</v>
      </c>
      <c r="L74" s="8">
        <v>3</v>
      </c>
      <c r="M74" s="8">
        <v>2</v>
      </c>
      <c r="N74" s="17" t="str">
        <f t="shared" si="5"/>
        <v>Si</v>
      </c>
      <c r="O74" s="17" t="str">
        <f t="shared" si="6"/>
        <v>Si</v>
      </c>
      <c r="P74" s="17">
        <v>1</v>
      </c>
      <c r="Q74" s="19">
        <f>Tablas!$C$5*H74</f>
        <v>2500</v>
      </c>
      <c r="R74" s="19">
        <f>Tablas!$D$5*I74</f>
        <v>0</v>
      </c>
      <c r="S74" s="19">
        <f>Tablas!$E$5*J74</f>
        <v>1500</v>
      </c>
      <c r="T74" s="19">
        <f>Tablas!$F$5*K74</f>
        <v>120000</v>
      </c>
      <c r="U74" s="19">
        <f>Tablas!$G$5*L74</f>
        <v>750000</v>
      </c>
      <c r="V74" s="19">
        <f>Tablas!$H$5*M74</f>
        <v>360000</v>
      </c>
      <c r="W74" s="19">
        <f t="shared" si="7"/>
        <v>1234000</v>
      </c>
      <c r="X74" s="17">
        <f>VLOOKUP(G74, Tablas!$B$9:$C$36, 2, FALSE)</f>
        <v>2</v>
      </c>
      <c r="Y74" s="17">
        <f t="shared" si="8"/>
        <v>2017</v>
      </c>
      <c r="Z74" s="17">
        <f t="shared" si="9"/>
        <v>4</v>
      </c>
    </row>
    <row r="75" spans="1:26" x14ac:dyDescent="0.25">
      <c r="A75" s="2">
        <v>10000073</v>
      </c>
      <c r="B75" s="1" t="s">
        <v>178</v>
      </c>
      <c r="C75" s="3">
        <v>43066</v>
      </c>
      <c r="D75" s="3">
        <v>43930</v>
      </c>
      <c r="E75" s="3" t="s">
        <v>37</v>
      </c>
      <c r="F75" s="1" t="s">
        <v>179</v>
      </c>
      <c r="G75" s="4" t="s">
        <v>57</v>
      </c>
      <c r="H75" s="8">
        <v>0</v>
      </c>
      <c r="I75" s="8">
        <v>2</v>
      </c>
      <c r="J75" s="8">
        <v>0</v>
      </c>
      <c r="K75" s="8">
        <v>3</v>
      </c>
      <c r="L75" s="8">
        <v>2</v>
      </c>
      <c r="M75" s="8">
        <v>0</v>
      </c>
      <c r="N75" s="17" t="str">
        <f t="shared" si="5"/>
        <v>Si</v>
      </c>
      <c r="O75" s="17" t="str">
        <f t="shared" si="6"/>
        <v>Si</v>
      </c>
      <c r="P75" s="17">
        <v>1</v>
      </c>
      <c r="Q75" s="19">
        <f>Tablas!$C$5*H75</f>
        <v>0</v>
      </c>
      <c r="R75" s="19">
        <f>Tablas!$D$5*I75</f>
        <v>13000</v>
      </c>
      <c r="S75" s="19">
        <f>Tablas!$E$5*J75</f>
        <v>0</v>
      </c>
      <c r="T75" s="19">
        <f>Tablas!$F$5*K75</f>
        <v>360000</v>
      </c>
      <c r="U75" s="19">
        <f>Tablas!$G$5*L75</f>
        <v>500000</v>
      </c>
      <c r="V75" s="19">
        <f>Tablas!$H$5*M75</f>
        <v>0</v>
      </c>
      <c r="W75" s="19">
        <f t="shared" si="7"/>
        <v>873000</v>
      </c>
      <c r="X75" s="17">
        <f>VLOOKUP(G75, Tablas!$B$9:$C$36, 2, FALSE)</f>
        <v>1</v>
      </c>
      <c r="Y75" s="17">
        <f t="shared" si="8"/>
        <v>2017</v>
      </c>
      <c r="Z75" s="17">
        <f t="shared" si="9"/>
        <v>4</v>
      </c>
    </row>
    <row r="76" spans="1:26" x14ac:dyDescent="0.25">
      <c r="A76" s="2">
        <v>10000074</v>
      </c>
      <c r="B76" s="1" t="s">
        <v>180</v>
      </c>
      <c r="C76" s="3">
        <v>43066</v>
      </c>
      <c r="D76" s="3">
        <v>43202</v>
      </c>
      <c r="E76" s="3" t="s">
        <v>44</v>
      </c>
      <c r="F76" s="1" t="s">
        <v>39</v>
      </c>
      <c r="G76" s="4" t="s">
        <v>63</v>
      </c>
      <c r="H76" s="8">
        <v>1</v>
      </c>
      <c r="I76" s="8">
        <v>2</v>
      </c>
      <c r="J76" s="8">
        <v>1</v>
      </c>
      <c r="K76" s="8">
        <v>1</v>
      </c>
      <c r="L76" s="8">
        <v>1</v>
      </c>
      <c r="M76" s="8">
        <v>1</v>
      </c>
      <c r="N76" s="17" t="str">
        <f t="shared" si="5"/>
        <v>Si</v>
      </c>
      <c r="O76" s="17" t="str">
        <f t="shared" si="6"/>
        <v>Si</v>
      </c>
      <c r="P76" s="17">
        <v>1</v>
      </c>
      <c r="Q76" s="19">
        <f>Tablas!$C$5*H76</f>
        <v>2500</v>
      </c>
      <c r="R76" s="19">
        <f>Tablas!$D$5*I76</f>
        <v>13000</v>
      </c>
      <c r="S76" s="19">
        <f>Tablas!$E$5*J76</f>
        <v>1500</v>
      </c>
      <c r="T76" s="19">
        <f>Tablas!$F$5*K76</f>
        <v>120000</v>
      </c>
      <c r="U76" s="19">
        <f>Tablas!$G$5*L76</f>
        <v>250000</v>
      </c>
      <c r="V76" s="19">
        <f>Tablas!$H$5*M76</f>
        <v>180000</v>
      </c>
      <c r="W76" s="19">
        <f t="shared" si="7"/>
        <v>567000</v>
      </c>
      <c r="X76" s="17">
        <f>VLOOKUP(G76, Tablas!$B$9:$C$36, 2, FALSE)</f>
        <v>1</v>
      </c>
      <c r="Y76" s="17">
        <f t="shared" si="8"/>
        <v>2017</v>
      </c>
      <c r="Z76" s="17">
        <f t="shared" si="9"/>
        <v>4</v>
      </c>
    </row>
    <row r="77" spans="1:26" x14ac:dyDescent="0.25">
      <c r="A77" s="2">
        <v>10000075</v>
      </c>
      <c r="B77" s="1" t="s">
        <v>181</v>
      </c>
      <c r="C77" s="3">
        <v>43066</v>
      </c>
      <c r="D77" s="3">
        <v>43306</v>
      </c>
      <c r="E77" s="3" t="s">
        <v>44</v>
      </c>
      <c r="F77" s="1" t="s">
        <v>39</v>
      </c>
      <c r="G77" s="4" t="s">
        <v>63</v>
      </c>
      <c r="H77" s="8">
        <v>0</v>
      </c>
      <c r="I77" s="8">
        <v>2</v>
      </c>
      <c r="J77" s="8">
        <v>0</v>
      </c>
      <c r="K77" s="8">
        <v>0</v>
      </c>
      <c r="L77" s="8">
        <v>1</v>
      </c>
      <c r="M77" s="8">
        <v>2</v>
      </c>
      <c r="N77" s="17" t="str">
        <f t="shared" si="5"/>
        <v>Si</v>
      </c>
      <c r="O77" s="17" t="str">
        <f t="shared" si="6"/>
        <v>Si</v>
      </c>
      <c r="P77" s="17">
        <v>1</v>
      </c>
      <c r="Q77" s="19">
        <f>Tablas!$C$5*H77</f>
        <v>0</v>
      </c>
      <c r="R77" s="19">
        <f>Tablas!$D$5*I77</f>
        <v>13000</v>
      </c>
      <c r="S77" s="19">
        <f>Tablas!$E$5*J77</f>
        <v>0</v>
      </c>
      <c r="T77" s="19">
        <f>Tablas!$F$5*K77</f>
        <v>0</v>
      </c>
      <c r="U77" s="19">
        <f>Tablas!$G$5*L77</f>
        <v>250000</v>
      </c>
      <c r="V77" s="19">
        <f>Tablas!$H$5*M77</f>
        <v>360000</v>
      </c>
      <c r="W77" s="19">
        <f t="shared" si="7"/>
        <v>623000</v>
      </c>
      <c r="X77" s="17">
        <f>VLOOKUP(G77, Tablas!$B$9:$C$36, 2, FALSE)</f>
        <v>1</v>
      </c>
      <c r="Y77" s="17">
        <f t="shared" si="8"/>
        <v>2017</v>
      </c>
      <c r="Z77" s="17">
        <f t="shared" si="9"/>
        <v>7</v>
      </c>
    </row>
    <row r="78" spans="1:26" x14ac:dyDescent="0.25">
      <c r="A78" s="2">
        <v>10000076</v>
      </c>
      <c r="B78" s="1" t="s">
        <v>182</v>
      </c>
      <c r="C78" s="3">
        <v>43066</v>
      </c>
      <c r="D78" s="3">
        <v>43595</v>
      </c>
      <c r="E78" s="3" t="s">
        <v>44</v>
      </c>
      <c r="F78" s="1" t="s">
        <v>39</v>
      </c>
      <c r="G78" s="4" t="s">
        <v>63</v>
      </c>
      <c r="H78" s="8">
        <v>1</v>
      </c>
      <c r="I78" s="8">
        <v>2</v>
      </c>
      <c r="J78" s="8">
        <v>0</v>
      </c>
      <c r="K78" s="8">
        <v>3</v>
      </c>
      <c r="L78" s="8">
        <v>2</v>
      </c>
      <c r="M78" s="8">
        <v>2</v>
      </c>
      <c r="N78" s="17" t="str">
        <f t="shared" si="5"/>
        <v>Si</v>
      </c>
      <c r="O78" s="17" t="str">
        <f t="shared" si="6"/>
        <v>Si</v>
      </c>
      <c r="P78" s="17">
        <v>1</v>
      </c>
      <c r="Q78" s="19">
        <f>Tablas!$C$5*H78</f>
        <v>2500</v>
      </c>
      <c r="R78" s="19">
        <f>Tablas!$D$5*I78</f>
        <v>13000</v>
      </c>
      <c r="S78" s="19">
        <f>Tablas!$E$5*J78</f>
        <v>0</v>
      </c>
      <c r="T78" s="19">
        <f>Tablas!$F$5*K78</f>
        <v>360000</v>
      </c>
      <c r="U78" s="19">
        <f>Tablas!$G$5*L78</f>
        <v>500000</v>
      </c>
      <c r="V78" s="19">
        <f>Tablas!$H$5*M78</f>
        <v>360000</v>
      </c>
      <c r="W78" s="19">
        <f t="shared" si="7"/>
        <v>1235500</v>
      </c>
      <c r="X78" s="17">
        <f>VLOOKUP(G78, Tablas!$B$9:$C$36, 2, FALSE)</f>
        <v>1</v>
      </c>
      <c r="Y78" s="17">
        <f t="shared" si="8"/>
        <v>2017</v>
      </c>
      <c r="Z78" s="17">
        <f t="shared" si="9"/>
        <v>5</v>
      </c>
    </row>
    <row r="79" spans="1:26" x14ac:dyDescent="0.25">
      <c r="A79" s="2">
        <v>10000077</v>
      </c>
      <c r="B79" s="1" t="s">
        <v>183</v>
      </c>
      <c r="C79" s="3">
        <v>43066</v>
      </c>
      <c r="D79" s="3">
        <v>43731</v>
      </c>
      <c r="E79" s="3" t="s">
        <v>44</v>
      </c>
      <c r="F79" s="1" t="s">
        <v>115</v>
      </c>
      <c r="G79" s="4" t="s">
        <v>74</v>
      </c>
      <c r="H79" s="8">
        <v>0</v>
      </c>
      <c r="I79" s="8">
        <v>2</v>
      </c>
      <c r="J79" s="8">
        <v>0</v>
      </c>
      <c r="K79" s="8">
        <v>3</v>
      </c>
      <c r="L79" s="8">
        <v>3</v>
      </c>
      <c r="M79" s="8">
        <v>1</v>
      </c>
      <c r="N79" s="17" t="str">
        <f t="shared" si="5"/>
        <v>Si</v>
      </c>
      <c r="O79" s="17" t="str">
        <f t="shared" si="6"/>
        <v>Si</v>
      </c>
      <c r="P79" s="17">
        <v>1</v>
      </c>
      <c r="Q79" s="19">
        <f>Tablas!$C$5*H79</f>
        <v>0</v>
      </c>
      <c r="R79" s="19">
        <f>Tablas!$D$5*I79</f>
        <v>13000</v>
      </c>
      <c r="S79" s="19">
        <f>Tablas!$E$5*J79</f>
        <v>0</v>
      </c>
      <c r="T79" s="19">
        <f>Tablas!$F$5*K79</f>
        <v>360000</v>
      </c>
      <c r="U79" s="19">
        <f>Tablas!$G$5*L79</f>
        <v>750000</v>
      </c>
      <c r="V79" s="19">
        <f>Tablas!$H$5*M79</f>
        <v>180000</v>
      </c>
      <c r="W79" s="19">
        <f t="shared" si="7"/>
        <v>1303000</v>
      </c>
      <c r="X79" s="17">
        <f>VLOOKUP(G79, Tablas!$B$9:$C$36, 2, FALSE)</f>
        <v>2</v>
      </c>
      <c r="Y79" s="17">
        <f t="shared" si="8"/>
        <v>2017</v>
      </c>
      <c r="Z79" s="17">
        <f t="shared" si="9"/>
        <v>9</v>
      </c>
    </row>
    <row r="80" spans="1:26" x14ac:dyDescent="0.25">
      <c r="A80" s="2">
        <v>10000078</v>
      </c>
      <c r="B80" s="1" t="s">
        <v>184</v>
      </c>
      <c r="C80" s="3">
        <v>43072</v>
      </c>
      <c r="D80" s="3">
        <v>43757</v>
      </c>
      <c r="E80" s="3" t="s">
        <v>37</v>
      </c>
      <c r="F80" s="1" t="s">
        <v>106</v>
      </c>
      <c r="G80" s="4" t="s">
        <v>50</v>
      </c>
      <c r="H80" s="8">
        <v>1</v>
      </c>
      <c r="I80" s="8">
        <v>0</v>
      </c>
      <c r="J80" s="8">
        <v>0</v>
      </c>
      <c r="K80" s="8">
        <v>1</v>
      </c>
      <c r="L80" s="8">
        <v>2</v>
      </c>
      <c r="M80" s="8">
        <v>2</v>
      </c>
      <c r="N80" s="17" t="str">
        <f t="shared" si="5"/>
        <v>Si</v>
      </c>
      <c r="O80" s="17" t="str">
        <f t="shared" si="6"/>
        <v>Si</v>
      </c>
      <c r="P80" s="17">
        <v>1</v>
      </c>
      <c r="Q80" s="19">
        <f>Tablas!$C$5*H80</f>
        <v>2500</v>
      </c>
      <c r="R80" s="19">
        <f>Tablas!$D$5*I80</f>
        <v>0</v>
      </c>
      <c r="S80" s="19">
        <f>Tablas!$E$5*J80</f>
        <v>0</v>
      </c>
      <c r="T80" s="19">
        <f>Tablas!$F$5*K80</f>
        <v>120000</v>
      </c>
      <c r="U80" s="19">
        <f>Tablas!$G$5*L80</f>
        <v>500000</v>
      </c>
      <c r="V80" s="19">
        <f>Tablas!$H$5*M80</f>
        <v>360000</v>
      </c>
      <c r="W80" s="19">
        <f t="shared" si="7"/>
        <v>982500</v>
      </c>
      <c r="X80" s="17">
        <f>VLOOKUP(G80, Tablas!$B$9:$C$36, 2, FALSE)</f>
        <v>1</v>
      </c>
      <c r="Y80" s="17">
        <f t="shared" si="8"/>
        <v>2017</v>
      </c>
      <c r="Z80" s="17">
        <f t="shared" si="9"/>
        <v>10</v>
      </c>
    </row>
    <row r="81" spans="1:26" x14ac:dyDescent="0.25">
      <c r="A81" s="2">
        <v>10000079</v>
      </c>
      <c r="B81" s="1" t="s">
        <v>185</v>
      </c>
      <c r="C81" s="3">
        <v>43072</v>
      </c>
      <c r="D81" s="3">
        <v>43235</v>
      </c>
      <c r="E81" s="3" t="s">
        <v>37</v>
      </c>
      <c r="F81" s="1" t="s">
        <v>186</v>
      </c>
      <c r="G81" s="4" t="s">
        <v>50</v>
      </c>
      <c r="H81" s="8">
        <v>0</v>
      </c>
      <c r="I81" s="8">
        <v>1</v>
      </c>
      <c r="J81" s="8">
        <v>0</v>
      </c>
      <c r="K81" s="8">
        <v>0</v>
      </c>
      <c r="L81" s="8">
        <v>1</v>
      </c>
      <c r="M81" s="8">
        <v>2</v>
      </c>
      <c r="N81" s="17" t="str">
        <f t="shared" si="5"/>
        <v>Si</v>
      </c>
      <c r="O81" s="17" t="str">
        <f t="shared" si="6"/>
        <v>Si</v>
      </c>
      <c r="P81" s="17">
        <v>1</v>
      </c>
      <c r="Q81" s="19">
        <f>Tablas!$C$5*H81</f>
        <v>0</v>
      </c>
      <c r="R81" s="19">
        <f>Tablas!$D$5*I81</f>
        <v>6500</v>
      </c>
      <c r="S81" s="19">
        <f>Tablas!$E$5*J81</f>
        <v>0</v>
      </c>
      <c r="T81" s="19">
        <f>Tablas!$F$5*K81</f>
        <v>0</v>
      </c>
      <c r="U81" s="19">
        <f>Tablas!$G$5*L81</f>
        <v>250000</v>
      </c>
      <c r="V81" s="19">
        <f>Tablas!$H$5*M81</f>
        <v>360000</v>
      </c>
      <c r="W81" s="19">
        <f t="shared" si="7"/>
        <v>616500</v>
      </c>
      <c r="X81" s="17">
        <f>VLOOKUP(G81, Tablas!$B$9:$C$36, 2, FALSE)</f>
        <v>1</v>
      </c>
      <c r="Y81" s="17">
        <f t="shared" si="8"/>
        <v>2017</v>
      </c>
      <c r="Z81" s="17">
        <f t="shared" si="9"/>
        <v>5</v>
      </c>
    </row>
    <row r="82" spans="1:26" x14ac:dyDescent="0.25">
      <c r="A82" s="2">
        <v>10000080</v>
      </c>
      <c r="B82" s="1" t="s">
        <v>187</v>
      </c>
      <c r="C82" s="3">
        <v>43079</v>
      </c>
      <c r="D82" s="3">
        <v>43584</v>
      </c>
      <c r="E82" s="3" t="s">
        <v>37</v>
      </c>
      <c r="F82" s="1" t="s">
        <v>188</v>
      </c>
      <c r="G82" s="4" t="s">
        <v>189</v>
      </c>
      <c r="H82" s="8">
        <v>0</v>
      </c>
      <c r="I82" s="8">
        <v>2</v>
      </c>
      <c r="J82" s="8">
        <v>1</v>
      </c>
      <c r="K82" s="8">
        <v>0</v>
      </c>
      <c r="L82" s="8">
        <v>1</v>
      </c>
      <c r="M82" s="8">
        <v>2</v>
      </c>
      <c r="N82" s="17" t="str">
        <f t="shared" si="5"/>
        <v>Si</v>
      </c>
      <c r="O82" s="17" t="str">
        <f t="shared" si="6"/>
        <v>Si</v>
      </c>
      <c r="P82" s="17">
        <v>1</v>
      </c>
      <c r="Q82" s="19">
        <f>Tablas!$C$5*H82</f>
        <v>0</v>
      </c>
      <c r="R82" s="19">
        <f>Tablas!$D$5*I82</f>
        <v>13000</v>
      </c>
      <c r="S82" s="19">
        <f>Tablas!$E$5*J82</f>
        <v>1500</v>
      </c>
      <c r="T82" s="19">
        <f>Tablas!$F$5*K82</f>
        <v>0</v>
      </c>
      <c r="U82" s="19">
        <f>Tablas!$G$5*L82</f>
        <v>250000</v>
      </c>
      <c r="V82" s="19">
        <f>Tablas!$H$5*M82</f>
        <v>360000</v>
      </c>
      <c r="W82" s="19">
        <f t="shared" si="7"/>
        <v>624500</v>
      </c>
      <c r="X82" s="17">
        <f>VLOOKUP(G82, Tablas!$B$9:$C$36, 2, FALSE)</f>
        <v>4</v>
      </c>
      <c r="Y82" s="17">
        <f t="shared" si="8"/>
        <v>2017</v>
      </c>
      <c r="Z82" s="17">
        <f t="shared" si="9"/>
        <v>4</v>
      </c>
    </row>
    <row r="83" spans="1:26" x14ac:dyDescent="0.25">
      <c r="A83" s="2">
        <v>10000081</v>
      </c>
      <c r="B83" s="1" t="s">
        <v>190</v>
      </c>
      <c r="C83" s="3">
        <v>43079</v>
      </c>
      <c r="D83" s="3">
        <v>43567</v>
      </c>
      <c r="E83" s="3" t="s">
        <v>37</v>
      </c>
      <c r="F83" s="1" t="s">
        <v>115</v>
      </c>
      <c r="G83" s="4" t="s">
        <v>74</v>
      </c>
      <c r="H83" s="8">
        <v>1</v>
      </c>
      <c r="I83" s="8">
        <v>2</v>
      </c>
      <c r="J83" s="8">
        <v>0</v>
      </c>
      <c r="K83" s="8">
        <v>0</v>
      </c>
      <c r="L83" s="8">
        <v>1</v>
      </c>
      <c r="M83" s="8">
        <v>1</v>
      </c>
      <c r="N83" s="17" t="str">
        <f t="shared" si="5"/>
        <v>Si</v>
      </c>
      <c r="O83" s="17" t="str">
        <f t="shared" si="6"/>
        <v>Si</v>
      </c>
      <c r="P83" s="17">
        <v>1</v>
      </c>
      <c r="Q83" s="19">
        <f>Tablas!$C$5*H83</f>
        <v>2500</v>
      </c>
      <c r="R83" s="19">
        <f>Tablas!$D$5*I83</f>
        <v>13000</v>
      </c>
      <c r="S83" s="19">
        <f>Tablas!$E$5*J83</f>
        <v>0</v>
      </c>
      <c r="T83" s="19">
        <f>Tablas!$F$5*K83</f>
        <v>0</v>
      </c>
      <c r="U83" s="19">
        <f>Tablas!$G$5*L83</f>
        <v>250000</v>
      </c>
      <c r="V83" s="19">
        <f>Tablas!$H$5*M83</f>
        <v>180000</v>
      </c>
      <c r="W83" s="19">
        <f t="shared" si="7"/>
        <v>445500</v>
      </c>
      <c r="X83" s="17">
        <f>VLOOKUP(G83, Tablas!$B$9:$C$36, 2, FALSE)</f>
        <v>2</v>
      </c>
      <c r="Y83" s="17">
        <f t="shared" si="8"/>
        <v>2017</v>
      </c>
      <c r="Z83" s="17">
        <f t="shared" si="9"/>
        <v>4</v>
      </c>
    </row>
    <row r="84" spans="1:26" x14ac:dyDescent="0.25">
      <c r="A84" s="2">
        <v>10000082</v>
      </c>
      <c r="B84" s="1" t="s">
        <v>191</v>
      </c>
      <c r="C84" s="3">
        <v>43079</v>
      </c>
      <c r="D84" s="3">
        <v>43582</v>
      </c>
      <c r="E84" s="3" t="s">
        <v>44</v>
      </c>
      <c r="F84" s="1" t="s">
        <v>192</v>
      </c>
      <c r="G84" s="4" t="s">
        <v>143</v>
      </c>
      <c r="H84" s="8">
        <v>0</v>
      </c>
      <c r="I84" s="8">
        <v>1</v>
      </c>
      <c r="J84" s="8">
        <v>1</v>
      </c>
      <c r="K84" s="8">
        <v>1</v>
      </c>
      <c r="L84" s="8">
        <v>0</v>
      </c>
      <c r="M84" s="8">
        <v>2</v>
      </c>
      <c r="N84" s="17" t="str">
        <f t="shared" si="5"/>
        <v>Si</v>
      </c>
      <c r="O84" s="17" t="str">
        <f t="shared" si="6"/>
        <v>Si</v>
      </c>
      <c r="P84" s="17">
        <v>1</v>
      </c>
      <c r="Q84" s="19">
        <f>Tablas!$C$5*H84</f>
        <v>0</v>
      </c>
      <c r="R84" s="19">
        <f>Tablas!$D$5*I84</f>
        <v>6500</v>
      </c>
      <c r="S84" s="19">
        <f>Tablas!$E$5*J84</f>
        <v>1500</v>
      </c>
      <c r="T84" s="19">
        <f>Tablas!$F$5*K84</f>
        <v>120000</v>
      </c>
      <c r="U84" s="19">
        <f>Tablas!$G$5*L84</f>
        <v>0</v>
      </c>
      <c r="V84" s="19">
        <f>Tablas!$H$5*M84</f>
        <v>360000</v>
      </c>
      <c r="W84" s="19">
        <f t="shared" si="7"/>
        <v>488000</v>
      </c>
      <c r="X84" s="17">
        <f>VLOOKUP(G84, Tablas!$B$9:$C$36, 2, FALSE)</f>
        <v>3</v>
      </c>
      <c r="Y84" s="17">
        <f t="shared" si="8"/>
        <v>2017</v>
      </c>
      <c r="Z84" s="17">
        <f t="shared" si="9"/>
        <v>4</v>
      </c>
    </row>
    <row r="85" spans="1:26" x14ac:dyDescent="0.25">
      <c r="A85" s="2">
        <v>10000083</v>
      </c>
      <c r="B85" s="1" t="s">
        <v>193</v>
      </c>
      <c r="C85" s="3">
        <v>43079</v>
      </c>
      <c r="D85" s="3">
        <v>43215</v>
      </c>
      <c r="E85" s="3" t="s">
        <v>37</v>
      </c>
      <c r="F85" s="1" t="s">
        <v>194</v>
      </c>
      <c r="G85" s="4" t="s">
        <v>95</v>
      </c>
      <c r="H85" s="8">
        <v>1</v>
      </c>
      <c r="I85" s="8">
        <v>0</v>
      </c>
      <c r="J85" s="8">
        <v>1</v>
      </c>
      <c r="K85" s="8">
        <v>0</v>
      </c>
      <c r="L85" s="8">
        <v>2</v>
      </c>
      <c r="M85" s="8">
        <v>1</v>
      </c>
      <c r="N85" s="17" t="str">
        <f t="shared" si="5"/>
        <v>Si</v>
      </c>
      <c r="O85" s="17" t="str">
        <f t="shared" si="6"/>
        <v>Si</v>
      </c>
      <c r="P85" s="17">
        <v>1</v>
      </c>
      <c r="Q85" s="19">
        <f>Tablas!$C$5*H85</f>
        <v>2500</v>
      </c>
      <c r="R85" s="19">
        <f>Tablas!$D$5*I85</f>
        <v>0</v>
      </c>
      <c r="S85" s="19">
        <f>Tablas!$E$5*J85</f>
        <v>1500</v>
      </c>
      <c r="T85" s="19">
        <f>Tablas!$F$5*K85</f>
        <v>0</v>
      </c>
      <c r="U85" s="19">
        <f>Tablas!$G$5*L85</f>
        <v>500000</v>
      </c>
      <c r="V85" s="19">
        <f>Tablas!$H$5*M85</f>
        <v>180000</v>
      </c>
      <c r="W85" s="19">
        <f t="shared" si="7"/>
        <v>684000</v>
      </c>
      <c r="X85" s="17">
        <f>VLOOKUP(G85, Tablas!$B$9:$C$36, 2, FALSE)</f>
        <v>2</v>
      </c>
      <c r="Y85" s="17">
        <f t="shared" si="8"/>
        <v>2017</v>
      </c>
      <c r="Z85" s="17">
        <f t="shared" si="9"/>
        <v>4</v>
      </c>
    </row>
    <row r="86" spans="1:26" x14ac:dyDescent="0.25">
      <c r="A86" s="2">
        <v>10000084</v>
      </c>
      <c r="B86" s="1" t="s">
        <v>195</v>
      </c>
      <c r="C86" s="3">
        <v>43079</v>
      </c>
      <c r="D86" s="3">
        <v>43148</v>
      </c>
      <c r="E86" s="3" t="s">
        <v>37</v>
      </c>
      <c r="F86" s="1" t="s">
        <v>196</v>
      </c>
      <c r="G86" s="4" t="s">
        <v>197</v>
      </c>
      <c r="H86" s="8">
        <v>0</v>
      </c>
      <c r="I86" s="8">
        <v>2</v>
      </c>
      <c r="J86" s="8">
        <v>0</v>
      </c>
      <c r="K86" s="8">
        <v>1</v>
      </c>
      <c r="L86" s="8">
        <v>3</v>
      </c>
      <c r="M86" s="8">
        <v>0</v>
      </c>
      <c r="N86" s="17" t="str">
        <f t="shared" si="5"/>
        <v>Si</v>
      </c>
      <c r="O86" s="17" t="str">
        <f t="shared" si="6"/>
        <v>Si</v>
      </c>
      <c r="P86" s="17">
        <v>1</v>
      </c>
      <c r="Q86" s="19">
        <f>Tablas!$C$5*H86</f>
        <v>0</v>
      </c>
      <c r="R86" s="19">
        <f>Tablas!$D$5*I86</f>
        <v>13000</v>
      </c>
      <c r="S86" s="19">
        <f>Tablas!$E$5*J86</f>
        <v>0</v>
      </c>
      <c r="T86" s="19">
        <f>Tablas!$F$5*K86</f>
        <v>120000</v>
      </c>
      <c r="U86" s="19">
        <f>Tablas!$G$5*L86</f>
        <v>750000</v>
      </c>
      <c r="V86" s="19">
        <f>Tablas!$H$5*M86</f>
        <v>0</v>
      </c>
      <c r="W86" s="19">
        <f t="shared" si="7"/>
        <v>883000</v>
      </c>
      <c r="X86" s="17">
        <f>VLOOKUP(G86, Tablas!$B$9:$C$36, 2, FALSE)</f>
        <v>4</v>
      </c>
      <c r="Y86" s="17">
        <f t="shared" si="8"/>
        <v>2017</v>
      </c>
      <c r="Z86" s="17">
        <f t="shared" si="9"/>
        <v>2</v>
      </c>
    </row>
    <row r="87" spans="1:26" x14ac:dyDescent="0.25">
      <c r="A87" s="2">
        <v>10000085</v>
      </c>
      <c r="B87" s="1" t="s">
        <v>198</v>
      </c>
      <c r="C87" s="3">
        <v>43079</v>
      </c>
      <c r="D87" s="3">
        <v>43954</v>
      </c>
      <c r="E87" s="3" t="s">
        <v>37</v>
      </c>
      <c r="F87" s="1" t="s">
        <v>94</v>
      </c>
      <c r="G87" s="4" t="s">
        <v>95</v>
      </c>
      <c r="H87" s="8">
        <v>1</v>
      </c>
      <c r="I87" s="8">
        <v>2</v>
      </c>
      <c r="J87" s="8">
        <v>0</v>
      </c>
      <c r="K87" s="8">
        <v>1</v>
      </c>
      <c r="L87" s="8">
        <v>2</v>
      </c>
      <c r="M87" s="8">
        <v>2</v>
      </c>
      <c r="N87" s="17" t="str">
        <f t="shared" si="5"/>
        <v>Si</v>
      </c>
      <c r="O87" s="17" t="str">
        <f t="shared" si="6"/>
        <v>Si</v>
      </c>
      <c r="P87" s="17">
        <v>1</v>
      </c>
      <c r="Q87" s="19">
        <f>Tablas!$C$5*H87</f>
        <v>2500</v>
      </c>
      <c r="R87" s="19">
        <f>Tablas!$D$5*I87</f>
        <v>13000</v>
      </c>
      <c r="S87" s="19">
        <f>Tablas!$E$5*J87</f>
        <v>0</v>
      </c>
      <c r="T87" s="19">
        <f>Tablas!$F$5*K87</f>
        <v>120000</v>
      </c>
      <c r="U87" s="19">
        <f>Tablas!$G$5*L87</f>
        <v>500000</v>
      </c>
      <c r="V87" s="19">
        <f>Tablas!$H$5*M87</f>
        <v>360000</v>
      </c>
      <c r="W87" s="19">
        <f t="shared" si="7"/>
        <v>995500</v>
      </c>
      <c r="X87" s="17">
        <f>VLOOKUP(G87, Tablas!$B$9:$C$36, 2, FALSE)</f>
        <v>2</v>
      </c>
      <c r="Y87" s="17">
        <f t="shared" si="8"/>
        <v>2017</v>
      </c>
      <c r="Z87" s="17">
        <f t="shared" si="9"/>
        <v>5</v>
      </c>
    </row>
    <row r="88" spans="1:26" x14ac:dyDescent="0.25">
      <c r="A88" s="2">
        <v>10000086</v>
      </c>
      <c r="B88" s="1" t="s">
        <v>199</v>
      </c>
      <c r="C88" s="3">
        <v>43079</v>
      </c>
      <c r="D88" s="3">
        <v>43469</v>
      </c>
      <c r="E88" s="3" t="s">
        <v>44</v>
      </c>
      <c r="F88" s="1" t="s">
        <v>94</v>
      </c>
      <c r="G88" s="4" t="s">
        <v>95</v>
      </c>
      <c r="H88" s="8">
        <v>0</v>
      </c>
      <c r="I88" s="8">
        <v>1</v>
      </c>
      <c r="J88" s="8">
        <v>0</v>
      </c>
      <c r="K88" s="8">
        <v>0</v>
      </c>
      <c r="L88" s="8">
        <v>2</v>
      </c>
      <c r="M88" s="8">
        <v>2</v>
      </c>
      <c r="N88" s="17" t="str">
        <f t="shared" si="5"/>
        <v>Si</v>
      </c>
      <c r="O88" s="17" t="str">
        <f t="shared" si="6"/>
        <v>Si</v>
      </c>
      <c r="P88" s="17">
        <v>1</v>
      </c>
      <c r="Q88" s="19">
        <f>Tablas!$C$5*H88</f>
        <v>0</v>
      </c>
      <c r="R88" s="19">
        <f>Tablas!$D$5*I88</f>
        <v>6500</v>
      </c>
      <c r="S88" s="19">
        <f>Tablas!$E$5*J88</f>
        <v>0</v>
      </c>
      <c r="T88" s="19">
        <f>Tablas!$F$5*K88</f>
        <v>0</v>
      </c>
      <c r="U88" s="19">
        <f>Tablas!$G$5*L88</f>
        <v>500000</v>
      </c>
      <c r="V88" s="19">
        <f>Tablas!$H$5*M88</f>
        <v>360000</v>
      </c>
      <c r="W88" s="19">
        <f t="shared" si="7"/>
        <v>866500</v>
      </c>
      <c r="X88" s="17">
        <f>VLOOKUP(G88, Tablas!$B$9:$C$36, 2, FALSE)</f>
        <v>2</v>
      </c>
      <c r="Y88" s="17">
        <f t="shared" si="8"/>
        <v>2017</v>
      </c>
      <c r="Z88" s="17">
        <f t="shared" si="9"/>
        <v>1</v>
      </c>
    </row>
    <row r="89" spans="1:26" x14ac:dyDescent="0.25">
      <c r="A89" s="2">
        <v>10000087</v>
      </c>
      <c r="B89" s="1" t="s">
        <v>200</v>
      </c>
      <c r="C89" s="3">
        <v>43079</v>
      </c>
      <c r="D89" s="3">
        <v>43426</v>
      </c>
      <c r="E89" s="3" t="s">
        <v>37</v>
      </c>
      <c r="F89" s="1" t="s">
        <v>194</v>
      </c>
      <c r="G89" s="4" t="s">
        <v>95</v>
      </c>
      <c r="H89" s="8">
        <v>1</v>
      </c>
      <c r="I89" s="8">
        <v>0</v>
      </c>
      <c r="J89" s="8">
        <v>0</v>
      </c>
      <c r="K89" s="8">
        <v>0</v>
      </c>
      <c r="L89" s="8">
        <v>3</v>
      </c>
      <c r="M89" s="8">
        <v>1</v>
      </c>
      <c r="N89" s="17" t="str">
        <f t="shared" si="5"/>
        <v>Si</v>
      </c>
      <c r="O89" s="17" t="str">
        <f t="shared" si="6"/>
        <v>Si</v>
      </c>
      <c r="P89" s="17">
        <v>1</v>
      </c>
      <c r="Q89" s="19">
        <f>Tablas!$C$5*H89</f>
        <v>2500</v>
      </c>
      <c r="R89" s="19">
        <f>Tablas!$D$5*I89</f>
        <v>0</v>
      </c>
      <c r="S89" s="19">
        <f>Tablas!$E$5*J89</f>
        <v>0</v>
      </c>
      <c r="T89" s="19">
        <f>Tablas!$F$5*K89</f>
        <v>0</v>
      </c>
      <c r="U89" s="19">
        <f>Tablas!$G$5*L89</f>
        <v>750000</v>
      </c>
      <c r="V89" s="19">
        <f>Tablas!$H$5*M89</f>
        <v>180000</v>
      </c>
      <c r="W89" s="19">
        <f t="shared" si="7"/>
        <v>932500</v>
      </c>
      <c r="X89" s="17">
        <f>VLOOKUP(G89, Tablas!$B$9:$C$36, 2, FALSE)</f>
        <v>2</v>
      </c>
      <c r="Y89" s="17">
        <f t="shared" si="8"/>
        <v>2017</v>
      </c>
      <c r="Z89" s="17">
        <f t="shared" si="9"/>
        <v>11</v>
      </c>
    </row>
    <row r="90" spans="1:26" x14ac:dyDescent="0.25">
      <c r="A90" s="2">
        <v>10000088</v>
      </c>
      <c r="B90" s="1" t="s">
        <v>201</v>
      </c>
      <c r="C90" s="3">
        <v>43094</v>
      </c>
      <c r="D90" s="3">
        <v>43933</v>
      </c>
      <c r="E90" s="3" t="s">
        <v>37</v>
      </c>
      <c r="F90" s="1" t="s">
        <v>202</v>
      </c>
      <c r="G90" s="4" t="s">
        <v>95</v>
      </c>
      <c r="H90" s="8">
        <v>1</v>
      </c>
      <c r="I90" s="8">
        <v>2</v>
      </c>
      <c r="J90" s="8">
        <v>0</v>
      </c>
      <c r="K90" s="8">
        <v>0</v>
      </c>
      <c r="L90" s="8">
        <v>1</v>
      </c>
      <c r="M90" s="8">
        <v>1</v>
      </c>
      <c r="N90" s="17" t="str">
        <f t="shared" si="5"/>
        <v>Si</v>
      </c>
      <c r="O90" s="17" t="str">
        <f t="shared" si="6"/>
        <v>Si</v>
      </c>
      <c r="P90" s="17">
        <v>1</v>
      </c>
      <c r="Q90" s="19">
        <f>Tablas!$C$5*H90</f>
        <v>2500</v>
      </c>
      <c r="R90" s="19">
        <f>Tablas!$D$5*I90</f>
        <v>13000</v>
      </c>
      <c r="S90" s="19">
        <f>Tablas!$E$5*J90</f>
        <v>0</v>
      </c>
      <c r="T90" s="19">
        <f>Tablas!$F$5*K90</f>
        <v>0</v>
      </c>
      <c r="U90" s="19">
        <f>Tablas!$G$5*L90</f>
        <v>250000</v>
      </c>
      <c r="V90" s="19">
        <f>Tablas!$H$5*M90</f>
        <v>180000</v>
      </c>
      <c r="W90" s="19">
        <f t="shared" si="7"/>
        <v>445500</v>
      </c>
      <c r="X90" s="17">
        <f>VLOOKUP(G90, Tablas!$B$9:$C$36, 2, FALSE)</f>
        <v>2</v>
      </c>
      <c r="Y90" s="17">
        <f t="shared" si="8"/>
        <v>2017</v>
      </c>
      <c r="Z90" s="17">
        <f t="shared" si="9"/>
        <v>4</v>
      </c>
    </row>
    <row r="91" spans="1:26" x14ac:dyDescent="0.25">
      <c r="A91" s="2">
        <v>10000089</v>
      </c>
      <c r="B91" s="1" t="s">
        <v>203</v>
      </c>
      <c r="C91" s="3">
        <v>43094</v>
      </c>
      <c r="D91" s="3">
        <v>43906</v>
      </c>
      <c r="E91" s="3" t="s">
        <v>37</v>
      </c>
      <c r="F91" s="1" t="s">
        <v>204</v>
      </c>
      <c r="G91" s="4" t="s">
        <v>78</v>
      </c>
      <c r="H91" s="8">
        <v>1</v>
      </c>
      <c r="I91" s="8">
        <v>2</v>
      </c>
      <c r="J91" s="8">
        <v>1</v>
      </c>
      <c r="K91" s="8">
        <v>0</v>
      </c>
      <c r="L91" s="8">
        <v>2</v>
      </c>
      <c r="M91" s="8">
        <v>2</v>
      </c>
      <c r="N91" s="17" t="str">
        <f t="shared" si="5"/>
        <v>Si</v>
      </c>
      <c r="O91" s="17" t="str">
        <f t="shared" si="6"/>
        <v>Si</v>
      </c>
      <c r="P91" s="17">
        <v>1</v>
      </c>
      <c r="Q91" s="19">
        <f>Tablas!$C$5*H91</f>
        <v>2500</v>
      </c>
      <c r="R91" s="19">
        <f>Tablas!$D$5*I91</f>
        <v>13000</v>
      </c>
      <c r="S91" s="19">
        <f>Tablas!$E$5*J91</f>
        <v>1500</v>
      </c>
      <c r="T91" s="19">
        <f>Tablas!$F$5*K91</f>
        <v>0</v>
      </c>
      <c r="U91" s="19">
        <f>Tablas!$G$5*L91</f>
        <v>500000</v>
      </c>
      <c r="V91" s="19">
        <f>Tablas!$H$5*M91</f>
        <v>360000</v>
      </c>
      <c r="W91" s="19">
        <f t="shared" si="7"/>
        <v>877000</v>
      </c>
      <c r="X91" s="17">
        <f>VLOOKUP(G91, Tablas!$B$9:$C$36, 2, FALSE)</f>
        <v>2</v>
      </c>
      <c r="Y91" s="17">
        <f t="shared" si="8"/>
        <v>2017</v>
      </c>
      <c r="Z91" s="17">
        <f t="shared" si="9"/>
        <v>3</v>
      </c>
    </row>
    <row r="92" spans="1:26" x14ac:dyDescent="0.25">
      <c r="A92" s="2">
        <v>10000090</v>
      </c>
      <c r="B92" s="1" t="s">
        <v>205</v>
      </c>
      <c r="C92" s="3">
        <v>43112</v>
      </c>
      <c r="D92" s="3">
        <v>43679</v>
      </c>
      <c r="E92" s="3" t="s">
        <v>44</v>
      </c>
      <c r="F92" s="1" t="s">
        <v>41</v>
      </c>
      <c r="G92" s="4" t="s">
        <v>41</v>
      </c>
      <c r="H92" s="8">
        <v>0</v>
      </c>
      <c r="I92" s="8">
        <v>1</v>
      </c>
      <c r="J92" s="8">
        <v>0</v>
      </c>
      <c r="K92" s="8">
        <v>1</v>
      </c>
      <c r="L92" s="8">
        <v>2</v>
      </c>
      <c r="M92" s="8">
        <v>1</v>
      </c>
      <c r="N92" s="17" t="str">
        <f t="shared" si="5"/>
        <v>Si</v>
      </c>
      <c r="O92" s="17" t="str">
        <f t="shared" si="6"/>
        <v>Si</v>
      </c>
      <c r="P92" s="17">
        <v>1</v>
      </c>
      <c r="Q92" s="19">
        <f>Tablas!$C$5*H92</f>
        <v>0</v>
      </c>
      <c r="R92" s="19">
        <f>Tablas!$D$5*I92</f>
        <v>6500</v>
      </c>
      <c r="S92" s="19">
        <f>Tablas!$E$5*J92</f>
        <v>0</v>
      </c>
      <c r="T92" s="19">
        <f>Tablas!$F$5*K92</f>
        <v>120000</v>
      </c>
      <c r="U92" s="19">
        <f>Tablas!$G$5*L92</f>
        <v>500000</v>
      </c>
      <c r="V92" s="19">
        <f>Tablas!$H$5*M92</f>
        <v>180000</v>
      </c>
      <c r="W92" s="19">
        <f t="shared" si="7"/>
        <v>806500</v>
      </c>
      <c r="X92" s="17">
        <f>VLOOKUP(G92, Tablas!$B$9:$C$36, 2, FALSE)</f>
        <v>1</v>
      </c>
      <c r="Y92" s="17">
        <f t="shared" si="8"/>
        <v>2018</v>
      </c>
      <c r="Z92" s="17">
        <f t="shared" si="9"/>
        <v>8</v>
      </c>
    </row>
    <row r="93" spans="1:26" x14ac:dyDescent="0.25">
      <c r="A93" s="2">
        <v>10000091</v>
      </c>
      <c r="B93" s="1" t="s">
        <v>206</v>
      </c>
      <c r="C93" s="3">
        <v>43112</v>
      </c>
      <c r="D93" s="3">
        <v>43997</v>
      </c>
      <c r="E93" s="3" t="s">
        <v>37</v>
      </c>
      <c r="F93" s="1" t="s">
        <v>41</v>
      </c>
      <c r="G93" s="4" t="s">
        <v>41</v>
      </c>
      <c r="H93" s="8">
        <v>1</v>
      </c>
      <c r="I93" s="8">
        <v>2</v>
      </c>
      <c r="J93" s="8">
        <v>1</v>
      </c>
      <c r="K93" s="8">
        <v>1</v>
      </c>
      <c r="L93" s="8">
        <v>2</v>
      </c>
      <c r="M93" s="8">
        <v>1</v>
      </c>
      <c r="N93" s="17" t="str">
        <f t="shared" si="5"/>
        <v>Si</v>
      </c>
      <c r="O93" s="17" t="str">
        <f t="shared" si="6"/>
        <v>Si</v>
      </c>
      <c r="P93" s="17">
        <v>1</v>
      </c>
      <c r="Q93" s="19">
        <f>Tablas!$C$5*H93</f>
        <v>2500</v>
      </c>
      <c r="R93" s="19">
        <f>Tablas!$D$5*I93</f>
        <v>13000</v>
      </c>
      <c r="S93" s="19">
        <f>Tablas!$E$5*J93</f>
        <v>1500</v>
      </c>
      <c r="T93" s="19">
        <f>Tablas!$F$5*K93</f>
        <v>120000</v>
      </c>
      <c r="U93" s="19">
        <f>Tablas!$G$5*L93</f>
        <v>500000</v>
      </c>
      <c r="V93" s="19">
        <f>Tablas!$H$5*M93</f>
        <v>180000</v>
      </c>
      <c r="W93" s="19">
        <f t="shared" si="7"/>
        <v>817000</v>
      </c>
      <c r="X93" s="17">
        <f>VLOOKUP(G93, Tablas!$B$9:$C$36, 2, FALSE)</f>
        <v>1</v>
      </c>
      <c r="Y93" s="17">
        <f t="shared" si="8"/>
        <v>2018</v>
      </c>
      <c r="Z93" s="17">
        <f t="shared" si="9"/>
        <v>6</v>
      </c>
    </row>
    <row r="94" spans="1:26" x14ac:dyDescent="0.25">
      <c r="A94" s="2">
        <v>10000092</v>
      </c>
      <c r="B94" s="1" t="s">
        <v>207</v>
      </c>
      <c r="C94" s="3">
        <v>43115</v>
      </c>
      <c r="D94" s="3">
        <v>43888</v>
      </c>
      <c r="E94" s="3" t="s">
        <v>44</v>
      </c>
      <c r="F94" s="1" t="s">
        <v>49</v>
      </c>
      <c r="G94" s="4" t="s">
        <v>50</v>
      </c>
      <c r="H94" s="8">
        <v>0</v>
      </c>
      <c r="I94" s="8">
        <v>2</v>
      </c>
      <c r="J94" s="8">
        <v>0</v>
      </c>
      <c r="K94" s="8">
        <v>0</v>
      </c>
      <c r="L94" s="8">
        <v>1</v>
      </c>
      <c r="M94" s="8">
        <v>0</v>
      </c>
      <c r="N94" s="17" t="str">
        <f t="shared" si="5"/>
        <v>Si</v>
      </c>
      <c r="O94" s="17" t="str">
        <f t="shared" si="6"/>
        <v>Si</v>
      </c>
      <c r="P94" s="17">
        <v>1</v>
      </c>
      <c r="Q94" s="19">
        <f>Tablas!$C$5*H94</f>
        <v>0</v>
      </c>
      <c r="R94" s="19">
        <f>Tablas!$D$5*I94</f>
        <v>13000</v>
      </c>
      <c r="S94" s="19">
        <f>Tablas!$E$5*J94</f>
        <v>0</v>
      </c>
      <c r="T94" s="19">
        <f>Tablas!$F$5*K94</f>
        <v>0</v>
      </c>
      <c r="U94" s="19">
        <f>Tablas!$G$5*L94</f>
        <v>250000</v>
      </c>
      <c r="V94" s="19">
        <f>Tablas!$H$5*M94</f>
        <v>0</v>
      </c>
      <c r="W94" s="19">
        <f t="shared" si="7"/>
        <v>263000</v>
      </c>
      <c r="X94" s="17">
        <f>VLOOKUP(G94, Tablas!$B$9:$C$36, 2, FALSE)</f>
        <v>1</v>
      </c>
      <c r="Y94" s="17">
        <f t="shared" si="8"/>
        <v>2018</v>
      </c>
      <c r="Z94" s="17">
        <f t="shared" si="9"/>
        <v>2</v>
      </c>
    </row>
    <row r="95" spans="1:26" x14ac:dyDescent="0.25">
      <c r="A95" s="2">
        <v>10000093</v>
      </c>
      <c r="B95" s="1" t="s">
        <v>208</v>
      </c>
      <c r="C95" s="3">
        <v>43123</v>
      </c>
      <c r="D95" s="3">
        <v>43898</v>
      </c>
      <c r="E95" s="3" t="s">
        <v>44</v>
      </c>
      <c r="F95" s="1" t="s">
        <v>106</v>
      </c>
      <c r="G95" s="4" t="s">
        <v>50</v>
      </c>
      <c r="H95" s="8">
        <v>0</v>
      </c>
      <c r="I95" s="8">
        <v>2</v>
      </c>
      <c r="J95" s="8">
        <v>1</v>
      </c>
      <c r="K95" s="8">
        <v>0</v>
      </c>
      <c r="L95" s="8">
        <v>1</v>
      </c>
      <c r="M95" s="8">
        <v>2</v>
      </c>
      <c r="N95" s="17" t="str">
        <f t="shared" si="5"/>
        <v>Si</v>
      </c>
      <c r="O95" s="17" t="str">
        <f t="shared" si="6"/>
        <v>Si</v>
      </c>
      <c r="P95" s="17">
        <v>1</v>
      </c>
      <c r="Q95" s="19">
        <f>Tablas!$C$5*H95</f>
        <v>0</v>
      </c>
      <c r="R95" s="19">
        <f>Tablas!$D$5*I95</f>
        <v>13000</v>
      </c>
      <c r="S95" s="19">
        <f>Tablas!$E$5*J95</f>
        <v>1500</v>
      </c>
      <c r="T95" s="19">
        <f>Tablas!$F$5*K95</f>
        <v>0</v>
      </c>
      <c r="U95" s="19">
        <f>Tablas!$G$5*L95</f>
        <v>250000</v>
      </c>
      <c r="V95" s="19">
        <f>Tablas!$H$5*M95</f>
        <v>360000</v>
      </c>
      <c r="W95" s="19">
        <f t="shared" si="7"/>
        <v>624500</v>
      </c>
      <c r="X95" s="17">
        <f>VLOOKUP(G95, Tablas!$B$9:$C$36, 2, FALSE)</f>
        <v>1</v>
      </c>
      <c r="Y95" s="17">
        <f t="shared" si="8"/>
        <v>2018</v>
      </c>
      <c r="Z95" s="17">
        <f t="shared" si="9"/>
        <v>3</v>
      </c>
    </row>
    <row r="96" spans="1:26" x14ac:dyDescent="0.25">
      <c r="A96" s="2">
        <v>10000094</v>
      </c>
      <c r="B96" s="1" t="s">
        <v>209</v>
      </c>
      <c r="C96" s="3">
        <v>43123</v>
      </c>
      <c r="D96" s="3">
        <v>43356</v>
      </c>
      <c r="E96" s="3" t="s">
        <v>37</v>
      </c>
      <c r="F96" s="1" t="s">
        <v>210</v>
      </c>
      <c r="G96" s="4" t="s">
        <v>189</v>
      </c>
      <c r="H96" s="8">
        <v>0</v>
      </c>
      <c r="I96" s="8">
        <v>2</v>
      </c>
      <c r="J96" s="8">
        <v>1</v>
      </c>
      <c r="K96" s="8">
        <v>1</v>
      </c>
      <c r="L96" s="8">
        <v>1</v>
      </c>
      <c r="M96" s="8">
        <v>2</v>
      </c>
      <c r="N96" s="17" t="str">
        <f t="shared" si="5"/>
        <v>Si</v>
      </c>
      <c r="O96" s="17" t="str">
        <f t="shared" si="6"/>
        <v>Si</v>
      </c>
      <c r="P96" s="17">
        <v>1</v>
      </c>
      <c r="Q96" s="19">
        <f>Tablas!$C$5*H96</f>
        <v>0</v>
      </c>
      <c r="R96" s="19">
        <f>Tablas!$D$5*I96</f>
        <v>13000</v>
      </c>
      <c r="S96" s="19">
        <f>Tablas!$E$5*J96</f>
        <v>1500</v>
      </c>
      <c r="T96" s="19">
        <f>Tablas!$F$5*K96</f>
        <v>120000</v>
      </c>
      <c r="U96" s="19">
        <f>Tablas!$G$5*L96</f>
        <v>250000</v>
      </c>
      <c r="V96" s="19">
        <f>Tablas!$H$5*M96</f>
        <v>360000</v>
      </c>
      <c r="W96" s="19">
        <f t="shared" si="7"/>
        <v>744500</v>
      </c>
      <c r="X96" s="17">
        <f>VLOOKUP(G96, Tablas!$B$9:$C$36, 2, FALSE)</f>
        <v>4</v>
      </c>
      <c r="Y96" s="17">
        <f t="shared" si="8"/>
        <v>2018</v>
      </c>
      <c r="Z96" s="17">
        <f t="shared" si="9"/>
        <v>9</v>
      </c>
    </row>
    <row r="97" spans="1:26" x14ac:dyDescent="0.25">
      <c r="A97" s="2">
        <v>10000095</v>
      </c>
      <c r="B97" s="1" t="s">
        <v>211</v>
      </c>
      <c r="C97" s="3">
        <v>43123</v>
      </c>
      <c r="D97" s="3">
        <v>43363</v>
      </c>
      <c r="E97" s="3" t="s">
        <v>37</v>
      </c>
      <c r="F97" s="1" t="s">
        <v>212</v>
      </c>
      <c r="G97" s="4" t="s">
        <v>78</v>
      </c>
      <c r="H97" s="8">
        <v>1</v>
      </c>
      <c r="I97" s="8">
        <v>1</v>
      </c>
      <c r="J97" s="8">
        <v>1</v>
      </c>
      <c r="K97" s="8">
        <v>1</v>
      </c>
      <c r="L97" s="8">
        <v>2</v>
      </c>
      <c r="M97" s="8">
        <v>2</v>
      </c>
      <c r="N97" s="17" t="str">
        <f t="shared" si="5"/>
        <v>Si</v>
      </c>
      <c r="O97" s="17" t="str">
        <f t="shared" si="6"/>
        <v>Si</v>
      </c>
      <c r="P97" s="17">
        <v>1</v>
      </c>
      <c r="Q97" s="19">
        <f>Tablas!$C$5*H97</f>
        <v>2500</v>
      </c>
      <c r="R97" s="19">
        <f>Tablas!$D$5*I97</f>
        <v>6500</v>
      </c>
      <c r="S97" s="19">
        <f>Tablas!$E$5*J97</f>
        <v>1500</v>
      </c>
      <c r="T97" s="19">
        <f>Tablas!$F$5*K97</f>
        <v>120000</v>
      </c>
      <c r="U97" s="19">
        <f>Tablas!$G$5*L97</f>
        <v>500000</v>
      </c>
      <c r="V97" s="19">
        <f>Tablas!$H$5*M97</f>
        <v>360000</v>
      </c>
      <c r="W97" s="19">
        <f t="shared" si="7"/>
        <v>990500</v>
      </c>
      <c r="X97" s="17">
        <f>VLOOKUP(G97, Tablas!$B$9:$C$36, 2, FALSE)</f>
        <v>2</v>
      </c>
      <c r="Y97" s="17">
        <f t="shared" si="8"/>
        <v>2018</v>
      </c>
      <c r="Z97" s="17">
        <f t="shared" si="9"/>
        <v>9</v>
      </c>
    </row>
    <row r="98" spans="1:26" x14ac:dyDescent="0.25">
      <c r="A98" s="2">
        <v>10000096</v>
      </c>
      <c r="B98" s="1" t="s">
        <v>213</v>
      </c>
      <c r="C98" s="3">
        <v>43123</v>
      </c>
      <c r="D98" s="3">
        <v>43701</v>
      </c>
      <c r="E98" s="3" t="s">
        <v>37</v>
      </c>
      <c r="F98" s="1" t="s">
        <v>214</v>
      </c>
      <c r="G98" s="4" t="s">
        <v>78</v>
      </c>
      <c r="H98" s="8">
        <v>0</v>
      </c>
      <c r="I98" s="8">
        <v>2</v>
      </c>
      <c r="J98" s="8">
        <v>0</v>
      </c>
      <c r="K98" s="8">
        <v>1</v>
      </c>
      <c r="L98" s="8">
        <v>2</v>
      </c>
      <c r="M98" s="8">
        <v>2</v>
      </c>
      <c r="N98" s="17" t="str">
        <f t="shared" si="5"/>
        <v>Si</v>
      </c>
      <c r="O98" s="17" t="str">
        <f t="shared" si="6"/>
        <v>Si</v>
      </c>
      <c r="P98" s="17">
        <v>1</v>
      </c>
      <c r="Q98" s="19">
        <f>Tablas!$C$5*H98</f>
        <v>0</v>
      </c>
      <c r="R98" s="19">
        <f>Tablas!$D$5*I98</f>
        <v>13000</v>
      </c>
      <c r="S98" s="19">
        <f>Tablas!$E$5*J98</f>
        <v>0</v>
      </c>
      <c r="T98" s="19">
        <f>Tablas!$F$5*K98</f>
        <v>120000</v>
      </c>
      <c r="U98" s="19">
        <f>Tablas!$G$5*L98</f>
        <v>500000</v>
      </c>
      <c r="V98" s="19">
        <f>Tablas!$H$5*M98</f>
        <v>360000</v>
      </c>
      <c r="W98" s="19">
        <f t="shared" si="7"/>
        <v>993000</v>
      </c>
      <c r="X98" s="17">
        <f>VLOOKUP(G98, Tablas!$B$9:$C$36, 2, FALSE)</f>
        <v>2</v>
      </c>
      <c r="Y98" s="17">
        <f t="shared" si="8"/>
        <v>2018</v>
      </c>
      <c r="Z98" s="17">
        <f t="shared" si="9"/>
        <v>8</v>
      </c>
    </row>
    <row r="99" spans="1:26" x14ac:dyDescent="0.25">
      <c r="A99" s="2">
        <v>10000097</v>
      </c>
      <c r="B99" s="1" t="s">
        <v>215</v>
      </c>
      <c r="C99" s="3">
        <v>43123</v>
      </c>
      <c r="D99" s="3">
        <v>43399</v>
      </c>
      <c r="E99" s="3" t="s">
        <v>37</v>
      </c>
      <c r="F99" s="1" t="s">
        <v>216</v>
      </c>
      <c r="G99" s="4" t="s">
        <v>109</v>
      </c>
      <c r="H99" s="8">
        <v>1</v>
      </c>
      <c r="I99" s="8">
        <v>2</v>
      </c>
      <c r="J99" s="8">
        <v>0</v>
      </c>
      <c r="K99" s="8">
        <v>0</v>
      </c>
      <c r="L99" s="8">
        <v>2</v>
      </c>
      <c r="M99" s="8">
        <v>2</v>
      </c>
      <c r="N99" s="17" t="str">
        <f t="shared" si="5"/>
        <v>Si</v>
      </c>
      <c r="O99" s="17" t="str">
        <f t="shared" si="6"/>
        <v>Si</v>
      </c>
      <c r="P99" s="17">
        <v>1</v>
      </c>
      <c r="Q99" s="19">
        <f>Tablas!$C$5*H99</f>
        <v>2500</v>
      </c>
      <c r="R99" s="19">
        <f>Tablas!$D$5*I99</f>
        <v>13000</v>
      </c>
      <c r="S99" s="19">
        <f>Tablas!$E$5*J99</f>
        <v>0</v>
      </c>
      <c r="T99" s="19">
        <f>Tablas!$F$5*K99</f>
        <v>0</v>
      </c>
      <c r="U99" s="19">
        <f>Tablas!$G$5*L99</f>
        <v>500000</v>
      </c>
      <c r="V99" s="19">
        <f>Tablas!$H$5*M99</f>
        <v>360000</v>
      </c>
      <c r="W99" s="19">
        <f t="shared" si="7"/>
        <v>875500</v>
      </c>
      <c r="X99" s="17">
        <f>VLOOKUP(G99, Tablas!$B$9:$C$36, 2, FALSE)</f>
        <v>3</v>
      </c>
      <c r="Y99" s="17">
        <f t="shared" si="8"/>
        <v>2018</v>
      </c>
      <c r="Z99" s="17">
        <f t="shared" si="9"/>
        <v>10</v>
      </c>
    </row>
    <row r="100" spans="1:26" x14ac:dyDescent="0.25">
      <c r="A100" s="2">
        <v>10000098</v>
      </c>
      <c r="B100" s="1" t="s">
        <v>217</v>
      </c>
      <c r="C100" s="3">
        <v>43123</v>
      </c>
      <c r="D100" s="3">
        <v>43448</v>
      </c>
      <c r="E100" s="3" t="s">
        <v>37</v>
      </c>
      <c r="F100" s="1" t="s">
        <v>218</v>
      </c>
      <c r="G100" s="4" t="s">
        <v>219</v>
      </c>
      <c r="H100" s="8">
        <v>0</v>
      </c>
      <c r="I100" s="8">
        <v>1</v>
      </c>
      <c r="J100" s="8">
        <v>0</v>
      </c>
      <c r="K100" s="8">
        <v>0</v>
      </c>
      <c r="L100" s="8">
        <v>2</v>
      </c>
      <c r="M100" s="8">
        <v>2</v>
      </c>
      <c r="N100" s="17" t="str">
        <f t="shared" si="5"/>
        <v>Si</v>
      </c>
      <c r="O100" s="17" t="str">
        <f t="shared" si="6"/>
        <v>Si</v>
      </c>
      <c r="P100" s="17">
        <v>1</v>
      </c>
      <c r="Q100" s="19">
        <f>Tablas!$C$5*H100</f>
        <v>0</v>
      </c>
      <c r="R100" s="19">
        <f>Tablas!$D$5*I100</f>
        <v>6500</v>
      </c>
      <c r="S100" s="19">
        <f>Tablas!$E$5*J100</f>
        <v>0</v>
      </c>
      <c r="T100" s="19">
        <f>Tablas!$F$5*K100</f>
        <v>0</v>
      </c>
      <c r="U100" s="19">
        <f>Tablas!$G$5*L100</f>
        <v>500000</v>
      </c>
      <c r="V100" s="19">
        <f>Tablas!$H$5*M100</f>
        <v>360000</v>
      </c>
      <c r="W100" s="19">
        <f t="shared" si="7"/>
        <v>866500</v>
      </c>
      <c r="X100" s="17">
        <f>VLOOKUP(G100, Tablas!$B$9:$C$36, 2, FALSE)</f>
        <v>4</v>
      </c>
      <c r="Y100" s="17">
        <f t="shared" si="8"/>
        <v>2018</v>
      </c>
      <c r="Z100" s="17">
        <f t="shared" si="9"/>
        <v>12</v>
      </c>
    </row>
    <row r="101" spans="1:26" x14ac:dyDescent="0.25">
      <c r="A101" s="2">
        <v>10000099</v>
      </c>
      <c r="B101" s="1" t="s">
        <v>220</v>
      </c>
      <c r="C101" s="3">
        <v>43123</v>
      </c>
      <c r="D101" s="3">
        <v>43204</v>
      </c>
      <c r="E101" s="3" t="s">
        <v>37</v>
      </c>
      <c r="F101" s="1" t="s">
        <v>221</v>
      </c>
      <c r="G101" s="4" t="s">
        <v>78</v>
      </c>
      <c r="H101" s="8">
        <v>0</v>
      </c>
      <c r="I101" s="8">
        <v>2</v>
      </c>
      <c r="J101" s="8">
        <v>0</v>
      </c>
      <c r="K101" s="8">
        <v>0</v>
      </c>
      <c r="L101" s="8">
        <v>1</v>
      </c>
      <c r="M101" s="8">
        <v>1</v>
      </c>
      <c r="N101" s="17" t="str">
        <f t="shared" si="5"/>
        <v>Si</v>
      </c>
      <c r="O101" s="17" t="str">
        <f t="shared" si="6"/>
        <v>Si</v>
      </c>
      <c r="P101" s="17">
        <v>1</v>
      </c>
      <c r="Q101" s="19">
        <f>Tablas!$C$5*H101</f>
        <v>0</v>
      </c>
      <c r="R101" s="19">
        <f>Tablas!$D$5*I101</f>
        <v>13000</v>
      </c>
      <c r="S101" s="19">
        <f>Tablas!$E$5*J101</f>
        <v>0</v>
      </c>
      <c r="T101" s="19">
        <f>Tablas!$F$5*K101</f>
        <v>0</v>
      </c>
      <c r="U101" s="19">
        <f>Tablas!$G$5*L101</f>
        <v>250000</v>
      </c>
      <c r="V101" s="19">
        <f>Tablas!$H$5*M101</f>
        <v>180000</v>
      </c>
      <c r="W101" s="19">
        <f t="shared" si="7"/>
        <v>443000</v>
      </c>
      <c r="X101" s="17">
        <f>VLOOKUP(G101, Tablas!$B$9:$C$36, 2, FALSE)</f>
        <v>2</v>
      </c>
      <c r="Y101" s="17">
        <f t="shared" si="8"/>
        <v>2018</v>
      </c>
      <c r="Z101" s="17">
        <f t="shared" si="9"/>
        <v>4</v>
      </c>
    </row>
    <row r="102" spans="1:26" x14ac:dyDescent="0.25">
      <c r="A102" s="2">
        <v>10000100</v>
      </c>
      <c r="B102" s="1" t="s">
        <v>222</v>
      </c>
      <c r="C102" s="3">
        <v>43123</v>
      </c>
      <c r="D102" s="3">
        <v>43950</v>
      </c>
      <c r="E102" s="3" t="s">
        <v>37</v>
      </c>
      <c r="F102" s="1" t="s">
        <v>223</v>
      </c>
      <c r="G102" s="4" t="s">
        <v>109</v>
      </c>
      <c r="H102" s="8">
        <v>0</v>
      </c>
      <c r="I102" s="8">
        <v>1</v>
      </c>
      <c r="J102" s="8">
        <v>0</v>
      </c>
      <c r="K102" s="8">
        <v>0</v>
      </c>
      <c r="L102" s="8">
        <v>2</v>
      </c>
      <c r="M102" s="8">
        <v>1</v>
      </c>
      <c r="N102" s="17" t="str">
        <f t="shared" si="5"/>
        <v>Si</v>
      </c>
      <c r="O102" s="17" t="str">
        <f t="shared" si="6"/>
        <v>Si</v>
      </c>
      <c r="P102" s="17">
        <v>1</v>
      </c>
      <c r="Q102" s="19">
        <f>Tablas!$C$5*H102</f>
        <v>0</v>
      </c>
      <c r="R102" s="19">
        <f>Tablas!$D$5*I102</f>
        <v>6500</v>
      </c>
      <c r="S102" s="19">
        <f>Tablas!$E$5*J102</f>
        <v>0</v>
      </c>
      <c r="T102" s="19">
        <f>Tablas!$F$5*K102</f>
        <v>0</v>
      </c>
      <c r="U102" s="19">
        <f>Tablas!$G$5*L102</f>
        <v>500000</v>
      </c>
      <c r="V102" s="19">
        <f>Tablas!$H$5*M102</f>
        <v>180000</v>
      </c>
      <c r="W102" s="19">
        <f t="shared" si="7"/>
        <v>686500</v>
      </c>
      <c r="X102" s="17">
        <f>VLOOKUP(G102, Tablas!$B$9:$C$36, 2, FALSE)</f>
        <v>3</v>
      </c>
      <c r="Y102" s="17">
        <f t="shared" si="8"/>
        <v>2018</v>
      </c>
      <c r="Z102" s="17">
        <f t="shared" si="9"/>
        <v>4</v>
      </c>
    </row>
    <row r="103" spans="1:26" x14ac:dyDescent="0.25">
      <c r="A103" s="2">
        <v>10000101</v>
      </c>
      <c r="B103" s="1" t="s">
        <v>224</v>
      </c>
      <c r="C103" s="3">
        <v>43123</v>
      </c>
      <c r="D103" s="3">
        <v>43757</v>
      </c>
      <c r="E103" s="3" t="s">
        <v>44</v>
      </c>
      <c r="F103" s="1" t="s">
        <v>225</v>
      </c>
      <c r="G103" s="4" t="s">
        <v>82</v>
      </c>
      <c r="H103" s="8">
        <v>0</v>
      </c>
      <c r="I103" s="8">
        <v>2</v>
      </c>
      <c r="J103" s="8">
        <v>1</v>
      </c>
      <c r="K103" s="8">
        <v>1</v>
      </c>
      <c r="L103" s="8">
        <v>2</v>
      </c>
      <c r="M103" s="8">
        <v>2</v>
      </c>
      <c r="N103" s="17" t="str">
        <f t="shared" si="5"/>
        <v>Si</v>
      </c>
      <c r="O103" s="17" t="str">
        <f t="shared" si="6"/>
        <v>Si</v>
      </c>
      <c r="P103" s="17">
        <v>1</v>
      </c>
      <c r="Q103" s="19">
        <f>Tablas!$C$5*H103</f>
        <v>0</v>
      </c>
      <c r="R103" s="19">
        <f>Tablas!$D$5*I103</f>
        <v>13000</v>
      </c>
      <c r="S103" s="19">
        <f>Tablas!$E$5*J103</f>
        <v>1500</v>
      </c>
      <c r="T103" s="19">
        <f>Tablas!$F$5*K103</f>
        <v>120000</v>
      </c>
      <c r="U103" s="19">
        <f>Tablas!$G$5*L103</f>
        <v>500000</v>
      </c>
      <c r="V103" s="19">
        <f>Tablas!$H$5*M103</f>
        <v>360000</v>
      </c>
      <c r="W103" s="19">
        <f t="shared" si="7"/>
        <v>994500</v>
      </c>
      <c r="X103" s="17">
        <f>VLOOKUP(G103, Tablas!$B$9:$C$36, 2, FALSE)</f>
        <v>2</v>
      </c>
      <c r="Y103" s="17">
        <f t="shared" si="8"/>
        <v>2018</v>
      </c>
      <c r="Z103" s="17">
        <f t="shared" si="9"/>
        <v>10</v>
      </c>
    </row>
    <row r="104" spans="1:26" x14ac:dyDescent="0.25">
      <c r="A104" s="2">
        <v>10000102</v>
      </c>
      <c r="B104" s="1" t="s">
        <v>226</v>
      </c>
      <c r="C104" s="3">
        <v>43123</v>
      </c>
      <c r="D104" s="3">
        <v>43489</v>
      </c>
      <c r="E104" s="3" t="s">
        <v>44</v>
      </c>
      <c r="F104" s="1" t="s">
        <v>175</v>
      </c>
      <c r="G104" s="4" t="s">
        <v>70</v>
      </c>
      <c r="H104" s="8">
        <v>1</v>
      </c>
      <c r="I104" s="8">
        <v>2</v>
      </c>
      <c r="J104" s="8">
        <v>1</v>
      </c>
      <c r="K104" s="8">
        <v>1</v>
      </c>
      <c r="L104" s="8">
        <v>2</v>
      </c>
      <c r="M104" s="8">
        <v>2</v>
      </c>
      <c r="N104" s="17" t="str">
        <f t="shared" si="5"/>
        <v>Si</v>
      </c>
      <c r="O104" s="17" t="str">
        <f t="shared" si="6"/>
        <v>Si</v>
      </c>
      <c r="P104" s="17">
        <v>1</v>
      </c>
      <c r="Q104" s="19">
        <f>Tablas!$C$5*H104</f>
        <v>2500</v>
      </c>
      <c r="R104" s="19">
        <f>Tablas!$D$5*I104</f>
        <v>13000</v>
      </c>
      <c r="S104" s="19">
        <f>Tablas!$E$5*J104</f>
        <v>1500</v>
      </c>
      <c r="T104" s="19">
        <f>Tablas!$F$5*K104</f>
        <v>120000</v>
      </c>
      <c r="U104" s="19">
        <f>Tablas!$G$5*L104</f>
        <v>500000</v>
      </c>
      <c r="V104" s="19">
        <f>Tablas!$H$5*M104</f>
        <v>360000</v>
      </c>
      <c r="W104" s="19">
        <f t="shared" si="7"/>
        <v>997000</v>
      </c>
      <c r="X104" s="17">
        <f>VLOOKUP(G104, Tablas!$B$9:$C$36, 2, FALSE)</f>
        <v>2</v>
      </c>
      <c r="Y104" s="17">
        <f t="shared" si="8"/>
        <v>2018</v>
      </c>
      <c r="Z104" s="17">
        <f t="shared" si="9"/>
        <v>1</v>
      </c>
    </row>
    <row r="105" spans="1:26" x14ac:dyDescent="0.25">
      <c r="A105" s="2">
        <v>10000103</v>
      </c>
      <c r="B105" s="1" t="s">
        <v>227</v>
      </c>
      <c r="C105" s="3">
        <v>43123</v>
      </c>
      <c r="D105" s="3">
        <v>43818</v>
      </c>
      <c r="E105" s="3" t="s">
        <v>44</v>
      </c>
      <c r="F105" s="1" t="s">
        <v>228</v>
      </c>
      <c r="G105" s="4" t="s">
        <v>82</v>
      </c>
      <c r="H105" s="8">
        <v>0</v>
      </c>
      <c r="I105" s="8">
        <v>1</v>
      </c>
      <c r="J105" s="8">
        <v>0</v>
      </c>
      <c r="K105" s="8">
        <v>0</v>
      </c>
      <c r="L105" s="8">
        <v>1</v>
      </c>
      <c r="M105" s="8">
        <v>2</v>
      </c>
      <c r="N105" s="17" t="str">
        <f t="shared" si="5"/>
        <v>Si</v>
      </c>
      <c r="O105" s="17" t="str">
        <f t="shared" si="6"/>
        <v>Si</v>
      </c>
      <c r="P105" s="17">
        <v>1</v>
      </c>
      <c r="Q105" s="19">
        <f>Tablas!$C$5*H105</f>
        <v>0</v>
      </c>
      <c r="R105" s="19">
        <f>Tablas!$D$5*I105</f>
        <v>6500</v>
      </c>
      <c r="S105" s="19">
        <f>Tablas!$E$5*J105</f>
        <v>0</v>
      </c>
      <c r="T105" s="19">
        <f>Tablas!$F$5*K105</f>
        <v>0</v>
      </c>
      <c r="U105" s="19">
        <f>Tablas!$G$5*L105</f>
        <v>250000</v>
      </c>
      <c r="V105" s="19">
        <f>Tablas!$H$5*M105</f>
        <v>360000</v>
      </c>
      <c r="W105" s="19">
        <f t="shared" si="7"/>
        <v>616500</v>
      </c>
      <c r="X105" s="17">
        <f>VLOOKUP(G105, Tablas!$B$9:$C$36, 2, FALSE)</f>
        <v>2</v>
      </c>
      <c r="Y105" s="17">
        <f t="shared" si="8"/>
        <v>2018</v>
      </c>
      <c r="Z105" s="17">
        <f t="shared" si="9"/>
        <v>12</v>
      </c>
    </row>
    <row r="106" spans="1:26" x14ac:dyDescent="0.25">
      <c r="A106" s="2">
        <v>10000104</v>
      </c>
      <c r="B106" s="1" t="s">
        <v>229</v>
      </c>
      <c r="C106" s="3">
        <v>43123</v>
      </c>
      <c r="D106" s="3">
        <v>43911</v>
      </c>
      <c r="E106" s="3" t="s">
        <v>37</v>
      </c>
      <c r="F106" s="1" t="s">
        <v>221</v>
      </c>
      <c r="G106" s="4" t="s">
        <v>78</v>
      </c>
      <c r="H106" s="8">
        <v>0</v>
      </c>
      <c r="I106" s="8">
        <v>1</v>
      </c>
      <c r="J106" s="8">
        <v>0</v>
      </c>
      <c r="K106" s="8">
        <v>1</v>
      </c>
      <c r="L106" s="8">
        <v>2</v>
      </c>
      <c r="M106" s="8">
        <v>2</v>
      </c>
      <c r="N106" s="17" t="str">
        <f t="shared" si="5"/>
        <v>Si</v>
      </c>
      <c r="O106" s="17" t="str">
        <f t="shared" si="6"/>
        <v>Si</v>
      </c>
      <c r="P106" s="17">
        <v>1</v>
      </c>
      <c r="Q106" s="19">
        <f>Tablas!$C$5*H106</f>
        <v>0</v>
      </c>
      <c r="R106" s="19">
        <f>Tablas!$D$5*I106</f>
        <v>6500</v>
      </c>
      <c r="S106" s="19">
        <f>Tablas!$E$5*J106</f>
        <v>0</v>
      </c>
      <c r="T106" s="19">
        <f>Tablas!$F$5*K106</f>
        <v>120000</v>
      </c>
      <c r="U106" s="19">
        <f>Tablas!$G$5*L106</f>
        <v>500000</v>
      </c>
      <c r="V106" s="19">
        <f>Tablas!$H$5*M106</f>
        <v>360000</v>
      </c>
      <c r="W106" s="19">
        <f t="shared" si="7"/>
        <v>986500</v>
      </c>
      <c r="X106" s="17">
        <f>VLOOKUP(G106, Tablas!$B$9:$C$36, 2, FALSE)</f>
        <v>2</v>
      </c>
      <c r="Y106" s="17">
        <f t="shared" si="8"/>
        <v>2018</v>
      </c>
      <c r="Z106" s="17">
        <f t="shared" si="9"/>
        <v>3</v>
      </c>
    </row>
    <row r="107" spans="1:26" x14ac:dyDescent="0.25">
      <c r="A107" s="2">
        <v>10000105</v>
      </c>
      <c r="B107" s="1" t="s">
        <v>230</v>
      </c>
      <c r="C107" s="3">
        <v>43123</v>
      </c>
      <c r="D107" s="3">
        <v>43334</v>
      </c>
      <c r="E107" s="3" t="s">
        <v>37</v>
      </c>
      <c r="F107" s="1" t="s">
        <v>231</v>
      </c>
      <c r="G107" s="4" t="s">
        <v>78</v>
      </c>
      <c r="H107" s="8">
        <v>1</v>
      </c>
      <c r="I107" s="8">
        <v>0</v>
      </c>
      <c r="J107" s="8">
        <v>1</v>
      </c>
      <c r="K107" s="8">
        <v>0</v>
      </c>
      <c r="L107" s="8">
        <v>2</v>
      </c>
      <c r="M107" s="8">
        <v>1</v>
      </c>
      <c r="N107" s="17" t="str">
        <f t="shared" si="5"/>
        <v>Si</v>
      </c>
      <c r="O107" s="17" t="str">
        <f t="shared" si="6"/>
        <v>Si</v>
      </c>
      <c r="P107" s="17">
        <v>1</v>
      </c>
      <c r="Q107" s="19">
        <f>Tablas!$C$5*H107</f>
        <v>2500</v>
      </c>
      <c r="R107" s="19">
        <f>Tablas!$D$5*I107</f>
        <v>0</v>
      </c>
      <c r="S107" s="19">
        <f>Tablas!$E$5*J107</f>
        <v>1500</v>
      </c>
      <c r="T107" s="19">
        <f>Tablas!$F$5*K107</f>
        <v>0</v>
      </c>
      <c r="U107" s="19">
        <f>Tablas!$G$5*L107</f>
        <v>500000</v>
      </c>
      <c r="V107" s="19">
        <f>Tablas!$H$5*M107</f>
        <v>180000</v>
      </c>
      <c r="W107" s="19">
        <f t="shared" si="7"/>
        <v>684000</v>
      </c>
      <c r="X107" s="17">
        <f>VLOOKUP(G107, Tablas!$B$9:$C$36, 2, FALSE)</f>
        <v>2</v>
      </c>
      <c r="Y107" s="17">
        <f t="shared" si="8"/>
        <v>2018</v>
      </c>
      <c r="Z107" s="17">
        <f t="shared" si="9"/>
        <v>8</v>
      </c>
    </row>
    <row r="108" spans="1:26" x14ac:dyDescent="0.25">
      <c r="A108" s="2">
        <v>10000106</v>
      </c>
      <c r="B108" s="1" t="s">
        <v>232</v>
      </c>
      <c r="C108" s="3">
        <v>43123</v>
      </c>
      <c r="D108" s="3">
        <v>43342</v>
      </c>
      <c r="E108" s="3" t="s">
        <v>37</v>
      </c>
      <c r="F108" s="1" t="s">
        <v>233</v>
      </c>
      <c r="G108" s="4" t="s">
        <v>66</v>
      </c>
      <c r="H108" s="8">
        <v>0</v>
      </c>
      <c r="I108" s="8">
        <v>1</v>
      </c>
      <c r="J108" s="8">
        <v>1</v>
      </c>
      <c r="K108" s="8">
        <v>1</v>
      </c>
      <c r="L108" s="8">
        <v>2</v>
      </c>
      <c r="M108" s="8">
        <v>1</v>
      </c>
      <c r="N108" s="17" t="str">
        <f t="shared" si="5"/>
        <v>Si</v>
      </c>
      <c r="O108" s="17" t="str">
        <f t="shared" si="6"/>
        <v>Si</v>
      </c>
      <c r="P108" s="17">
        <v>1</v>
      </c>
      <c r="Q108" s="19">
        <f>Tablas!$C$5*H108</f>
        <v>0</v>
      </c>
      <c r="R108" s="19">
        <f>Tablas!$D$5*I108</f>
        <v>6500</v>
      </c>
      <c r="S108" s="19">
        <f>Tablas!$E$5*J108</f>
        <v>1500</v>
      </c>
      <c r="T108" s="19">
        <f>Tablas!$F$5*K108</f>
        <v>120000</v>
      </c>
      <c r="U108" s="19">
        <f>Tablas!$G$5*L108</f>
        <v>500000</v>
      </c>
      <c r="V108" s="19">
        <f>Tablas!$H$5*M108</f>
        <v>180000</v>
      </c>
      <c r="W108" s="19">
        <f t="shared" si="7"/>
        <v>808000</v>
      </c>
      <c r="X108" s="17">
        <f>VLOOKUP(G108, Tablas!$B$9:$C$36, 2, FALSE)</f>
        <v>2</v>
      </c>
      <c r="Y108" s="17">
        <f t="shared" si="8"/>
        <v>2018</v>
      </c>
      <c r="Z108" s="17">
        <f t="shared" si="9"/>
        <v>8</v>
      </c>
    </row>
    <row r="109" spans="1:26" x14ac:dyDescent="0.25">
      <c r="A109" s="2">
        <v>10000107</v>
      </c>
      <c r="B109" s="1" t="s">
        <v>234</v>
      </c>
      <c r="C109" s="3">
        <v>43129</v>
      </c>
      <c r="D109" s="3">
        <v>43606</v>
      </c>
      <c r="E109" s="3" t="s">
        <v>37</v>
      </c>
      <c r="F109" s="1" t="s">
        <v>179</v>
      </c>
      <c r="G109" s="4" t="s">
        <v>57</v>
      </c>
      <c r="H109" s="8">
        <v>1</v>
      </c>
      <c r="I109" s="8">
        <v>2</v>
      </c>
      <c r="J109" s="8">
        <v>0</v>
      </c>
      <c r="K109" s="8">
        <v>0</v>
      </c>
      <c r="L109" s="8">
        <v>2</v>
      </c>
      <c r="M109" s="8">
        <v>1</v>
      </c>
      <c r="N109" s="17" t="str">
        <f t="shared" si="5"/>
        <v>Si</v>
      </c>
      <c r="O109" s="17" t="str">
        <f t="shared" si="6"/>
        <v>Si</v>
      </c>
      <c r="P109" s="17">
        <v>1</v>
      </c>
      <c r="Q109" s="19">
        <f>Tablas!$C$5*H109</f>
        <v>2500</v>
      </c>
      <c r="R109" s="19">
        <f>Tablas!$D$5*I109</f>
        <v>13000</v>
      </c>
      <c r="S109" s="19">
        <f>Tablas!$E$5*J109</f>
        <v>0</v>
      </c>
      <c r="T109" s="19">
        <f>Tablas!$F$5*K109</f>
        <v>0</v>
      </c>
      <c r="U109" s="19">
        <f>Tablas!$G$5*L109</f>
        <v>500000</v>
      </c>
      <c r="V109" s="19">
        <f>Tablas!$H$5*M109</f>
        <v>180000</v>
      </c>
      <c r="W109" s="19">
        <f t="shared" si="7"/>
        <v>695500</v>
      </c>
      <c r="X109" s="17">
        <f>VLOOKUP(G109, Tablas!$B$9:$C$36, 2, FALSE)</f>
        <v>1</v>
      </c>
      <c r="Y109" s="17">
        <f t="shared" si="8"/>
        <v>2018</v>
      </c>
      <c r="Z109" s="17">
        <f t="shared" si="9"/>
        <v>5</v>
      </c>
    </row>
    <row r="110" spans="1:26" x14ac:dyDescent="0.25">
      <c r="A110" s="2">
        <v>10000108</v>
      </c>
      <c r="B110" s="1" t="s">
        <v>235</v>
      </c>
      <c r="C110" s="3">
        <v>43129</v>
      </c>
      <c r="D110" s="3">
        <v>43214</v>
      </c>
      <c r="E110" s="3" t="s">
        <v>37</v>
      </c>
      <c r="F110" s="1" t="s">
        <v>225</v>
      </c>
      <c r="G110" s="4" t="s">
        <v>82</v>
      </c>
      <c r="H110" s="8">
        <v>1</v>
      </c>
      <c r="I110" s="8">
        <v>1</v>
      </c>
      <c r="J110" s="8">
        <v>0</v>
      </c>
      <c r="K110" s="8">
        <v>0</v>
      </c>
      <c r="L110" s="8">
        <v>1</v>
      </c>
      <c r="M110" s="8">
        <v>2</v>
      </c>
      <c r="N110" s="17" t="str">
        <f t="shared" si="5"/>
        <v>Si</v>
      </c>
      <c r="O110" s="17" t="str">
        <f t="shared" si="6"/>
        <v>Si</v>
      </c>
      <c r="P110" s="17">
        <v>1</v>
      </c>
      <c r="Q110" s="19">
        <f>Tablas!$C$5*H110</f>
        <v>2500</v>
      </c>
      <c r="R110" s="19">
        <f>Tablas!$D$5*I110</f>
        <v>6500</v>
      </c>
      <c r="S110" s="19">
        <f>Tablas!$E$5*J110</f>
        <v>0</v>
      </c>
      <c r="T110" s="19">
        <f>Tablas!$F$5*K110</f>
        <v>0</v>
      </c>
      <c r="U110" s="19">
        <f>Tablas!$G$5*L110</f>
        <v>250000</v>
      </c>
      <c r="V110" s="19">
        <f>Tablas!$H$5*M110</f>
        <v>360000</v>
      </c>
      <c r="W110" s="19">
        <f t="shared" si="7"/>
        <v>619000</v>
      </c>
      <c r="X110" s="17">
        <f>VLOOKUP(G110, Tablas!$B$9:$C$36, 2, FALSE)</f>
        <v>2</v>
      </c>
      <c r="Y110" s="17">
        <f t="shared" si="8"/>
        <v>2018</v>
      </c>
      <c r="Z110" s="17">
        <f t="shared" si="9"/>
        <v>4</v>
      </c>
    </row>
    <row r="111" spans="1:26" x14ac:dyDescent="0.25">
      <c r="A111" s="2">
        <v>10000109</v>
      </c>
      <c r="B111" s="1" t="s">
        <v>236</v>
      </c>
      <c r="C111" s="3">
        <v>43129</v>
      </c>
      <c r="D111" s="3">
        <v>44013</v>
      </c>
      <c r="E111" s="3" t="s">
        <v>44</v>
      </c>
      <c r="F111" s="1" t="s">
        <v>115</v>
      </c>
      <c r="G111" s="4" t="s">
        <v>74</v>
      </c>
      <c r="H111" s="8">
        <v>1</v>
      </c>
      <c r="I111" s="8">
        <v>0</v>
      </c>
      <c r="J111" s="8">
        <v>0</v>
      </c>
      <c r="K111" s="8">
        <v>1</v>
      </c>
      <c r="L111" s="8">
        <v>1</v>
      </c>
      <c r="M111" s="8">
        <v>1</v>
      </c>
      <c r="N111" s="17" t="str">
        <f t="shared" si="5"/>
        <v>Si</v>
      </c>
      <c r="O111" s="17" t="str">
        <f t="shared" si="6"/>
        <v>Si</v>
      </c>
      <c r="P111" s="17">
        <v>1</v>
      </c>
      <c r="Q111" s="19">
        <f>Tablas!$C$5*H111</f>
        <v>2500</v>
      </c>
      <c r="R111" s="19">
        <f>Tablas!$D$5*I111</f>
        <v>0</v>
      </c>
      <c r="S111" s="19">
        <f>Tablas!$E$5*J111</f>
        <v>0</v>
      </c>
      <c r="T111" s="19">
        <f>Tablas!$F$5*K111</f>
        <v>120000</v>
      </c>
      <c r="U111" s="19">
        <f>Tablas!$G$5*L111</f>
        <v>250000</v>
      </c>
      <c r="V111" s="19">
        <f>Tablas!$H$5*M111</f>
        <v>180000</v>
      </c>
      <c r="W111" s="19">
        <f t="shared" si="7"/>
        <v>552500</v>
      </c>
      <c r="X111" s="17">
        <f>VLOOKUP(G111, Tablas!$B$9:$C$36, 2, FALSE)</f>
        <v>2</v>
      </c>
      <c r="Y111" s="17">
        <f t="shared" si="8"/>
        <v>2018</v>
      </c>
      <c r="Z111" s="17">
        <f t="shared" si="9"/>
        <v>7</v>
      </c>
    </row>
    <row r="112" spans="1:26" x14ac:dyDescent="0.25">
      <c r="A112" s="2">
        <v>10000110</v>
      </c>
      <c r="B112" s="1" t="s">
        <v>237</v>
      </c>
      <c r="C112" s="3">
        <v>43129</v>
      </c>
      <c r="D112" s="3">
        <v>43220</v>
      </c>
      <c r="E112" s="3" t="s">
        <v>44</v>
      </c>
      <c r="F112" s="1" t="s">
        <v>87</v>
      </c>
      <c r="G112" s="4" t="s">
        <v>47</v>
      </c>
      <c r="H112" s="8">
        <v>0</v>
      </c>
      <c r="I112" s="8">
        <v>1</v>
      </c>
      <c r="J112" s="8">
        <v>0</v>
      </c>
      <c r="K112" s="8">
        <v>1</v>
      </c>
      <c r="L112" s="8">
        <v>3</v>
      </c>
      <c r="M112" s="8">
        <v>2</v>
      </c>
      <c r="N112" s="17" t="str">
        <f t="shared" si="5"/>
        <v>Si</v>
      </c>
      <c r="O112" s="17" t="str">
        <f t="shared" si="6"/>
        <v>Si</v>
      </c>
      <c r="P112" s="17">
        <v>1</v>
      </c>
      <c r="Q112" s="19">
        <f>Tablas!$C$5*H112</f>
        <v>0</v>
      </c>
      <c r="R112" s="19">
        <f>Tablas!$D$5*I112</f>
        <v>6500</v>
      </c>
      <c r="S112" s="19">
        <f>Tablas!$E$5*J112</f>
        <v>0</v>
      </c>
      <c r="T112" s="19">
        <f>Tablas!$F$5*K112</f>
        <v>120000</v>
      </c>
      <c r="U112" s="19">
        <f>Tablas!$G$5*L112</f>
        <v>750000</v>
      </c>
      <c r="V112" s="19">
        <f>Tablas!$H$5*M112</f>
        <v>360000</v>
      </c>
      <c r="W112" s="19">
        <f t="shared" si="7"/>
        <v>1236500</v>
      </c>
      <c r="X112" s="17">
        <f>VLOOKUP(G112, Tablas!$B$9:$C$36, 2, FALSE)</f>
        <v>1</v>
      </c>
      <c r="Y112" s="17">
        <f t="shared" si="8"/>
        <v>2018</v>
      </c>
      <c r="Z112" s="17">
        <f t="shared" si="9"/>
        <v>4</v>
      </c>
    </row>
    <row r="113" spans="1:26" x14ac:dyDescent="0.25">
      <c r="A113" s="2">
        <v>10000111</v>
      </c>
      <c r="B113" s="1" t="s">
        <v>238</v>
      </c>
      <c r="C113" s="3">
        <v>43135</v>
      </c>
      <c r="D113" s="3">
        <v>43593</v>
      </c>
      <c r="E113" s="3" t="s">
        <v>37</v>
      </c>
      <c r="F113" s="1" t="s">
        <v>239</v>
      </c>
      <c r="G113" s="4" t="s">
        <v>70</v>
      </c>
      <c r="H113" s="8">
        <v>0</v>
      </c>
      <c r="I113" s="8">
        <v>1</v>
      </c>
      <c r="J113" s="8">
        <v>1</v>
      </c>
      <c r="K113" s="8">
        <v>1</v>
      </c>
      <c r="L113" s="8">
        <v>2</v>
      </c>
      <c r="M113" s="8">
        <v>1</v>
      </c>
      <c r="N113" s="17" t="str">
        <f t="shared" si="5"/>
        <v>Si</v>
      </c>
      <c r="O113" s="17" t="str">
        <f t="shared" si="6"/>
        <v>Si</v>
      </c>
      <c r="P113" s="17">
        <v>1</v>
      </c>
      <c r="Q113" s="19">
        <f>Tablas!$C$5*H113</f>
        <v>0</v>
      </c>
      <c r="R113" s="19">
        <f>Tablas!$D$5*I113</f>
        <v>6500</v>
      </c>
      <c r="S113" s="19">
        <f>Tablas!$E$5*J113</f>
        <v>1500</v>
      </c>
      <c r="T113" s="19">
        <f>Tablas!$F$5*K113</f>
        <v>120000</v>
      </c>
      <c r="U113" s="19">
        <f>Tablas!$G$5*L113</f>
        <v>500000</v>
      </c>
      <c r="V113" s="19">
        <f>Tablas!$H$5*M113</f>
        <v>180000</v>
      </c>
      <c r="W113" s="19">
        <f t="shared" si="7"/>
        <v>808000</v>
      </c>
      <c r="X113" s="17">
        <f>VLOOKUP(G113, Tablas!$B$9:$C$36, 2, FALSE)</f>
        <v>2</v>
      </c>
      <c r="Y113" s="17">
        <f t="shared" si="8"/>
        <v>2018</v>
      </c>
      <c r="Z113" s="17">
        <f t="shared" si="9"/>
        <v>5</v>
      </c>
    </row>
    <row r="114" spans="1:26" x14ac:dyDescent="0.25">
      <c r="A114" s="2">
        <v>10000112</v>
      </c>
      <c r="B114" s="1" t="s">
        <v>240</v>
      </c>
      <c r="C114" s="3">
        <v>43135</v>
      </c>
      <c r="D114" s="3">
        <v>43332</v>
      </c>
      <c r="E114" s="3" t="s">
        <v>37</v>
      </c>
      <c r="F114" s="1" t="s">
        <v>241</v>
      </c>
      <c r="G114" s="4" t="s">
        <v>189</v>
      </c>
      <c r="H114" s="8">
        <v>1</v>
      </c>
      <c r="I114" s="8">
        <v>2</v>
      </c>
      <c r="J114" s="8">
        <v>1</v>
      </c>
      <c r="K114" s="8">
        <v>0</v>
      </c>
      <c r="L114" s="8">
        <v>1</v>
      </c>
      <c r="M114" s="8">
        <v>1</v>
      </c>
      <c r="N114" s="17" t="str">
        <f t="shared" si="5"/>
        <v>Si</v>
      </c>
      <c r="O114" s="17" t="str">
        <f t="shared" si="6"/>
        <v>Si</v>
      </c>
      <c r="P114" s="17">
        <v>1</v>
      </c>
      <c r="Q114" s="19">
        <f>Tablas!$C$5*H114</f>
        <v>2500</v>
      </c>
      <c r="R114" s="19">
        <f>Tablas!$D$5*I114</f>
        <v>13000</v>
      </c>
      <c r="S114" s="19">
        <f>Tablas!$E$5*J114</f>
        <v>1500</v>
      </c>
      <c r="T114" s="19">
        <f>Tablas!$F$5*K114</f>
        <v>0</v>
      </c>
      <c r="U114" s="19">
        <f>Tablas!$G$5*L114</f>
        <v>250000</v>
      </c>
      <c r="V114" s="19">
        <f>Tablas!$H$5*M114</f>
        <v>180000</v>
      </c>
      <c r="W114" s="19">
        <f t="shared" si="7"/>
        <v>447000</v>
      </c>
      <c r="X114" s="17">
        <f>VLOOKUP(G114, Tablas!$B$9:$C$36, 2, FALSE)</f>
        <v>4</v>
      </c>
      <c r="Y114" s="17">
        <f t="shared" si="8"/>
        <v>2018</v>
      </c>
      <c r="Z114" s="17">
        <f t="shared" si="9"/>
        <v>8</v>
      </c>
    </row>
    <row r="115" spans="1:26" x14ac:dyDescent="0.25">
      <c r="A115" s="2">
        <v>10000113</v>
      </c>
      <c r="B115" s="1" t="s">
        <v>242</v>
      </c>
      <c r="C115" s="3">
        <v>43147</v>
      </c>
      <c r="D115" s="3">
        <v>43590</v>
      </c>
      <c r="E115" s="3" t="s">
        <v>37</v>
      </c>
      <c r="F115" s="1" t="s">
        <v>243</v>
      </c>
      <c r="G115" s="4" t="s">
        <v>57</v>
      </c>
      <c r="H115" s="8">
        <v>0</v>
      </c>
      <c r="I115" s="8">
        <v>1</v>
      </c>
      <c r="J115" s="8">
        <v>0</v>
      </c>
      <c r="K115" s="8">
        <v>1</v>
      </c>
      <c r="L115" s="8">
        <v>0</v>
      </c>
      <c r="M115" s="8">
        <v>0</v>
      </c>
      <c r="N115" s="17" t="str">
        <f t="shared" si="5"/>
        <v>Si</v>
      </c>
      <c r="O115" s="17" t="str">
        <f t="shared" si="6"/>
        <v>Si</v>
      </c>
      <c r="P115" s="17">
        <v>1</v>
      </c>
      <c r="Q115" s="19">
        <f>Tablas!$C$5*H115</f>
        <v>0</v>
      </c>
      <c r="R115" s="19">
        <f>Tablas!$D$5*I115</f>
        <v>6500</v>
      </c>
      <c r="S115" s="19">
        <f>Tablas!$E$5*J115</f>
        <v>0</v>
      </c>
      <c r="T115" s="19">
        <f>Tablas!$F$5*K115</f>
        <v>120000</v>
      </c>
      <c r="U115" s="19">
        <f>Tablas!$G$5*L115</f>
        <v>0</v>
      </c>
      <c r="V115" s="19">
        <f>Tablas!$H$5*M115</f>
        <v>0</v>
      </c>
      <c r="W115" s="19">
        <f t="shared" si="7"/>
        <v>126500</v>
      </c>
      <c r="X115" s="17">
        <f>VLOOKUP(G115, Tablas!$B$9:$C$36, 2, FALSE)</f>
        <v>1</v>
      </c>
      <c r="Y115" s="17">
        <f t="shared" si="8"/>
        <v>2018</v>
      </c>
      <c r="Z115" s="17">
        <f t="shared" si="9"/>
        <v>5</v>
      </c>
    </row>
    <row r="116" spans="1:26" x14ac:dyDescent="0.25">
      <c r="A116" s="2">
        <v>10000114</v>
      </c>
      <c r="B116" s="1" t="s">
        <v>244</v>
      </c>
      <c r="C116" s="3">
        <v>43147</v>
      </c>
      <c r="D116" s="3">
        <v>43966</v>
      </c>
      <c r="E116" s="3" t="s">
        <v>37</v>
      </c>
      <c r="F116" s="1" t="s">
        <v>245</v>
      </c>
      <c r="G116" s="4" t="s">
        <v>246</v>
      </c>
      <c r="H116" s="8">
        <v>0</v>
      </c>
      <c r="I116" s="8">
        <v>1</v>
      </c>
      <c r="J116" s="8">
        <v>0</v>
      </c>
      <c r="K116" s="8">
        <v>3</v>
      </c>
      <c r="L116" s="8">
        <v>2</v>
      </c>
      <c r="M116" s="8">
        <v>1</v>
      </c>
      <c r="N116" s="17" t="str">
        <f t="shared" si="5"/>
        <v>Si</v>
      </c>
      <c r="O116" s="17" t="str">
        <f t="shared" si="6"/>
        <v>Si</v>
      </c>
      <c r="P116" s="17">
        <v>1</v>
      </c>
      <c r="Q116" s="19">
        <f>Tablas!$C$5*H116</f>
        <v>0</v>
      </c>
      <c r="R116" s="19">
        <f>Tablas!$D$5*I116</f>
        <v>6500</v>
      </c>
      <c r="S116" s="19">
        <f>Tablas!$E$5*J116</f>
        <v>0</v>
      </c>
      <c r="T116" s="19">
        <f>Tablas!$F$5*K116</f>
        <v>360000</v>
      </c>
      <c r="U116" s="19">
        <f>Tablas!$G$5*L116</f>
        <v>500000</v>
      </c>
      <c r="V116" s="19">
        <f>Tablas!$H$5*M116</f>
        <v>180000</v>
      </c>
      <c r="W116" s="19">
        <f t="shared" si="7"/>
        <v>1046500</v>
      </c>
      <c r="X116" s="17">
        <f>VLOOKUP(G116, Tablas!$B$9:$C$36, 2, FALSE)</f>
        <v>4</v>
      </c>
      <c r="Y116" s="17">
        <f t="shared" si="8"/>
        <v>2018</v>
      </c>
      <c r="Z116" s="17">
        <f t="shared" si="9"/>
        <v>5</v>
      </c>
    </row>
    <row r="117" spans="1:26" x14ac:dyDescent="0.25">
      <c r="A117" s="2">
        <v>10000115</v>
      </c>
      <c r="B117" s="1" t="s">
        <v>247</v>
      </c>
      <c r="C117" s="3">
        <v>43148</v>
      </c>
      <c r="D117" s="3">
        <v>43480</v>
      </c>
      <c r="E117" s="3" t="s">
        <v>44</v>
      </c>
      <c r="F117" s="1" t="s">
        <v>248</v>
      </c>
      <c r="G117" s="4" t="s">
        <v>66</v>
      </c>
      <c r="H117" s="8">
        <v>0</v>
      </c>
      <c r="I117" s="8">
        <v>1</v>
      </c>
      <c r="J117" s="8">
        <v>0</v>
      </c>
      <c r="K117" s="8">
        <v>1</v>
      </c>
      <c r="L117" s="8">
        <v>3</v>
      </c>
      <c r="M117" s="8">
        <v>2</v>
      </c>
      <c r="N117" s="17" t="str">
        <f t="shared" si="5"/>
        <v>Si</v>
      </c>
      <c r="O117" s="17" t="str">
        <f t="shared" si="6"/>
        <v>Si</v>
      </c>
      <c r="P117" s="17">
        <v>1</v>
      </c>
      <c r="Q117" s="19">
        <f>Tablas!$C$5*H117</f>
        <v>0</v>
      </c>
      <c r="R117" s="19">
        <f>Tablas!$D$5*I117</f>
        <v>6500</v>
      </c>
      <c r="S117" s="19">
        <f>Tablas!$E$5*J117</f>
        <v>0</v>
      </c>
      <c r="T117" s="19">
        <f>Tablas!$F$5*K117</f>
        <v>120000</v>
      </c>
      <c r="U117" s="19">
        <f>Tablas!$G$5*L117</f>
        <v>750000</v>
      </c>
      <c r="V117" s="19">
        <f>Tablas!$H$5*M117</f>
        <v>360000</v>
      </c>
      <c r="W117" s="19">
        <f t="shared" si="7"/>
        <v>1236500</v>
      </c>
      <c r="X117" s="17">
        <f>VLOOKUP(G117, Tablas!$B$9:$C$36, 2, FALSE)</f>
        <v>2</v>
      </c>
      <c r="Y117" s="17">
        <f t="shared" si="8"/>
        <v>2018</v>
      </c>
      <c r="Z117" s="17">
        <f t="shared" si="9"/>
        <v>1</v>
      </c>
    </row>
    <row r="118" spans="1:26" x14ac:dyDescent="0.25">
      <c r="A118" s="2">
        <v>10000116</v>
      </c>
      <c r="B118" s="1" t="s">
        <v>249</v>
      </c>
      <c r="C118" s="3">
        <v>43148</v>
      </c>
      <c r="D118" s="3">
        <v>43496</v>
      </c>
      <c r="E118" s="3" t="s">
        <v>37</v>
      </c>
      <c r="F118" s="1" t="s">
        <v>41</v>
      </c>
      <c r="G118" s="4" t="s">
        <v>41</v>
      </c>
      <c r="H118" s="8">
        <v>1</v>
      </c>
      <c r="I118" s="8">
        <v>2</v>
      </c>
      <c r="J118" s="8">
        <v>1</v>
      </c>
      <c r="K118" s="8">
        <v>1</v>
      </c>
      <c r="L118" s="8">
        <v>2</v>
      </c>
      <c r="M118" s="8">
        <v>1</v>
      </c>
      <c r="N118" s="17" t="str">
        <f t="shared" si="5"/>
        <v>Si</v>
      </c>
      <c r="O118" s="17" t="str">
        <f t="shared" si="6"/>
        <v>Si</v>
      </c>
      <c r="P118" s="17">
        <v>1</v>
      </c>
      <c r="Q118" s="19">
        <f>Tablas!$C$5*H118</f>
        <v>2500</v>
      </c>
      <c r="R118" s="19">
        <f>Tablas!$D$5*I118</f>
        <v>13000</v>
      </c>
      <c r="S118" s="19">
        <f>Tablas!$E$5*J118</f>
        <v>1500</v>
      </c>
      <c r="T118" s="19">
        <f>Tablas!$F$5*K118</f>
        <v>120000</v>
      </c>
      <c r="U118" s="19">
        <f>Tablas!$G$5*L118</f>
        <v>500000</v>
      </c>
      <c r="V118" s="19">
        <f>Tablas!$H$5*M118</f>
        <v>180000</v>
      </c>
      <c r="W118" s="19">
        <f t="shared" si="7"/>
        <v>817000</v>
      </c>
      <c r="X118" s="17">
        <f>VLOOKUP(G118, Tablas!$B$9:$C$36, 2, FALSE)</f>
        <v>1</v>
      </c>
      <c r="Y118" s="17">
        <f t="shared" si="8"/>
        <v>2018</v>
      </c>
      <c r="Z118" s="17">
        <f t="shared" si="9"/>
        <v>1</v>
      </c>
    </row>
    <row r="119" spans="1:26" x14ac:dyDescent="0.25">
      <c r="A119" s="2">
        <v>10000117</v>
      </c>
      <c r="B119" s="1" t="s">
        <v>250</v>
      </c>
      <c r="C119" s="3">
        <v>43148</v>
      </c>
      <c r="D119" s="3">
        <v>43998</v>
      </c>
      <c r="E119" s="3" t="s">
        <v>44</v>
      </c>
      <c r="F119" s="1" t="s">
        <v>251</v>
      </c>
      <c r="G119" s="4" t="s">
        <v>54</v>
      </c>
      <c r="H119" s="8">
        <v>0</v>
      </c>
      <c r="I119" s="8">
        <v>2</v>
      </c>
      <c r="J119" s="8">
        <v>1</v>
      </c>
      <c r="K119" s="8">
        <v>3</v>
      </c>
      <c r="L119" s="8">
        <v>3</v>
      </c>
      <c r="M119" s="8">
        <v>0</v>
      </c>
      <c r="N119" s="17" t="str">
        <f t="shared" si="5"/>
        <v>Si</v>
      </c>
      <c r="O119" s="17" t="str">
        <f t="shared" si="6"/>
        <v>Si</v>
      </c>
      <c r="P119" s="17">
        <v>1</v>
      </c>
      <c r="Q119" s="19">
        <f>Tablas!$C$5*H119</f>
        <v>0</v>
      </c>
      <c r="R119" s="19">
        <f>Tablas!$D$5*I119</f>
        <v>13000</v>
      </c>
      <c r="S119" s="19">
        <f>Tablas!$E$5*J119</f>
        <v>1500</v>
      </c>
      <c r="T119" s="19">
        <f>Tablas!$F$5*K119</f>
        <v>360000</v>
      </c>
      <c r="U119" s="19">
        <f>Tablas!$G$5*L119</f>
        <v>750000</v>
      </c>
      <c r="V119" s="19">
        <f>Tablas!$H$5*M119</f>
        <v>0</v>
      </c>
      <c r="W119" s="19">
        <f t="shared" si="7"/>
        <v>1124500</v>
      </c>
      <c r="X119" s="17">
        <f>VLOOKUP(G119, Tablas!$B$9:$C$36, 2, FALSE)</f>
        <v>1</v>
      </c>
      <c r="Y119" s="17">
        <f t="shared" si="8"/>
        <v>2018</v>
      </c>
      <c r="Z119" s="17">
        <f t="shared" si="9"/>
        <v>6</v>
      </c>
    </row>
    <row r="120" spans="1:26" x14ac:dyDescent="0.25">
      <c r="A120" s="2">
        <v>10000118</v>
      </c>
      <c r="B120" s="1" t="s">
        <v>252</v>
      </c>
      <c r="C120" s="3">
        <v>43148</v>
      </c>
      <c r="D120" s="3">
        <v>43366</v>
      </c>
      <c r="E120" s="3" t="s">
        <v>37</v>
      </c>
      <c r="F120" s="1" t="s">
        <v>41</v>
      </c>
      <c r="G120" s="4" t="s">
        <v>41</v>
      </c>
      <c r="H120" s="8">
        <v>0</v>
      </c>
      <c r="I120" s="8">
        <v>1</v>
      </c>
      <c r="J120" s="8">
        <v>0</v>
      </c>
      <c r="K120" s="8">
        <v>0</v>
      </c>
      <c r="L120" s="8">
        <v>2</v>
      </c>
      <c r="M120" s="8">
        <v>2</v>
      </c>
      <c r="N120" s="17" t="str">
        <f t="shared" si="5"/>
        <v>Si</v>
      </c>
      <c r="O120" s="17" t="str">
        <f t="shared" si="6"/>
        <v>Si</v>
      </c>
      <c r="P120" s="17">
        <v>1</v>
      </c>
      <c r="Q120" s="19">
        <f>Tablas!$C$5*H120</f>
        <v>0</v>
      </c>
      <c r="R120" s="19">
        <f>Tablas!$D$5*I120</f>
        <v>6500</v>
      </c>
      <c r="S120" s="19">
        <f>Tablas!$E$5*J120</f>
        <v>0</v>
      </c>
      <c r="T120" s="19">
        <f>Tablas!$F$5*K120</f>
        <v>0</v>
      </c>
      <c r="U120" s="19">
        <f>Tablas!$G$5*L120</f>
        <v>500000</v>
      </c>
      <c r="V120" s="19">
        <f>Tablas!$H$5*M120</f>
        <v>360000</v>
      </c>
      <c r="W120" s="19">
        <f t="shared" si="7"/>
        <v>866500</v>
      </c>
      <c r="X120" s="17">
        <f>VLOOKUP(G120, Tablas!$B$9:$C$36, 2, FALSE)</f>
        <v>1</v>
      </c>
      <c r="Y120" s="17">
        <f t="shared" si="8"/>
        <v>2018</v>
      </c>
      <c r="Z120" s="17">
        <f t="shared" si="9"/>
        <v>9</v>
      </c>
    </row>
    <row r="121" spans="1:26" x14ac:dyDescent="0.25">
      <c r="A121" s="2">
        <v>10000119</v>
      </c>
      <c r="B121" s="1" t="s">
        <v>253</v>
      </c>
      <c r="C121" s="3">
        <v>43158</v>
      </c>
      <c r="D121" s="3">
        <v>43700</v>
      </c>
      <c r="E121" s="3" t="s">
        <v>44</v>
      </c>
      <c r="F121" s="1" t="s">
        <v>254</v>
      </c>
      <c r="G121" s="4" t="s">
        <v>78</v>
      </c>
      <c r="H121" s="8">
        <v>0</v>
      </c>
      <c r="I121" s="8">
        <v>1</v>
      </c>
      <c r="J121" s="8">
        <v>0</v>
      </c>
      <c r="K121" s="8">
        <v>1</v>
      </c>
      <c r="L121" s="8">
        <v>1</v>
      </c>
      <c r="M121" s="8">
        <v>1</v>
      </c>
      <c r="N121" s="17" t="str">
        <f t="shared" si="5"/>
        <v>Si</v>
      </c>
      <c r="O121" s="17" t="str">
        <f t="shared" si="6"/>
        <v>Si</v>
      </c>
      <c r="P121" s="17">
        <v>1</v>
      </c>
      <c r="Q121" s="19">
        <f>Tablas!$C$5*H121</f>
        <v>0</v>
      </c>
      <c r="R121" s="19">
        <f>Tablas!$D$5*I121</f>
        <v>6500</v>
      </c>
      <c r="S121" s="19">
        <f>Tablas!$E$5*J121</f>
        <v>0</v>
      </c>
      <c r="T121" s="19">
        <f>Tablas!$F$5*K121</f>
        <v>120000</v>
      </c>
      <c r="U121" s="19">
        <f>Tablas!$G$5*L121</f>
        <v>250000</v>
      </c>
      <c r="V121" s="19">
        <f>Tablas!$H$5*M121</f>
        <v>180000</v>
      </c>
      <c r="W121" s="19">
        <f t="shared" si="7"/>
        <v>556500</v>
      </c>
      <c r="X121" s="17">
        <f>VLOOKUP(G121, Tablas!$B$9:$C$36, 2, FALSE)</f>
        <v>2</v>
      </c>
      <c r="Y121" s="17">
        <f t="shared" si="8"/>
        <v>2018</v>
      </c>
      <c r="Z121" s="17">
        <f t="shared" si="9"/>
        <v>8</v>
      </c>
    </row>
    <row r="122" spans="1:26" x14ac:dyDescent="0.25">
      <c r="A122" s="2">
        <v>10000120</v>
      </c>
      <c r="B122" s="1" t="s">
        <v>255</v>
      </c>
      <c r="C122" s="3">
        <v>43158</v>
      </c>
      <c r="D122" s="3">
        <v>43223</v>
      </c>
      <c r="E122" s="3" t="s">
        <v>37</v>
      </c>
      <c r="F122" s="1" t="s">
        <v>81</v>
      </c>
      <c r="G122" s="4" t="s">
        <v>82</v>
      </c>
      <c r="H122" s="8">
        <v>0</v>
      </c>
      <c r="I122" s="8">
        <v>2</v>
      </c>
      <c r="J122" s="8">
        <v>0</v>
      </c>
      <c r="K122" s="8">
        <v>1</v>
      </c>
      <c r="L122" s="8">
        <v>1</v>
      </c>
      <c r="M122" s="8">
        <v>1</v>
      </c>
      <c r="N122" s="17" t="str">
        <f t="shared" si="5"/>
        <v>Si</v>
      </c>
      <c r="O122" s="17" t="str">
        <f t="shared" si="6"/>
        <v>Si</v>
      </c>
      <c r="P122" s="17">
        <v>1</v>
      </c>
      <c r="Q122" s="19">
        <f>Tablas!$C$5*H122</f>
        <v>0</v>
      </c>
      <c r="R122" s="19">
        <f>Tablas!$D$5*I122</f>
        <v>13000</v>
      </c>
      <c r="S122" s="19">
        <f>Tablas!$E$5*J122</f>
        <v>0</v>
      </c>
      <c r="T122" s="19">
        <f>Tablas!$F$5*K122</f>
        <v>120000</v>
      </c>
      <c r="U122" s="19">
        <f>Tablas!$G$5*L122</f>
        <v>250000</v>
      </c>
      <c r="V122" s="19">
        <f>Tablas!$H$5*M122</f>
        <v>180000</v>
      </c>
      <c r="W122" s="19">
        <f t="shared" si="7"/>
        <v>563000</v>
      </c>
      <c r="X122" s="17">
        <f>VLOOKUP(G122, Tablas!$B$9:$C$36, 2, FALSE)</f>
        <v>2</v>
      </c>
      <c r="Y122" s="17">
        <f t="shared" si="8"/>
        <v>2018</v>
      </c>
      <c r="Z122" s="17">
        <f t="shared" si="9"/>
        <v>5</v>
      </c>
    </row>
    <row r="123" spans="1:26" x14ac:dyDescent="0.25">
      <c r="A123" s="2">
        <v>10000121</v>
      </c>
      <c r="B123" s="1" t="s">
        <v>256</v>
      </c>
      <c r="C123" s="3">
        <v>43158</v>
      </c>
      <c r="D123" s="3">
        <v>44053</v>
      </c>
      <c r="E123" s="3" t="s">
        <v>37</v>
      </c>
      <c r="F123" s="1" t="s">
        <v>257</v>
      </c>
      <c r="G123" s="4" t="s">
        <v>258</v>
      </c>
      <c r="H123" s="8">
        <v>0</v>
      </c>
      <c r="I123" s="8">
        <v>0</v>
      </c>
      <c r="J123" s="8">
        <v>0</v>
      </c>
      <c r="K123" s="8">
        <v>1</v>
      </c>
      <c r="L123" s="8">
        <v>1</v>
      </c>
      <c r="M123" s="8">
        <v>1</v>
      </c>
      <c r="N123" s="17" t="str">
        <f t="shared" si="5"/>
        <v>No</v>
      </c>
      <c r="O123" s="17" t="str">
        <f t="shared" si="6"/>
        <v>Si</v>
      </c>
      <c r="P123" s="17">
        <v>1</v>
      </c>
      <c r="Q123" s="19">
        <f>Tablas!$C$5*H123</f>
        <v>0</v>
      </c>
      <c r="R123" s="19">
        <f>Tablas!$D$5*I123</f>
        <v>0</v>
      </c>
      <c r="S123" s="19">
        <f>Tablas!$E$5*J123</f>
        <v>0</v>
      </c>
      <c r="T123" s="19">
        <f>Tablas!$F$5*K123</f>
        <v>120000</v>
      </c>
      <c r="U123" s="19">
        <f>Tablas!$G$5*L123</f>
        <v>250000</v>
      </c>
      <c r="V123" s="19">
        <f>Tablas!$H$5*M123</f>
        <v>180000</v>
      </c>
      <c r="W123" s="19">
        <f t="shared" si="7"/>
        <v>550000</v>
      </c>
      <c r="X123" s="17">
        <f>VLOOKUP(G123, Tablas!$B$9:$C$36, 2, FALSE)</f>
        <v>4</v>
      </c>
      <c r="Y123" s="17">
        <f t="shared" si="8"/>
        <v>2018</v>
      </c>
      <c r="Z123" s="17">
        <f t="shared" si="9"/>
        <v>8</v>
      </c>
    </row>
    <row r="124" spans="1:26" x14ac:dyDescent="0.25">
      <c r="A124" s="2">
        <v>10000122</v>
      </c>
      <c r="B124" s="1" t="s">
        <v>259</v>
      </c>
      <c r="C124" s="3">
        <v>43158</v>
      </c>
      <c r="D124" s="3">
        <v>43233</v>
      </c>
      <c r="E124" s="3" t="s">
        <v>37</v>
      </c>
      <c r="F124" s="1" t="s">
        <v>175</v>
      </c>
      <c r="G124" s="4" t="s">
        <v>70</v>
      </c>
      <c r="H124" s="8">
        <v>1</v>
      </c>
      <c r="I124" s="8">
        <v>1</v>
      </c>
      <c r="J124" s="8">
        <v>0</v>
      </c>
      <c r="K124" s="8">
        <v>1</v>
      </c>
      <c r="L124" s="8">
        <v>2</v>
      </c>
      <c r="M124" s="8">
        <v>1</v>
      </c>
      <c r="N124" s="17" t="str">
        <f t="shared" si="5"/>
        <v>Si</v>
      </c>
      <c r="O124" s="17" t="str">
        <f t="shared" si="6"/>
        <v>Si</v>
      </c>
      <c r="P124" s="17">
        <v>1</v>
      </c>
      <c r="Q124" s="19">
        <f>Tablas!$C$5*H124</f>
        <v>2500</v>
      </c>
      <c r="R124" s="19">
        <f>Tablas!$D$5*I124</f>
        <v>6500</v>
      </c>
      <c r="S124" s="19">
        <f>Tablas!$E$5*J124</f>
        <v>0</v>
      </c>
      <c r="T124" s="19">
        <f>Tablas!$F$5*K124</f>
        <v>120000</v>
      </c>
      <c r="U124" s="19">
        <f>Tablas!$G$5*L124</f>
        <v>500000</v>
      </c>
      <c r="V124" s="19">
        <f>Tablas!$H$5*M124</f>
        <v>180000</v>
      </c>
      <c r="W124" s="19">
        <f t="shared" si="7"/>
        <v>809000</v>
      </c>
      <c r="X124" s="17">
        <f>VLOOKUP(G124, Tablas!$B$9:$C$36, 2, FALSE)</f>
        <v>2</v>
      </c>
      <c r="Y124" s="17">
        <f t="shared" si="8"/>
        <v>2018</v>
      </c>
      <c r="Z124" s="17">
        <f t="shared" si="9"/>
        <v>5</v>
      </c>
    </row>
    <row r="125" spans="1:26" x14ac:dyDescent="0.25">
      <c r="A125" s="2">
        <v>10000123</v>
      </c>
      <c r="B125" s="1" t="s">
        <v>260</v>
      </c>
      <c r="C125" s="3">
        <v>43162</v>
      </c>
      <c r="D125" s="3">
        <v>43546</v>
      </c>
      <c r="E125" s="3" t="s">
        <v>37</v>
      </c>
      <c r="F125" s="1" t="s">
        <v>87</v>
      </c>
      <c r="G125" s="4" t="s">
        <v>47</v>
      </c>
      <c r="H125" s="8">
        <v>0</v>
      </c>
      <c r="I125" s="8">
        <v>2</v>
      </c>
      <c r="J125" s="8">
        <v>1</v>
      </c>
      <c r="K125" s="8">
        <v>3</v>
      </c>
      <c r="L125" s="8">
        <v>1</v>
      </c>
      <c r="M125" s="8">
        <v>0</v>
      </c>
      <c r="N125" s="17" t="str">
        <f t="shared" si="5"/>
        <v>Si</v>
      </c>
      <c r="O125" s="17" t="str">
        <f t="shared" si="6"/>
        <v>Si</v>
      </c>
      <c r="P125" s="17">
        <v>1</v>
      </c>
      <c r="Q125" s="19">
        <f>Tablas!$C$5*H125</f>
        <v>0</v>
      </c>
      <c r="R125" s="19">
        <f>Tablas!$D$5*I125</f>
        <v>13000</v>
      </c>
      <c r="S125" s="19">
        <f>Tablas!$E$5*J125</f>
        <v>1500</v>
      </c>
      <c r="T125" s="19">
        <f>Tablas!$F$5*K125</f>
        <v>360000</v>
      </c>
      <c r="U125" s="19">
        <f>Tablas!$G$5*L125</f>
        <v>250000</v>
      </c>
      <c r="V125" s="19">
        <f>Tablas!$H$5*M125</f>
        <v>0</v>
      </c>
      <c r="W125" s="19">
        <f t="shared" si="7"/>
        <v>624500</v>
      </c>
      <c r="X125" s="17">
        <f>VLOOKUP(G125, Tablas!$B$9:$C$36, 2, FALSE)</f>
        <v>1</v>
      </c>
      <c r="Y125" s="17">
        <f t="shared" si="8"/>
        <v>2018</v>
      </c>
      <c r="Z125" s="17">
        <f t="shared" si="9"/>
        <v>3</v>
      </c>
    </row>
    <row r="126" spans="1:26" x14ac:dyDescent="0.25">
      <c r="A126" s="2">
        <v>10000124</v>
      </c>
      <c r="B126" s="1" t="s">
        <v>261</v>
      </c>
      <c r="C126" s="3">
        <v>43162</v>
      </c>
      <c r="D126" s="3">
        <v>43227</v>
      </c>
      <c r="E126" s="3" t="s">
        <v>44</v>
      </c>
      <c r="F126" s="1" t="s">
        <v>204</v>
      </c>
      <c r="G126" s="4" t="s">
        <v>78</v>
      </c>
      <c r="H126" s="8">
        <v>1</v>
      </c>
      <c r="I126" s="8">
        <v>2</v>
      </c>
      <c r="J126" s="8">
        <v>0</v>
      </c>
      <c r="K126" s="8">
        <v>0</v>
      </c>
      <c r="L126" s="8">
        <v>1</v>
      </c>
      <c r="M126" s="8">
        <v>0</v>
      </c>
      <c r="N126" s="17" t="str">
        <f t="shared" si="5"/>
        <v>Si</v>
      </c>
      <c r="O126" s="17" t="str">
        <f t="shared" si="6"/>
        <v>Si</v>
      </c>
      <c r="P126" s="17">
        <v>1</v>
      </c>
      <c r="Q126" s="19">
        <f>Tablas!$C$5*H126</f>
        <v>2500</v>
      </c>
      <c r="R126" s="19">
        <f>Tablas!$D$5*I126</f>
        <v>13000</v>
      </c>
      <c r="S126" s="19">
        <f>Tablas!$E$5*J126</f>
        <v>0</v>
      </c>
      <c r="T126" s="19">
        <f>Tablas!$F$5*K126</f>
        <v>0</v>
      </c>
      <c r="U126" s="19">
        <f>Tablas!$G$5*L126</f>
        <v>250000</v>
      </c>
      <c r="V126" s="19">
        <f>Tablas!$H$5*M126</f>
        <v>0</v>
      </c>
      <c r="W126" s="19">
        <f t="shared" si="7"/>
        <v>265500</v>
      </c>
      <c r="X126" s="17">
        <f>VLOOKUP(G126, Tablas!$B$9:$C$36, 2, FALSE)</f>
        <v>2</v>
      </c>
      <c r="Y126" s="17">
        <f t="shared" si="8"/>
        <v>2018</v>
      </c>
      <c r="Z126" s="17">
        <f t="shared" si="9"/>
        <v>5</v>
      </c>
    </row>
    <row r="127" spans="1:26" x14ac:dyDescent="0.25">
      <c r="A127" s="2">
        <v>10000125</v>
      </c>
      <c r="B127" s="1" t="s">
        <v>262</v>
      </c>
      <c r="C127" s="3">
        <v>43170</v>
      </c>
      <c r="D127" s="3">
        <v>43491</v>
      </c>
      <c r="E127" s="3" t="s">
        <v>37</v>
      </c>
      <c r="F127" s="1" t="s">
        <v>263</v>
      </c>
      <c r="G127" s="4" t="s">
        <v>146</v>
      </c>
      <c r="H127" s="8">
        <v>0</v>
      </c>
      <c r="I127" s="8">
        <v>0</v>
      </c>
      <c r="J127" s="8">
        <v>1</v>
      </c>
      <c r="K127" s="8">
        <v>0</v>
      </c>
      <c r="L127" s="8">
        <v>2</v>
      </c>
      <c r="M127" s="8">
        <v>1</v>
      </c>
      <c r="N127" s="17" t="str">
        <f t="shared" si="5"/>
        <v>Si</v>
      </c>
      <c r="O127" s="17" t="str">
        <f t="shared" si="6"/>
        <v>Si</v>
      </c>
      <c r="P127" s="17">
        <v>1</v>
      </c>
      <c r="Q127" s="19">
        <f>Tablas!$C$5*H127</f>
        <v>0</v>
      </c>
      <c r="R127" s="19">
        <f>Tablas!$D$5*I127</f>
        <v>0</v>
      </c>
      <c r="S127" s="19">
        <f>Tablas!$E$5*J127</f>
        <v>1500</v>
      </c>
      <c r="T127" s="19">
        <f>Tablas!$F$5*K127</f>
        <v>0</v>
      </c>
      <c r="U127" s="19">
        <f>Tablas!$G$5*L127</f>
        <v>500000</v>
      </c>
      <c r="V127" s="19">
        <f>Tablas!$H$5*M127</f>
        <v>180000</v>
      </c>
      <c r="W127" s="19">
        <f t="shared" si="7"/>
        <v>681500</v>
      </c>
      <c r="X127" s="17">
        <f>VLOOKUP(G127, Tablas!$B$9:$C$36, 2, FALSE)</f>
        <v>4</v>
      </c>
      <c r="Y127" s="17">
        <f t="shared" si="8"/>
        <v>2018</v>
      </c>
      <c r="Z127" s="17">
        <f t="shared" si="9"/>
        <v>1</v>
      </c>
    </row>
    <row r="128" spans="1:26" x14ac:dyDescent="0.25">
      <c r="A128" s="2">
        <v>10000126</v>
      </c>
      <c r="B128" s="1" t="s">
        <v>264</v>
      </c>
      <c r="C128" s="3">
        <v>43170</v>
      </c>
      <c r="D128" s="3">
        <v>43474</v>
      </c>
      <c r="E128" s="3" t="s">
        <v>37</v>
      </c>
      <c r="F128" s="1" t="s">
        <v>265</v>
      </c>
      <c r="G128" s="4" t="s">
        <v>85</v>
      </c>
      <c r="H128" s="8">
        <v>0</v>
      </c>
      <c r="I128" s="8">
        <v>1</v>
      </c>
      <c r="J128" s="8">
        <v>1</v>
      </c>
      <c r="K128" s="8">
        <v>1</v>
      </c>
      <c r="L128" s="8">
        <v>1</v>
      </c>
      <c r="M128" s="8">
        <v>2</v>
      </c>
      <c r="N128" s="17" t="str">
        <f t="shared" si="5"/>
        <v>Si</v>
      </c>
      <c r="O128" s="17" t="str">
        <f t="shared" si="6"/>
        <v>Si</v>
      </c>
      <c r="P128" s="17">
        <v>1</v>
      </c>
      <c r="Q128" s="19">
        <f>Tablas!$C$5*H128</f>
        <v>0</v>
      </c>
      <c r="R128" s="19">
        <f>Tablas!$D$5*I128</f>
        <v>6500</v>
      </c>
      <c r="S128" s="19">
        <f>Tablas!$E$5*J128</f>
        <v>1500</v>
      </c>
      <c r="T128" s="19">
        <f>Tablas!$F$5*K128</f>
        <v>120000</v>
      </c>
      <c r="U128" s="19">
        <f>Tablas!$G$5*L128</f>
        <v>250000</v>
      </c>
      <c r="V128" s="19">
        <f>Tablas!$H$5*M128</f>
        <v>360000</v>
      </c>
      <c r="W128" s="19">
        <f t="shared" si="7"/>
        <v>738000</v>
      </c>
      <c r="X128" s="17">
        <f>VLOOKUP(G128, Tablas!$B$9:$C$36, 2, FALSE)</f>
        <v>2</v>
      </c>
      <c r="Y128" s="17">
        <f t="shared" si="8"/>
        <v>2018</v>
      </c>
      <c r="Z128" s="17">
        <f t="shared" si="9"/>
        <v>1</v>
      </c>
    </row>
    <row r="129" spans="1:26" x14ac:dyDescent="0.25">
      <c r="A129" s="2">
        <v>10000127</v>
      </c>
      <c r="B129" s="1" t="s">
        <v>266</v>
      </c>
      <c r="C129" s="3">
        <v>43170</v>
      </c>
      <c r="D129" s="3">
        <v>43947</v>
      </c>
      <c r="E129" s="3" t="s">
        <v>37</v>
      </c>
      <c r="F129" s="1" t="s">
        <v>267</v>
      </c>
      <c r="G129" s="4" t="s">
        <v>90</v>
      </c>
      <c r="H129" s="8">
        <v>0</v>
      </c>
      <c r="I129" s="8">
        <v>1</v>
      </c>
      <c r="J129" s="8">
        <v>1</v>
      </c>
      <c r="K129" s="8">
        <v>0</v>
      </c>
      <c r="L129" s="8">
        <v>2</v>
      </c>
      <c r="M129" s="8">
        <v>2</v>
      </c>
      <c r="N129" s="17" t="str">
        <f t="shared" si="5"/>
        <v>Si</v>
      </c>
      <c r="O129" s="17" t="str">
        <f t="shared" si="6"/>
        <v>Si</v>
      </c>
      <c r="P129" s="17">
        <v>1</v>
      </c>
      <c r="Q129" s="19">
        <f>Tablas!$C$5*H129</f>
        <v>0</v>
      </c>
      <c r="R129" s="19">
        <f>Tablas!$D$5*I129</f>
        <v>6500</v>
      </c>
      <c r="S129" s="19">
        <f>Tablas!$E$5*J129</f>
        <v>1500</v>
      </c>
      <c r="T129" s="19">
        <f>Tablas!$F$5*K129</f>
        <v>0</v>
      </c>
      <c r="U129" s="19">
        <f>Tablas!$G$5*L129</f>
        <v>500000</v>
      </c>
      <c r="V129" s="19">
        <f>Tablas!$H$5*M129</f>
        <v>360000</v>
      </c>
      <c r="W129" s="19">
        <f t="shared" si="7"/>
        <v>868000</v>
      </c>
      <c r="X129" s="17">
        <f>VLOOKUP(G129, Tablas!$B$9:$C$36, 2, FALSE)</f>
        <v>2</v>
      </c>
      <c r="Y129" s="17">
        <f t="shared" si="8"/>
        <v>2018</v>
      </c>
      <c r="Z129" s="17">
        <f t="shared" si="9"/>
        <v>4</v>
      </c>
    </row>
    <row r="130" spans="1:26" x14ac:dyDescent="0.25">
      <c r="A130" s="2">
        <v>10000128</v>
      </c>
      <c r="B130" s="1" t="s">
        <v>268</v>
      </c>
      <c r="C130" s="3">
        <v>43170</v>
      </c>
      <c r="D130" s="3">
        <v>43764</v>
      </c>
      <c r="E130" s="3" t="s">
        <v>44</v>
      </c>
      <c r="F130" s="1" t="s">
        <v>265</v>
      </c>
      <c r="G130" s="4" t="s">
        <v>85</v>
      </c>
      <c r="H130" s="8">
        <v>0</v>
      </c>
      <c r="I130" s="8">
        <v>2</v>
      </c>
      <c r="J130" s="8">
        <v>1</v>
      </c>
      <c r="K130" s="8">
        <v>0</v>
      </c>
      <c r="L130" s="8">
        <v>1</v>
      </c>
      <c r="M130" s="8">
        <v>2</v>
      </c>
      <c r="N130" s="17" t="str">
        <f t="shared" si="5"/>
        <v>Si</v>
      </c>
      <c r="O130" s="17" t="str">
        <f t="shared" si="6"/>
        <v>Si</v>
      </c>
      <c r="P130" s="17">
        <v>1</v>
      </c>
      <c r="Q130" s="19">
        <f>Tablas!$C$5*H130</f>
        <v>0</v>
      </c>
      <c r="R130" s="19">
        <f>Tablas!$D$5*I130</f>
        <v>13000</v>
      </c>
      <c r="S130" s="19">
        <f>Tablas!$E$5*J130</f>
        <v>1500</v>
      </c>
      <c r="T130" s="19">
        <f>Tablas!$F$5*K130</f>
        <v>0</v>
      </c>
      <c r="U130" s="19">
        <f>Tablas!$G$5*L130</f>
        <v>250000</v>
      </c>
      <c r="V130" s="19">
        <f>Tablas!$H$5*M130</f>
        <v>360000</v>
      </c>
      <c r="W130" s="19">
        <f t="shared" si="7"/>
        <v>624500</v>
      </c>
      <c r="X130" s="17">
        <f>VLOOKUP(G130, Tablas!$B$9:$C$36, 2, FALSE)</f>
        <v>2</v>
      </c>
      <c r="Y130" s="17">
        <f t="shared" si="8"/>
        <v>2018</v>
      </c>
      <c r="Z130" s="17">
        <f t="shared" si="9"/>
        <v>10</v>
      </c>
    </row>
    <row r="131" spans="1:26" x14ac:dyDescent="0.25">
      <c r="A131" s="2">
        <v>10000129</v>
      </c>
      <c r="B131" s="1" t="s">
        <v>269</v>
      </c>
      <c r="C131" s="3">
        <v>43170</v>
      </c>
      <c r="D131" s="3">
        <v>43811</v>
      </c>
      <c r="E131" s="3" t="s">
        <v>44</v>
      </c>
      <c r="F131" s="1" t="s">
        <v>131</v>
      </c>
      <c r="G131" s="4" t="s">
        <v>85</v>
      </c>
      <c r="H131" s="8">
        <v>0</v>
      </c>
      <c r="I131" s="8">
        <v>2</v>
      </c>
      <c r="J131" s="8">
        <v>1</v>
      </c>
      <c r="K131" s="8">
        <v>0</v>
      </c>
      <c r="L131" s="8">
        <v>1</v>
      </c>
      <c r="M131" s="8">
        <v>1</v>
      </c>
      <c r="N131" s="17" t="str">
        <f t="shared" ref="N131:N194" si="10">IF(OR(H131&gt;0, I131&gt;0, J131&gt;0), "Si", "No")</f>
        <v>Si</v>
      </c>
      <c r="O131" s="17" t="str">
        <f t="shared" ref="O131:O194" si="11">IF(OR(K131&gt;0, L131&gt;0, M131&gt;0), "Si", "No")</f>
        <v>Si</v>
      </c>
      <c r="P131" s="17">
        <v>1</v>
      </c>
      <c r="Q131" s="19">
        <f>Tablas!$C$5*H131</f>
        <v>0</v>
      </c>
      <c r="R131" s="19">
        <f>Tablas!$D$5*I131</f>
        <v>13000</v>
      </c>
      <c r="S131" s="19">
        <f>Tablas!$E$5*J131</f>
        <v>1500</v>
      </c>
      <c r="T131" s="19">
        <f>Tablas!$F$5*K131</f>
        <v>0</v>
      </c>
      <c r="U131" s="19">
        <f>Tablas!$G$5*L131</f>
        <v>250000</v>
      </c>
      <c r="V131" s="19">
        <f>Tablas!$H$5*M131</f>
        <v>180000</v>
      </c>
      <c r="W131" s="19">
        <f t="shared" ref="W131:W194" si="12">SUM(Q131:V131)</f>
        <v>444500</v>
      </c>
      <c r="X131" s="17">
        <f>VLOOKUP(G131, Tablas!$B$9:$C$36, 2, FALSE)</f>
        <v>2</v>
      </c>
      <c r="Y131" s="17">
        <f t="shared" si="8"/>
        <v>2018</v>
      </c>
      <c r="Z131" s="17">
        <f t="shared" si="9"/>
        <v>12</v>
      </c>
    </row>
    <row r="132" spans="1:26" x14ac:dyDescent="0.25">
      <c r="A132" s="2">
        <v>10000130</v>
      </c>
      <c r="B132" s="1" t="s">
        <v>270</v>
      </c>
      <c r="C132" s="3">
        <v>43170</v>
      </c>
      <c r="D132" s="3">
        <v>43459</v>
      </c>
      <c r="E132" s="3" t="s">
        <v>44</v>
      </c>
      <c r="F132" s="1" t="s">
        <v>265</v>
      </c>
      <c r="G132" s="4" t="s">
        <v>85</v>
      </c>
      <c r="H132" s="8">
        <v>1</v>
      </c>
      <c r="I132" s="8">
        <v>2</v>
      </c>
      <c r="J132" s="8">
        <v>1</v>
      </c>
      <c r="K132" s="8">
        <v>1</v>
      </c>
      <c r="L132" s="8">
        <v>2</v>
      </c>
      <c r="M132" s="8">
        <v>1</v>
      </c>
      <c r="N132" s="17" t="str">
        <f t="shared" si="10"/>
        <v>Si</v>
      </c>
      <c r="O132" s="17" t="str">
        <f t="shared" si="11"/>
        <v>Si</v>
      </c>
      <c r="P132" s="17">
        <v>1</v>
      </c>
      <c r="Q132" s="19">
        <f>Tablas!$C$5*H132</f>
        <v>2500</v>
      </c>
      <c r="R132" s="19">
        <f>Tablas!$D$5*I132</f>
        <v>13000</v>
      </c>
      <c r="S132" s="19">
        <f>Tablas!$E$5*J132</f>
        <v>1500</v>
      </c>
      <c r="T132" s="19">
        <f>Tablas!$F$5*K132</f>
        <v>120000</v>
      </c>
      <c r="U132" s="19">
        <f>Tablas!$G$5*L132</f>
        <v>500000</v>
      </c>
      <c r="V132" s="19">
        <f>Tablas!$H$5*M132</f>
        <v>180000</v>
      </c>
      <c r="W132" s="19">
        <f t="shared" si="12"/>
        <v>817000</v>
      </c>
      <c r="X132" s="17">
        <f>VLOOKUP(G132, Tablas!$B$9:$C$36, 2, FALSE)</f>
        <v>2</v>
      </c>
      <c r="Y132" s="17">
        <f t="shared" ref="Y132:Y195" si="13">YEAR(C132)</f>
        <v>2018</v>
      </c>
      <c r="Z132" s="17">
        <f t="shared" ref="Z132:Z195" si="14">MONTH(D132)</f>
        <v>12</v>
      </c>
    </row>
    <row r="133" spans="1:26" x14ac:dyDescent="0.25">
      <c r="A133" s="2">
        <v>10000131</v>
      </c>
      <c r="B133" s="1" t="s">
        <v>271</v>
      </c>
      <c r="C133" s="3">
        <v>43170</v>
      </c>
      <c r="D133" s="3">
        <v>43984</v>
      </c>
      <c r="E133" s="3" t="s">
        <v>37</v>
      </c>
      <c r="F133" s="1" t="s">
        <v>265</v>
      </c>
      <c r="G133" s="4" t="s">
        <v>85</v>
      </c>
      <c r="H133" s="8">
        <v>0</v>
      </c>
      <c r="I133" s="8">
        <v>1</v>
      </c>
      <c r="J133" s="8">
        <v>1</v>
      </c>
      <c r="K133" s="8">
        <v>1</v>
      </c>
      <c r="L133" s="8">
        <v>2</v>
      </c>
      <c r="M133" s="8">
        <v>1</v>
      </c>
      <c r="N133" s="17" t="str">
        <f t="shared" si="10"/>
        <v>Si</v>
      </c>
      <c r="O133" s="17" t="str">
        <f t="shared" si="11"/>
        <v>Si</v>
      </c>
      <c r="P133" s="17">
        <v>1</v>
      </c>
      <c r="Q133" s="19">
        <f>Tablas!$C$5*H133</f>
        <v>0</v>
      </c>
      <c r="R133" s="19">
        <f>Tablas!$D$5*I133</f>
        <v>6500</v>
      </c>
      <c r="S133" s="19">
        <f>Tablas!$E$5*J133</f>
        <v>1500</v>
      </c>
      <c r="T133" s="19">
        <f>Tablas!$F$5*K133</f>
        <v>120000</v>
      </c>
      <c r="U133" s="19">
        <f>Tablas!$G$5*L133</f>
        <v>500000</v>
      </c>
      <c r="V133" s="19">
        <f>Tablas!$H$5*M133</f>
        <v>180000</v>
      </c>
      <c r="W133" s="19">
        <f t="shared" si="12"/>
        <v>808000</v>
      </c>
      <c r="X133" s="17">
        <f>VLOOKUP(G133, Tablas!$B$9:$C$36, 2, FALSE)</f>
        <v>2</v>
      </c>
      <c r="Y133" s="17">
        <f t="shared" si="13"/>
        <v>2018</v>
      </c>
      <c r="Z133" s="17">
        <f t="shared" si="14"/>
        <v>6</v>
      </c>
    </row>
    <row r="134" spans="1:26" x14ac:dyDescent="0.25">
      <c r="A134" s="2">
        <v>10000132</v>
      </c>
      <c r="B134" s="1" t="s">
        <v>272</v>
      </c>
      <c r="C134" s="3">
        <v>43170</v>
      </c>
      <c r="D134" s="3">
        <v>43549</v>
      </c>
      <c r="E134" s="3" t="s">
        <v>44</v>
      </c>
      <c r="F134" s="1" t="s">
        <v>265</v>
      </c>
      <c r="G134" s="4" t="s">
        <v>85</v>
      </c>
      <c r="H134" s="8">
        <v>0</v>
      </c>
      <c r="I134" s="8">
        <v>2</v>
      </c>
      <c r="J134" s="8">
        <v>1</v>
      </c>
      <c r="K134" s="8">
        <v>1</v>
      </c>
      <c r="L134" s="8">
        <v>2</v>
      </c>
      <c r="M134" s="8">
        <v>2</v>
      </c>
      <c r="N134" s="17" t="str">
        <f t="shared" si="10"/>
        <v>Si</v>
      </c>
      <c r="O134" s="17" t="str">
        <f t="shared" si="11"/>
        <v>Si</v>
      </c>
      <c r="P134" s="17">
        <v>1</v>
      </c>
      <c r="Q134" s="19">
        <f>Tablas!$C$5*H134</f>
        <v>0</v>
      </c>
      <c r="R134" s="19">
        <f>Tablas!$D$5*I134</f>
        <v>13000</v>
      </c>
      <c r="S134" s="19">
        <f>Tablas!$E$5*J134</f>
        <v>1500</v>
      </c>
      <c r="T134" s="19">
        <f>Tablas!$F$5*K134</f>
        <v>120000</v>
      </c>
      <c r="U134" s="19">
        <f>Tablas!$G$5*L134</f>
        <v>500000</v>
      </c>
      <c r="V134" s="19">
        <f>Tablas!$H$5*M134</f>
        <v>360000</v>
      </c>
      <c r="W134" s="19">
        <f t="shared" si="12"/>
        <v>994500</v>
      </c>
      <c r="X134" s="17">
        <f>VLOOKUP(G134, Tablas!$B$9:$C$36, 2, FALSE)</f>
        <v>2</v>
      </c>
      <c r="Y134" s="17">
        <f t="shared" si="13"/>
        <v>2018</v>
      </c>
      <c r="Z134" s="17">
        <f t="shared" si="14"/>
        <v>3</v>
      </c>
    </row>
    <row r="135" spans="1:26" x14ac:dyDescent="0.25">
      <c r="A135" s="2">
        <v>10000133</v>
      </c>
      <c r="B135" s="1" t="s">
        <v>273</v>
      </c>
      <c r="C135" s="3">
        <v>43170</v>
      </c>
      <c r="D135" s="3">
        <v>43664</v>
      </c>
      <c r="E135" s="3" t="s">
        <v>37</v>
      </c>
      <c r="F135" s="1" t="s">
        <v>179</v>
      </c>
      <c r="G135" s="4" t="s">
        <v>57</v>
      </c>
      <c r="H135" s="8">
        <v>1</v>
      </c>
      <c r="I135" s="8">
        <v>2</v>
      </c>
      <c r="J135" s="8">
        <v>1</v>
      </c>
      <c r="K135" s="8">
        <v>1</v>
      </c>
      <c r="L135" s="8">
        <v>1</v>
      </c>
      <c r="M135" s="8">
        <v>0</v>
      </c>
      <c r="N135" s="17" t="str">
        <f t="shared" si="10"/>
        <v>Si</v>
      </c>
      <c r="O135" s="17" t="str">
        <f t="shared" si="11"/>
        <v>Si</v>
      </c>
      <c r="P135" s="17">
        <v>1</v>
      </c>
      <c r="Q135" s="19">
        <f>Tablas!$C$5*H135</f>
        <v>2500</v>
      </c>
      <c r="R135" s="19">
        <f>Tablas!$D$5*I135</f>
        <v>13000</v>
      </c>
      <c r="S135" s="19">
        <f>Tablas!$E$5*J135</f>
        <v>1500</v>
      </c>
      <c r="T135" s="19">
        <f>Tablas!$F$5*K135</f>
        <v>120000</v>
      </c>
      <c r="U135" s="19">
        <f>Tablas!$G$5*L135</f>
        <v>250000</v>
      </c>
      <c r="V135" s="19">
        <f>Tablas!$H$5*M135</f>
        <v>0</v>
      </c>
      <c r="W135" s="19">
        <f t="shared" si="12"/>
        <v>387000</v>
      </c>
      <c r="X135" s="17">
        <f>VLOOKUP(G135, Tablas!$B$9:$C$36, 2, FALSE)</f>
        <v>1</v>
      </c>
      <c r="Y135" s="17">
        <f t="shared" si="13"/>
        <v>2018</v>
      </c>
      <c r="Z135" s="17">
        <f t="shared" si="14"/>
        <v>7</v>
      </c>
    </row>
    <row r="136" spans="1:26" x14ac:dyDescent="0.25">
      <c r="A136" s="2">
        <v>10000134</v>
      </c>
      <c r="B136" s="1" t="s">
        <v>274</v>
      </c>
      <c r="C136" s="3">
        <v>43170</v>
      </c>
      <c r="D136" s="3">
        <v>43570</v>
      </c>
      <c r="E136" s="3" t="s">
        <v>44</v>
      </c>
      <c r="F136" s="1" t="s">
        <v>204</v>
      </c>
      <c r="G136" s="4" t="s">
        <v>78</v>
      </c>
      <c r="H136" s="8">
        <v>0</v>
      </c>
      <c r="I136" s="8">
        <v>0</v>
      </c>
      <c r="J136" s="8">
        <v>1</v>
      </c>
      <c r="K136" s="8">
        <v>3</v>
      </c>
      <c r="L136" s="8">
        <v>2</v>
      </c>
      <c r="M136" s="8">
        <v>2</v>
      </c>
      <c r="N136" s="17" t="str">
        <f t="shared" si="10"/>
        <v>Si</v>
      </c>
      <c r="O136" s="17" t="str">
        <f t="shared" si="11"/>
        <v>Si</v>
      </c>
      <c r="P136" s="17">
        <v>1</v>
      </c>
      <c r="Q136" s="19">
        <f>Tablas!$C$5*H136</f>
        <v>0</v>
      </c>
      <c r="R136" s="19">
        <f>Tablas!$D$5*I136</f>
        <v>0</v>
      </c>
      <c r="S136" s="19">
        <f>Tablas!$E$5*J136</f>
        <v>1500</v>
      </c>
      <c r="T136" s="19">
        <f>Tablas!$F$5*K136</f>
        <v>360000</v>
      </c>
      <c r="U136" s="19">
        <f>Tablas!$G$5*L136</f>
        <v>500000</v>
      </c>
      <c r="V136" s="19">
        <f>Tablas!$H$5*M136</f>
        <v>360000</v>
      </c>
      <c r="W136" s="19">
        <f t="shared" si="12"/>
        <v>1221500</v>
      </c>
      <c r="X136" s="17">
        <f>VLOOKUP(G136, Tablas!$B$9:$C$36, 2, FALSE)</f>
        <v>2</v>
      </c>
      <c r="Y136" s="17">
        <f t="shared" si="13"/>
        <v>2018</v>
      </c>
      <c r="Z136" s="17">
        <f t="shared" si="14"/>
        <v>4</v>
      </c>
    </row>
    <row r="137" spans="1:26" x14ac:dyDescent="0.25">
      <c r="A137" s="2">
        <v>10000135</v>
      </c>
      <c r="B137" s="1" t="s">
        <v>275</v>
      </c>
      <c r="C137" s="3">
        <v>43170</v>
      </c>
      <c r="D137" s="3">
        <v>43876</v>
      </c>
      <c r="E137" s="3" t="s">
        <v>37</v>
      </c>
      <c r="F137" s="1" t="s">
        <v>276</v>
      </c>
      <c r="G137" s="4" t="s">
        <v>74</v>
      </c>
      <c r="H137" s="8">
        <v>0</v>
      </c>
      <c r="I137" s="8">
        <v>0</v>
      </c>
      <c r="J137" s="8">
        <v>0</v>
      </c>
      <c r="K137" s="8">
        <v>3</v>
      </c>
      <c r="L137" s="8">
        <v>2</v>
      </c>
      <c r="M137" s="8">
        <v>1</v>
      </c>
      <c r="N137" s="17" t="str">
        <f t="shared" si="10"/>
        <v>No</v>
      </c>
      <c r="O137" s="17" t="str">
        <f t="shared" si="11"/>
        <v>Si</v>
      </c>
      <c r="P137" s="17">
        <v>1</v>
      </c>
      <c r="Q137" s="19">
        <f>Tablas!$C$5*H137</f>
        <v>0</v>
      </c>
      <c r="R137" s="19">
        <f>Tablas!$D$5*I137</f>
        <v>0</v>
      </c>
      <c r="S137" s="19">
        <f>Tablas!$E$5*J137</f>
        <v>0</v>
      </c>
      <c r="T137" s="19">
        <f>Tablas!$F$5*K137</f>
        <v>360000</v>
      </c>
      <c r="U137" s="19">
        <f>Tablas!$G$5*L137</f>
        <v>500000</v>
      </c>
      <c r="V137" s="19">
        <f>Tablas!$H$5*M137</f>
        <v>180000</v>
      </c>
      <c r="W137" s="19">
        <f t="shared" si="12"/>
        <v>1040000</v>
      </c>
      <c r="X137" s="17">
        <f>VLOOKUP(G137, Tablas!$B$9:$C$36, 2, FALSE)</f>
        <v>2</v>
      </c>
      <c r="Y137" s="17">
        <f t="shared" si="13"/>
        <v>2018</v>
      </c>
      <c r="Z137" s="17">
        <f t="shared" si="14"/>
        <v>2</v>
      </c>
    </row>
    <row r="138" spans="1:26" x14ac:dyDescent="0.25">
      <c r="A138" s="2">
        <v>10000136</v>
      </c>
      <c r="B138" s="1" t="s">
        <v>277</v>
      </c>
      <c r="C138" s="3">
        <v>43183</v>
      </c>
      <c r="D138" s="3">
        <v>43832</v>
      </c>
      <c r="E138" s="3" t="s">
        <v>37</v>
      </c>
      <c r="F138" s="1" t="s">
        <v>192</v>
      </c>
      <c r="G138" s="4" t="s">
        <v>143</v>
      </c>
      <c r="H138" s="8">
        <v>0</v>
      </c>
      <c r="I138" s="8">
        <v>0</v>
      </c>
      <c r="J138" s="8">
        <v>0</v>
      </c>
      <c r="K138" s="8">
        <v>3</v>
      </c>
      <c r="L138" s="8">
        <v>1</v>
      </c>
      <c r="M138" s="8">
        <v>1</v>
      </c>
      <c r="N138" s="17" t="str">
        <f t="shared" si="10"/>
        <v>No</v>
      </c>
      <c r="O138" s="17" t="str">
        <f t="shared" si="11"/>
        <v>Si</v>
      </c>
      <c r="P138" s="17">
        <v>1</v>
      </c>
      <c r="Q138" s="19">
        <f>Tablas!$C$5*H138</f>
        <v>0</v>
      </c>
      <c r="R138" s="19">
        <f>Tablas!$D$5*I138</f>
        <v>0</v>
      </c>
      <c r="S138" s="19">
        <f>Tablas!$E$5*J138</f>
        <v>0</v>
      </c>
      <c r="T138" s="19">
        <f>Tablas!$F$5*K138</f>
        <v>360000</v>
      </c>
      <c r="U138" s="19">
        <f>Tablas!$G$5*L138</f>
        <v>250000</v>
      </c>
      <c r="V138" s="19">
        <f>Tablas!$H$5*M138</f>
        <v>180000</v>
      </c>
      <c r="W138" s="19">
        <f t="shared" si="12"/>
        <v>790000</v>
      </c>
      <c r="X138" s="17">
        <f>VLOOKUP(G138, Tablas!$B$9:$C$36, 2, FALSE)</f>
        <v>3</v>
      </c>
      <c r="Y138" s="17">
        <f t="shared" si="13"/>
        <v>2018</v>
      </c>
      <c r="Z138" s="17">
        <f t="shared" si="14"/>
        <v>1</v>
      </c>
    </row>
    <row r="139" spans="1:26" x14ac:dyDescent="0.25">
      <c r="A139" s="2">
        <v>10000137</v>
      </c>
      <c r="B139" s="1" t="s">
        <v>278</v>
      </c>
      <c r="C139" s="3">
        <v>43183</v>
      </c>
      <c r="D139" s="3">
        <v>43680</v>
      </c>
      <c r="E139" s="3" t="s">
        <v>37</v>
      </c>
      <c r="F139" s="1" t="s">
        <v>41</v>
      </c>
      <c r="G139" s="4" t="s">
        <v>41</v>
      </c>
      <c r="H139" s="8">
        <v>1</v>
      </c>
      <c r="I139" s="8">
        <v>2</v>
      </c>
      <c r="J139" s="8">
        <v>0</v>
      </c>
      <c r="K139" s="8">
        <v>1</v>
      </c>
      <c r="L139" s="8">
        <v>0</v>
      </c>
      <c r="M139" s="8">
        <v>1</v>
      </c>
      <c r="N139" s="17" t="str">
        <f t="shared" si="10"/>
        <v>Si</v>
      </c>
      <c r="O139" s="17" t="str">
        <f t="shared" si="11"/>
        <v>Si</v>
      </c>
      <c r="P139" s="17">
        <v>1</v>
      </c>
      <c r="Q139" s="19">
        <f>Tablas!$C$5*H139</f>
        <v>2500</v>
      </c>
      <c r="R139" s="19">
        <f>Tablas!$D$5*I139</f>
        <v>13000</v>
      </c>
      <c r="S139" s="19">
        <f>Tablas!$E$5*J139</f>
        <v>0</v>
      </c>
      <c r="T139" s="19">
        <f>Tablas!$F$5*K139</f>
        <v>120000</v>
      </c>
      <c r="U139" s="19">
        <f>Tablas!$G$5*L139</f>
        <v>0</v>
      </c>
      <c r="V139" s="19">
        <f>Tablas!$H$5*M139</f>
        <v>180000</v>
      </c>
      <c r="W139" s="19">
        <f t="shared" si="12"/>
        <v>315500</v>
      </c>
      <c r="X139" s="17">
        <f>VLOOKUP(G139, Tablas!$B$9:$C$36, 2, FALSE)</f>
        <v>1</v>
      </c>
      <c r="Y139" s="17">
        <f t="shared" si="13"/>
        <v>2018</v>
      </c>
      <c r="Z139" s="17">
        <f t="shared" si="14"/>
        <v>8</v>
      </c>
    </row>
    <row r="140" spans="1:26" x14ac:dyDescent="0.25">
      <c r="A140" s="2">
        <v>10000138</v>
      </c>
      <c r="B140" s="1" t="s">
        <v>279</v>
      </c>
      <c r="C140" s="3">
        <v>43183</v>
      </c>
      <c r="D140" s="3">
        <v>43956</v>
      </c>
      <c r="E140" s="3" t="s">
        <v>37</v>
      </c>
      <c r="F140" s="1" t="s">
        <v>41</v>
      </c>
      <c r="G140" s="4" t="s">
        <v>41</v>
      </c>
      <c r="H140" s="8">
        <v>0</v>
      </c>
      <c r="I140" s="8">
        <v>2</v>
      </c>
      <c r="J140" s="8">
        <v>1</v>
      </c>
      <c r="K140" s="8">
        <v>0</v>
      </c>
      <c r="L140" s="8">
        <v>2</v>
      </c>
      <c r="M140" s="8">
        <v>1</v>
      </c>
      <c r="N140" s="17" t="str">
        <f t="shared" si="10"/>
        <v>Si</v>
      </c>
      <c r="O140" s="17" t="str">
        <f t="shared" si="11"/>
        <v>Si</v>
      </c>
      <c r="P140" s="17">
        <v>1</v>
      </c>
      <c r="Q140" s="19">
        <f>Tablas!$C$5*H140</f>
        <v>0</v>
      </c>
      <c r="R140" s="19">
        <f>Tablas!$D$5*I140</f>
        <v>13000</v>
      </c>
      <c r="S140" s="19">
        <f>Tablas!$E$5*J140</f>
        <v>1500</v>
      </c>
      <c r="T140" s="19">
        <f>Tablas!$F$5*K140</f>
        <v>0</v>
      </c>
      <c r="U140" s="19">
        <f>Tablas!$G$5*L140</f>
        <v>500000</v>
      </c>
      <c r="V140" s="19">
        <f>Tablas!$H$5*M140</f>
        <v>180000</v>
      </c>
      <c r="W140" s="19">
        <f t="shared" si="12"/>
        <v>694500</v>
      </c>
      <c r="X140" s="17">
        <f>VLOOKUP(G140, Tablas!$B$9:$C$36, 2, FALSE)</f>
        <v>1</v>
      </c>
      <c r="Y140" s="17">
        <f t="shared" si="13"/>
        <v>2018</v>
      </c>
      <c r="Z140" s="17">
        <f t="shared" si="14"/>
        <v>5</v>
      </c>
    </row>
    <row r="141" spans="1:26" x14ac:dyDescent="0.25">
      <c r="A141" s="2">
        <v>10000139</v>
      </c>
      <c r="B141" s="1" t="s">
        <v>280</v>
      </c>
      <c r="C141" s="3">
        <v>43183</v>
      </c>
      <c r="D141" s="3">
        <v>43925</v>
      </c>
      <c r="E141" s="3" t="s">
        <v>37</v>
      </c>
      <c r="F141" s="1" t="s">
        <v>41</v>
      </c>
      <c r="G141" s="4" t="s">
        <v>41</v>
      </c>
      <c r="H141" s="8">
        <v>1</v>
      </c>
      <c r="I141" s="8">
        <v>2</v>
      </c>
      <c r="J141" s="8">
        <v>1</v>
      </c>
      <c r="K141" s="8">
        <v>1</v>
      </c>
      <c r="L141" s="8">
        <v>2</v>
      </c>
      <c r="M141" s="8">
        <v>1</v>
      </c>
      <c r="N141" s="17" t="str">
        <f t="shared" si="10"/>
        <v>Si</v>
      </c>
      <c r="O141" s="17" t="str">
        <f t="shared" si="11"/>
        <v>Si</v>
      </c>
      <c r="P141" s="17">
        <v>1</v>
      </c>
      <c r="Q141" s="19">
        <f>Tablas!$C$5*H141</f>
        <v>2500</v>
      </c>
      <c r="R141" s="19">
        <f>Tablas!$D$5*I141</f>
        <v>13000</v>
      </c>
      <c r="S141" s="19">
        <f>Tablas!$E$5*J141</f>
        <v>1500</v>
      </c>
      <c r="T141" s="19">
        <f>Tablas!$F$5*K141</f>
        <v>120000</v>
      </c>
      <c r="U141" s="19">
        <f>Tablas!$G$5*L141</f>
        <v>500000</v>
      </c>
      <c r="V141" s="19">
        <f>Tablas!$H$5*M141</f>
        <v>180000</v>
      </c>
      <c r="W141" s="19">
        <f t="shared" si="12"/>
        <v>817000</v>
      </c>
      <c r="X141" s="17">
        <f>VLOOKUP(G141, Tablas!$B$9:$C$36, 2, FALSE)</f>
        <v>1</v>
      </c>
      <c r="Y141" s="17">
        <f t="shared" si="13"/>
        <v>2018</v>
      </c>
      <c r="Z141" s="17">
        <f t="shared" si="14"/>
        <v>4</v>
      </c>
    </row>
    <row r="142" spans="1:26" x14ac:dyDescent="0.25">
      <c r="A142" s="2">
        <v>10000140</v>
      </c>
      <c r="B142" s="1" t="s">
        <v>281</v>
      </c>
      <c r="C142" s="3">
        <v>43183</v>
      </c>
      <c r="D142" s="3">
        <v>43998</v>
      </c>
      <c r="E142" s="3" t="s">
        <v>44</v>
      </c>
      <c r="F142" s="1" t="s">
        <v>41</v>
      </c>
      <c r="G142" s="4" t="s">
        <v>41</v>
      </c>
      <c r="H142" s="8">
        <v>1</v>
      </c>
      <c r="I142" s="8">
        <v>0</v>
      </c>
      <c r="J142" s="8">
        <v>0</v>
      </c>
      <c r="K142" s="8">
        <v>3</v>
      </c>
      <c r="L142" s="8">
        <v>3</v>
      </c>
      <c r="M142" s="8">
        <v>0</v>
      </c>
      <c r="N142" s="17" t="str">
        <f t="shared" si="10"/>
        <v>Si</v>
      </c>
      <c r="O142" s="17" t="str">
        <f t="shared" si="11"/>
        <v>Si</v>
      </c>
      <c r="P142" s="17">
        <v>1</v>
      </c>
      <c r="Q142" s="19">
        <f>Tablas!$C$5*H142</f>
        <v>2500</v>
      </c>
      <c r="R142" s="19">
        <f>Tablas!$D$5*I142</f>
        <v>0</v>
      </c>
      <c r="S142" s="19">
        <f>Tablas!$E$5*J142</f>
        <v>0</v>
      </c>
      <c r="T142" s="19">
        <f>Tablas!$F$5*K142</f>
        <v>360000</v>
      </c>
      <c r="U142" s="19">
        <f>Tablas!$G$5*L142</f>
        <v>750000</v>
      </c>
      <c r="V142" s="19">
        <f>Tablas!$H$5*M142</f>
        <v>0</v>
      </c>
      <c r="W142" s="19">
        <f t="shared" si="12"/>
        <v>1112500</v>
      </c>
      <c r="X142" s="17">
        <f>VLOOKUP(G142, Tablas!$B$9:$C$36, 2, FALSE)</f>
        <v>1</v>
      </c>
      <c r="Y142" s="17">
        <f t="shared" si="13"/>
        <v>2018</v>
      </c>
      <c r="Z142" s="17">
        <f t="shared" si="14"/>
        <v>6</v>
      </c>
    </row>
    <row r="143" spans="1:26" x14ac:dyDescent="0.25">
      <c r="A143" s="2">
        <v>10000141</v>
      </c>
      <c r="B143" s="1" t="s">
        <v>282</v>
      </c>
      <c r="C143" s="3">
        <v>43183</v>
      </c>
      <c r="D143" s="3">
        <v>43282</v>
      </c>
      <c r="E143" s="3" t="s">
        <v>44</v>
      </c>
      <c r="F143" s="1" t="s">
        <v>283</v>
      </c>
      <c r="G143" s="4" t="s">
        <v>90</v>
      </c>
      <c r="H143" s="8">
        <v>0</v>
      </c>
      <c r="I143" s="8">
        <v>1</v>
      </c>
      <c r="J143" s="8">
        <v>0</v>
      </c>
      <c r="K143" s="8">
        <v>3</v>
      </c>
      <c r="L143" s="8">
        <v>3</v>
      </c>
      <c r="M143" s="8">
        <v>2</v>
      </c>
      <c r="N143" s="17" t="str">
        <f t="shared" si="10"/>
        <v>Si</v>
      </c>
      <c r="O143" s="17" t="str">
        <f t="shared" si="11"/>
        <v>Si</v>
      </c>
      <c r="P143" s="17">
        <v>1</v>
      </c>
      <c r="Q143" s="19">
        <f>Tablas!$C$5*H143</f>
        <v>0</v>
      </c>
      <c r="R143" s="19">
        <f>Tablas!$D$5*I143</f>
        <v>6500</v>
      </c>
      <c r="S143" s="19">
        <f>Tablas!$E$5*J143</f>
        <v>0</v>
      </c>
      <c r="T143" s="19">
        <f>Tablas!$F$5*K143</f>
        <v>360000</v>
      </c>
      <c r="U143" s="19">
        <f>Tablas!$G$5*L143</f>
        <v>750000</v>
      </c>
      <c r="V143" s="19">
        <f>Tablas!$H$5*M143</f>
        <v>360000</v>
      </c>
      <c r="W143" s="19">
        <f t="shared" si="12"/>
        <v>1476500</v>
      </c>
      <c r="X143" s="17">
        <f>VLOOKUP(G143, Tablas!$B$9:$C$36, 2, FALSE)</f>
        <v>2</v>
      </c>
      <c r="Y143" s="17">
        <f t="shared" si="13"/>
        <v>2018</v>
      </c>
      <c r="Z143" s="17">
        <f t="shared" si="14"/>
        <v>7</v>
      </c>
    </row>
    <row r="144" spans="1:26" x14ac:dyDescent="0.25">
      <c r="A144" s="2">
        <v>10000142</v>
      </c>
      <c r="B144" s="1" t="s">
        <v>284</v>
      </c>
      <c r="C144" s="3">
        <v>43183</v>
      </c>
      <c r="D144" s="3">
        <v>43428</v>
      </c>
      <c r="E144" s="3" t="s">
        <v>37</v>
      </c>
      <c r="F144" s="1" t="s">
        <v>204</v>
      </c>
      <c r="G144" s="4" t="s">
        <v>78</v>
      </c>
      <c r="H144" s="8">
        <v>0</v>
      </c>
      <c r="I144" s="8">
        <v>0</v>
      </c>
      <c r="J144" s="8">
        <v>0</v>
      </c>
      <c r="K144" s="8">
        <v>0</v>
      </c>
      <c r="L144" s="8">
        <v>3</v>
      </c>
      <c r="M144" s="8">
        <v>0</v>
      </c>
      <c r="N144" s="17" t="str">
        <f t="shared" si="10"/>
        <v>No</v>
      </c>
      <c r="O144" s="17" t="str">
        <f t="shared" si="11"/>
        <v>Si</v>
      </c>
      <c r="P144" s="17">
        <v>1</v>
      </c>
      <c r="Q144" s="19">
        <f>Tablas!$C$5*H144</f>
        <v>0</v>
      </c>
      <c r="R144" s="19">
        <f>Tablas!$D$5*I144</f>
        <v>0</v>
      </c>
      <c r="S144" s="19">
        <f>Tablas!$E$5*J144</f>
        <v>0</v>
      </c>
      <c r="T144" s="19">
        <f>Tablas!$F$5*K144</f>
        <v>0</v>
      </c>
      <c r="U144" s="19">
        <f>Tablas!$G$5*L144</f>
        <v>750000</v>
      </c>
      <c r="V144" s="19">
        <f>Tablas!$H$5*M144</f>
        <v>0</v>
      </c>
      <c r="W144" s="19">
        <f t="shared" si="12"/>
        <v>750000</v>
      </c>
      <c r="X144" s="17">
        <f>VLOOKUP(G144, Tablas!$B$9:$C$36, 2, FALSE)</f>
        <v>2</v>
      </c>
      <c r="Y144" s="17">
        <f t="shared" si="13"/>
        <v>2018</v>
      </c>
      <c r="Z144" s="17">
        <f t="shared" si="14"/>
        <v>11</v>
      </c>
    </row>
    <row r="145" spans="1:26" x14ac:dyDescent="0.25">
      <c r="A145" s="2">
        <v>10000143</v>
      </c>
      <c r="B145" s="1" t="s">
        <v>285</v>
      </c>
      <c r="C145" s="3">
        <v>43183</v>
      </c>
      <c r="D145" s="3">
        <v>43621</v>
      </c>
      <c r="E145" s="3" t="s">
        <v>37</v>
      </c>
      <c r="F145" s="1" t="s">
        <v>286</v>
      </c>
      <c r="G145" s="4" t="s">
        <v>120</v>
      </c>
      <c r="H145" s="8">
        <v>1</v>
      </c>
      <c r="I145" s="8">
        <v>2</v>
      </c>
      <c r="J145" s="8">
        <v>0</v>
      </c>
      <c r="K145" s="8">
        <v>1</v>
      </c>
      <c r="L145" s="8">
        <v>3</v>
      </c>
      <c r="M145" s="8">
        <v>0</v>
      </c>
      <c r="N145" s="17" t="str">
        <f t="shared" si="10"/>
        <v>Si</v>
      </c>
      <c r="O145" s="17" t="str">
        <f t="shared" si="11"/>
        <v>Si</v>
      </c>
      <c r="P145" s="17">
        <v>1</v>
      </c>
      <c r="Q145" s="19">
        <f>Tablas!$C$5*H145</f>
        <v>2500</v>
      </c>
      <c r="R145" s="19">
        <f>Tablas!$D$5*I145</f>
        <v>13000</v>
      </c>
      <c r="S145" s="19">
        <f>Tablas!$E$5*J145</f>
        <v>0</v>
      </c>
      <c r="T145" s="19">
        <f>Tablas!$F$5*K145</f>
        <v>120000</v>
      </c>
      <c r="U145" s="19">
        <f>Tablas!$G$5*L145</f>
        <v>750000</v>
      </c>
      <c r="V145" s="19">
        <f>Tablas!$H$5*M145</f>
        <v>0</v>
      </c>
      <c r="W145" s="19">
        <f t="shared" si="12"/>
        <v>885500</v>
      </c>
      <c r="X145" s="17">
        <f>VLOOKUP(G145, Tablas!$B$9:$C$36, 2, FALSE)</f>
        <v>3</v>
      </c>
      <c r="Y145" s="17">
        <f t="shared" si="13"/>
        <v>2018</v>
      </c>
      <c r="Z145" s="17">
        <f t="shared" si="14"/>
        <v>6</v>
      </c>
    </row>
    <row r="146" spans="1:26" x14ac:dyDescent="0.25">
      <c r="A146" s="2">
        <v>10000144</v>
      </c>
      <c r="B146" s="1" t="s">
        <v>287</v>
      </c>
      <c r="C146" s="3">
        <v>43196</v>
      </c>
      <c r="D146" s="3">
        <v>43560</v>
      </c>
      <c r="E146" s="3" t="s">
        <v>44</v>
      </c>
      <c r="F146" s="1" t="s">
        <v>81</v>
      </c>
      <c r="G146" s="4" t="s">
        <v>82</v>
      </c>
      <c r="H146" s="8">
        <v>1</v>
      </c>
      <c r="I146" s="8">
        <v>0</v>
      </c>
      <c r="J146" s="8">
        <v>1</v>
      </c>
      <c r="K146" s="8">
        <v>1</v>
      </c>
      <c r="L146" s="8">
        <v>2</v>
      </c>
      <c r="M146" s="8">
        <v>1</v>
      </c>
      <c r="N146" s="17" t="str">
        <f t="shared" si="10"/>
        <v>Si</v>
      </c>
      <c r="O146" s="17" t="str">
        <f t="shared" si="11"/>
        <v>Si</v>
      </c>
      <c r="P146" s="17">
        <v>1</v>
      </c>
      <c r="Q146" s="19">
        <f>Tablas!$C$5*H146</f>
        <v>2500</v>
      </c>
      <c r="R146" s="19">
        <f>Tablas!$D$5*I146</f>
        <v>0</v>
      </c>
      <c r="S146" s="19">
        <f>Tablas!$E$5*J146</f>
        <v>1500</v>
      </c>
      <c r="T146" s="19">
        <f>Tablas!$F$5*K146</f>
        <v>120000</v>
      </c>
      <c r="U146" s="19">
        <f>Tablas!$G$5*L146</f>
        <v>500000</v>
      </c>
      <c r="V146" s="19">
        <f>Tablas!$H$5*M146</f>
        <v>180000</v>
      </c>
      <c r="W146" s="19">
        <f t="shared" si="12"/>
        <v>804000</v>
      </c>
      <c r="X146" s="17">
        <f>VLOOKUP(G146, Tablas!$B$9:$C$36, 2, FALSE)</f>
        <v>2</v>
      </c>
      <c r="Y146" s="17">
        <f t="shared" si="13"/>
        <v>2018</v>
      </c>
      <c r="Z146" s="17">
        <f t="shared" si="14"/>
        <v>4</v>
      </c>
    </row>
    <row r="147" spans="1:26" x14ac:dyDescent="0.25">
      <c r="A147" s="2">
        <v>10000145</v>
      </c>
      <c r="B147" s="1" t="s">
        <v>288</v>
      </c>
      <c r="C147" s="3">
        <v>43196</v>
      </c>
      <c r="D147" s="3">
        <v>43739</v>
      </c>
      <c r="E147" s="3" t="s">
        <v>37</v>
      </c>
      <c r="F147" s="1" t="s">
        <v>204</v>
      </c>
      <c r="G147" s="4" t="s">
        <v>78</v>
      </c>
      <c r="H147" s="8">
        <v>1</v>
      </c>
      <c r="I147" s="8">
        <v>0</v>
      </c>
      <c r="J147" s="8">
        <v>0</v>
      </c>
      <c r="K147" s="8">
        <v>1</v>
      </c>
      <c r="L147" s="8">
        <v>1</v>
      </c>
      <c r="M147" s="8">
        <v>0</v>
      </c>
      <c r="N147" s="17" t="str">
        <f t="shared" si="10"/>
        <v>Si</v>
      </c>
      <c r="O147" s="17" t="str">
        <f t="shared" si="11"/>
        <v>Si</v>
      </c>
      <c r="P147" s="17">
        <v>1</v>
      </c>
      <c r="Q147" s="19">
        <f>Tablas!$C$5*H147</f>
        <v>2500</v>
      </c>
      <c r="R147" s="19">
        <f>Tablas!$D$5*I147</f>
        <v>0</v>
      </c>
      <c r="S147" s="19">
        <f>Tablas!$E$5*J147</f>
        <v>0</v>
      </c>
      <c r="T147" s="19">
        <f>Tablas!$F$5*K147</f>
        <v>120000</v>
      </c>
      <c r="U147" s="19">
        <f>Tablas!$G$5*L147</f>
        <v>250000</v>
      </c>
      <c r="V147" s="19">
        <f>Tablas!$H$5*M147</f>
        <v>0</v>
      </c>
      <c r="W147" s="19">
        <f t="shared" si="12"/>
        <v>372500</v>
      </c>
      <c r="X147" s="17">
        <f>VLOOKUP(G147, Tablas!$B$9:$C$36, 2, FALSE)</f>
        <v>2</v>
      </c>
      <c r="Y147" s="17">
        <f t="shared" si="13"/>
        <v>2018</v>
      </c>
      <c r="Z147" s="17">
        <f t="shared" si="14"/>
        <v>10</v>
      </c>
    </row>
    <row r="148" spans="1:26" x14ac:dyDescent="0.25">
      <c r="A148" s="2">
        <v>10000146</v>
      </c>
      <c r="B148" s="1" t="s">
        <v>289</v>
      </c>
      <c r="C148" s="3">
        <v>43196</v>
      </c>
      <c r="D148" s="3">
        <v>44072</v>
      </c>
      <c r="E148" s="3" t="s">
        <v>37</v>
      </c>
      <c r="F148" s="1" t="s">
        <v>41</v>
      </c>
      <c r="G148" s="4" t="s">
        <v>41</v>
      </c>
      <c r="H148" s="8">
        <v>0</v>
      </c>
      <c r="I148" s="8">
        <v>2</v>
      </c>
      <c r="J148" s="8">
        <v>0</v>
      </c>
      <c r="K148" s="8">
        <v>0</v>
      </c>
      <c r="L148" s="8">
        <v>1</v>
      </c>
      <c r="M148" s="8">
        <v>2</v>
      </c>
      <c r="N148" s="17" t="str">
        <f t="shared" si="10"/>
        <v>Si</v>
      </c>
      <c r="O148" s="17" t="str">
        <f t="shared" si="11"/>
        <v>Si</v>
      </c>
      <c r="P148" s="17">
        <v>1</v>
      </c>
      <c r="Q148" s="19">
        <f>Tablas!$C$5*H148</f>
        <v>0</v>
      </c>
      <c r="R148" s="19">
        <f>Tablas!$D$5*I148</f>
        <v>13000</v>
      </c>
      <c r="S148" s="19">
        <f>Tablas!$E$5*J148</f>
        <v>0</v>
      </c>
      <c r="T148" s="19">
        <f>Tablas!$F$5*K148</f>
        <v>0</v>
      </c>
      <c r="U148" s="19">
        <f>Tablas!$G$5*L148</f>
        <v>250000</v>
      </c>
      <c r="V148" s="19">
        <f>Tablas!$H$5*M148</f>
        <v>360000</v>
      </c>
      <c r="W148" s="19">
        <f t="shared" si="12"/>
        <v>623000</v>
      </c>
      <c r="X148" s="17">
        <f>VLOOKUP(G148, Tablas!$B$9:$C$36, 2, FALSE)</f>
        <v>1</v>
      </c>
      <c r="Y148" s="17">
        <f t="shared" si="13"/>
        <v>2018</v>
      </c>
      <c r="Z148" s="17">
        <f t="shared" si="14"/>
        <v>8</v>
      </c>
    </row>
    <row r="149" spans="1:26" x14ac:dyDescent="0.25">
      <c r="A149" s="2">
        <v>10000147</v>
      </c>
      <c r="B149" s="1" t="s">
        <v>290</v>
      </c>
      <c r="C149" s="3">
        <v>43204</v>
      </c>
      <c r="D149" s="3">
        <v>43374</v>
      </c>
      <c r="E149" s="3" t="s">
        <v>37</v>
      </c>
      <c r="F149" s="1" t="s">
        <v>291</v>
      </c>
      <c r="G149" s="4" t="s">
        <v>219</v>
      </c>
      <c r="H149" s="8">
        <v>0</v>
      </c>
      <c r="I149" s="8">
        <v>2</v>
      </c>
      <c r="J149" s="8">
        <v>1</v>
      </c>
      <c r="K149" s="8">
        <v>1</v>
      </c>
      <c r="L149" s="8">
        <v>1</v>
      </c>
      <c r="M149" s="8">
        <v>1</v>
      </c>
      <c r="N149" s="17" t="str">
        <f t="shared" si="10"/>
        <v>Si</v>
      </c>
      <c r="O149" s="17" t="str">
        <f t="shared" si="11"/>
        <v>Si</v>
      </c>
      <c r="P149" s="17">
        <v>1</v>
      </c>
      <c r="Q149" s="19">
        <f>Tablas!$C$5*H149</f>
        <v>0</v>
      </c>
      <c r="R149" s="19">
        <f>Tablas!$D$5*I149</f>
        <v>13000</v>
      </c>
      <c r="S149" s="19">
        <f>Tablas!$E$5*J149</f>
        <v>1500</v>
      </c>
      <c r="T149" s="19">
        <f>Tablas!$F$5*K149</f>
        <v>120000</v>
      </c>
      <c r="U149" s="19">
        <f>Tablas!$G$5*L149</f>
        <v>250000</v>
      </c>
      <c r="V149" s="19">
        <f>Tablas!$H$5*M149</f>
        <v>180000</v>
      </c>
      <c r="W149" s="19">
        <f t="shared" si="12"/>
        <v>564500</v>
      </c>
      <c r="X149" s="17">
        <f>VLOOKUP(G149, Tablas!$B$9:$C$36, 2, FALSE)</f>
        <v>4</v>
      </c>
      <c r="Y149" s="17">
        <f t="shared" si="13"/>
        <v>2018</v>
      </c>
      <c r="Z149" s="17">
        <f t="shared" si="14"/>
        <v>10</v>
      </c>
    </row>
    <row r="150" spans="1:26" x14ac:dyDescent="0.25">
      <c r="A150" s="2">
        <v>10000148</v>
      </c>
      <c r="B150" s="1" t="s">
        <v>292</v>
      </c>
      <c r="C150" s="3">
        <v>43204</v>
      </c>
      <c r="D150" s="3">
        <v>44069</v>
      </c>
      <c r="E150" s="3" t="s">
        <v>44</v>
      </c>
      <c r="F150" s="1" t="s">
        <v>89</v>
      </c>
      <c r="G150" s="4" t="s">
        <v>90</v>
      </c>
      <c r="H150" s="8">
        <v>0</v>
      </c>
      <c r="I150" s="8">
        <v>0</v>
      </c>
      <c r="J150" s="8">
        <v>1</v>
      </c>
      <c r="K150" s="8">
        <v>0</v>
      </c>
      <c r="L150" s="8">
        <v>3</v>
      </c>
      <c r="M150" s="8">
        <v>0</v>
      </c>
      <c r="N150" s="17" t="str">
        <f t="shared" si="10"/>
        <v>Si</v>
      </c>
      <c r="O150" s="17" t="str">
        <f t="shared" si="11"/>
        <v>Si</v>
      </c>
      <c r="P150" s="17">
        <v>1</v>
      </c>
      <c r="Q150" s="19">
        <f>Tablas!$C$5*H150</f>
        <v>0</v>
      </c>
      <c r="R150" s="19">
        <f>Tablas!$D$5*I150</f>
        <v>0</v>
      </c>
      <c r="S150" s="19">
        <f>Tablas!$E$5*J150</f>
        <v>1500</v>
      </c>
      <c r="T150" s="19">
        <f>Tablas!$F$5*K150</f>
        <v>0</v>
      </c>
      <c r="U150" s="19">
        <f>Tablas!$G$5*L150</f>
        <v>750000</v>
      </c>
      <c r="V150" s="19">
        <f>Tablas!$H$5*M150</f>
        <v>0</v>
      </c>
      <c r="W150" s="19">
        <f t="shared" si="12"/>
        <v>751500</v>
      </c>
      <c r="X150" s="17">
        <f>VLOOKUP(G150, Tablas!$B$9:$C$36, 2, FALSE)</f>
        <v>2</v>
      </c>
      <c r="Y150" s="17">
        <f t="shared" si="13"/>
        <v>2018</v>
      </c>
      <c r="Z150" s="17">
        <f t="shared" si="14"/>
        <v>8</v>
      </c>
    </row>
    <row r="151" spans="1:26" x14ac:dyDescent="0.25">
      <c r="A151" s="2">
        <v>10000149</v>
      </c>
      <c r="B151" s="1" t="s">
        <v>293</v>
      </c>
      <c r="C151" s="3">
        <v>43204</v>
      </c>
      <c r="D151" s="3">
        <v>43869</v>
      </c>
      <c r="E151" s="3" t="s">
        <v>44</v>
      </c>
      <c r="F151" s="1" t="s">
        <v>294</v>
      </c>
      <c r="G151" s="4" t="s">
        <v>113</v>
      </c>
      <c r="H151" s="8">
        <v>0</v>
      </c>
      <c r="I151" s="8">
        <v>1</v>
      </c>
      <c r="J151" s="8">
        <v>0</v>
      </c>
      <c r="K151" s="8">
        <v>0</v>
      </c>
      <c r="L151" s="8">
        <v>3</v>
      </c>
      <c r="M151" s="8">
        <v>2</v>
      </c>
      <c r="N151" s="17" t="str">
        <f t="shared" si="10"/>
        <v>Si</v>
      </c>
      <c r="O151" s="17" t="str">
        <f t="shared" si="11"/>
        <v>Si</v>
      </c>
      <c r="P151" s="17">
        <v>1</v>
      </c>
      <c r="Q151" s="19">
        <f>Tablas!$C$5*H151</f>
        <v>0</v>
      </c>
      <c r="R151" s="19">
        <f>Tablas!$D$5*I151</f>
        <v>6500</v>
      </c>
      <c r="S151" s="19">
        <f>Tablas!$E$5*J151</f>
        <v>0</v>
      </c>
      <c r="T151" s="19">
        <f>Tablas!$F$5*K151</f>
        <v>0</v>
      </c>
      <c r="U151" s="19">
        <f>Tablas!$G$5*L151</f>
        <v>750000</v>
      </c>
      <c r="V151" s="19">
        <f>Tablas!$H$5*M151</f>
        <v>360000</v>
      </c>
      <c r="W151" s="19">
        <f t="shared" si="12"/>
        <v>1116500</v>
      </c>
      <c r="X151" s="17">
        <f>VLOOKUP(G151, Tablas!$B$9:$C$36, 2, FALSE)</f>
        <v>3</v>
      </c>
      <c r="Y151" s="17">
        <f t="shared" si="13"/>
        <v>2018</v>
      </c>
      <c r="Z151" s="17">
        <f t="shared" si="14"/>
        <v>2</v>
      </c>
    </row>
    <row r="152" spans="1:26" x14ac:dyDescent="0.25">
      <c r="A152" s="2">
        <v>10000150</v>
      </c>
      <c r="B152" s="1" t="s">
        <v>295</v>
      </c>
      <c r="C152" s="3">
        <v>43204</v>
      </c>
      <c r="D152" s="3">
        <v>43469</v>
      </c>
      <c r="E152" s="3" t="s">
        <v>44</v>
      </c>
      <c r="F152" s="1" t="s">
        <v>296</v>
      </c>
      <c r="G152" s="4" t="s">
        <v>163</v>
      </c>
      <c r="H152" s="8">
        <v>0</v>
      </c>
      <c r="I152" s="8">
        <v>1</v>
      </c>
      <c r="J152" s="8">
        <v>1</v>
      </c>
      <c r="K152" s="8">
        <v>1</v>
      </c>
      <c r="L152" s="8">
        <v>3</v>
      </c>
      <c r="M152" s="8">
        <v>1</v>
      </c>
      <c r="N152" s="17" t="str">
        <f t="shared" si="10"/>
        <v>Si</v>
      </c>
      <c r="O152" s="17" t="str">
        <f t="shared" si="11"/>
        <v>Si</v>
      </c>
      <c r="P152" s="17">
        <v>1</v>
      </c>
      <c r="Q152" s="19">
        <f>Tablas!$C$5*H152</f>
        <v>0</v>
      </c>
      <c r="R152" s="19">
        <f>Tablas!$D$5*I152</f>
        <v>6500</v>
      </c>
      <c r="S152" s="19">
        <f>Tablas!$E$5*J152</f>
        <v>1500</v>
      </c>
      <c r="T152" s="19">
        <f>Tablas!$F$5*K152</f>
        <v>120000</v>
      </c>
      <c r="U152" s="19">
        <f>Tablas!$G$5*L152</f>
        <v>750000</v>
      </c>
      <c r="V152" s="19">
        <f>Tablas!$H$5*M152</f>
        <v>180000</v>
      </c>
      <c r="W152" s="19">
        <f t="shared" si="12"/>
        <v>1058000</v>
      </c>
      <c r="X152" s="17">
        <f>VLOOKUP(G152, Tablas!$B$9:$C$36, 2, FALSE)</f>
        <v>4</v>
      </c>
      <c r="Y152" s="17">
        <f t="shared" si="13"/>
        <v>2018</v>
      </c>
      <c r="Z152" s="17">
        <f t="shared" si="14"/>
        <v>1</v>
      </c>
    </row>
    <row r="153" spans="1:26" x14ac:dyDescent="0.25">
      <c r="A153" s="2">
        <v>10000151</v>
      </c>
      <c r="B153" s="1" t="s">
        <v>297</v>
      </c>
      <c r="C153" s="3">
        <v>43204</v>
      </c>
      <c r="D153" s="3">
        <v>43811</v>
      </c>
      <c r="E153" s="3" t="s">
        <v>37</v>
      </c>
      <c r="F153" s="1" t="s">
        <v>298</v>
      </c>
      <c r="G153" s="4" t="s">
        <v>78</v>
      </c>
      <c r="H153" s="8">
        <v>0</v>
      </c>
      <c r="I153" s="8">
        <v>0</v>
      </c>
      <c r="J153" s="8">
        <v>1</v>
      </c>
      <c r="K153" s="8">
        <v>1</v>
      </c>
      <c r="L153" s="8">
        <v>2</v>
      </c>
      <c r="M153" s="8">
        <v>0</v>
      </c>
      <c r="N153" s="17" t="str">
        <f t="shared" si="10"/>
        <v>Si</v>
      </c>
      <c r="O153" s="17" t="str">
        <f t="shared" si="11"/>
        <v>Si</v>
      </c>
      <c r="P153" s="17">
        <v>1</v>
      </c>
      <c r="Q153" s="19">
        <f>Tablas!$C$5*H153</f>
        <v>0</v>
      </c>
      <c r="R153" s="19">
        <f>Tablas!$D$5*I153</f>
        <v>0</v>
      </c>
      <c r="S153" s="19">
        <f>Tablas!$E$5*J153</f>
        <v>1500</v>
      </c>
      <c r="T153" s="19">
        <f>Tablas!$F$5*K153</f>
        <v>120000</v>
      </c>
      <c r="U153" s="19">
        <f>Tablas!$G$5*L153</f>
        <v>500000</v>
      </c>
      <c r="V153" s="19">
        <f>Tablas!$H$5*M153</f>
        <v>0</v>
      </c>
      <c r="W153" s="19">
        <f t="shared" si="12"/>
        <v>621500</v>
      </c>
      <c r="X153" s="17">
        <f>VLOOKUP(G153, Tablas!$B$9:$C$36, 2, FALSE)</f>
        <v>2</v>
      </c>
      <c r="Y153" s="17">
        <f t="shared" si="13"/>
        <v>2018</v>
      </c>
      <c r="Z153" s="17">
        <f t="shared" si="14"/>
        <v>12</v>
      </c>
    </row>
    <row r="154" spans="1:26" x14ac:dyDescent="0.25">
      <c r="A154" s="2">
        <v>10000152</v>
      </c>
      <c r="B154" s="1" t="s">
        <v>299</v>
      </c>
      <c r="C154" s="3">
        <v>43204</v>
      </c>
      <c r="D154" s="3">
        <v>44039</v>
      </c>
      <c r="E154" s="3" t="s">
        <v>37</v>
      </c>
      <c r="F154" s="1" t="s">
        <v>94</v>
      </c>
      <c r="G154" s="4" t="s">
        <v>95</v>
      </c>
      <c r="H154" s="8">
        <v>0</v>
      </c>
      <c r="I154" s="8">
        <v>1</v>
      </c>
      <c r="J154" s="8">
        <v>0</v>
      </c>
      <c r="K154" s="8">
        <v>1</v>
      </c>
      <c r="L154" s="8">
        <v>1</v>
      </c>
      <c r="M154" s="8">
        <v>2</v>
      </c>
      <c r="N154" s="17" t="str">
        <f t="shared" si="10"/>
        <v>Si</v>
      </c>
      <c r="O154" s="17" t="str">
        <f t="shared" si="11"/>
        <v>Si</v>
      </c>
      <c r="P154" s="17">
        <v>1</v>
      </c>
      <c r="Q154" s="19">
        <f>Tablas!$C$5*H154</f>
        <v>0</v>
      </c>
      <c r="R154" s="19">
        <f>Tablas!$D$5*I154</f>
        <v>6500</v>
      </c>
      <c r="S154" s="19">
        <f>Tablas!$E$5*J154</f>
        <v>0</v>
      </c>
      <c r="T154" s="19">
        <f>Tablas!$F$5*K154</f>
        <v>120000</v>
      </c>
      <c r="U154" s="19">
        <f>Tablas!$G$5*L154</f>
        <v>250000</v>
      </c>
      <c r="V154" s="19">
        <f>Tablas!$H$5*M154</f>
        <v>360000</v>
      </c>
      <c r="W154" s="19">
        <f t="shared" si="12"/>
        <v>736500</v>
      </c>
      <c r="X154" s="17">
        <f>VLOOKUP(G154, Tablas!$B$9:$C$36, 2, FALSE)</f>
        <v>2</v>
      </c>
      <c r="Y154" s="17">
        <f t="shared" si="13"/>
        <v>2018</v>
      </c>
      <c r="Z154" s="17">
        <f t="shared" si="14"/>
        <v>7</v>
      </c>
    </row>
    <row r="155" spans="1:26" x14ac:dyDescent="0.25">
      <c r="A155" s="2">
        <v>10000153</v>
      </c>
      <c r="B155" s="1" t="s">
        <v>300</v>
      </c>
      <c r="C155" s="3">
        <v>43204</v>
      </c>
      <c r="D155" s="3">
        <v>43778</v>
      </c>
      <c r="E155" s="3" t="s">
        <v>37</v>
      </c>
      <c r="F155" s="1" t="s">
        <v>192</v>
      </c>
      <c r="G155" s="4" t="s">
        <v>143</v>
      </c>
      <c r="H155" s="8">
        <v>0</v>
      </c>
      <c r="I155" s="8">
        <v>1</v>
      </c>
      <c r="J155" s="8">
        <v>0</v>
      </c>
      <c r="K155" s="8">
        <v>1</v>
      </c>
      <c r="L155" s="8">
        <v>3</v>
      </c>
      <c r="M155" s="8">
        <v>0</v>
      </c>
      <c r="N155" s="17" t="str">
        <f t="shared" si="10"/>
        <v>Si</v>
      </c>
      <c r="O155" s="17" t="str">
        <f t="shared" si="11"/>
        <v>Si</v>
      </c>
      <c r="P155" s="17">
        <v>1</v>
      </c>
      <c r="Q155" s="19">
        <f>Tablas!$C$5*H155</f>
        <v>0</v>
      </c>
      <c r="R155" s="19">
        <f>Tablas!$D$5*I155</f>
        <v>6500</v>
      </c>
      <c r="S155" s="19">
        <f>Tablas!$E$5*J155</f>
        <v>0</v>
      </c>
      <c r="T155" s="19">
        <f>Tablas!$F$5*K155</f>
        <v>120000</v>
      </c>
      <c r="U155" s="19">
        <f>Tablas!$G$5*L155</f>
        <v>750000</v>
      </c>
      <c r="V155" s="19">
        <f>Tablas!$H$5*M155</f>
        <v>0</v>
      </c>
      <c r="W155" s="19">
        <f t="shared" si="12"/>
        <v>876500</v>
      </c>
      <c r="X155" s="17">
        <f>VLOOKUP(G155, Tablas!$B$9:$C$36, 2, FALSE)</f>
        <v>3</v>
      </c>
      <c r="Y155" s="17">
        <f t="shared" si="13"/>
        <v>2018</v>
      </c>
      <c r="Z155" s="17">
        <f t="shared" si="14"/>
        <v>11</v>
      </c>
    </row>
    <row r="156" spans="1:26" x14ac:dyDescent="0.25">
      <c r="A156" s="2">
        <v>10000154</v>
      </c>
      <c r="B156" s="1" t="s">
        <v>301</v>
      </c>
      <c r="C156" s="3">
        <v>43204</v>
      </c>
      <c r="D156" s="3">
        <v>43937</v>
      </c>
      <c r="E156" s="3" t="s">
        <v>37</v>
      </c>
      <c r="F156" s="1" t="s">
        <v>296</v>
      </c>
      <c r="G156" s="4" t="s">
        <v>163</v>
      </c>
      <c r="H156" s="8">
        <v>0</v>
      </c>
      <c r="I156" s="8">
        <v>0</v>
      </c>
      <c r="J156" s="8">
        <v>0</v>
      </c>
      <c r="K156" s="8">
        <v>3</v>
      </c>
      <c r="L156" s="8">
        <v>2</v>
      </c>
      <c r="M156" s="8">
        <v>2</v>
      </c>
      <c r="N156" s="17" t="str">
        <f t="shared" si="10"/>
        <v>No</v>
      </c>
      <c r="O156" s="17" t="str">
        <f t="shared" si="11"/>
        <v>Si</v>
      </c>
      <c r="P156" s="17">
        <v>1</v>
      </c>
      <c r="Q156" s="19">
        <f>Tablas!$C$5*H156</f>
        <v>0</v>
      </c>
      <c r="R156" s="19">
        <f>Tablas!$D$5*I156</f>
        <v>0</v>
      </c>
      <c r="S156" s="19">
        <f>Tablas!$E$5*J156</f>
        <v>0</v>
      </c>
      <c r="T156" s="19">
        <f>Tablas!$F$5*K156</f>
        <v>360000</v>
      </c>
      <c r="U156" s="19">
        <f>Tablas!$G$5*L156</f>
        <v>500000</v>
      </c>
      <c r="V156" s="19">
        <f>Tablas!$H$5*M156</f>
        <v>360000</v>
      </c>
      <c r="W156" s="19">
        <f t="shared" si="12"/>
        <v>1220000</v>
      </c>
      <c r="X156" s="17">
        <f>VLOOKUP(G156, Tablas!$B$9:$C$36, 2, FALSE)</f>
        <v>4</v>
      </c>
      <c r="Y156" s="17">
        <f t="shared" si="13"/>
        <v>2018</v>
      </c>
      <c r="Z156" s="17">
        <f t="shared" si="14"/>
        <v>4</v>
      </c>
    </row>
    <row r="157" spans="1:26" x14ac:dyDescent="0.25">
      <c r="A157" s="2">
        <v>10000155</v>
      </c>
      <c r="B157" s="1" t="s">
        <v>302</v>
      </c>
      <c r="C157" s="3">
        <v>43204</v>
      </c>
      <c r="D157" s="3">
        <v>43354</v>
      </c>
      <c r="E157" s="3" t="s">
        <v>37</v>
      </c>
      <c r="F157" s="1" t="s">
        <v>94</v>
      </c>
      <c r="G157" s="4" t="s">
        <v>95</v>
      </c>
      <c r="H157" s="8">
        <v>1</v>
      </c>
      <c r="I157" s="8">
        <v>1</v>
      </c>
      <c r="J157" s="8">
        <v>1</v>
      </c>
      <c r="K157" s="8">
        <v>1</v>
      </c>
      <c r="L157" s="8">
        <v>2</v>
      </c>
      <c r="M157" s="8">
        <v>2</v>
      </c>
      <c r="N157" s="17" t="str">
        <f t="shared" si="10"/>
        <v>Si</v>
      </c>
      <c r="O157" s="17" t="str">
        <f t="shared" si="11"/>
        <v>Si</v>
      </c>
      <c r="P157" s="17">
        <v>1</v>
      </c>
      <c r="Q157" s="19">
        <f>Tablas!$C$5*H157</f>
        <v>2500</v>
      </c>
      <c r="R157" s="19">
        <f>Tablas!$D$5*I157</f>
        <v>6500</v>
      </c>
      <c r="S157" s="19">
        <f>Tablas!$E$5*J157</f>
        <v>1500</v>
      </c>
      <c r="T157" s="19">
        <f>Tablas!$F$5*K157</f>
        <v>120000</v>
      </c>
      <c r="U157" s="19">
        <f>Tablas!$G$5*L157</f>
        <v>500000</v>
      </c>
      <c r="V157" s="19">
        <f>Tablas!$H$5*M157</f>
        <v>360000</v>
      </c>
      <c r="W157" s="19">
        <f t="shared" si="12"/>
        <v>990500</v>
      </c>
      <c r="X157" s="17">
        <f>VLOOKUP(G157, Tablas!$B$9:$C$36, 2, FALSE)</f>
        <v>2</v>
      </c>
      <c r="Y157" s="17">
        <f t="shared" si="13"/>
        <v>2018</v>
      </c>
      <c r="Z157" s="17">
        <f t="shared" si="14"/>
        <v>9</v>
      </c>
    </row>
    <row r="158" spans="1:26" x14ac:dyDescent="0.25">
      <c r="A158" s="2">
        <v>10000156</v>
      </c>
      <c r="B158" s="1" t="s">
        <v>303</v>
      </c>
      <c r="C158" s="3">
        <v>43204</v>
      </c>
      <c r="D158" s="3">
        <v>43550</v>
      </c>
      <c r="E158" s="3" t="s">
        <v>37</v>
      </c>
      <c r="F158" s="1" t="s">
        <v>94</v>
      </c>
      <c r="G158" s="4" t="s">
        <v>95</v>
      </c>
      <c r="H158" s="8">
        <v>0</v>
      </c>
      <c r="I158" s="8">
        <v>2</v>
      </c>
      <c r="J158" s="8">
        <v>1</v>
      </c>
      <c r="K158" s="8">
        <v>0</v>
      </c>
      <c r="L158" s="8">
        <v>1</v>
      </c>
      <c r="M158" s="8">
        <v>1</v>
      </c>
      <c r="N158" s="17" t="str">
        <f t="shared" si="10"/>
        <v>Si</v>
      </c>
      <c r="O158" s="17" t="str">
        <f t="shared" si="11"/>
        <v>Si</v>
      </c>
      <c r="P158" s="17">
        <v>1</v>
      </c>
      <c r="Q158" s="19">
        <f>Tablas!$C$5*H158</f>
        <v>0</v>
      </c>
      <c r="R158" s="19">
        <f>Tablas!$D$5*I158</f>
        <v>13000</v>
      </c>
      <c r="S158" s="19">
        <f>Tablas!$E$5*J158</f>
        <v>1500</v>
      </c>
      <c r="T158" s="19">
        <f>Tablas!$F$5*K158</f>
        <v>0</v>
      </c>
      <c r="U158" s="19">
        <f>Tablas!$G$5*L158</f>
        <v>250000</v>
      </c>
      <c r="V158" s="19">
        <f>Tablas!$H$5*M158</f>
        <v>180000</v>
      </c>
      <c r="W158" s="19">
        <f t="shared" si="12"/>
        <v>444500</v>
      </c>
      <c r="X158" s="17">
        <f>VLOOKUP(G158, Tablas!$B$9:$C$36, 2, FALSE)</f>
        <v>2</v>
      </c>
      <c r="Y158" s="17">
        <f t="shared" si="13"/>
        <v>2018</v>
      </c>
      <c r="Z158" s="17">
        <f t="shared" si="14"/>
        <v>3</v>
      </c>
    </row>
    <row r="159" spans="1:26" x14ac:dyDescent="0.25">
      <c r="A159" s="2">
        <v>10000157</v>
      </c>
      <c r="B159" s="1" t="s">
        <v>304</v>
      </c>
      <c r="C159" s="3">
        <v>43204</v>
      </c>
      <c r="D159" s="3">
        <v>43775</v>
      </c>
      <c r="E159" s="3" t="s">
        <v>37</v>
      </c>
      <c r="F159" s="1" t="s">
        <v>305</v>
      </c>
      <c r="G159" s="4" t="s">
        <v>163</v>
      </c>
      <c r="H159" s="8">
        <v>0</v>
      </c>
      <c r="I159" s="8">
        <v>1</v>
      </c>
      <c r="J159" s="8">
        <v>0</v>
      </c>
      <c r="K159" s="8">
        <v>0</v>
      </c>
      <c r="L159" s="8">
        <v>2</v>
      </c>
      <c r="M159" s="8">
        <v>2</v>
      </c>
      <c r="N159" s="17" t="str">
        <f t="shared" si="10"/>
        <v>Si</v>
      </c>
      <c r="O159" s="17" t="str">
        <f t="shared" si="11"/>
        <v>Si</v>
      </c>
      <c r="P159" s="17">
        <v>1</v>
      </c>
      <c r="Q159" s="19">
        <f>Tablas!$C$5*H159</f>
        <v>0</v>
      </c>
      <c r="R159" s="19">
        <f>Tablas!$D$5*I159</f>
        <v>6500</v>
      </c>
      <c r="S159" s="19">
        <f>Tablas!$E$5*J159</f>
        <v>0</v>
      </c>
      <c r="T159" s="19">
        <f>Tablas!$F$5*K159</f>
        <v>0</v>
      </c>
      <c r="U159" s="19">
        <f>Tablas!$G$5*L159</f>
        <v>500000</v>
      </c>
      <c r="V159" s="19">
        <f>Tablas!$H$5*M159</f>
        <v>360000</v>
      </c>
      <c r="W159" s="19">
        <f t="shared" si="12"/>
        <v>866500</v>
      </c>
      <c r="X159" s="17">
        <f>VLOOKUP(G159, Tablas!$B$9:$C$36, 2, FALSE)</f>
        <v>4</v>
      </c>
      <c r="Y159" s="17">
        <f t="shared" si="13"/>
        <v>2018</v>
      </c>
      <c r="Z159" s="17">
        <f t="shared" si="14"/>
        <v>11</v>
      </c>
    </row>
    <row r="160" spans="1:26" x14ac:dyDescent="0.25">
      <c r="A160" s="2">
        <v>10000158</v>
      </c>
      <c r="B160" s="1" t="s">
        <v>306</v>
      </c>
      <c r="C160" s="3">
        <v>43204</v>
      </c>
      <c r="D160" s="3">
        <v>43550</v>
      </c>
      <c r="E160" s="3" t="s">
        <v>37</v>
      </c>
      <c r="F160" s="1" t="s">
        <v>41</v>
      </c>
      <c r="G160" s="4" t="s">
        <v>41</v>
      </c>
      <c r="H160" s="8">
        <v>0</v>
      </c>
      <c r="I160" s="8">
        <v>1</v>
      </c>
      <c r="J160" s="8">
        <v>0</v>
      </c>
      <c r="K160" s="8">
        <v>1</v>
      </c>
      <c r="L160" s="8">
        <v>0</v>
      </c>
      <c r="M160" s="8">
        <v>0</v>
      </c>
      <c r="N160" s="17" t="str">
        <f t="shared" si="10"/>
        <v>Si</v>
      </c>
      <c r="O160" s="17" t="str">
        <f t="shared" si="11"/>
        <v>Si</v>
      </c>
      <c r="P160" s="17">
        <v>1</v>
      </c>
      <c r="Q160" s="19">
        <f>Tablas!$C$5*H160</f>
        <v>0</v>
      </c>
      <c r="R160" s="19">
        <f>Tablas!$D$5*I160</f>
        <v>6500</v>
      </c>
      <c r="S160" s="19">
        <f>Tablas!$E$5*J160</f>
        <v>0</v>
      </c>
      <c r="T160" s="19">
        <f>Tablas!$F$5*K160</f>
        <v>120000</v>
      </c>
      <c r="U160" s="19">
        <f>Tablas!$G$5*L160</f>
        <v>0</v>
      </c>
      <c r="V160" s="19">
        <f>Tablas!$H$5*M160</f>
        <v>0</v>
      </c>
      <c r="W160" s="19">
        <f t="shared" si="12"/>
        <v>126500</v>
      </c>
      <c r="X160" s="17">
        <f>VLOOKUP(G160, Tablas!$B$9:$C$36, 2, FALSE)</f>
        <v>1</v>
      </c>
      <c r="Y160" s="17">
        <f t="shared" si="13"/>
        <v>2018</v>
      </c>
      <c r="Z160" s="17">
        <f t="shared" si="14"/>
        <v>3</v>
      </c>
    </row>
    <row r="161" spans="1:26" x14ac:dyDescent="0.25">
      <c r="A161" s="2">
        <v>10000159</v>
      </c>
      <c r="B161" s="1" t="s">
        <v>307</v>
      </c>
      <c r="C161" s="3">
        <v>43204</v>
      </c>
      <c r="D161" s="3">
        <v>43967</v>
      </c>
      <c r="E161" s="3" t="s">
        <v>37</v>
      </c>
      <c r="F161" s="1" t="s">
        <v>41</v>
      </c>
      <c r="G161" s="4" t="s">
        <v>41</v>
      </c>
      <c r="H161" s="8">
        <v>0</v>
      </c>
      <c r="I161" s="8">
        <v>0</v>
      </c>
      <c r="J161" s="8">
        <v>0</v>
      </c>
      <c r="K161" s="8">
        <v>0</v>
      </c>
      <c r="L161" s="8">
        <v>3</v>
      </c>
      <c r="M161" s="8">
        <v>0</v>
      </c>
      <c r="N161" s="17" t="str">
        <f t="shared" si="10"/>
        <v>No</v>
      </c>
      <c r="O161" s="17" t="str">
        <f t="shared" si="11"/>
        <v>Si</v>
      </c>
      <c r="P161" s="17">
        <v>1</v>
      </c>
      <c r="Q161" s="19">
        <f>Tablas!$C$5*H161</f>
        <v>0</v>
      </c>
      <c r="R161" s="19">
        <f>Tablas!$D$5*I161</f>
        <v>0</v>
      </c>
      <c r="S161" s="19">
        <f>Tablas!$E$5*J161</f>
        <v>0</v>
      </c>
      <c r="T161" s="19">
        <f>Tablas!$F$5*K161</f>
        <v>0</v>
      </c>
      <c r="U161" s="19">
        <f>Tablas!$G$5*L161</f>
        <v>750000</v>
      </c>
      <c r="V161" s="19">
        <f>Tablas!$H$5*M161</f>
        <v>0</v>
      </c>
      <c r="W161" s="19">
        <f t="shared" si="12"/>
        <v>750000</v>
      </c>
      <c r="X161" s="17">
        <f>VLOOKUP(G161, Tablas!$B$9:$C$36, 2, FALSE)</f>
        <v>1</v>
      </c>
      <c r="Y161" s="17">
        <f t="shared" si="13"/>
        <v>2018</v>
      </c>
      <c r="Z161" s="17">
        <f t="shared" si="14"/>
        <v>5</v>
      </c>
    </row>
    <row r="162" spans="1:26" x14ac:dyDescent="0.25">
      <c r="A162" s="2">
        <v>10000160</v>
      </c>
      <c r="B162" s="1" t="s">
        <v>308</v>
      </c>
      <c r="C162" s="3">
        <v>43204</v>
      </c>
      <c r="D162" s="3">
        <v>43630</v>
      </c>
      <c r="E162" s="3" t="s">
        <v>37</v>
      </c>
      <c r="F162" s="1" t="s">
        <v>162</v>
      </c>
      <c r="G162" s="4" t="s">
        <v>163</v>
      </c>
      <c r="H162" s="8">
        <v>0</v>
      </c>
      <c r="I162" s="8">
        <v>1</v>
      </c>
      <c r="J162" s="8">
        <v>1</v>
      </c>
      <c r="K162" s="8">
        <v>1</v>
      </c>
      <c r="L162" s="8">
        <v>3</v>
      </c>
      <c r="M162" s="8">
        <v>2</v>
      </c>
      <c r="N162" s="17" t="str">
        <f t="shared" si="10"/>
        <v>Si</v>
      </c>
      <c r="O162" s="17" t="str">
        <f t="shared" si="11"/>
        <v>Si</v>
      </c>
      <c r="P162" s="17">
        <v>1</v>
      </c>
      <c r="Q162" s="19">
        <f>Tablas!$C$5*H162</f>
        <v>0</v>
      </c>
      <c r="R162" s="19">
        <f>Tablas!$D$5*I162</f>
        <v>6500</v>
      </c>
      <c r="S162" s="19">
        <f>Tablas!$E$5*J162</f>
        <v>1500</v>
      </c>
      <c r="T162" s="19">
        <f>Tablas!$F$5*K162</f>
        <v>120000</v>
      </c>
      <c r="U162" s="19">
        <f>Tablas!$G$5*L162</f>
        <v>750000</v>
      </c>
      <c r="V162" s="19">
        <f>Tablas!$H$5*M162</f>
        <v>360000</v>
      </c>
      <c r="W162" s="19">
        <f t="shared" si="12"/>
        <v>1238000</v>
      </c>
      <c r="X162" s="17">
        <f>VLOOKUP(G162, Tablas!$B$9:$C$36, 2, FALSE)</f>
        <v>4</v>
      </c>
      <c r="Y162" s="17">
        <f t="shared" si="13"/>
        <v>2018</v>
      </c>
      <c r="Z162" s="17">
        <f t="shared" si="14"/>
        <v>6</v>
      </c>
    </row>
    <row r="163" spans="1:26" x14ac:dyDescent="0.25">
      <c r="A163" s="2">
        <v>10000161</v>
      </c>
      <c r="B163" s="1" t="s">
        <v>309</v>
      </c>
      <c r="C163" s="3">
        <v>43219</v>
      </c>
      <c r="D163" s="3">
        <v>44107</v>
      </c>
      <c r="E163" s="3" t="s">
        <v>37</v>
      </c>
      <c r="F163" s="1" t="s">
        <v>305</v>
      </c>
      <c r="G163" s="4" t="s">
        <v>163</v>
      </c>
      <c r="H163" s="8">
        <v>0</v>
      </c>
      <c r="I163" s="8">
        <v>0</v>
      </c>
      <c r="J163" s="8">
        <v>0</v>
      </c>
      <c r="K163" s="8">
        <v>1</v>
      </c>
      <c r="L163" s="8">
        <v>3</v>
      </c>
      <c r="M163" s="8">
        <v>0</v>
      </c>
      <c r="N163" s="17" t="str">
        <f t="shared" si="10"/>
        <v>No</v>
      </c>
      <c r="O163" s="17" t="str">
        <f t="shared" si="11"/>
        <v>Si</v>
      </c>
      <c r="P163" s="17">
        <v>1</v>
      </c>
      <c r="Q163" s="19">
        <f>Tablas!$C$5*H163</f>
        <v>0</v>
      </c>
      <c r="R163" s="19">
        <f>Tablas!$D$5*I163</f>
        <v>0</v>
      </c>
      <c r="S163" s="19">
        <f>Tablas!$E$5*J163</f>
        <v>0</v>
      </c>
      <c r="T163" s="19">
        <f>Tablas!$F$5*K163</f>
        <v>120000</v>
      </c>
      <c r="U163" s="19">
        <f>Tablas!$G$5*L163</f>
        <v>750000</v>
      </c>
      <c r="V163" s="19">
        <f>Tablas!$H$5*M163</f>
        <v>0</v>
      </c>
      <c r="W163" s="19">
        <f t="shared" si="12"/>
        <v>870000</v>
      </c>
      <c r="X163" s="17">
        <f>VLOOKUP(G163, Tablas!$B$9:$C$36, 2, FALSE)</f>
        <v>4</v>
      </c>
      <c r="Y163" s="17">
        <f t="shared" si="13"/>
        <v>2018</v>
      </c>
      <c r="Z163" s="17">
        <f t="shared" si="14"/>
        <v>10</v>
      </c>
    </row>
    <row r="164" spans="1:26" x14ac:dyDescent="0.25">
      <c r="A164" s="2">
        <v>10000162</v>
      </c>
      <c r="B164" s="1" t="s">
        <v>310</v>
      </c>
      <c r="C164" s="3">
        <v>43219</v>
      </c>
      <c r="D164" s="3">
        <v>43299</v>
      </c>
      <c r="E164" s="3" t="s">
        <v>37</v>
      </c>
      <c r="F164" s="1" t="s">
        <v>305</v>
      </c>
      <c r="G164" s="4" t="s">
        <v>163</v>
      </c>
      <c r="H164" s="8">
        <v>1</v>
      </c>
      <c r="I164" s="8">
        <v>1</v>
      </c>
      <c r="J164" s="8">
        <v>1</v>
      </c>
      <c r="K164" s="8">
        <v>1</v>
      </c>
      <c r="L164" s="8">
        <v>2</v>
      </c>
      <c r="M164" s="8">
        <v>2</v>
      </c>
      <c r="N164" s="17" t="str">
        <f t="shared" si="10"/>
        <v>Si</v>
      </c>
      <c r="O164" s="17" t="str">
        <f t="shared" si="11"/>
        <v>Si</v>
      </c>
      <c r="P164" s="17">
        <v>1</v>
      </c>
      <c r="Q164" s="19">
        <f>Tablas!$C$5*H164</f>
        <v>2500</v>
      </c>
      <c r="R164" s="19">
        <f>Tablas!$D$5*I164</f>
        <v>6500</v>
      </c>
      <c r="S164" s="19">
        <f>Tablas!$E$5*J164</f>
        <v>1500</v>
      </c>
      <c r="T164" s="19">
        <f>Tablas!$F$5*K164</f>
        <v>120000</v>
      </c>
      <c r="U164" s="19">
        <f>Tablas!$G$5*L164</f>
        <v>500000</v>
      </c>
      <c r="V164" s="19">
        <f>Tablas!$H$5*M164</f>
        <v>360000</v>
      </c>
      <c r="W164" s="19">
        <f t="shared" si="12"/>
        <v>990500</v>
      </c>
      <c r="X164" s="17">
        <f>VLOOKUP(G164, Tablas!$B$9:$C$36, 2, FALSE)</f>
        <v>4</v>
      </c>
      <c r="Y164" s="17">
        <f t="shared" si="13"/>
        <v>2018</v>
      </c>
      <c r="Z164" s="17">
        <f t="shared" si="14"/>
        <v>7</v>
      </c>
    </row>
    <row r="165" spans="1:26" x14ac:dyDescent="0.25">
      <c r="A165" s="2">
        <v>10000163</v>
      </c>
      <c r="B165" s="1" t="s">
        <v>311</v>
      </c>
      <c r="C165" s="3">
        <v>43232</v>
      </c>
      <c r="D165" s="3">
        <v>43455</v>
      </c>
      <c r="E165" s="3" t="s">
        <v>44</v>
      </c>
      <c r="F165" s="1" t="s">
        <v>41</v>
      </c>
      <c r="G165" s="4" t="s">
        <v>41</v>
      </c>
      <c r="H165" s="8">
        <v>1</v>
      </c>
      <c r="I165" s="8">
        <v>1</v>
      </c>
      <c r="J165" s="8">
        <v>1</v>
      </c>
      <c r="K165" s="8">
        <v>1</v>
      </c>
      <c r="L165" s="8">
        <v>1</v>
      </c>
      <c r="M165" s="8">
        <v>2</v>
      </c>
      <c r="N165" s="17" t="str">
        <f t="shared" si="10"/>
        <v>Si</v>
      </c>
      <c r="O165" s="17" t="str">
        <f t="shared" si="11"/>
        <v>Si</v>
      </c>
      <c r="P165" s="17">
        <v>1</v>
      </c>
      <c r="Q165" s="19">
        <f>Tablas!$C$5*H165</f>
        <v>2500</v>
      </c>
      <c r="R165" s="19">
        <f>Tablas!$D$5*I165</f>
        <v>6500</v>
      </c>
      <c r="S165" s="19">
        <f>Tablas!$E$5*J165</f>
        <v>1500</v>
      </c>
      <c r="T165" s="19">
        <f>Tablas!$F$5*K165</f>
        <v>120000</v>
      </c>
      <c r="U165" s="19">
        <f>Tablas!$G$5*L165</f>
        <v>250000</v>
      </c>
      <c r="V165" s="19">
        <f>Tablas!$H$5*M165</f>
        <v>360000</v>
      </c>
      <c r="W165" s="19">
        <f t="shared" si="12"/>
        <v>740500</v>
      </c>
      <c r="X165" s="17">
        <f>VLOOKUP(G165, Tablas!$B$9:$C$36, 2, FALSE)</f>
        <v>1</v>
      </c>
      <c r="Y165" s="17">
        <f t="shared" si="13"/>
        <v>2018</v>
      </c>
      <c r="Z165" s="17">
        <f t="shared" si="14"/>
        <v>12</v>
      </c>
    </row>
    <row r="166" spans="1:26" x14ac:dyDescent="0.25">
      <c r="A166" s="2">
        <v>10000164</v>
      </c>
      <c r="B166" s="1" t="s">
        <v>312</v>
      </c>
      <c r="C166" s="3">
        <v>43232</v>
      </c>
      <c r="D166" s="3">
        <v>43515</v>
      </c>
      <c r="E166" s="3" t="s">
        <v>44</v>
      </c>
      <c r="F166" s="1" t="s">
        <v>41</v>
      </c>
      <c r="G166" s="4" t="s">
        <v>41</v>
      </c>
      <c r="H166" s="8">
        <v>1</v>
      </c>
      <c r="I166" s="8">
        <v>2</v>
      </c>
      <c r="J166" s="8">
        <v>0</v>
      </c>
      <c r="K166" s="8">
        <v>1</v>
      </c>
      <c r="L166" s="8">
        <v>2</v>
      </c>
      <c r="M166" s="8">
        <v>2</v>
      </c>
      <c r="N166" s="17" t="str">
        <f t="shared" si="10"/>
        <v>Si</v>
      </c>
      <c r="O166" s="17" t="str">
        <f t="shared" si="11"/>
        <v>Si</v>
      </c>
      <c r="P166" s="17">
        <v>1</v>
      </c>
      <c r="Q166" s="19">
        <f>Tablas!$C$5*H166</f>
        <v>2500</v>
      </c>
      <c r="R166" s="19">
        <f>Tablas!$D$5*I166</f>
        <v>13000</v>
      </c>
      <c r="S166" s="19">
        <f>Tablas!$E$5*J166</f>
        <v>0</v>
      </c>
      <c r="T166" s="19">
        <f>Tablas!$F$5*K166</f>
        <v>120000</v>
      </c>
      <c r="U166" s="19">
        <f>Tablas!$G$5*L166</f>
        <v>500000</v>
      </c>
      <c r="V166" s="19">
        <f>Tablas!$H$5*M166</f>
        <v>360000</v>
      </c>
      <c r="W166" s="19">
        <f t="shared" si="12"/>
        <v>995500</v>
      </c>
      <c r="X166" s="17">
        <f>VLOOKUP(G166, Tablas!$B$9:$C$36, 2, FALSE)</f>
        <v>1</v>
      </c>
      <c r="Y166" s="17">
        <f t="shared" si="13"/>
        <v>2018</v>
      </c>
      <c r="Z166" s="17">
        <f t="shared" si="14"/>
        <v>2</v>
      </c>
    </row>
    <row r="167" spans="1:26" x14ac:dyDescent="0.25">
      <c r="A167" s="2">
        <v>10000165</v>
      </c>
      <c r="B167" s="1" t="s">
        <v>313</v>
      </c>
      <c r="C167" s="3">
        <v>43233</v>
      </c>
      <c r="D167" s="3">
        <v>43900</v>
      </c>
      <c r="E167" s="3" t="s">
        <v>37</v>
      </c>
      <c r="F167" s="1" t="s">
        <v>294</v>
      </c>
      <c r="G167" s="4" t="s">
        <v>113</v>
      </c>
      <c r="H167" s="8">
        <v>0</v>
      </c>
      <c r="I167" s="8">
        <v>2</v>
      </c>
      <c r="J167" s="8">
        <v>0</v>
      </c>
      <c r="K167" s="8">
        <v>3</v>
      </c>
      <c r="L167" s="8">
        <v>2</v>
      </c>
      <c r="M167" s="8">
        <v>1</v>
      </c>
      <c r="N167" s="17" t="str">
        <f t="shared" si="10"/>
        <v>Si</v>
      </c>
      <c r="O167" s="17" t="str">
        <f t="shared" si="11"/>
        <v>Si</v>
      </c>
      <c r="P167" s="17">
        <v>1</v>
      </c>
      <c r="Q167" s="19">
        <f>Tablas!$C$5*H167</f>
        <v>0</v>
      </c>
      <c r="R167" s="19">
        <f>Tablas!$D$5*I167</f>
        <v>13000</v>
      </c>
      <c r="S167" s="19">
        <f>Tablas!$E$5*J167</f>
        <v>0</v>
      </c>
      <c r="T167" s="19">
        <f>Tablas!$F$5*K167</f>
        <v>360000</v>
      </c>
      <c r="U167" s="19">
        <f>Tablas!$G$5*L167</f>
        <v>500000</v>
      </c>
      <c r="V167" s="19">
        <f>Tablas!$H$5*M167</f>
        <v>180000</v>
      </c>
      <c r="W167" s="19">
        <f t="shared" si="12"/>
        <v>1053000</v>
      </c>
      <c r="X167" s="17">
        <f>VLOOKUP(G167, Tablas!$B$9:$C$36, 2, FALSE)</f>
        <v>3</v>
      </c>
      <c r="Y167" s="17">
        <f t="shared" si="13"/>
        <v>2018</v>
      </c>
      <c r="Z167" s="17">
        <f t="shared" si="14"/>
        <v>3</v>
      </c>
    </row>
    <row r="168" spans="1:26" x14ac:dyDescent="0.25">
      <c r="A168" s="2">
        <v>10000166</v>
      </c>
      <c r="B168" s="1" t="s">
        <v>314</v>
      </c>
      <c r="C168" s="3">
        <v>43233</v>
      </c>
      <c r="D168" s="3">
        <v>43734</v>
      </c>
      <c r="E168" s="3" t="s">
        <v>44</v>
      </c>
      <c r="F168" s="1" t="s">
        <v>41</v>
      </c>
      <c r="G168" s="4" t="s">
        <v>41</v>
      </c>
      <c r="H168" s="8">
        <v>0</v>
      </c>
      <c r="I168" s="8">
        <v>2</v>
      </c>
      <c r="J168" s="8">
        <v>0</v>
      </c>
      <c r="K168" s="8">
        <v>3</v>
      </c>
      <c r="L168" s="8">
        <v>3</v>
      </c>
      <c r="M168" s="8">
        <v>2</v>
      </c>
      <c r="N168" s="17" t="str">
        <f t="shared" si="10"/>
        <v>Si</v>
      </c>
      <c r="O168" s="17" t="str">
        <f t="shared" si="11"/>
        <v>Si</v>
      </c>
      <c r="P168" s="17">
        <v>1</v>
      </c>
      <c r="Q168" s="19">
        <f>Tablas!$C$5*H168</f>
        <v>0</v>
      </c>
      <c r="R168" s="19">
        <f>Tablas!$D$5*I168</f>
        <v>13000</v>
      </c>
      <c r="S168" s="19">
        <f>Tablas!$E$5*J168</f>
        <v>0</v>
      </c>
      <c r="T168" s="19">
        <f>Tablas!$F$5*K168</f>
        <v>360000</v>
      </c>
      <c r="U168" s="19">
        <f>Tablas!$G$5*L168</f>
        <v>750000</v>
      </c>
      <c r="V168" s="19">
        <f>Tablas!$H$5*M168</f>
        <v>360000</v>
      </c>
      <c r="W168" s="19">
        <f t="shared" si="12"/>
        <v>1483000</v>
      </c>
      <c r="X168" s="17">
        <f>VLOOKUP(G168, Tablas!$B$9:$C$36, 2, FALSE)</f>
        <v>1</v>
      </c>
      <c r="Y168" s="17">
        <f t="shared" si="13"/>
        <v>2018</v>
      </c>
      <c r="Z168" s="17">
        <f t="shared" si="14"/>
        <v>9</v>
      </c>
    </row>
    <row r="169" spans="1:26" x14ac:dyDescent="0.25">
      <c r="A169" s="2">
        <v>10000167</v>
      </c>
      <c r="B169" s="1" t="s">
        <v>315</v>
      </c>
      <c r="C169" s="3">
        <v>43233</v>
      </c>
      <c r="D169" s="3">
        <v>43409</v>
      </c>
      <c r="E169" s="3" t="s">
        <v>44</v>
      </c>
      <c r="F169" s="1" t="s">
        <v>316</v>
      </c>
      <c r="G169" s="4" t="s">
        <v>63</v>
      </c>
      <c r="H169" s="8">
        <v>0</v>
      </c>
      <c r="I169" s="8">
        <v>2</v>
      </c>
      <c r="J169" s="8">
        <v>0</v>
      </c>
      <c r="K169" s="8">
        <v>0</v>
      </c>
      <c r="L169" s="8">
        <v>3</v>
      </c>
      <c r="M169" s="8">
        <v>0</v>
      </c>
      <c r="N169" s="17" t="str">
        <f t="shared" si="10"/>
        <v>Si</v>
      </c>
      <c r="O169" s="17" t="str">
        <f t="shared" si="11"/>
        <v>Si</v>
      </c>
      <c r="P169" s="17">
        <v>1</v>
      </c>
      <c r="Q169" s="19">
        <f>Tablas!$C$5*H169</f>
        <v>0</v>
      </c>
      <c r="R169" s="19">
        <f>Tablas!$D$5*I169</f>
        <v>13000</v>
      </c>
      <c r="S169" s="19">
        <f>Tablas!$E$5*J169</f>
        <v>0</v>
      </c>
      <c r="T169" s="19">
        <f>Tablas!$F$5*K169</f>
        <v>0</v>
      </c>
      <c r="U169" s="19">
        <f>Tablas!$G$5*L169</f>
        <v>750000</v>
      </c>
      <c r="V169" s="19">
        <f>Tablas!$H$5*M169</f>
        <v>0</v>
      </c>
      <c r="W169" s="19">
        <f t="shared" si="12"/>
        <v>763000</v>
      </c>
      <c r="X169" s="17">
        <f>VLOOKUP(G169, Tablas!$B$9:$C$36, 2, FALSE)</f>
        <v>1</v>
      </c>
      <c r="Y169" s="17">
        <f t="shared" si="13"/>
        <v>2018</v>
      </c>
      <c r="Z169" s="17">
        <f t="shared" si="14"/>
        <v>11</v>
      </c>
    </row>
    <row r="170" spans="1:26" x14ac:dyDescent="0.25">
      <c r="A170" s="2">
        <v>10000168</v>
      </c>
      <c r="B170" s="1" t="s">
        <v>317</v>
      </c>
      <c r="C170" s="3">
        <v>43234</v>
      </c>
      <c r="D170" s="3">
        <v>43387</v>
      </c>
      <c r="E170" s="3" t="s">
        <v>44</v>
      </c>
      <c r="F170" s="1" t="s">
        <v>41</v>
      </c>
      <c r="G170" s="4" t="s">
        <v>41</v>
      </c>
      <c r="H170" s="8">
        <v>1</v>
      </c>
      <c r="I170" s="8">
        <v>2</v>
      </c>
      <c r="J170" s="8">
        <v>1</v>
      </c>
      <c r="K170" s="8">
        <v>0</v>
      </c>
      <c r="L170" s="8">
        <v>1</v>
      </c>
      <c r="M170" s="8">
        <v>2</v>
      </c>
      <c r="N170" s="17" t="str">
        <f t="shared" si="10"/>
        <v>Si</v>
      </c>
      <c r="O170" s="17" t="str">
        <f t="shared" si="11"/>
        <v>Si</v>
      </c>
      <c r="P170" s="17">
        <v>1</v>
      </c>
      <c r="Q170" s="19">
        <f>Tablas!$C$5*H170</f>
        <v>2500</v>
      </c>
      <c r="R170" s="19">
        <f>Tablas!$D$5*I170</f>
        <v>13000</v>
      </c>
      <c r="S170" s="19">
        <f>Tablas!$E$5*J170</f>
        <v>1500</v>
      </c>
      <c r="T170" s="19">
        <f>Tablas!$F$5*K170</f>
        <v>0</v>
      </c>
      <c r="U170" s="19">
        <f>Tablas!$G$5*L170</f>
        <v>250000</v>
      </c>
      <c r="V170" s="19">
        <f>Tablas!$H$5*M170</f>
        <v>360000</v>
      </c>
      <c r="W170" s="19">
        <f t="shared" si="12"/>
        <v>627000</v>
      </c>
      <c r="X170" s="17">
        <f>VLOOKUP(G170, Tablas!$B$9:$C$36, 2, FALSE)</f>
        <v>1</v>
      </c>
      <c r="Y170" s="17">
        <f t="shared" si="13"/>
        <v>2018</v>
      </c>
      <c r="Z170" s="17">
        <f t="shared" si="14"/>
        <v>10</v>
      </c>
    </row>
    <row r="171" spans="1:26" x14ac:dyDescent="0.25">
      <c r="A171" s="2">
        <v>10000169</v>
      </c>
      <c r="B171" s="1" t="s">
        <v>318</v>
      </c>
      <c r="C171" s="3">
        <v>43234</v>
      </c>
      <c r="D171" s="3">
        <v>43328</v>
      </c>
      <c r="E171" s="3" t="s">
        <v>37</v>
      </c>
      <c r="F171" s="1" t="s">
        <v>41</v>
      </c>
      <c r="G171" s="4" t="s">
        <v>41</v>
      </c>
      <c r="H171" s="8">
        <v>0</v>
      </c>
      <c r="I171" s="8">
        <v>2</v>
      </c>
      <c r="J171" s="8">
        <v>0</v>
      </c>
      <c r="K171" s="8">
        <v>1</v>
      </c>
      <c r="L171" s="8">
        <v>2</v>
      </c>
      <c r="M171" s="8">
        <v>2</v>
      </c>
      <c r="N171" s="17" t="str">
        <f t="shared" si="10"/>
        <v>Si</v>
      </c>
      <c r="O171" s="17" t="str">
        <f t="shared" si="11"/>
        <v>Si</v>
      </c>
      <c r="P171" s="17">
        <v>1</v>
      </c>
      <c r="Q171" s="19">
        <f>Tablas!$C$5*H171</f>
        <v>0</v>
      </c>
      <c r="R171" s="19">
        <f>Tablas!$D$5*I171</f>
        <v>13000</v>
      </c>
      <c r="S171" s="19">
        <f>Tablas!$E$5*J171</f>
        <v>0</v>
      </c>
      <c r="T171" s="19">
        <f>Tablas!$F$5*K171</f>
        <v>120000</v>
      </c>
      <c r="U171" s="19">
        <f>Tablas!$G$5*L171</f>
        <v>500000</v>
      </c>
      <c r="V171" s="19">
        <f>Tablas!$H$5*M171</f>
        <v>360000</v>
      </c>
      <c r="W171" s="19">
        <f t="shared" si="12"/>
        <v>993000</v>
      </c>
      <c r="X171" s="17">
        <f>VLOOKUP(G171, Tablas!$B$9:$C$36, 2, FALSE)</f>
        <v>1</v>
      </c>
      <c r="Y171" s="17">
        <f t="shared" si="13"/>
        <v>2018</v>
      </c>
      <c r="Z171" s="17">
        <f t="shared" si="14"/>
        <v>8</v>
      </c>
    </row>
    <row r="172" spans="1:26" x14ac:dyDescent="0.25">
      <c r="A172" s="2">
        <v>10000170</v>
      </c>
      <c r="B172" s="1" t="s">
        <v>319</v>
      </c>
      <c r="C172" s="3">
        <v>43241</v>
      </c>
      <c r="D172" s="3">
        <v>43349</v>
      </c>
      <c r="E172" s="3" t="s">
        <v>37</v>
      </c>
      <c r="F172" s="1" t="s">
        <v>41</v>
      </c>
      <c r="G172" s="4" t="s">
        <v>41</v>
      </c>
      <c r="H172" s="8">
        <v>1</v>
      </c>
      <c r="I172" s="8">
        <v>1</v>
      </c>
      <c r="J172" s="8">
        <v>0</v>
      </c>
      <c r="K172" s="8">
        <v>1</v>
      </c>
      <c r="L172" s="8">
        <v>1</v>
      </c>
      <c r="M172" s="8">
        <v>0</v>
      </c>
      <c r="N172" s="17" t="str">
        <f t="shared" si="10"/>
        <v>Si</v>
      </c>
      <c r="O172" s="17" t="str">
        <f t="shared" si="11"/>
        <v>Si</v>
      </c>
      <c r="P172" s="17">
        <v>1</v>
      </c>
      <c r="Q172" s="19">
        <f>Tablas!$C$5*H172</f>
        <v>2500</v>
      </c>
      <c r="R172" s="19">
        <f>Tablas!$D$5*I172</f>
        <v>6500</v>
      </c>
      <c r="S172" s="19">
        <f>Tablas!$E$5*J172</f>
        <v>0</v>
      </c>
      <c r="T172" s="19">
        <f>Tablas!$F$5*K172</f>
        <v>120000</v>
      </c>
      <c r="U172" s="19">
        <f>Tablas!$G$5*L172</f>
        <v>250000</v>
      </c>
      <c r="V172" s="19">
        <f>Tablas!$H$5*M172</f>
        <v>0</v>
      </c>
      <c r="W172" s="19">
        <f t="shared" si="12"/>
        <v>379000</v>
      </c>
      <c r="X172" s="17">
        <f>VLOOKUP(G172, Tablas!$B$9:$C$36, 2, FALSE)</f>
        <v>1</v>
      </c>
      <c r="Y172" s="17">
        <f t="shared" si="13"/>
        <v>2018</v>
      </c>
      <c r="Z172" s="17">
        <f t="shared" si="14"/>
        <v>9</v>
      </c>
    </row>
    <row r="173" spans="1:26" x14ac:dyDescent="0.25">
      <c r="A173" s="2">
        <v>10000171</v>
      </c>
      <c r="B173" s="1" t="s">
        <v>320</v>
      </c>
      <c r="C173" s="3">
        <v>43241</v>
      </c>
      <c r="D173" s="3">
        <v>43819</v>
      </c>
      <c r="E173" s="3" t="s">
        <v>37</v>
      </c>
      <c r="F173" s="1" t="s">
        <v>41</v>
      </c>
      <c r="G173" s="4" t="s">
        <v>41</v>
      </c>
      <c r="H173" s="8">
        <v>0</v>
      </c>
      <c r="I173" s="8">
        <v>1</v>
      </c>
      <c r="J173" s="8">
        <v>0</v>
      </c>
      <c r="K173" s="8">
        <v>3</v>
      </c>
      <c r="L173" s="8">
        <v>2</v>
      </c>
      <c r="M173" s="8">
        <v>0</v>
      </c>
      <c r="N173" s="17" t="str">
        <f t="shared" si="10"/>
        <v>Si</v>
      </c>
      <c r="O173" s="17" t="str">
        <f t="shared" si="11"/>
        <v>Si</v>
      </c>
      <c r="P173" s="17">
        <v>1</v>
      </c>
      <c r="Q173" s="19">
        <f>Tablas!$C$5*H173</f>
        <v>0</v>
      </c>
      <c r="R173" s="19">
        <f>Tablas!$D$5*I173</f>
        <v>6500</v>
      </c>
      <c r="S173" s="19">
        <f>Tablas!$E$5*J173</f>
        <v>0</v>
      </c>
      <c r="T173" s="19">
        <f>Tablas!$F$5*K173</f>
        <v>360000</v>
      </c>
      <c r="U173" s="19">
        <f>Tablas!$G$5*L173</f>
        <v>500000</v>
      </c>
      <c r="V173" s="19">
        <f>Tablas!$H$5*M173</f>
        <v>0</v>
      </c>
      <c r="W173" s="19">
        <f t="shared" si="12"/>
        <v>866500</v>
      </c>
      <c r="X173" s="17">
        <f>VLOOKUP(G173, Tablas!$B$9:$C$36, 2, FALSE)</f>
        <v>1</v>
      </c>
      <c r="Y173" s="17">
        <f t="shared" si="13"/>
        <v>2018</v>
      </c>
      <c r="Z173" s="17">
        <f t="shared" si="14"/>
        <v>12</v>
      </c>
    </row>
    <row r="174" spans="1:26" x14ac:dyDescent="0.25">
      <c r="A174" s="2">
        <v>10000172</v>
      </c>
      <c r="B174" s="1" t="s">
        <v>321</v>
      </c>
      <c r="C174" s="3">
        <v>43245</v>
      </c>
      <c r="D174" s="3">
        <v>43394</v>
      </c>
      <c r="E174" s="3" t="s">
        <v>37</v>
      </c>
      <c r="F174" s="1" t="s">
        <v>81</v>
      </c>
      <c r="G174" s="4" t="s">
        <v>82</v>
      </c>
      <c r="H174" s="8">
        <v>1</v>
      </c>
      <c r="I174" s="8">
        <v>1</v>
      </c>
      <c r="J174" s="8">
        <v>0</v>
      </c>
      <c r="K174" s="8">
        <v>0</v>
      </c>
      <c r="L174" s="8">
        <v>2</v>
      </c>
      <c r="M174" s="8">
        <v>2</v>
      </c>
      <c r="N174" s="17" t="str">
        <f t="shared" si="10"/>
        <v>Si</v>
      </c>
      <c r="O174" s="17" t="str">
        <f t="shared" si="11"/>
        <v>Si</v>
      </c>
      <c r="P174" s="17">
        <v>1</v>
      </c>
      <c r="Q174" s="19">
        <f>Tablas!$C$5*H174</f>
        <v>2500</v>
      </c>
      <c r="R174" s="19">
        <f>Tablas!$D$5*I174</f>
        <v>6500</v>
      </c>
      <c r="S174" s="19">
        <f>Tablas!$E$5*J174</f>
        <v>0</v>
      </c>
      <c r="T174" s="19">
        <f>Tablas!$F$5*K174</f>
        <v>0</v>
      </c>
      <c r="U174" s="19">
        <f>Tablas!$G$5*L174</f>
        <v>500000</v>
      </c>
      <c r="V174" s="19">
        <f>Tablas!$H$5*M174</f>
        <v>360000</v>
      </c>
      <c r="W174" s="19">
        <f t="shared" si="12"/>
        <v>869000</v>
      </c>
      <c r="X174" s="17">
        <f>VLOOKUP(G174, Tablas!$B$9:$C$36, 2, FALSE)</f>
        <v>2</v>
      </c>
      <c r="Y174" s="17">
        <f t="shared" si="13"/>
        <v>2018</v>
      </c>
      <c r="Z174" s="17">
        <f t="shared" si="14"/>
        <v>10</v>
      </c>
    </row>
    <row r="175" spans="1:26" x14ac:dyDescent="0.25">
      <c r="A175" s="2">
        <v>10000173</v>
      </c>
      <c r="B175" s="1" t="s">
        <v>322</v>
      </c>
      <c r="C175" s="3">
        <v>43245</v>
      </c>
      <c r="D175" s="3">
        <v>43403</v>
      </c>
      <c r="E175" s="3" t="s">
        <v>37</v>
      </c>
      <c r="F175" s="1" t="s">
        <v>154</v>
      </c>
      <c r="G175" s="4" t="s">
        <v>109</v>
      </c>
      <c r="H175" s="8">
        <v>0</v>
      </c>
      <c r="I175" s="8">
        <v>0</v>
      </c>
      <c r="J175" s="8">
        <v>0</v>
      </c>
      <c r="K175" s="8">
        <v>1</v>
      </c>
      <c r="L175" s="8">
        <v>3</v>
      </c>
      <c r="M175" s="8">
        <v>0</v>
      </c>
      <c r="N175" s="17" t="str">
        <f t="shared" si="10"/>
        <v>No</v>
      </c>
      <c r="O175" s="17" t="str">
        <f t="shared" si="11"/>
        <v>Si</v>
      </c>
      <c r="P175" s="17">
        <v>1</v>
      </c>
      <c r="Q175" s="19">
        <f>Tablas!$C$5*H175</f>
        <v>0</v>
      </c>
      <c r="R175" s="19">
        <f>Tablas!$D$5*I175</f>
        <v>0</v>
      </c>
      <c r="S175" s="19">
        <f>Tablas!$E$5*J175</f>
        <v>0</v>
      </c>
      <c r="T175" s="19">
        <f>Tablas!$F$5*K175</f>
        <v>120000</v>
      </c>
      <c r="U175" s="19">
        <f>Tablas!$G$5*L175</f>
        <v>750000</v>
      </c>
      <c r="V175" s="19">
        <f>Tablas!$H$5*M175</f>
        <v>0</v>
      </c>
      <c r="W175" s="19">
        <f t="shared" si="12"/>
        <v>870000</v>
      </c>
      <c r="X175" s="17">
        <f>VLOOKUP(G175, Tablas!$B$9:$C$36, 2, FALSE)</f>
        <v>3</v>
      </c>
      <c r="Y175" s="17">
        <f t="shared" si="13"/>
        <v>2018</v>
      </c>
      <c r="Z175" s="17">
        <f t="shared" si="14"/>
        <v>10</v>
      </c>
    </row>
    <row r="176" spans="1:26" x14ac:dyDescent="0.25">
      <c r="A176" s="2">
        <v>10000174</v>
      </c>
      <c r="B176" s="1" t="s">
        <v>323</v>
      </c>
      <c r="C176" s="3">
        <v>43248</v>
      </c>
      <c r="D176" s="3">
        <v>43390</v>
      </c>
      <c r="E176" s="3" t="s">
        <v>37</v>
      </c>
      <c r="F176" s="1" t="s">
        <v>324</v>
      </c>
      <c r="G176" s="4" t="s">
        <v>57</v>
      </c>
      <c r="H176" s="8">
        <v>1</v>
      </c>
      <c r="I176" s="8">
        <v>2</v>
      </c>
      <c r="J176" s="8">
        <v>1</v>
      </c>
      <c r="K176" s="8">
        <v>0</v>
      </c>
      <c r="L176" s="8">
        <v>1</v>
      </c>
      <c r="M176" s="8">
        <v>2</v>
      </c>
      <c r="N176" s="17" t="str">
        <f t="shared" si="10"/>
        <v>Si</v>
      </c>
      <c r="O176" s="17" t="str">
        <f t="shared" si="11"/>
        <v>Si</v>
      </c>
      <c r="P176" s="17">
        <v>1</v>
      </c>
      <c r="Q176" s="19">
        <f>Tablas!$C$5*H176</f>
        <v>2500</v>
      </c>
      <c r="R176" s="19">
        <f>Tablas!$D$5*I176</f>
        <v>13000</v>
      </c>
      <c r="S176" s="19">
        <f>Tablas!$E$5*J176</f>
        <v>1500</v>
      </c>
      <c r="T176" s="19">
        <f>Tablas!$F$5*K176</f>
        <v>0</v>
      </c>
      <c r="U176" s="19">
        <f>Tablas!$G$5*L176</f>
        <v>250000</v>
      </c>
      <c r="V176" s="19">
        <f>Tablas!$H$5*M176</f>
        <v>360000</v>
      </c>
      <c r="W176" s="19">
        <f t="shared" si="12"/>
        <v>627000</v>
      </c>
      <c r="X176" s="17">
        <f>VLOOKUP(G176, Tablas!$B$9:$C$36, 2, FALSE)</f>
        <v>1</v>
      </c>
      <c r="Y176" s="17">
        <f t="shared" si="13"/>
        <v>2018</v>
      </c>
      <c r="Z176" s="17">
        <f t="shared" si="14"/>
        <v>10</v>
      </c>
    </row>
    <row r="177" spans="1:26" x14ac:dyDescent="0.25">
      <c r="A177" s="2">
        <v>10000175</v>
      </c>
      <c r="B177" s="1" t="s">
        <v>325</v>
      </c>
      <c r="C177" s="3">
        <v>43248</v>
      </c>
      <c r="D177" s="3">
        <v>43367</v>
      </c>
      <c r="E177" s="3" t="s">
        <v>44</v>
      </c>
      <c r="F177" s="1" t="s">
        <v>41</v>
      </c>
      <c r="G177" s="4" t="s">
        <v>41</v>
      </c>
      <c r="H177" s="8">
        <v>0</v>
      </c>
      <c r="I177" s="8">
        <v>2</v>
      </c>
      <c r="J177" s="8">
        <v>0</v>
      </c>
      <c r="K177" s="8">
        <v>1</v>
      </c>
      <c r="L177" s="8">
        <v>1</v>
      </c>
      <c r="M177" s="8">
        <v>1</v>
      </c>
      <c r="N177" s="17" t="str">
        <f t="shared" si="10"/>
        <v>Si</v>
      </c>
      <c r="O177" s="17" t="str">
        <f t="shared" si="11"/>
        <v>Si</v>
      </c>
      <c r="P177" s="17">
        <v>1</v>
      </c>
      <c r="Q177" s="19">
        <f>Tablas!$C$5*H177</f>
        <v>0</v>
      </c>
      <c r="R177" s="19">
        <f>Tablas!$D$5*I177</f>
        <v>13000</v>
      </c>
      <c r="S177" s="19">
        <f>Tablas!$E$5*J177</f>
        <v>0</v>
      </c>
      <c r="T177" s="19">
        <f>Tablas!$F$5*K177</f>
        <v>120000</v>
      </c>
      <c r="U177" s="19">
        <f>Tablas!$G$5*L177</f>
        <v>250000</v>
      </c>
      <c r="V177" s="19">
        <f>Tablas!$H$5*M177</f>
        <v>180000</v>
      </c>
      <c r="W177" s="19">
        <f t="shared" si="12"/>
        <v>563000</v>
      </c>
      <c r="X177" s="17">
        <f>VLOOKUP(G177, Tablas!$B$9:$C$36, 2, FALSE)</f>
        <v>1</v>
      </c>
      <c r="Y177" s="17">
        <f t="shared" si="13"/>
        <v>2018</v>
      </c>
      <c r="Z177" s="17">
        <f t="shared" si="14"/>
        <v>9</v>
      </c>
    </row>
    <row r="178" spans="1:26" x14ac:dyDescent="0.25">
      <c r="A178" s="2">
        <v>10000176</v>
      </c>
      <c r="B178" s="1" t="s">
        <v>326</v>
      </c>
      <c r="C178" s="3">
        <v>43248</v>
      </c>
      <c r="D178" s="3">
        <v>43957</v>
      </c>
      <c r="E178" s="3" t="s">
        <v>37</v>
      </c>
      <c r="F178" s="1" t="s">
        <v>267</v>
      </c>
      <c r="G178" s="4" t="s">
        <v>90</v>
      </c>
      <c r="H178" s="8">
        <v>1</v>
      </c>
      <c r="I178" s="8">
        <v>0</v>
      </c>
      <c r="J178" s="8">
        <v>0</v>
      </c>
      <c r="K178" s="8">
        <v>0</v>
      </c>
      <c r="L178" s="8">
        <v>1</v>
      </c>
      <c r="M178" s="8">
        <v>0</v>
      </c>
      <c r="N178" s="17" t="str">
        <f t="shared" si="10"/>
        <v>Si</v>
      </c>
      <c r="O178" s="17" t="str">
        <f t="shared" si="11"/>
        <v>Si</v>
      </c>
      <c r="P178" s="17">
        <v>1</v>
      </c>
      <c r="Q178" s="19">
        <f>Tablas!$C$5*H178</f>
        <v>2500</v>
      </c>
      <c r="R178" s="19">
        <f>Tablas!$D$5*I178</f>
        <v>0</v>
      </c>
      <c r="S178" s="19">
        <f>Tablas!$E$5*J178</f>
        <v>0</v>
      </c>
      <c r="T178" s="19">
        <f>Tablas!$F$5*K178</f>
        <v>0</v>
      </c>
      <c r="U178" s="19">
        <f>Tablas!$G$5*L178</f>
        <v>250000</v>
      </c>
      <c r="V178" s="19">
        <f>Tablas!$H$5*M178</f>
        <v>0</v>
      </c>
      <c r="W178" s="19">
        <f t="shared" si="12"/>
        <v>252500</v>
      </c>
      <c r="X178" s="17">
        <f>VLOOKUP(G178, Tablas!$B$9:$C$36, 2, FALSE)</f>
        <v>2</v>
      </c>
      <c r="Y178" s="17">
        <f t="shared" si="13"/>
        <v>2018</v>
      </c>
      <c r="Z178" s="17">
        <f t="shared" si="14"/>
        <v>5</v>
      </c>
    </row>
    <row r="179" spans="1:26" x14ac:dyDescent="0.25">
      <c r="A179" s="2">
        <v>10000177</v>
      </c>
      <c r="B179" s="1" t="s">
        <v>327</v>
      </c>
      <c r="C179" s="3">
        <v>43248</v>
      </c>
      <c r="D179" s="3">
        <v>43367</v>
      </c>
      <c r="E179" s="3" t="s">
        <v>37</v>
      </c>
      <c r="F179" s="1" t="s">
        <v>89</v>
      </c>
      <c r="G179" s="4" t="s">
        <v>90</v>
      </c>
      <c r="H179" s="8">
        <v>1</v>
      </c>
      <c r="I179" s="8">
        <v>0</v>
      </c>
      <c r="J179" s="8">
        <v>0</v>
      </c>
      <c r="K179" s="8">
        <v>1</v>
      </c>
      <c r="L179" s="8">
        <v>1</v>
      </c>
      <c r="M179" s="8">
        <v>0</v>
      </c>
      <c r="N179" s="17" t="str">
        <f t="shared" si="10"/>
        <v>Si</v>
      </c>
      <c r="O179" s="17" t="str">
        <f t="shared" si="11"/>
        <v>Si</v>
      </c>
      <c r="P179" s="17">
        <v>1</v>
      </c>
      <c r="Q179" s="19">
        <f>Tablas!$C$5*H179</f>
        <v>2500</v>
      </c>
      <c r="R179" s="19">
        <f>Tablas!$D$5*I179</f>
        <v>0</v>
      </c>
      <c r="S179" s="19">
        <f>Tablas!$E$5*J179</f>
        <v>0</v>
      </c>
      <c r="T179" s="19">
        <f>Tablas!$F$5*K179</f>
        <v>120000</v>
      </c>
      <c r="U179" s="19">
        <f>Tablas!$G$5*L179</f>
        <v>250000</v>
      </c>
      <c r="V179" s="19">
        <f>Tablas!$H$5*M179</f>
        <v>0</v>
      </c>
      <c r="W179" s="19">
        <f t="shared" si="12"/>
        <v>372500</v>
      </c>
      <c r="X179" s="17">
        <f>VLOOKUP(G179, Tablas!$B$9:$C$36, 2, FALSE)</f>
        <v>2</v>
      </c>
      <c r="Y179" s="17">
        <f t="shared" si="13"/>
        <v>2018</v>
      </c>
      <c r="Z179" s="17">
        <f t="shared" si="14"/>
        <v>9</v>
      </c>
    </row>
    <row r="180" spans="1:26" x14ac:dyDescent="0.25">
      <c r="A180" s="2">
        <v>10000178</v>
      </c>
      <c r="B180" s="1" t="s">
        <v>328</v>
      </c>
      <c r="C180" s="3">
        <v>43248</v>
      </c>
      <c r="D180" s="3">
        <v>43992</v>
      </c>
      <c r="E180" s="3" t="s">
        <v>44</v>
      </c>
      <c r="F180" s="1" t="s">
        <v>267</v>
      </c>
      <c r="G180" s="4" t="s">
        <v>90</v>
      </c>
      <c r="H180" s="8">
        <v>0</v>
      </c>
      <c r="I180" s="8">
        <v>2</v>
      </c>
      <c r="J180" s="8">
        <v>0</v>
      </c>
      <c r="K180" s="8">
        <v>3</v>
      </c>
      <c r="L180" s="8">
        <v>1</v>
      </c>
      <c r="M180" s="8">
        <v>1</v>
      </c>
      <c r="N180" s="17" t="str">
        <f t="shared" si="10"/>
        <v>Si</v>
      </c>
      <c r="O180" s="17" t="str">
        <f t="shared" si="11"/>
        <v>Si</v>
      </c>
      <c r="P180" s="17">
        <v>1</v>
      </c>
      <c r="Q180" s="19">
        <f>Tablas!$C$5*H180</f>
        <v>0</v>
      </c>
      <c r="R180" s="19">
        <f>Tablas!$D$5*I180</f>
        <v>13000</v>
      </c>
      <c r="S180" s="19">
        <f>Tablas!$E$5*J180</f>
        <v>0</v>
      </c>
      <c r="T180" s="19">
        <f>Tablas!$F$5*K180</f>
        <v>360000</v>
      </c>
      <c r="U180" s="19">
        <f>Tablas!$G$5*L180</f>
        <v>250000</v>
      </c>
      <c r="V180" s="19">
        <f>Tablas!$H$5*M180</f>
        <v>180000</v>
      </c>
      <c r="W180" s="19">
        <f t="shared" si="12"/>
        <v>803000</v>
      </c>
      <c r="X180" s="17">
        <f>VLOOKUP(G180, Tablas!$B$9:$C$36, 2, FALSE)</f>
        <v>2</v>
      </c>
      <c r="Y180" s="17">
        <f t="shared" si="13"/>
        <v>2018</v>
      </c>
      <c r="Z180" s="17">
        <f t="shared" si="14"/>
        <v>6</v>
      </c>
    </row>
    <row r="181" spans="1:26" x14ac:dyDescent="0.25">
      <c r="A181" s="2">
        <v>10000179</v>
      </c>
      <c r="B181" s="1" t="s">
        <v>329</v>
      </c>
      <c r="C181" s="3">
        <v>43248</v>
      </c>
      <c r="D181" s="3">
        <v>43461</v>
      </c>
      <c r="E181" s="3" t="s">
        <v>44</v>
      </c>
      <c r="F181" s="1" t="s">
        <v>267</v>
      </c>
      <c r="G181" s="4" t="s">
        <v>90</v>
      </c>
      <c r="H181" s="8">
        <v>0</v>
      </c>
      <c r="I181" s="8">
        <v>1</v>
      </c>
      <c r="J181" s="8">
        <v>0</v>
      </c>
      <c r="K181" s="8">
        <v>3</v>
      </c>
      <c r="L181" s="8">
        <v>3</v>
      </c>
      <c r="M181" s="8">
        <v>1</v>
      </c>
      <c r="N181" s="17" t="str">
        <f t="shared" si="10"/>
        <v>Si</v>
      </c>
      <c r="O181" s="17" t="str">
        <f t="shared" si="11"/>
        <v>Si</v>
      </c>
      <c r="P181" s="17">
        <v>1</v>
      </c>
      <c r="Q181" s="19">
        <f>Tablas!$C$5*H181</f>
        <v>0</v>
      </c>
      <c r="R181" s="19">
        <f>Tablas!$D$5*I181</f>
        <v>6500</v>
      </c>
      <c r="S181" s="19">
        <f>Tablas!$E$5*J181</f>
        <v>0</v>
      </c>
      <c r="T181" s="19">
        <f>Tablas!$F$5*K181</f>
        <v>360000</v>
      </c>
      <c r="U181" s="19">
        <f>Tablas!$G$5*L181</f>
        <v>750000</v>
      </c>
      <c r="V181" s="19">
        <f>Tablas!$H$5*M181</f>
        <v>180000</v>
      </c>
      <c r="W181" s="19">
        <f t="shared" si="12"/>
        <v>1296500</v>
      </c>
      <c r="X181" s="17">
        <f>VLOOKUP(G181, Tablas!$B$9:$C$36, 2, FALSE)</f>
        <v>2</v>
      </c>
      <c r="Y181" s="17">
        <f t="shared" si="13"/>
        <v>2018</v>
      </c>
      <c r="Z181" s="17">
        <f t="shared" si="14"/>
        <v>12</v>
      </c>
    </row>
    <row r="182" spans="1:26" x14ac:dyDescent="0.25">
      <c r="A182" s="2">
        <v>10000180</v>
      </c>
      <c r="B182" s="1" t="s">
        <v>330</v>
      </c>
      <c r="C182" s="3">
        <v>43248</v>
      </c>
      <c r="D182" s="3">
        <v>43359</v>
      </c>
      <c r="E182" s="3" t="s">
        <v>37</v>
      </c>
      <c r="F182" s="1" t="s">
        <v>267</v>
      </c>
      <c r="G182" s="4" t="s">
        <v>90</v>
      </c>
      <c r="H182" s="8">
        <v>0</v>
      </c>
      <c r="I182" s="8">
        <v>2</v>
      </c>
      <c r="J182" s="8">
        <v>0</v>
      </c>
      <c r="K182" s="8">
        <v>3</v>
      </c>
      <c r="L182" s="8">
        <v>3</v>
      </c>
      <c r="M182" s="8">
        <v>1</v>
      </c>
      <c r="N182" s="17" t="str">
        <f t="shared" si="10"/>
        <v>Si</v>
      </c>
      <c r="O182" s="17" t="str">
        <f t="shared" si="11"/>
        <v>Si</v>
      </c>
      <c r="P182" s="17">
        <v>1</v>
      </c>
      <c r="Q182" s="19">
        <f>Tablas!$C$5*H182</f>
        <v>0</v>
      </c>
      <c r="R182" s="19">
        <f>Tablas!$D$5*I182</f>
        <v>13000</v>
      </c>
      <c r="S182" s="19">
        <f>Tablas!$E$5*J182</f>
        <v>0</v>
      </c>
      <c r="T182" s="19">
        <f>Tablas!$F$5*K182</f>
        <v>360000</v>
      </c>
      <c r="U182" s="19">
        <f>Tablas!$G$5*L182</f>
        <v>750000</v>
      </c>
      <c r="V182" s="19">
        <f>Tablas!$H$5*M182</f>
        <v>180000</v>
      </c>
      <c r="W182" s="19">
        <f t="shared" si="12"/>
        <v>1303000</v>
      </c>
      <c r="X182" s="17">
        <f>VLOOKUP(G182, Tablas!$B$9:$C$36, 2, FALSE)</f>
        <v>2</v>
      </c>
      <c r="Y182" s="17">
        <f t="shared" si="13"/>
        <v>2018</v>
      </c>
      <c r="Z182" s="17">
        <f t="shared" si="14"/>
        <v>9</v>
      </c>
    </row>
    <row r="183" spans="1:26" x14ac:dyDescent="0.25">
      <c r="A183" s="2">
        <v>10000181</v>
      </c>
      <c r="B183" s="1" t="s">
        <v>331</v>
      </c>
      <c r="C183" s="3">
        <v>43248</v>
      </c>
      <c r="D183" s="3">
        <v>43455</v>
      </c>
      <c r="E183" s="3" t="s">
        <v>37</v>
      </c>
      <c r="F183" s="1" t="s">
        <v>267</v>
      </c>
      <c r="G183" s="4" t="s">
        <v>90</v>
      </c>
      <c r="H183" s="8">
        <v>1</v>
      </c>
      <c r="I183" s="8">
        <v>0</v>
      </c>
      <c r="J183" s="8">
        <v>0</v>
      </c>
      <c r="K183" s="8">
        <v>0</v>
      </c>
      <c r="L183" s="8">
        <v>1</v>
      </c>
      <c r="M183" s="8">
        <v>0</v>
      </c>
      <c r="N183" s="17" t="str">
        <f t="shared" si="10"/>
        <v>Si</v>
      </c>
      <c r="O183" s="17" t="str">
        <f t="shared" si="11"/>
        <v>Si</v>
      </c>
      <c r="P183" s="17">
        <v>1</v>
      </c>
      <c r="Q183" s="19">
        <f>Tablas!$C$5*H183</f>
        <v>2500</v>
      </c>
      <c r="R183" s="19">
        <f>Tablas!$D$5*I183</f>
        <v>0</v>
      </c>
      <c r="S183" s="19">
        <f>Tablas!$E$5*J183</f>
        <v>0</v>
      </c>
      <c r="T183" s="19">
        <f>Tablas!$F$5*K183</f>
        <v>0</v>
      </c>
      <c r="U183" s="19">
        <f>Tablas!$G$5*L183</f>
        <v>250000</v>
      </c>
      <c r="V183" s="19">
        <f>Tablas!$H$5*M183</f>
        <v>0</v>
      </c>
      <c r="W183" s="19">
        <f t="shared" si="12"/>
        <v>252500</v>
      </c>
      <c r="X183" s="17">
        <f>VLOOKUP(G183, Tablas!$B$9:$C$36, 2, FALSE)</f>
        <v>2</v>
      </c>
      <c r="Y183" s="17">
        <f t="shared" si="13"/>
        <v>2018</v>
      </c>
      <c r="Z183" s="17">
        <f t="shared" si="14"/>
        <v>12</v>
      </c>
    </row>
    <row r="184" spans="1:26" x14ac:dyDescent="0.25">
      <c r="A184" s="2">
        <v>10000182</v>
      </c>
      <c r="B184" s="1" t="s">
        <v>332</v>
      </c>
      <c r="C184" s="3">
        <v>43248</v>
      </c>
      <c r="D184" s="3">
        <v>43615</v>
      </c>
      <c r="E184" s="3" t="s">
        <v>37</v>
      </c>
      <c r="F184" s="1" t="s">
        <v>92</v>
      </c>
      <c r="G184" s="4" t="s">
        <v>90</v>
      </c>
      <c r="H184" s="8">
        <v>1</v>
      </c>
      <c r="I184" s="8">
        <v>0</v>
      </c>
      <c r="J184" s="8">
        <v>1</v>
      </c>
      <c r="K184" s="8">
        <v>1</v>
      </c>
      <c r="L184" s="8">
        <v>1</v>
      </c>
      <c r="M184" s="8">
        <v>0</v>
      </c>
      <c r="N184" s="17" t="str">
        <f t="shared" si="10"/>
        <v>Si</v>
      </c>
      <c r="O184" s="17" t="str">
        <f t="shared" si="11"/>
        <v>Si</v>
      </c>
      <c r="P184" s="17">
        <v>1</v>
      </c>
      <c r="Q184" s="19">
        <f>Tablas!$C$5*H184</f>
        <v>2500</v>
      </c>
      <c r="R184" s="19">
        <f>Tablas!$D$5*I184</f>
        <v>0</v>
      </c>
      <c r="S184" s="19">
        <f>Tablas!$E$5*J184</f>
        <v>1500</v>
      </c>
      <c r="T184" s="19">
        <f>Tablas!$F$5*K184</f>
        <v>120000</v>
      </c>
      <c r="U184" s="19">
        <f>Tablas!$G$5*L184</f>
        <v>250000</v>
      </c>
      <c r="V184" s="19">
        <f>Tablas!$H$5*M184</f>
        <v>0</v>
      </c>
      <c r="W184" s="19">
        <f t="shared" si="12"/>
        <v>374000</v>
      </c>
      <c r="X184" s="17">
        <f>VLOOKUP(G184, Tablas!$B$9:$C$36, 2, FALSE)</f>
        <v>2</v>
      </c>
      <c r="Y184" s="17">
        <f t="shared" si="13"/>
        <v>2018</v>
      </c>
      <c r="Z184" s="17">
        <f t="shared" si="14"/>
        <v>5</v>
      </c>
    </row>
    <row r="185" spans="1:26" x14ac:dyDescent="0.25">
      <c r="A185" s="2">
        <v>10000183</v>
      </c>
      <c r="B185" s="1" t="s">
        <v>333</v>
      </c>
      <c r="C185" s="3">
        <v>43248</v>
      </c>
      <c r="D185" s="3">
        <v>43627</v>
      </c>
      <c r="E185" s="3" t="s">
        <v>37</v>
      </c>
      <c r="F185" s="1" t="s">
        <v>267</v>
      </c>
      <c r="G185" s="4" t="s">
        <v>90</v>
      </c>
      <c r="H185" s="8">
        <v>0</v>
      </c>
      <c r="I185" s="8">
        <v>0</v>
      </c>
      <c r="J185" s="8">
        <v>0</v>
      </c>
      <c r="K185" s="8">
        <v>0</v>
      </c>
      <c r="L185" s="8">
        <v>1</v>
      </c>
      <c r="M185" s="8">
        <v>2</v>
      </c>
      <c r="N185" s="17" t="str">
        <f t="shared" si="10"/>
        <v>No</v>
      </c>
      <c r="O185" s="17" t="str">
        <f t="shared" si="11"/>
        <v>Si</v>
      </c>
      <c r="P185" s="17">
        <v>1</v>
      </c>
      <c r="Q185" s="19">
        <f>Tablas!$C$5*H185</f>
        <v>0</v>
      </c>
      <c r="R185" s="19">
        <f>Tablas!$D$5*I185</f>
        <v>0</v>
      </c>
      <c r="S185" s="19">
        <f>Tablas!$E$5*J185</f>
        <v>0</v>
      </c>
      <c r="T185" s="19">
        <f>Tablas!$F$5*K185</f>
        <v>0</v>
      </c>
      <c r="U185" s="19">
        <f>Tablas!$G$5*L185</f>
        <v>250000</v>
      </c>
      <c r="V185" s="19">
        <f>Tablas!$H$5*M185</f>
        <v>360000</v>
      </c>
      <c r="W185" s="19">
        <f t="shared" si="12"/>
        <v>610000</v>
      </c>
      <c r="X185" s="17">
        <f>VLOOKUP(G185, Tablas!$B$9:$C$36, 2, FALSE)</f>
        <v>2</v>
      </c>
      <c r="Y185" s="17">
        <f t="shared" si="13"/>
        <v>2018</v>
      </c>
      <c r="Z185" s="17">
        <f t="shared" si="14"/>
        <v>6</v>
      </c>
    </row>
    <row r="186" spans="1:26" x14ac:dyDescent="0.25">
      <c r="A186" s="2">
        <v>10000184</v>
      </c>
      <c r="B186" s="1" t="s">
        <v>334</v>
      </c>
      <c r="C186" s="3">
        <v>43248</v>
      </c>
      <c r="D186" s="3">
        <v>43797</v>
      </c>
      <c r="E186" s="3" t="s">
        <v>44</v>
      </c>
      <c r="F186" s="1" t="s">
        <v>335</v>
      </c>
      <c r="G186" s="4" t="s">
        <v>57</v>
      </c>
      <c r="H186" s="8">
        <v>0</v>
      </c>
      <c r="I186" s="8">
        <v>2</v>
      </c>
      <c r="J186" s="8">
        <v>0</v>
      </c>
      <c r="K186" s="8">
        <v>1</v>
      </c>
      <c r="L186" s="8">
        <v>3</v>
      </c>
      <c r="M186" s="8">
        <v>0</v>
      </c>
      <c r="N186" s="17" t="str">
        <f t="shared" si="10"/>
        <v>Si</v>
      </c>
      <c r="O186" s="17" t="str">
        <f t="shared" si="11"/>
        <v>Si</v>
      </c>
      <c r="P186" s="17">
        <v>1</v>
      </c>
      <c r="Q186" s="19">
        <f>Tablas!$C$5*H186</f>
        <v>0</v>
      </c>
      <c r="R186" s="19">
        <f>Tablas!$D$5*I186</f>
        <v>13000</v>
      </c>
      <c r="S186" s="19">
        <f>Tablas!$E$5*J186</f>
        <v>0</v>
      </c>
      <c r="T186" s="19">
        <f>Tablas!$F$5*K186</f>
        <v>120000</v>
      </c>
      <c r="U186" s="19">
        <f>Tablas!$G$5*L186</f>
        <v>750000</v>
      </c>
      <c r="V186" s="19">
        <f>Tablas!$H$5*M186</f>
        <v>0</v>
      </c>
      <c r="W186" s="19">
        <f t="shared" si="12"/>
        <v>883000</v>
      </c>
      <c r="X186" s="17">
        <f>VLOOKUP(G186, Tablas!$B$9:$C$36, 2, FALSE)</f>
        <v>1</v>
      </c>
      <c r="Y186" s="17">
        <f t="shared" si="13"/>
        <v>2018</v>
      </c>
      <c r="Z186" s="17">
        <f t="shared" si="14"/>
        <v>11</v>
      </c>
    </row>
    <row r="187" spans="1:26" x14ac:dyDescent="0.25">
      <c r="A187" s="2">
        <v>10000185</v>
      </c>
      <c r="B187" s="1" t="s">
        <v>336</v>
      </c>
      <c r="C187" s="3">
        <v>43254</v>
      </c>
      <c r="D187" s="3">
        <v>43644</v>
      </c>
      <c r="E187" s="3" t="s">
        <v>37</v>
      </c>
      <c r="F187" s="1" t="s">
        <v>337</v>
      </c>
      <c r="G187" s="4" t="s">
        <v>57</v>
      </c>
      <c r="H187" s="8">
        <v>0</v>
      </c>
      <c r="I187" s="8">
        <v>1</v>
      </c>
      <c r="J187" s="8">
        <v>0</v>
      </c>
      <c r="K187" s="8">
        <v>0</v>
      </c>
      <c r="L187" s="8">
        <v>2</v>
      </c>
      <c r="M187" s="8">
        <v>1</v>
      </c>
      <c r="N187" s="17" t="str">
        <f t="shared" si="10"/>
        <v>Si</v>
      </c>
      <c r="O187" s="17" t="str">
        <f t="shared" si="11"/>
        <v>Si</v>
      </c>
      <c r="P187" s="17">
        <v>1</v>
      </c>
      <c r="Q187" s="19">
        <f>Tablas!$C$5*H187</f>
        <v>0</v>
      </c>
      <c r="R187" s="19">
        <f>Tablas!$D$5*I187</f>
        <v>6500</v>
      </c>
      <c r="S187" s="19">
        <f>Tablas!$E$5*J187</f>
        <v>0</v>
      </c>
      <c r="T187" s="19">
        <f>Tablas!$F$5*K187</f>
        <v>0</v>
      </c>
      <c r="U187" s="19">
        <f>Tablas!$G$5*L187</f>
        <v>500000</v>
      </c>
      <c r="V187" s="19">
        <f>Tablas!$H$5*M187</f>
        <v>180000</v>
      </c>
      <c r="W187" s="19">
        <f t="shared" si="12"/>
        <v>686500</v>
      </c>
      <c r="X187" s="17">
        <f>VLOOKUP(G187, Tablas!$B$9:$C$36, 2, FALSE)</f>
        <v>1</v>
      </c>
      <c r="Y187" s="17">
        <f t="shared" si="13"/>
        <v>2018</v>
      </c>
      <c r="Z187" s="17">
        <f t="shared" si="14"/>
        <v>6</v>
      </c>
    </row>
    <row r="188" spans="1:26" x14ac:dyDescent="0.25">
      <c r="A188" s="2">
        <v>10000186</v>
      </c>
      <c r="B188" s="1" t="s">
        <v>338</v>
      </c>
      <c r="C188" s="3">
        <v>43254</v>
      </c>
      <c r="D188" s="3">
        <v>44072</v>
      </c>
      <c r="E188" s="3" t="s">
        <v>44</v>
      </c>
      <c r="F188" s="1" t="s">
        <v>339</v>
      </c>
      <c r="G188" s="4" t="s">
        <v>78</v>
      </c>
      <c r="H188" s="8">
        <v>1</v>
      </c>
      <c r="I188" s="8">
        <v>1</v>
      </c>
      <c r="J188" s="8">
        <v>1</v>
      </c>
      <c r="K188" s="8">
        <v>3</v>
      </c>
      <c r="L188" s="8">
        <v>1</v>
      </c>
      <c r="M188" s="8">
        <v>0</v>
      </c>
      <c r="N188" s="17" t="str">
        <f t="shared" si="10"/>
        <v>Si</v>
      </c>
      <c r="O188" s="17" t="str">
        <f t="shared" si="11"/>
        <v>Si</v>
      </c>
      <c r="P188" s="17">
        <v>1</v>
      </c>
      <c r="Q188" s="19">
        <f>Tablas!$C$5*H188</f>
        <v>2500</v>
      </c>
      <c r="R188" s="19">
        <f>Tablas!$D$5*I188</f>
        <v>6500</v>
      </c>
      <c r="S188" s="19">
        <f>Tablas!$E$5*J188</f>
        <v>1500</v>
      </c>
      <c r="T188" s="19">
        <f>Tablas!$F$5*K188</f>
        <v>360000</v>
      </c>
      <c r="U188" s="19">
        <f>Tablas!$G$5*L188</f>
        <v>250000</v>
      </c>
      <c r="V188" s="19">
        <f>Tablas!$H$5*M188</f>
        <v>0</v>
      </c>
      <c r="W188" s="19">
        <f t="shared" si="12"/>
        <v>620500</v>
      </c>
      <c r="X188" s="17">
        <f>VLOOKUP(G188, Tablas!$B$9:$C$36, 2, FALSE)</f>
        <v>2</v>
      </c>
      <c r="Y188" s="17">
        <f t="shared" si="13"/>
        <v>2018</v>
      </c>
      <c r="Z188" s="17">
        <f t="shared" si="14"/>
        <v>8</v>
      </c>
    </row>
    <row r="189" spans="1:26" x14ac:dyDescent="0.25">
      <c r="A189" s="2">
        <v>10000187</v>
      </c>
      <c r="B189" s="1" t="s">
        <v>340</v>
      </c>
      <c r="C189" s="3">
        <v>43254</v>
      </c>
      <c r="D189" s="3">
        <v>43760</v>
      </c>
      <c r="E189" s="3" t="s">
        <v>44</v>
      </c>
      <c r="F189" s="1" t="s">
        <v>194</v>
      </c>
      <c r="G189" s="4" t="s">
        <v>95</v>
      </c>
      <c r="H189" s="8">
        <v>0</v>
      </c>
      <c r="I189" s="8">
        <v>2</v>
      </c>
      <c r="J189" s="8">
        <v>0</v>
      </c>
      <c r="K189" s="8">
        <v>1</v>
      </c>
      <c r="L189" s="8">
        <v>3</v>
      </c>
      <c r="M189" s="8">
        <v>0</v>
      </c>
      <c r="N189" s="17" t="str">
        <f t="shared" si="10"/>
        <v>Si</v>
      </c>
      <c r="O189" s="17" t="str">
        <f t="shared" si="11"/>
        <v>Si</v>
      </c>
      <c r="P189" s="17">
        <v>1</v>
      </c>
      <c r="Q189" s="19">
        <f>Tablas!$C$5*H189</f>
        <v>0</v>
      </c>
      <c r="R189" s="19">
        <f>Tablas!$D$5*I189</f>
        <v>13000</v>
      </c>
      <c r="S189" s="19">
        <f>Tablas!$E$5*J189</f>
        <v>0</v>
      </c>
      <c r="T189" s="19">
        <f>Tablas!$F$5*K189</f>
        <v>120000</v>
      </c>
      <c r="U189" s="19">
        <f>Tablas!$G$5*L189</f>
        <v>750000</v>
      </c>
      <c r="V189" s="19">
        <f>Tablas!$H$5*M189</f>
        <v>0</v>
      </c>
      <c r="W189" s="19">
        <f t="shared" si="12"/>
        <v>883000</v>
      </c>
      <c r="X189" s="17">
        <f>VLOOKUP(G189, Tablas!$B$9:$C$36, 2, FALSE)</f>
        <v>2</v>
      </c>
      <c r="Y189" s="17">
        <f t="shared" si="13"/>
        <v>2018</v>
      </c>
      <c r="Z189" s="17">
        <f t="shared" si="14"/>
        <v>10</v>
      </c>
    </row>
    <row r="190" spans="1:26" x14ac:dyDescent="0.25">
      <c r="A190" s="2">
        <v>10000188</v>
      </c>
      <c r="B190" s="1" t="s">
        <v>341</v>
      </c>
      <c r="C190" s="3">
        <v>43255</v>
      </c>
      <c r="D190" s="3">
        <v>43569</v>
      </c>
      <c r="E190" s="3" t="s">
        <v>37</v>
      </c>
      <c r="F190" s="1" t="s">
        <v>41</v>
      </c>
      <c r="G190" s="4" t="s">
        <v>41</v>
      </c>
      <c r="H190" s="8">
        <v>0</v>
      </c>
      <c r="I190" s="8">
        <v>1</v>
      </c>
      <c r="J190" s="8">
        <v>0</v>
      </c>
      <c r="K190" s="8">
        <v>0</v>
      </c>
      <c r="L190" s="8">
        <v>2</v>
      </c>
      <c r="M190" s="8">
        <v>0</v>
      </c>
      <c r="N190" s="17" t="str">
        <f t="shared" si="10"/>
        <v>Si</v>
      </c>
      <c r="O190" s="17" t="str">
        <f t="shared" si="11"/>
        <v>Si</v>
      </c>
      <c r="P190" s="17">
        <v>1</v>
      </c>
      <c r="Q190" s="19">
        <f>Tablas!$C$5*H190</f>
        <v>0</v>
      </c>
      <c r="R190" s="19">
        <f>Tablas!$D$5*I190</f>
        <v>6500</v>
      </c>
      <c r="S190" s="19">
        <f>Tablas!$E$5*J190</f>
        <v>0</v>
      </c>
      <c r="T190" s="19">
        <f>Tablas!$F$5*K190</f>
        <v>0</v>
      </c>
      <c r="U190" s="19">
        <f>Tablas!$G$5*L190</f>
        <v>500000</v>
      </c>
      <c r="V190" s="19">
        <f>Tablas!$H$5*M190</f>
        <v>0</v>
      </c>
      <c r="W190" s="19">
        <f t="shared" si="12"/>
        <v>506500</v>
      </c>
      <c r="X190" s="17">
        <f>VLOOKUP(G190, Tablas!$B$9:$C$36, 2, FALSE)</f>
        <v>1</v>
      </c>
      <c r="Y190" s="17">
        <f t="shared" si="13"/>
        <v>2018</v>
      </c>
      <c r="Z190" s="17">
        <f t="shared" si="14"/>
        <v>4</v>
      </c>
    </row>
    <row r="191" spans="1:26" x14ac:dyDescent="0.25">
      <c r="A191" s="2">
        <v>10000189</v>
      </c>
      <c r="B191" s="1" t="s">
        <v>342</v>
      </c>
      <c r="C191" s="3">
        <v>43255</v>
      </c>
      <c r="D191" s="3">
        <v>43421</v>
      </c>
      <c r="E191" s="3" t="s">
        <v>44</v>
      </c>
      <c r="F191" s="1" t="s">
        <v>343</v>
      </c>
      <c r="G191" s="4" t="s">
        <v>74</v>
      </c>
      <c r="H191" s="8">
        <v>0</v>
      </c>
      <c r="I191" s="8">
        <v>1</v>
      </c>
      <c r="J191" s="8">
        <v>0</v>
      </c>
      <c r="K191" s="8">
        <v>0</v>
      </c>
      <c r="L191" s="8">
        <v>2</v>
      </c>
      <c r="M191" s="8">
        <v>0</v>
      </c>
      <c r="N191" s="17" t="str">
        <f t="shared" si="10"/>
        <v>Si</v>
      </c>
      <c r="O191" s="17" t="str">
        <f t="shared" si="11"/>
        <v>Si</v>
      </c>
      <c r="P191" s="17">
        <v>1</v>
      </c>
      <c r="Q191" s="19">
        <f>Tablas!$C$5*H191</f>
        <v>0</v>
      </c>
      <c r="R191" s="19">
        <f>Tablas!$D$5*I191</f>
        <v>6500</v>
      </c>
      <c r="S191" s="19">
        <f>Tablas!$E$5*J191</f>
        <v>0</v>
      </c>
      <c r="T191" s="19">
        <f>Tablas!$F$5*K191</f>
        <v>0</v>
      </c>
      <c r="U191" s="19">
        <f>Tablas!$G$5*L191</f>
        <v>500000</v>
      </c>
      <c r="V191" s="19">
        <f>Tablas!$H$5*M191</f>
        <v>0</v>
      </c>
      <c r="W191" s="19">
        <f t="shared" si="12"/>
        <v>506500</v>
      </c>
      <c r="X191" s="17">
        <f>VLOOKUP(G191, Tablas!$B$9:$C$36, 2, FALSE)</f>
        <v>2</v>
      </c>
      <c r="Y191" s="17">
        <f t="shared" si="13"/>
        <v>2018</v>
      </c>
      <c r="Z191" s="17">
        <f t="shared" si="14"/>
        <v>11</v>
      </c>
    </row>
    <row r="192" spans="1:26" x14ac:dyDescent="0.25">
      <c r="A192" s="2">
        <v>10000190</v>
      </c>
      <c r="B192" s="1" t="s">
        <v>344</v>
      </c>
      <c r="C192" s="3">
        <v>43255</v>
      </c>
      <c r="D192" s="3">
        <v>43872</v>
      </c>
      <c r="E192" s="3" t="s">
        <v>44</v>
      </c>
      <c r="F192" s="1" t="s">
        <v>115</v>
      </c>
      <c r="G192" s="4" t="s">
        <v>74</v>
      </c>
      <c r="H192" s="8">
        <v>0</v>
      </c>
      <c r="I192" s="8">
        <v>1</v>
      </c>
      <c r="J192" s="8">
        <v>0</v>
      </c>
      <c r="K192" s="8">
        <v>1</v>
      </c>
      <c r="L192" s="8">
        <v>1</v>
      </c>
      <c r="M192" s="8">
        <v>1</v>
      </c>
      <c r="N192" s="17" t="str">
        <f t="shared" si="10"/>
        <v>Si</v>
      </c>
      <c r="O192" s="17" t="str">
        <f t="shared" si="11"/>
        <v>Si</v>
      </c>
      <c r="P192" s="17">
        <v>1</v>
      </c>
      <c r="Q192" s="19">
        <f>Tablas!$C$5*H192</f>
        <v>0</v>
      </c>
      <c r="R192" s="19">
        <f>Tablas!$D$5*I192</f>
        <v>6500</v>
      </c>
      <c r="S192" s="19">
        <f>Tablas!$E$5*J192</f>
        <v>0</v>
      </c>
      <c r="T192" s="19">
        <f>Tablas!$F$5*K192</f>
        <v>120000</v>
      </c>
      <c r="U192" s="19">
        <f>Tablas!$G$5*L192</f>
        <v>250000</v>
      </c>
      <c r="V192" s="19">
        <f>Tablas!$H$5*M192</f>
        <v>180000</v>
      </c>
      <c r="W192" s="19">
        <f t="shared" si="12"/>
        <v>556500</v>
      </c>
      <c r="X192" s="17">
        <f>VLOOKUP(G192, Tablas!$B$9:$C$36, 2, FALSE)</f>
        <v>2</v>
      </c>
      <c r="Y192" s="17">
        <f t="shared" si="13"/>
        <v>2018</v>
      </c>
      <c r="Z192" s="17">
        <f t="shared" si="14"/>
        <v>2</v>
      </c>
    </row>
    <row r="193" spans="1:26" x14ac:dyDescent="0.25">
      <c r="A193" s="2">
        <v>10000191</v>
      </c>
      <c r="B193" s="1" t="s">
        <v>345</v>
      </c>
      <c r="C193" s="3">
        <v>43255</v>
      </c>
      <c r="D193" s="3">
        <v>43648</v>
      </c>
      <c r="E193" s="3" t="s">
        <v>37</v>
      </c>
      <c r="F193" s="1" t="s">
        <v>115</v>
      </c>
      <c r="G193" s="4" t="s">
        <v>74</v>
      </c>
      <c r="H193" s="8">
        <v>1</v>
      </c>
      <c r="I193" s="8">
        <v>1</v>
      </c>
      <c r="J193" s="8">
        <v>0</v>
      </c>
      <c r="K193" s="8">
        <v>1</v>
      </c>
      <c r="L193" s="8">
        <v>2</v>
      </c>
      <c r="M193" s="8">
        <v>0</v>
      </c>
      <c r="N193" s="17" t="str">
        <f t="shared" si="10"/>
        <v>Si</v>
      </c>
      <c r="O193" s="17" t="str">
        <f t="shared" si="11"/>
        <v>Si</v>
      </c>
      <c r="P193" s="17">
        <v>1</v>
      </c>
      <c r="Q193" s="19">
        <f>Tablas!$C$5*H193</f>
        <v>2500</v>
      </c>
      <c r="R193" s="19">
        <f>Tablas!$D$5*I193</f>
        <v>6500</v>
      </c>
      <c r="S193" s="19">
        <f>Tablas!$E$5*J193</f>
        <v>0</v>
      </c>
      <c r="T193" s="19">
        <f>Tablas!$F$5*K193</f>
        <v>120000</v>
      </c>
      <c r="U193" s="19">
        <f>Tablas!$G$5*L193</f>
        <v>500000</v>
      </c>
      <c r="V193" s="19">
        <f>Tablas!$H$5*M193</f>
        <v>0</v>
      </c>
      <c r="W193" s="19">
        <f t="shared" si="12"/>
        <v>629000</v>
      </c>
      <c r="X193" s="17">
        <f>VLOOKUP(G193, Tablas!$B$9:$C$36, 2, FALSE)</f>
        <v>2</v>
      </c>
      <c r="Y193" s="17">
        <f t="shared" si="13"/>
        <v>2018</v>
      </c>
      <c r="Z193" s="17">
        <f t="shared" si="14"/>
        <v>7</v>
      </c>
    </row>
    <row r="194" spans="1:26" x14ac:dyDescent="0.25">
      <c r="A194" s="2">
        <v>10000192</v>
      </c>
      <c r="B194" s="1" t="s">
        <v>346</v>
      </c>
      <c r="C194" s="3">
        <v>43260</v>
      </c>
      <c r="D194" s="3">
        <v>43597</v>
      </c>
      <c r="E194" s="3" t="s">
        <v>37</v>
      </c>
      <c r="F194" s="1" t="s">
        <v>347</v>
      </c>
      <c r="G194" s="4" t="s">
        <v>78</v>
      </c>
      <c r="H194" s="8">
        <v>1</v>
      </c>
      <c r="I194" s="8">
        <v>2</v>
      </c>
      <c r="J194" s="8">
        <v>0</v>
      </c>
      <c r="K194" s="8">
        <v>0</v>
      </c>
      <c r="L194" s="8">
        <v>2</v>
      </c>
      <c r="M194" s="8">
        <v>2</v>
      </c>
      <c r="N194" s="17" t="str">
        <f t="shared" si="10"/>
        <v>Si</v>
      </c>
      <c r="O194" s="17" t="str">
        <f t="shared" si="11"/>
        <v>Si</v>
      </c>
      <c r="P194" s="17">
        <v>1</v>
      </c>
      <c r="Q194" s="19">
        <f>Tablas!$C$5*H194</f>
        <v>2500</v>
      </c>
      <c r="R194" s="19">
        <f>Tablas!$D$5*I194</f>
        <v>13000</v>
      </c>
      <c r="S194" s="19">
        <f>Tablas!$E$5*J194</f>
        <v>0</v>
      </c>
      <c r="T194" s="19">
        <f>Tablas!$F$5*K194</f>
        <v>0</v>
      </c>
      <c r="U194" s="19">
        <f>Tablas!$G$5*L194</f>
        <v>500000</v>
      </c>
      <c r="V194" s="19">
        <f>Tablas!$H$5*M194</f>
        <v>360000</v>
      </c>
      <c r="W194" s="19">
        <f t="shared" si="12"/>
        <v>875500</v>
      </c>
      <c r="X194" s="17">
        <f>VLOOKUP(G194, Tablas!$B$9:$C$36, 2, FALSE)</f>
        <v>2</v>
      </c>
      <c r="Y194" s="17">
        <f t="shared" si="13"/>
        <v>2018</v>
      </c>
      <c r="Z194" s="17">
        <f t="shared" si="14"/>
        <v>5</v>
      </c>
    </row>
    <row r="195" spans="1:26" x14ac:dyDescent="0.25">
      <c r="A195" s="2">
        <v>10000193</v>
      </c>
      <c r="B195" s="1" t="s">
        <v>348</v>
      </c>
      <c r="C195" s="3">
        <v>43260</v>
      </c>
      <c r="D195" s="3">
        <v>43882</v>
      </c>
      <c r="E195" s="3" t="s">
        <v>37</v>
      </c>
      <c r="F195" s="1" t="s">
        <v>349</v>
      </c>
      <c r="G195" s="4" t="s">
        <v>74</v>
      </c>
      <c r="H195" s="8">
        <v>1</v>
      </c>
      <c r="I195" s="8">
        <v>1</v>
      </c>
      <c r="J195" s="8">
        <v>1</v>
      </c>
      <c r="K195" s="8">
        <v>1</v>
      </c>
      <c r="L195" s="8">
        <v>1</v>
      </c>
      <c r="M195" s="8">
        <v>1</v>
      </c>
      <c r="N195" s="17" t="str">
        <f t="shared" ref="N195:N258" si="15">IF(OR(H195&gt;0, I195&gt;0, J195&gt;0), "Si", "No")</f>
        <v>Si</v>
      </c>
      <c r="O195" s="17" t="str">
        <f t="shared" ref="O195:O258" si="16">IF(OR(K195&gt;0, L195&gt;0, M195&gt;0), "Si", "No")</f>
        <v>Si</v>
      </c>
      <c r="P195" s="17">
        <v>1</v>
      </c>
      <c r="Q195" s="19">
        <f>Tablas!$C$5*H195</f>
        <v>2500</v>
      </c>
      <c r="R195" s="19">
        <f>Tablas!$D$5*I195</f>
        <v>6500</v>
      </c>
      <c r="S195" s="19">
        <f>Tablas!$E$5*J195</f>
        <v>1500</v>
      </c>
      <c r="T195" s="19">
        <f>Tablas!$F$5*K195</f>
        <v>120000</v>
      </c>
      <c r="U195" s="19">
        <f>Tablas!$G$5*L195</f>
        <v>250000</v>
      </c>
      <c r="V195" s="19">
        <f>Tablas!$H$5*M195</f>
        <v>180000</v>
      </c>
      <c r="W195" s="19">
        <f t="shared" ref="W195:W258" si="17">SUM(Q195:V195)</f>
        <v>560500</v>
      </c>
      <c r="X195" s="17">
        <f>VLOOKUP(G195, Tablas!$B$9:$C$36, 2, FALSE)</f>
        <v>2</v>
      </c>
      <c r="Y195" s="17">
        <f t="shared" si="13"/>
        <v>2018</v>
      </c>
      <c r="Z195" s="17">
        <f t="shared" si="14"/>
        <v>2</v>
      </c>
    </row>
    <row r="196" spans="1:26" x14ac:dyDescent="0.25">
      <c r="A196" s="2">
        <v>10000194</v>
      </c>
      <c r="B196" s="1" t="s">
        <v>350</v>
      </c>
      <c r="C196" s="3">
        <v>43260</v>
      </c>
      <c r="D196" s="3">
        <v>43688</v>
      </c>
      <c r="E196" s="3" t="s">
        <v>37</v>
      </c>
      <c r="F196" s="1" t="s">
        <v>41</v>
      </c>
      <c r="G196" s="4" t="s">
        <v>41</v>
      </c>
      <c r="H196" s="8">
        <v>1</v>
      </c>
      <c r="I196" s="8">
        <v>2</v>
      </c>
      <c r="J196" s="8">
        <v>0</v>
      </c>
      <c r="K196" s="8">
        <v>0</v>
      </c>
      <c r="L196" s="8">
        <v>2</v>
      </c>
      <c r="M196" s="8">
        <v>1</v>
      </c>
      <c r="N196" s="17" t="str">
        <f t="shared" si="15"/>
        <v>Si</v>
      </c>
      <c r="O196" s="17" t="str">
        <f t="shared" si="16"/>
        <v>Si</v>
      </c>
      <c r="P196" s="17">
        <v>1</v>
      </c>
      <c r="Q196" s="19">
        <f>Tablas!$C$5*H196</f>
        <v>2500</v>
      </c>
      <c r="R196" s="19">
        <f>Tablas!$D$5*I196</f>
        <v>13000</v>
      </c>
      <c r="S196" s="19">
        <f>Tablas!$E$5*J196</f>
        <v>0</v>
      </c>
      <c r="T196" s="19">
        <f>Tablas!$F$5*K196</f>
        <v>0</v>
      </c>
      <c r="U196" s="19">
        <f>Tablas!$G$5*L196</f>
        <v>500000</v>
      </c>
      <c r="V196" s="19">
        <f>Tablas!$H$5*M196</f>
        <v>180000</v>
      </c>
      <c r="W196" s="19">
        <f t="shared" si="17"/>
        <v>695500</v>
      </c>
      <c r="X196" s="17">
        <f>VLOOKUP(G196, Tablas!$B$9:$C$36, 2, FALSE)</f>
        <v>1</v>
      </c>
      <c r="Y196" s="17">
        <f t="shared" ref="Y196:Y259" si="18">YEAR(C196)</f>
        <v>2018</v>
      </c>
      <c r="Z196" s="17">
        <f t="shared" ref="Z196:Z259" si="19">MONTH(D196)</f>
        <v>8</v>
      </c>
    </row>
    <row r="197" spans="1:26" x14ac:dyDescent="0.25">
      <c r="A197" s="2">
        <v>10000195</v>
      </c>
      <c r="B197" s="1" t="s">
        <v>351</v>
      </c>
      <c r="C197" s="3">
        <v>43260</v>
      </c>
      <c r="D197" s="3">
        <v>43433</v>
      </c>
      <c r="E197" s="3" t="s">
        <v>44</v>
      </c>
      <c r="F197" s="1" t="s">
        <v>41</v>
      </c>
      <c r="G197" s="4" t="s">
        <v>41</v>
      </c>
      <c r="H197" s="8">
        <v>1</v>
      </c>
      <c r="I197" s="8">
        <v>1</v>
      </c>
      <c r="J197" s="8">
        <v>1</v>
      </c>
      <c r="K197" s="8">
        <v>0</v>
      </c>
      <c r="L197" s="8">
        <v>2</v>
      </c>
      <c r="M197" s="8">
        <v>1</v>
      </c>
      <c r="N197" s="17" t="str">
        <f t="shared" si="15"/>
        <v>Si</v>
      </c>
      <c r="O197" s="17" t="str">
        <f t="shared" si="16"/>
        <v>Si</v>
      </c>
      <c r="P197" s="17">
        <v>1</v>
      </c>
      <c r="Q197" s="19">
        <f>Tablas!$C$5*H197</f>
        <v>2500</v>
      </c>
      <c r="R197" s="19">
        <f>Tablas!$D$5*I197</f>
        <v>6500</v>
      </c>
      <c r="S197" s="19">
        <f>Tablas!$E$5*J197</f>
        <v>1500</v>
      </c>
      <c r="T197" s="19">
        <f>Tablas!$F$5*K197</f>
        <v>0</v>
      </c>
      <c r="U197" s="19">
        <f>Tablas!$G$5*L197</f>
        <v>500000</v>
      </c>
      <c r="V197" s="19">
        <f>Tablas!$H$5*M197</f>
        <v>180000</v>
      </c>
      <c r="W197" s="19">
        <f t="shared" si="17"/>
        <v>690500</v>
      </c>
      <c r="X197" s="17">
        <f>VLOOKUP(G197, Tablas!$B$9:$C$36, 2, FALSE)</f>
        <v>1</v>
      </c>
      <c r="Y197" s="17">
        <f t="shared" si="18"/>
        <v>2018</v>
      </c>
      <c r="Z197" s="17">
        <f t="shared" si="19"/>
        <v>11</v>
      </c>
    </row>
    <row r="198" spans="1:26" x14ac:dyDescent="0.25">
      <c r="A198" s="2">
        <v>10000196</v>
      </c>
      <c r="B198" s="1" t="s">
        <v>352</v>
      </c>
      <c r="C198" s="3">
        <v>43260</v>
      </c>
      <c r="D198" s="3">
        <v>43556</v>
      </c>
      <c r="E198" s="3" t="s">
        <v>37</v>
      </c>
      <c r="F198" s="1" t="s">
        <v>81</v>
      </c>
      <c r="G198" s="4" t="s">
        <v>82</v>
      </c>
      <c r="H198" s="8">
        <v>1</v>
      </c>
      <c r="I198" s="8">
        <v>2</v>
      </c>
      <c r="J198" s="8">
        <v>0</v>
      </c>
      <c r="K198" s="8">
        <v>1</v>
      </c>
      <c r="L198" s="8">
        <v>1</v>
      </c>
      <c r="M198" s="8">
        <v>1</v>
      </c>
      <c r="N198" s="17" t="str">
        <f t="shared" si="15"/>
        <v>Si</v>
      </c>
      <c r="O198" s="17" t="str">
        <f t="shared" si="16"/>
        <v>Si</v>
      </c>
      <c r="P198" s="17">
        <v>1</v>
      </c>
      <c r="Q198" s="19">
        <f>Tablas!$C$5*H198</f>
        <v>2500</v>
      </c>
      <c r="R198" s="19">
        <f>Tablas!$D$5*I198</f>
        <v>13000</v>
      </c>
      <c r="S198" s="19">
        <f>Tablas!$E$5*J198</f>
        <v>0</v>
      </c>
      <c r="T198" s="19">
        <f>Tablas!$F$5*K198</f>
        <v>120000</v>
      </c>
      <c r="U198" s="19">
        <f>Tablas!$G$5*L198</f>
        <v>250000</v>
      </c>
      <c r="V198" s="19">
        <f>Tablas!$H$5*M198</f>
        <v>180000</v>
      </c>
      <c r="W198" s="19">
        <f t="shared" si="17"/>
        <v>565500</v>
      </c>
      <c r="X198" s="17">
        <f>VLOOKUP(G198, Tablas!$B$9:$C$36, 2, FALSE)</f>
        <v>2</v>
      </c>
      <c r="Y198" s="17">
        <f t="shared" si="18"/>
        <v>2018</v>
      </c>
      <c r="Z198" s="17">
        <f t="shared" si="19"/>
        <v>4</v>
      </c>
    </row>
    <row r="199" spans="1:26" x14ac:dyDescent="0.25">
      <c r="A199" s="2">
        <v>10000197</v>
      </c>
      <c r="B199" s="1" t="s">
        <v>353</v>
      </c>
      <c r="C199" s="3">
        <v>43260</v>
      </c>
      <c r="D199" s="3">
        <v>43576</v>
      </c>
      <c r="E199" s="3" t="s">
        <v>37</v>
      </c>
      <c r="F199" s="1" t="s">
        <v>354</v>
      </c>
      <c r="G199" s="4" t="s">
        <v>74</v>
      </c>
      <c r="H199" s="8">
        <v>0</v>
      </c>
      <c r="I199" s="8">
        <v>1</v>
      </c>
      <c r="J199" s="8">
        <v>0</v>
      </c>
      <c r="K199" s="8">
        <v>1</v>
      </c>
      <c r="L199" s="8">
        <v>3</v>
      </c>
      <c r="M199" s="8">
        <v>0</v>
      </c>
      <c r="N199" s="17" t="str">
        <f t="shared" si="15"/>
        <v>Si</v>
      </c>
      <c r="O199" s="17" t="str">
        <f t="shared" si="16"/>
        <v>Si</v>
      </c>
      <c r="P199" s="17">
        <v>1</v>
      </c>
      <c r="Q199" s="19">
        <f>Tablas!$C$5*H199</f>
        <v>0</v>
      </c>
      <c r="R199" s="19">
        <f>Tablas!$D$5*I199</f>
        <v>6500</v>
      </c>
      <c r="S199" s="19">
        <f>Tablas!$E$5*J199</f>
        <v>0</v>
      </c>
      <c r="T199" s="19">
        <f>Tablas!$F$5*K199</f>
        <v>120000</v>
      </c>
      <c r="U199" s="19">
        <f>Tablas!$G$5*L199</f>
        <v>750000</v>
      </c>
      <c r="V199" s="19">
        <f>Tablas!$H$5*M199</f>
        <v>0</v>
      </c>
      <c r="W199" s="19">
        <f t="shared" si="17"/>
        <v>876500</v>
      </c>
      <c r="X199" s="17">
        <f>VLOOKUP(G199, Tablas!$B$9:$C$36, 2, FALSE)</f>
        <v>2</v>
      </c>
      <c r="Y199" s="17">
        <f t="shared" si="18"/>
        <v>2018</v>
      </c>
      <c r="Z199" s="17">
        <f t="shared" si="19"/>
        <v>4</v>
      </c>
    </row>
    <row r="200" spans="1:26" x14ac:dyDescent="0.25">
      <c r="A200" s="2">
        <v>10000198</v>
      </c>
      <c r="B200" s="1" t="s">
        <v>355</v>
      </c>
      <c r="C200" s="3">
        <v>43260</v>
      </c>
      <c r="D200" s="3">
        <v>43588</v>
      </c>
      <c r="E200" s="3" t="s">
        <v>44</v>
      </c>
      <c r="F200" s="1" t="s">
        <v>305</v>
      </c>
      <c r="G200" s="4" t="s">
        <v>163</v>
      </c>
      <c r="H200" s="8">
        <v>1</v>
      </c>
      <c r="I200" s="8">
        <v>0</v>
      </c>
      <c r="J200" s="8">
        <v>1</v>
      </c>
      <c r="K200" s="8">
        <v>0</v>
      </c>
      <c r="L200" s="8">
        <v>1</v>
      </c>
      <c r="M200" s="8">
        <v>0</v>
      </c>
      <c r="N200" s="17" t="str">
        <f t="shared" si="15"/>
        <v>Si</v>
      </c>
      <c r="O200" s="17" t="str">
        <f t="shared" si="16"/>
        <v>Si</v>
      </c>
      <c r="P200" s="17">
        <v>1</v>
      </c>
      <c r="Q200" s="19">
        <f>Tablas!$C$5*H200</f>
        <v>2500</v>
      </c>
      <c r="R200" s="19">
        <f>Tablas!$D$5*I200</f>
        <v>0</v>
      </c>
      <c r="S200" s="19">
        <f>Tablas!$E$5*J200</f>
        <v>1500</v>
      </c>
      <c r="T200" s="19">
        <f>Tablas!$F$5*K200</f>
        <v>0</v>
      </c>
      <c r="U200" s="19">
        <f>Tablas!$G$5*L200</f>
        <v>250000</v>
      </c>
      <c r="V200" s="19">
        <f>Tablas!$H$5*M200</f>
        <v>0</v>
      </c>
      <c r="W200" s="19">
        <f t="shared" si="17"/>
        <v>254000</v>
      </c>
      <c r="X200" s="17">
        <f>VLOOKUP(G200, Tablas!$B$9:$C$36, 2, FALSE)</f>
        <v>4</v>
      </c>
      <c r="Y200" s="17">
        <f t="shared" si="18"/>
        <v>2018</v>
      </c>
      <c r="Z200" s="17">
        <f t="shared" si="19"/>
        <v>5</v>
      </c>
    </row>
    <row r="201" spans="1:26" x14ac:dyDescent="0.25">
      <c r="A201" s="2">
        <v>10000199</v>
      </c>
      <c r="B201" s="1" t="s">
        <v>356</v>
      </c>
      <c r="C201" s="3">
        <v>43260</v>
      </c>
      <c r="D201" s="3">
        <v>44067</v>
      </c>
      <c r="E201" s="3" t="s">
        <v>44</v>
      </c>
      <c r="F201" s="1" t="s">
        <v>106</v>
      </c>
      <c r="G201" s="4" t="s">
        <v>50</v>
      </c>
      <c r="H201" s="8">
        <v>1</v>
      </c>
      <c r="I201" s="8">
        <v>0</v>
      </c>
      <c r="J201" s="8">
        <v>0</v>
      </c>
      <c r="K201" s="8">
        <v>0</v>
      </c>
      <c r="L201" s="8">
        <v>0</v>
      </c>
      <c r="M201" s="8">
        <v>0</v>
      </c>
      <c r="N201" s="17" t="str">
        <f t="shared" si="15"/>
        <v>Si</v>
      </c>
      <c r="O201" s="17" t="str">
        <f t="shared" si="16"/>
        <v>No</v>
      </c>
      <c r="P201" s="17">
        <v>1</v>
      </c>
      <c r="Q201" s="19">
        <f>Tablas!$C$5*H201</f>
        <v>2500</v>
      </c>
      <c r="R201" s="19">
        <f>Tablas!$D$5*I201</f>
        <v>0</v>
      </c>
      <c r="S201" s="19">
        <f>Tablas!$E$5*J201</f>
        <v>0</v>
      </c>
      <c r="T201" s="19">
        <f>Tablas!$F$5*K201</f>
        <v>0</v>
      </c>
      <c r="U201" s="19">
        <f>Tablas!$G$5*L201</f>
        <v>0</v>
      </c>
      <c r="V201" s="19">
        <f>Tablas!$H$5*M201</f>
        <v>0</v>
      </c>
      <c r="W201" s="19">
        <f t="shared" si="17"/>
        <v>2500</v>
      </c>
      <c r="X201" s="17">
        <f>VLOOKUP(G201, Tablas!$B$9:$C$36, 2, FALSE)</f>
        <v>1</v>
      </c>
      <c r="Y201" s="17">
        <f t="shared" si="18"/>
        <v>2018</v>
      </c>
      <c r="Z201" s="17">
        <f t="shared" si="19"/>
        <v>8</v>
      </c>
    </row>
    <row r="202" spans="1:26" x14ac:dyDescent="0.25">
      <c r="A202" s="2">
        <v>10000200</v>
      </c>
      <c r="B202" s="1" t="s">
        <v>357</v>
      </c>
      <c r="C202" s="3">
        <v>43260</v>
      </c>
      <c r="D202" s="3">
        <v>43406</v>
      </c>
      <c r="E202" s="3" t="s">
        <v>44</v>
      </c>
      <c r="F202" s="1" t="s">
        <v>358</v>
      </c>
      <c r="G202" s="4" t="s">
        <v>113</v>
      </c>
      <c r="H202" s="8">
        <v>0</v>
      </c>
      <c r="I202" s="8">
        <v>0</v>
      </c>
      <c r="J202" s="8">
        <v>0</v>
      </c>
      <c r="K202" s="8">
        <v>0</v>
      </c>
      <c r="L202" s="8">
        <v>3</v>
      </c>
      <c r="M202" s="8">
        <v>0</v>
      </c>
      <c r="N202" s="17" t="str">
        <f t="shared" si="15"/>
        <v>No</v>
      </c>
      <c r="O202" s="17" t="str">
        <f t="shared" si="16"/>
        <v>Si</v>
      </c>
      <c r="P202" s="17">
        <v>1</v>
      </c>
      <c r="Q202" s="19">
        <f>Tablas!$C$5*H202</f>
        <v>0</v>
      </c>
      <c r="R202" s="19">
        <f>Tablas!$D$5*I202</f>
        <v>0</v>
      </c>
      <c r="S202" s="19">
        <f>Tablas!$E$5*J202</f>
        <v>0</v>
      </c>
      <c r="T202" s="19">
        <f>Tablas!$F$5*K202</f>
        <v>0</v>
      </c>
      <c r="U202" s="19">
        <f>Tablas!$G$5*L202</f>
        <v>750000</v>
      </c>
      <c r="V202" s="19">
        <f>Tablas!$H$5*M202</f>
        <v>0</v>
      </c>
      <c r="W202" s="19">
        <f t="shared" si="17"/>
        <v>750000</v>
      </c>
      <c r="X202" s="17">
        <f>VLOOKUP(G202, Tablas!$B$9:$C$36, 2, FALSE)</f>
        <v>3</v>
      </c>
      <c r="Y202" s="17">
        <f t="shared" si="18"/>
        <v>2018</v>
      </c>
      <c r="Z202" s="17">
        <f t="shared" si="19"/>
        <v>11</v>
      </c>
    </row>
    <row r="203" spans="1:26" x14ac:dyDescent="0.25">
      <c r="A203" s="2">
        <v>10000201</v>
      </c>
      <c r="B203" s="1" t="s">
        <v>359</v>
      </c>
      <c r="C203" s="3">
        <v>43260</v>
      </c>
      <c r="D203" s="3">
        <v>43599</v>
      </c>
      <c r="E203" s="3" t="s">
        <v>44</v>
      </c>
      <c r="F203" s="1" t="s">
        <v>204</v>
      </c>
      <c r="G203" s="4" t="s">
        <v>78</v>
      </c>
      <c r="H203" s="8">
        <v>0</v>
      </c>
      <c r="I203" s="8">
        <v>0</v>
      </c>
      <c r="J203" s="8">
        <v>1</v>
      </c>
      <c r="K203" s="8">
        <v>0</v>
      </c>
      <c r="L203" s="8">
        <v>3</v>
      </c>
      <c r="M203" s="8">
        <v>2</v>
      </c>
      <c r="N203" s="17" t="str">
        <f t="shared" si="15"/>
        <v>Si</v>
      </c>
      <c r="O203" s="17" t="str">
        <f t="shared" si="16"/>
        <v>Si</v>
      </c>
      <c r="P203" s="17">
        <v>1</v>
      </c>
      <c r="Q203" s="19">
        <f>Tablas!$C$5*H203</f>
        <v>0</v>
      </c>
      <c r="R203" s="19">
        <f>Tablas!$D$5*I203</f>
        <v>0</v>
      </c>
      <c r="S203" s="19">
        <f>Tablas!$E$5*J203</f>
        <v>1500</v>
      </c>
      <c r="T203" s="19">
        <f>Tablas!$F$5*K203</f>
        <v>0</v>
      </c>
      <c r="U203" s="19">
        <f>Tablas!$G$5*L203</f>
        <v>750000</v>
      </c>
      <c r="V203" s="19">
        <f>Tablas!$H$5*M203</f>
        <v>360000</v>
      </c>
      <c r="W203" s="19">
        <f t="shared" si="17"/>
        <v>1111500</v>
      </c>
      <c r="X203" s="17">
        <f>VLOOKUP(G203, Tablas!$B$9:$C$36, 2, FALSE)</f>
        <v>2</v>
      </c>
      <c r="Y203" s="17">
        <f t="shared" si="18"/>
        <v>2018</v>
      </c>
      <c r="Z203" s="17">
        <f t="shared" si="19"/>
        <v>5</v>
      </c>
    </row>
    <row r="204" spans="1:26" x14ac:dyDescent="0.25">
      <c r="A204" s="2">
        <v>10000202</v>
      </c>
      <c r="B204" s="1" t="s">
        <v>360</v>
      </c>
      <c r="C204" s="3">
        <v>43260</v>
      </c>
      <c r="D204" s="3">
        <v>43801</v>
      </c>
      <c r="E204" s="3" t="s">
        <v>37</v>
      </c>
      <c r="F204" s="1" t="s">
        <v>89</v>
      </c>
      <c r="G204" s="4" t="s">
        <v>90</v>
      </c>
      <c r="H204" s="8">
        <v>0</v>
      </c>
      <c r="I204" s="8">
        <v>0</v>
      </c>
      <c r="J204" s="8">
        <v>0</v>
      </c>
      <c r="K204" s="8">
        <v>0</v>
      </c>
      <c r="L204" s="8">
        <v>2</v>
      </c>
      <c r="M204" s="8">
        <v>1</v>
      </c>
      <c r="N204" s="17" t="str">
        <f t="shared" si="15"/>
        <v>No</v>
      </c>
      <c r="O204" s="17" t="str">
        <f t="shared" si="16"/>
        <v>Si</v>
      </c>
      <c r="P204" s="17">
        <v>1</v>
      </c>
      <c r="Q204" s="19">
        <f>Tablas!$C$5*H204</f>
        <v>0</v>
      </c>
      <c r="R204" s="19">
        <f>Tablas!$D$5*I204</f>
        <v>0</v>
      </c>
      <c r="S204" s="19">
        <f>Tablas!$E$5*J204</f>
        <v>0</v>
      </c>
      <c r="T204" s="19">
        <f>Tablas!$F$5*K204</f>
        <v>0</v>
      </c>
      <c r="U204" s="19">
        <f>Tablas!$G$5*L204</f>
        <v>500000</v>
      </c>
      <c r="V204" s="19">
        <f>Tablas!$H$5*M204</f>
        <v>180000</v>
      </c>
      <c r="W204" s="19">
        <f t="shared" si="17"/>
        <v>680000</v>
      </c>
      <c r="X204" s="17">
        <f>VLOOKUP(G204, Tablas!$B$9:$C$36, 2, FALSE)</f>
        <v>2</v>
      </c>
      <c r="Y204" s="17">
        <f t="shared" si="18"/>
        <v>2018</v>
      </c>
      <c r="Z204" s="17">
        <f t="shared" si="19"/>
        <v>12</v>
      </c>
    </row>
    <row r="205" spans="1:26" x14ac:dyDescent="0.25">
      <c r="A205" s="2">
        <v>10000203</v>
      </c>
      <c r="B205" s="1" t="s">
        <v>361</v>
      </c>
      <c r="C205" s="3">
        <v>43260</v>
      </c>
      <c r="D205" s="3">
        <v>43789</v>
      </c>
      <c r="E205" s="3" t="s">
        <v>37</v>
      </c>
      <c r="F205" s="1" t="s">
        <v>81</v>
      </c>
      <c r="G205" s="4" t="s">
        <v>82</v>
      </c>
      <c r="H205" s="8">
        <v>0</v>
      </c>
      <c r="I205" s="8">
        <v>2</v>
      </c>
      <c r="J205" s="8">
        <v>0</v>
      </c>
      <c r="K205" s="8">
        <v>3</v>
      </c>
      <c r="L205" s="8">
        <v>2</v>
      </c>
      <c r="M205" s="8">
        <v>0</v>
      </c>
      <c r="N205" s="17" t="str">
        <f t="shared" si="15"/>
        <v>Si</v>
      </c>
      <c r="O205" s="17" t="str">
        <f t="shared" si="16"/>
        <v>Si</v>
      </c>
      <c r="P205" s="17">
        <v>1</v>
      </c>
      <c r="Q205" s="19">
        <f>Tablas!$C$5*H205</f>
        <v>0</v>
      </c>
      <c r="R205" s="19">
        <f>Tablas!$D$5*I205</f>
        <v>13000</v>
      </c>
      <c r="S205" s="19">
        <f>Tablas!$E$5*J205</f>
        <v>0</v>
      </c>
      <c r="T205" s="19">
        <f>Tablas!$F$5*K205</f>
        <v>360000</v>
      </c>
      <c r="U205" s="19">
        <f>Tablas!$G$5*L205</f>
        <v>500000</v>
      </c>
      <c r="V205" s="19">
        <f>Tablas!$H$5*M205</f>
        <v>0</v>
      </c>
      <c r="W205" s="19">
        <f t="shared" si="17"/>
        <v>873000</v>
      </c>
      <c r="X205" s="17">
        <f>VLOOKUP(G205, Tablas!$B$9:$C$36, 2, FALSE)</f>
        <v>2</v>
      </c>
      <c r="Y205" s="17">
        <f t="shared" si="18"/>
        <v>2018</v>
      </c>
      <c r="Z205" s="17">
        <f t="shared" si="19"/>
        <v>11</v>
      </c>
    </row>
    <row r="206" spans="1:26" x14ac:dyDescent="0.25">
      <c r="A206" s="2">
        <v>10000204</v>
      </c>
      <c r="B206" s="1" t="s">
        <v>362</v>
      </c>
      <c r="C206" s="3">
        <v>43260</v>
      </c>
      <c r="D206" s="3">
        <v>43936</v>
      </c>
      <c r="E206" s="3" t="s">
        <v>37</v>
      </c>
      <c r="F206" s="1" t="s">
        <v>363</v>
      </c>
      <c r="G206" s="4" t="s">
        <v>57</v>
      </c>
      <c r="H206" s="8">
        <v>0</v>
      </c>
      <c r="I206" s="8">
        <v>2</v>
      </c>
      <c r="J206" s="8">
        <v>1</v>
      </c>
      <c r="K206" s="8">
        <v>0</v>
      </c>
      <c r="L206" s="8">
        <v>1</v>
      </c>
      <c r="M206" s="8">
        <v>1</v>
      </c>
      <c r="N206" s="17" t="str">
        <f t="shared" si="15"/>
        <v>Si</v>
      </c>
      <c r="O206" s="17" t="str">
        <f t="shared" si="16"/>
        <v>Si</v>
      </c>
      <c r="P206" s="17">
        <v>1</v>
      </c>
      <c r="Q206" s="19">
        <f>Tablas!$C$5*H206</f>
        <v>0</v>
      </c>
      <c r="R206" s="19">
        <f>Tablas!$D$5*I206</f>
        <v>13000</v>
      </c>
      <c r="S206" s="19">
        <f>Tablas!$E$5*J206</f>
        <v>1500</v>
      </c>
      <c r="T206" s="19">
        <f>Tablas!$F$5*K206</f>
        <v>0</v>
      </c>
      <c r="U206" s="19">
        <f>Tablas!$G$5*L206</f>
        <v>250000</v>
      </c>
      <c r="V206" s="19">
        <f>Tablas!$H$5*M206</f>
        <v>180000</v>
      </c>
      <c r="W206" s="19">
        <f t="shared" si="17"/>
        <v>444500</v>
      </c>
      <c r="X206" s="17">
        <f>VLOOKUP(G206, Tablas!$B$9:$C$36, 2, FALSE)</f>
        <v>1</v>
      </c>
      <c r="Y206" s="17">
        <f t="shared" si="18"/>
        <v>2018</v>
      </c>
      <c r="Z206" s="17">
        <f t="shared" si="19"/>
        <v>4</v>
      </c>
    </row>
    <row r="207" spans="1:26" x14ac:dyDescent="0.25">
      <c r="A207" s="2">
        <v>10000205</v>
      </c>
      <c r="B207" s="1" t="s">
        <v>364</v>
      </c>
      <c r="C207" s="3">
        <v>43260</v>
      </c>
      <c r="D207" s="3">
        <v>43501</v>
      </c>
      <c r="E207" s="3" t="s">
        <v>37</v>
      </c>
      <c r="F207" s="1" t="s">
        <v>41</v>
      </c>
      <c r="G207" s="4" t="s">
        <v>41</v>
      </c>
      <c r="H207" s="8">
        <v>0</v>
      </c>
      <c r="I207" s="8">
        <v>2</v>
      </c>
      <c r="J207" s="8">
        <v>0</v>
      </c>
      <c r="K207" s="8">
        <v>3</v>
      </c>
      <c r="L207" s="8">
        <v>3</v>
      </c>
      <c r="M207" s="8">
        <v>1</v>
      </c>
      <c r="N207" s="17" t="str">
        <f t="shared" si="15"/>
        <v>Si</v>
      </c>
      <c r="O207" s="17" t="str">
        <f t="shared" si="16"/>
        <v>Si</v>
      </c>
      <c r="P207" s="17">
        <v>1</v>
      </c>
      <c r="Q207" s="19">
        <f>Tablas!$C$5*H207</f>
        <v>0</v>
      </c>
      <c r="R207" s="19">
        <f>Tablas!$D$5*I207</f>
        <v>13000</v>
      </c>
      <c r="S207" s="19">
        <f>Tablas!$E$5*J207</f>
        <v>0</v>
      </c>
      <c r="T207" s="19">
        <f>Tablas!$F$5*K207</f>
        <v>360000</v>
      </c>
      <c r="U207" s="19">
        <f>Tablas!$G$5*L207</f>
        <v>750000</v>
      </c>
      <c r="V207" s="19">
        <f>Tablas!$H$5*M207</f>
        <v>180000</v>
      </c>
      <c r="W207" s="19">
        <f t="shared" si="17"/>
        <v>1303000</v>
      </c>
      <c r="X207" s="17">
        <f>VLOOKUP(G207, Tablas!$B$9:$C$36, 2, FALSE)</f>
        <v>1</v>
      </c>
      <c r="Y207" s="17">
        <f t="shared" si="18"/>
        <v>2018</v>
      </c>
      <c r="Z207" s="17">
        <f t="shared" si="19"/>
        <v>2</v>
      </c>
    </row>
    <row r="208" spans="1:26" x14ac:dyDescent="0.25">
      <c r="A208" s="2">
        <v>10000206</v>
      </c>
      <c r="B208" s="1" t="s">
        <v>365</v>
      </c>
      <c r="C208" s="3">
        <v>43260</v>
      </c>
      <c r="D208" s="3">
        <v>43798</v>
      </c>
      <c r="E208" s="3" t="s">
        <v>37</v>
      </c>
      <c r="F208" s="1" t="s">
        <v>286</v>
      </c>
      <c r="G208" s="4" t="s">
        <v>120</v>
      </c>
      <c r="H208" s="8">
        <v>1</v>
      </c>
      <c r="I208" s="8">
        <v>0</v>
      </c>
      <c r="J208" s="8">
        <v>0</v>
      </c>
      <c r="K208" s="8">
        <v>3</v>
      </c>
      <c r="L208" s="8">
        <v>3</v>
      </c>
      <c r="M208" s="8">
        <v>1</v>
      </c>
      <c r="N208" s="17" t="str">
        <f t="shared" si="15"/>
        <v>Si</v>
      </c>
      <c r="O208" s="17" t="str">
        <f t="shared" si="16"/>
        <v>Si</v>
      </c>
      <c r="P208" s="17">
        <v>1</v>
      </c>
      <c r="Q208" s="19">
        <f>Tablas!$C$5*H208</f>
        <v>2500</v>
      </c>
      <c r="R208" s="19">
        <f>Tablas!$D$5*I208</f>
        <v>0</v>
      </c>
      <c r="S208" s="19">
        <f>Tablas!$E$5*J208</f>
        <v>0</v>
      </c>
      <c r="T208" s="19">
        <f>Tablas!$F$5*K208</f>
        <v>360000</v>
      </c>
      <c r="U208" s="19">
        <f>Tablas!$G$5*L208</f>
        <v>750000</v>
      </c>
      <c r="V208" s="19">
        <f>Tablas!$H$5*M208</f>
        <v>180000</v>
      </c>
      <c r="W208" s="19">
        <f t="shared" si="17"/>
        <v>1292500</v>
      </c>
      <c r="X208" s="17">
        <f>VLOOKUP(G208, Tablas!$B$9:$C$36, 2, FALSE)</f>
        <v>3</v>
      </c>
      <c r="Y208" s="17">
        <f t="shared" si="18"/>
        <v>2018</v>
      </c>
      <c r="Z208" s="17">
        <f t="shared" si="19"/>
        <v>11</v>
      </c>
    </row>
    <row r="209" spans="1:26" x14ac:dyDescent="0.25">
      <c r="A209" s="2">
        <v>10000207</v>
      </c>
      <c r="B209" s="1" t="s">
        <v>366</v>
      </c>
      <c r="C209" s="3">
        <v>43274</v>
      </c>
      <c r="D209" s="3">
        <v>43649</v>
      </c>
      <c r="E209" s="3" t="s">
        <v>44</v>
      </c>
      <c r="F209" s="1" t="s">
        <v>41</v>
      </c>
      <c r="G209" s="4" t="s">
        <v>41</v>
      </c>
      <c r="H209" s="8">
        <v>0</v>
      </c>
      <c r="I209" s="8">
        <v>1</v>
      </c>
      <c r="J209" s="8">
        <v>0</v>
      </c>
      <c r="K209" s="8">
        <v>1</v>
      </c>
      <c r="L209" s="8">
        <v>2</v>
      </c>
      <c r="M209" s="8">
        <v>0</v>
      </c>
      <c r="N209" s="17" t="str">
        <f t="shared" si="15"/>
        <v>Si</v>
      </c>
      <c r="O209" s="17" t="str">
        <f t="shared" si="16"/>
        <v>Si</v>
      </c>
      <c r="P209" s="17">
        <v>1</v>
      </c>
      <c r="Q209" s="19">
        <f>Tablas!$C$5*H209</f>
        <v>0</v>
      </c>
      <c r="R209" s="19">
        <f>Tablas!$D$5*I209</f>
        <v>6500</v>
      </c>
      <c r="S209" s="19">
        <f>Tablas!$E$5*J209</f>
        <v>0</v>
      </c>
      <c r="T209" s="19">
        <f>Tablas!$F$5*K209</f>
        <v>120000</v>
      </c>
      <c r="U209" s="19">
        <f>Tablas!$G$5*L209</f>
        <v>500000</v>
      </c>
      <c r="V209" s="19">
        <f>Tablas!$H$5*M209</f>
        <v>0</v>
      </c>
      <c r="W209" s="19">
        <f t="shared" si="17"/>
        <v>626500</v>
      </c>
      <c r="X209" s="17">
        <f>VLOOKUP(G209, Tablas!$B$9:$C$36, 2, FALSE)</f>
        <v>1</v>
      </c>
      <c r="Y209" s="17">
        <f t="shared" si="18"/>
        <v>2018</v>
      </c>
      <c r="Z209" s="17">
        <f t="shared" si="19"/>
        <v>7</v>
      </c>
    </row>
    <row r="210" spans="1:26" x14ac:dyDescent="0.25">
      <c r="A210" s="2">
        <v>10000208</v>
      </c>
      <c r="B210" s="1" t="s">
        <v>367</v>
      </c>
      <c r="C210" s="3">
        <v>43274</v>
      </c>
      <c r="D210" s="3">
        <v>43690</v>
      </c>
      <c r="E210" s="3" t="s">
        <v>44</v>
      </c>
      <c r="F210" s="1" t="s">
        <v>41</v>
      </c>
      <c r="G210" s="4" t="s">
        <v>41</v>
      </c>
      <c r="H210" s="8">
        <v>1</v>
      </c>
      <c r="I210" s="8">
        <v>1</v>
      </c>
      <c r="J210" s="8">
        <v>1</v>
      </c>
      <c r="K210" s="8">
        <v>3</v>
      </c>
      <c r="L210" s="8">
        <v>1</v>
      </c>
      <c r="M210" s="8">
        <v>0</v>
      </c>
      <c r="N210" s="17" t="str">
        <f t="shared" si="15"/>
        <v>Si</v>
      </c>
      <c r="O210" s="17" t="str">
        <f t="shared" si="16"/>
        <v>Si</v>
      </c>
      <c r="P210" s="17">
        <v>1</v>
      </c>
      <c r="Q210" s="19">
        <f>Tablas!$C$5*H210</f>
        <v>2500</v>
      </c>
      <c r="R210" s="19">
        <f>Tablas!$D$5*I210</f>
        <v>6500</v>
      </c>
      <c r="S210" s="19">
        <f>Tablas!$E$5*J210</f>
        <v>1500</v>
      </c>
      <c r="T210" s="19">
        <f>Tablas!$F$5*K210</f>
        <v>360000</v>
      </c>
      <c r="U210" s="19">
        <f>Tablas!$G$5*L210</f>
        <v>250000</v>
      </c>
      <c r="V210" s="19">
        <f>Tablas!$H$5*M210</f>
        <v>0</v>
      </c>
      <c r="W210" s="19">
        <f t="shared" si="17"/>
        <v>620500</v>
      </c>
      <c r="X210" s="17">
        <f>VLOOKUP(G210, Tablas!$B$9:$C$36, 2, FALSE)</f>
        <v>1</v>
      </c>
      <c r="Y210" s="17">
        <f t="shared" si="18"/>
        <v>2018</v>
      </c>
      <c r="Z210" s="17">
        <f t="shared" si="19"/>
        <v>8</v>
      </c>
    </row>
    <row r="211" spans="1:26" x14ac:dyDescent="0.25">
      <c r="A211" s="2">
        <v>10000209</v>
      </c>
      <c r="B211" s="1" t="s">
        <v>368</v>
      </c>
      <c r="C211" s="3">
        <v>43274</v>
      </c>
      <c r="D211" s="3">
        <v>43760</v>
      </c>
      <c r="E211" s="3" t="s">
        <v>37</v>
      </c>
      <c r="F211" s="1" t="s">
        <v>41</v>
      </c>
      <c r="G211" s="4" t="s">
        <v>41</v>
      </c>
      <c r="H211" s="8">
        <v>1</v>
      </c>
      <c r="I211" s="8">
        <v>2</v>
      </c>
      <c r="J211" s="8">
        <v>0</v>
      </c>
      <c r="K211" s="8">
        <v>3</v>
      </c>
      <c r="L211" s="8">
        <v>1</v>
      </c>
      <c r="M211" s="8">
        <v>2</v>
      </c>
      <c r="N211" s="17" t="str">
        <f t="shared" si="15"/>
        <v>Si</v>
      </c>
      <c r="O211" s="17" t="str">
        <f t="shared" si="16"/>
        <v>Si</v>
      </c>
      <c r="P211" s="17">
        <v>1</v>
      </c>
      <c r="Q211" s="19">
        <f>Tablas!$C$5*H211</f>
        <v>2500</v>
      </c>
      <c r="R211" s="19">
        <f>Tablas!$D$5*I211</f>
        <v>13000</v>
      </c>
      <c r="S211" s="19">
        <f>Tablas!$E$5*J211</f>
        <v>0</v>
      </c>
      <c r="T211" s="19">
        <f>Tablas!$F$5*K211</f>
        <v>360000</v>
      </c>
      <c r="U211" s="19">
        <f>Tablas!$G$5*L211</f>
        <v>250000</v>
      </c>
      <c r="V211" s="19">
        <f>Tablas!$H$5*M211</f>
        <v>360000</v>
      </c>
      <c r="W211" s="19">
        <f t="shared" si="17"/>
        <v>985500</v>
      </c>
      <c r="X211" s="17">
        <f>VLOOKUP(G211, Tablas!$B$9:$C$36, 2, FALSE)</f>
        <v>1</v>
      </c>
      <c r="Y211" s="17">
        <f t="shared" si="18"/>
        <v>2018</v>
      </c>
      <c r="Z211" s="17">
        <f t="shared" si="19"/>
        <v>10</v>
      </c>
    </row>
    <row r="212" spans="1:26" x14ac:dyDescent="0.25">
      <c r="A212" s="2">
        <v>10000210</v>
      </c>
      <c r="B212" s="1" t="s">
        <v>369</v>
      </c>
      <c r="C212" s="3">
        <v>43283</v>
      </c>
      <c r="D212" s="3">
        <v>43758</v>
      </c>
      <c r="E212" s="3" t="s">
        <v>44</v>
      </c>
      <c r="F212" s="1" t="s">
        <v>115</v>
      </c>
      <c r="G212" s="4" t="s">
        <v>74</v>
      </c>
      <c r="H212" s="8">
        <v>0</v>
      </c>
      <c r="I212" s="8">
        <v>2</v>
      </c>
      <c r="J212" s="8">
        <v>0</v>
      </c>
      <c r="K212" s="8">
        <v>3</v>
      </c>
      <c r="L212" s="8">
        <v>1</v>
      </c>
      <c r="M212" s="8">
        <v>0</v>
      </c>
      <c r="N212" s="17" t="str">
        <f t="shared" si="15"/>
        <v>Si</v>
      </c>
      <c r="O212" s="17" t="str">
        <f t="shared" si="16"/>
        <v>Si</v>
      </c>
      <c r="P212" s="17">
        <v>1</v>
      </c>
      <c r="Q212" s="19">
        <f>Tablas!$C$5*H212</f>
        <v>0</v>
      </c>
      <c r="R212" s="19">
        <f>Tablas!$D$5*I212</f>
        <v>13000</v>
      </c>
      <c r="S212" s="19">
        <f>Tablas!$E$5*J212</f>
        <v>0</v>
      </c>
      <c r="T212" s="19">
        <f>Tablas!$F$5*K212</f>
        <v>360000</v>
      </c>
      <c r="U212" s="19">
        <f>Tablas!$G$5*L212</f>
        <v>250000</v>
      </c>
      <c r="V212" s="19">
        <f>Tablas!$H$5*M212</f>
        <v>0</v>
      </c>
      <c r="W212" s="19">
        <f t="shared" si="17"/>
        <v>623000</v>
      </c>
      <c r="X212" s="17">
        <f>VLOOKUP(G212, Tablas!$B$9:$C$36, 2, FALSE)</f>
        <v>2</v>
      </c>
      <c r="Y212" s="17">
        <f t="shared" si="18"/>
        <v>2018</v>
      </c>
      <c r="Z212" s="17">
        <f t="shared" si="19"/>
        <v>10</v>
      </c>
    </row>
    <row r="213" spans="1:26" x14ac:dyDescent="0.25">
      <c r="A213" s="2">
        <v>10000211</v>
      </c>
      <c r="B213" s="1" t="s">
        <v>370</v>
      </c>
      <c r="C213" s="3">
        <v>43284</v>
      </c>
      <c r="D213" s="3">
        <v>43887</v>
      </c>
      <c r="E213" s="3" t="s">
        <v>37</v>
      </c>
      <c r="F213" s="1" t="s">
        <v>41</v>
      </c>
      <c r="G213" s="4" t="s">
        <v>41</v>
      </c>
      <c r="H213" s="8">
        <v>1</v>
      </c>
      <c r="I213" s="8">
        <v>0</v>
      </c>
      <c r="J213" s="8">
        <v>0</v>
      </c>
      <c r="K213" s="8">
        <v>1</v>
      </c>
      <c r="L213" s="8">
        <v>3</v>
      </c>
      <c r="M213" s="8">
        <v>1</v>
      </c>
      <c r="N213" s="17" t="str">
        <f t="shared" si="15"/>
        <v>Si</v>
      </c>
      <c r="O213" s="17" t="str">
        <f t="shared" si="16"/>
        <v>Si</v>
      </c>
      <c r="P213" s="17">
        <v>1</v>
      </c>
      <c r="Q213" s="19">
        <f>Tablas!$C$5*H213</f>
        <v>2500</v>
      </c>
      <c r="R213" s="19">
        <f>Tablas!$D$5*I213</f>
        <v>0</v>
      </c>
      <c r="S213" s="19">
        <f>Tablas!$E$5*J213</f>
        <v>0</v>
      </c>
      <c r="T213" s="19">
        <f>Tablas!$F$5*K213</f>
        <v>120000</v>
      </c>
      <c r="U213" s="19">
        <f>Tablas!$G$5*L213</f>
        <v>750000</v>
      </c>
      <c r="V213" s="19">
        <f>Tablas!$H$5*M213</f>
        <v>180000</v>
      </c>
      <c r="W213" s="19">
        <f t="shared" si="17"/>
        <v>1052500</v>
      </c>
      <c r="X213" s="17">
        <f>VLOOKUP(G213, Tablas!$B$9:$C$36, 2, FALSE)</f>
        <v>1</v>
      </c>
      <c r="Y213" s="17">
        <f t="shared" si="18"/>
        <v>2018</v>
      </c>
      <c r="Z213" s="17">
        <f t="shared" si="19"/>
        <v>2</v>
      </c>
    </row>
    <row r="214" spans="1:26" x14ac:dyDescent="0.25">
      <c r="A214" s="2">
        <v>10000212</v>
      </c>
      <c r="B214" s="1" t="s">
        <v>371</v>
      </c>
      <c r="C214" s="3">
        <v>43284</v>
      </c>
      <c r="D214" s="3">
        <v>43406</v>
      </c>
      <c r="E214" s="3" t="s">
        <v>37</v>
      </c>
      <c r="F214" s="1" t="s">
        <v>94</v>
      </c>
      <c r="G214" s="4" t="s">
        <v>95</v>
      </c>
      <c r="H214" s="8">
        <v>1</v>
      </c>
      <c r="I214" s="8">
        <v>1</v>
      </c>
      <c r="J214" s="8">
        <v>0</v>
      </c>
      <c r="K214" s="8">
        <v>0</v>
      </c>
      <c r="L214" s="8">
        <v>1</v>
      </c>
      <c r="M214" s="8">
        <v>2</v>
      </c>
      <c r="N214" s="17" t="str">
        <f t="shared" si="15"/>
        <v>Si</v>
      </c>
      <c r="O214" s="17" t="str">
        <f t="shared" si="16"/>
        <v>Si</v>
      </c>
      <c r="P214" s="17">
        <v>1</v>
      </c>
      <c r="Q214" s="19">
        <f>Tablas!$C$5*H214</f>
        <v>2500</v>
      </c>
      <c r="R214" s="19">
        <f>Tablas!$D$5*I214</f>
        <v>6500</v>
      </c>
      <c r="S214" s="19">
        <f>Tablas!$E$5*J214</f>
        <v>0</v>
      </c>
      <c r="T214" s="19">
        <f>Tablas!$F$5*K214</f>
        <v>0</v>
      </c>
      <c r="U214" s="19">
        <f>Tablas!$G$5*L214</f>
        <v>250000</v>
      </c>
      <c r="V214" s="19">
        <f>Tablas!$H$5*M214</f>
        <v>360000</v>
      </c>
      <c r="W214" s="19">
        <f t="shared" si="17"/>
        <v>619000</v>
      </c>
      <c r="X214" s="17">
        <f>VLOOKUP(G214, Tablas!$B$9:$C$36, 2, FALSE)</f>
        <v>2</v>
      </c>
      <c r="Y214" s="17">
        <f t="shared" si="18"/>
        <v>2018</v>
      </c>
      <c r="Z214" s="17">
        <f t="shared" si="19"/>
        <v>11</v>
      </c>
    </row>
    <row r="215" spans="1:26" x14ac:dyDescent="0.25">
      <c r="A215" s="2">
        <v>10000213</v>
      </c>
      <c r="B215" s="1" t="s">
        <v>372</v>
      </c>
      <c r="C215" s="3">
        <v>43284</v>
      </c>
      <c r="D215" s="3">
        <v>43644</v>
      </c>
      <c r="E215" s="3" t="s">
        <v>37</v>
      </c>
      <c r="F215" s="1" t="s">
        <v>373</v>
      </c>
      <c r="G215" s="4" t="s">
        <v>78</v>
      </c>
      <c r="H215" s="8">
        <v>1</v>
      </c>
      <c r="I215" s="8">
        <v>1</v>
      </c>
      <c r="J215" s="8">
        <v>0</v>
      </c>
      <c r="K215" s="8">
        <v>0</v>
      </c>
      <c r="L215" s="8">
        <v>2</v>
      </c>
      <c r="M215" s="8">
        <v>2</v>
      </c>
      <c r="N215" s="17" t="str">
        <f t="shared" si="15"/>
        <v>Si</v>
      </c>
      <c r="O215" s="17" t="str">
        <f t="shared" si="16"/>
        <v>Si</v>
      </c>
      <c r="P215" s="17">
        <v>1</v>
      </c>
      <c r="Q215" s="19">
        <f>Tablas!$C$5*H215</f>
        <v>2500</v>
      </c>
      <c r="R215" s="19">
        <f>Tablas!$D$5*I215</f>
        <v>6500</v>
      </c>
      <c r="S215" s="19">
        <f>Tablas!$E$5*J215</f>
        <v>0</v>
      </c>
      <c r="T215" s="19">
        <f>Tablas!$F$5*K215</f>
        <v>0</v>
      </c>
      <c r="U215" s="19">
        <f>Tablas!$G$5*L215</f>
        <v>500000</v>
      </c>
      <c r="V215" s="19">
        <f>Tablas!$H$5*M215</f>
        <v>360000</v>
      </c>
      <c r="W215" s="19">
        <f t="shared" si="17"/>
        <v>869000</v>
      </c>
      <c r="X215" s="17">
        <f>VLOOKUP(G215, Tablas!$B$9:$C$36, 2, FALSE)</f>
        <v>2</v>
      </c>
      <c r="Y215" s="17">
        <f t="shared" si="18"/>
        <v>2018</v>
      </c>
      <c r="Z215" s="17">
        <f t="shared" si="19"/>
        <v>6</v>
      </c>
    </row>
    <row r="216" spans="1:26" x14ac:dyDescent="0.25">
      <c r="A216" s="2">
        <v>10000214</v>
      </c>
      <c r="B216" s="1" t="s">
        <v>374</v>
      </c>
      <c r="C216" s="3">
        <v>43284</v>
      </c>
      <c r="D216" s="3">
        <v>43805</v>
      </c>
      <c r="E216" s="3" t="s">
        <v>44</v>
      </c>
      <c r="F216" s="1" t="s">
        <v>375</v>
      </c>
      <c r="G216" s="4" t="s">
        <v>143</v>
      </c>
      <c r="H216" s="8">
        <v>0</v>
      </c>
      <c r="I216" s="8">
        <v>2</v>
      </c>
      <c r="J216" s="8">
        <v>1</v>
      </c>
      <c r="K216" s="8">
        <v>0</v>
      </c>
      <c r="L216" s="8">
        <v>1</v>
      </c>
      <c r="M216" s="8">
        <v>2</v>
      </c>
      <c r="N216" s="17" t="str">
        <f t="shared" si="15"/>
        <v>Si</v>
      </c>
      <c r="O216" s="17" t="str">
        <f t="shared" si="16"/>
        <v>Si</v>
      </c>
      <c r="P216" s="17">
        <v>1</v>
      </c>
      <c r="Q216" s="19">
        <f>Tablas!$C$5*H216</f>
        <v>0</v>
      </c>
      <c r="R216" s="19">
        <f>Tablas!$D$5*I216</f>
        <v>13000</v>
      </c>
      <c r="S216" s="19">
        <f>Tablas!$E$5*J216</f>
        <v>1500</v>
      </c>
      <c r="T216" s="19">
        <f>Tablas!$F$5*K216</f>
        <v>0</v>
      </c>
      <c r="U216" s="19">
        <f>Tablas!$G$5*L216</f>
        <v>250000</v>
      </c>
      <c r="V216" s="19">
        <f>Tablas!$H$5*M216</f>
        <v>360000</v>
      </c>
      <c r="W216" s="19">
        <f t="shared" si="17"/>
        <v>624500</v>
      </c>
      <c r="X216" s="17">
        <f>VLOOKUP(G216, Tablas!$B$9:$C$36, 2, FALSE)</f>
        <v>3</v>
      </c>
      <c r="Y216" s="17">
        <f t="shared" si="18"/>
        <v>2018</v>
      </c>
      <c r="Z216" s="17">
        <f t="shared" si="19"/>
        <v>12</v>
      </c>
    </row>
    <row r="217" spans="1:26" x14ac:dyDescent="0.25">
      <c r="A217" s="2">
        <v>10000215</v>
      </c>
      <c r="B217" s="1" t="s">
        <v>376</v>
      </c>
      <c r="C217" s="3">
        <v>43290</v>
      </c>
      <c r="D217" s="3">
        <v>44114</v>
      </c>
      <c r="E217" s="3" t="s">
        <v>37</v>
      </c>
      <c r="F217" s="1" t="s">
        <v>377</v>
      </c>
      <c r="G217" s="4" t="s">
        <v>189</v>
      </c>
      <c r="H217" s="8">
        <v>0</v>
      </c>
      <c r="I217" s="8">
        <v>1</v>
      </c>
      <c r="J217" s="8">
        <v>0</v>
      </c>
      <c r="K217" s="8">
        <v>3</v>
      </c>
      <c r="L217" s="8">
        <v>1</v>
      </c>
      <c r="M217" s="8">
        <v>1</v>
      </c>
      <c r="N217" s="17" t="str">
        <f t="shared" si="15"/>
        <v>Si</v>
      </c>
      <c r="O217" s="17" t="str">
        <f t="shared" si="16"/>
        <v>Si</v>
      </c>
      <c r="P217" s="17">
        <v>1</v>
      </c>
      <c r="Q217" s="19">
        <f>Tablas!$C$5*H217</f>
        <v>0</v>
      </c>
      <c r="R217" s="19">
        <f>Tablas!$D$5*I217</f>
        <v>6500</v>
      </c>
      <c r="S217" s="19">
        <f>Tablas!$E$5*J217</f>
        <v>0</v>
      </c>
      <c r="T217" s="19">
        <f>Tablas!$F$5*K217</f>
        <v>360000</v>
      </c>
      <c r="U217" s="19">
        <f>Tablas!$G$5*L217</f>
        <v>250000</v>
      </c>
      <c r="V217" s="19">
        <f>Tablas!$H$5*M217</f>
        <v>180000</v>
      </c>
      <c r="W217" s="19">
        <f t="shared" si="17"/>
        <v>796500</v>
      </c>
      <c r="X217" s="17">
        <f>VLOOKUP(G217, Tablas!$B$9:$C$36, 2, FALSE)</f>
        <v>4</v>
      </c>
      <c r="Y217" s="17">
        <f t="shared" si="18"/>
        <v>2018</v>
      </c>
      <c r="Z217" s="17">
        <f t="shared" si="19"/>
        <v>10</v>
      </c>
    </row>
    <row r="218" spans="1:26" x14ac:dyDescent="0.25">
      <c r="A218" s="2">
        <v>10000216</v>
      </c>
      <c r="B218" s="1" t="s">
        <v>378</v>
      </c>
      <c r="C218" s="3">
        <v>43290</v>
      </c>
      <c r="D218" s="3">
        <v>43443</v>
      </c>
      <c r="E218" s="3" t="s">
        <v>37</v>
      </c>
      <c r="F218" s="1" t="s">
        <v>106</v>
      </c>
      <c r="G218" s="4" t="s">
        <v>50</v>
      </c>
      <c r="H218" s="8">
        <v>1</v>
      </c>
      <c r="I218" s="8">
        <v>1</v>
      </c>
      <c r="J218" s="8">
        <v>1</v>
      </c>
      <c r="K218" s="8">
        <v>0</v>
      </c>
      <c r="L218" s="8">
        <v>2</v>
      </c>
      <c r="M218" s="8">
        <v>2</v>
      </c>
      <c r="N218" s="17" t="str">
        <f t="shared" si="15"/>
        <v>Si</v>
      </c>
      <c r="O218" s="17" t="str">
        <f t="shared" si="16"/>
        <v>Si</v>
      </c>
      <c r="P218" s="17">
        <v>1</v>
      </c>
      <c r="Q218" s="19">
        <f>Tablas!$C$5*H218</f>
        <v>2500</v>
      </c>
      <c r="R218" s="19">
        <f>Tablas!$D$5*I218</f>
        <v>6500</v>
      </c>
      <c r="S218" s="19">
        <f>Tablas!$E$5*J218</f>
        <v>1500</v>
      </c>
      <c r="T218" s="19">
        <f>Tablas!$F$5*K218</f>
        <v>0</v>
      </c>
      <c r="U218" s="19">
        <f>Tablas!$G$5*L218</f>
        <v>500000</v>
      </c>
      <c r="V218" s="19">
        <f>Tablas!$H$5*M218</f>
        <v>360000</v>
      </c>
      <c r="W218" s="19">
        <f t="shared" si="17"/>
        <v>870500</v>
      </c>
      <c r="X218" s="17">
        <f>VLOOKUP(G218, Tablas!$B$9:$C$36, 2, FALSE)</f>
        <v>1</v>
      </c>
      <c r="Y218" s="17">
        <f t="shared" si="18"/>
        <v>2018</v>
      </c>
      <c r="Z218" s="17">
        <f t="shared" si="19"/>
        <v>12</v>
      </c>
    </row>
    <row r="219" spans="1:26" x14ac:dyDescent="0.25">
      <c r="A219" s="2">
        <v>10000217</v>
      </c>
      <c r="B219" s="1" t="s">
        <v>379</v>
      </c>
      <c r="C219" s="3">
        <v>43290</v>
      </c>
      <c r="D219" s="3">
        <v>43648</v>
      </c>
      <c r="E219" s="3" t="s">
        <v>44</v>
      </c>
      <c r="F219" s="1" t="s">
        <v>267</v>
      </c>
      <c r="G219" s="4" t="s">
        <v>90</v>
      </c>
      <c r="H219" s="8">
        <v>0</v>
      </c>
      <c r="I219" s="8">
        <v>1</v>
      </c>
      <c r="J219" s="8">
        <v>0</v>
      </c>
      <c r="K219" s="8">
        <v>3</v>
      </c>
      <c r="L219" s="8">
        <v>2</v>
      </c>
      <c r="M219" s="8">
        <v>2</v>
      </c>
      <c r="N219" s="17" t="str">
        <f t="shared" si="15"/>
        <v>Si</v>
      </c>
      <c r="O219" s="17" t="str">
        <f t="shared" si="16"/>
        <v>Si</v>
      </c>
      <c r="P219" s="17">
        <v>1</v>
      </c>
      <c r="Q219" s="19">
        <f>Tablas!$C$5*H219</f>
        <v>0</v>
      </c>
      <c r="R219" s="19">
        <f>Tablas!$D$5*I219</f>
        <v>6500</v>
      </c>
      <c r="S219" s="19">
        <f>Tablas!$E$5*J219</f>
        <v>0</v>
      </c>
      <c r="T219" s="19">
        <f>Tablas!$F$5*K219</f>
        <v>360000</v>
      </c>
      <c r="U219" s="19">
        <f>Tablas!$G$5*L219</f>
        <v>500000</v>
      </c>
      <c r="V219" s="19">
        <f>Tablas!$H$5*M219</f>
        <v>360000</v>
      </c>
      <c r="W219" s="19">
        <f t="shared" si="17"/>
        <v>1226500</v>
      </c>
      <c r="X219" s="17">
        <f>VLOOKUP(G219, Tablas!$B$9:$C$36, 2, FALSE)</f>
        <v>2</v>
      </c>
      <c r="Y219" s="17">
        <f t="shared" si="18"/>
        <v>2018</v>
      </c>
      <c r="Z219" s="17">
        <f t="shared" si="19"/>
        <v>7</v>
      </c>
    </row>
    <row r="220" spans="1:26" x14ac:dyDescent="0.25">
      <c r="A220" s="2">
        <v>10000218</v>
      </c>
      <c r="B220" s="1" t="s">
        <v>380</v>
      </c>
      <c r="C220" s="3">
        <v>43297</v>
      </c>
      <c r="D220" s="3">
        <v>43831</v>
      </c>
      <c r="E220" s="3" t="s">
        <v>37</v>
      </c>
      <c r="F220" s="1" t="s">
        <v>381</v>
      </c>
      <c r="G220" s="4" t="s">
        <v>258</v>
      </c>
      <c r="H220" s="8">
        <v>0</v>
      </c>
      <c r="I220" s="8">
        <v>1</v>
      </c>
      <c r="J220" s="8">
        <v>0</v>
      </c>
      <c r="K220" s="8">
        <v>1</v>
      </c>
      <c r="L220" s="8">
        <v>1</v>
      </c>
      <c r="M220" s="8">
        <v>1</v>
      </c>
      <c r="N220" s="17" t="str">
        <f t="shared" si="15"/>
        <v>Si</v>
      </c>
      <c r="O220" s="17" t="str">
        <f t="shared" si="16"/>
        <v>Si</v>
      </c>
      <c r="P220" s="17">
        <v>1</v>
      </c>
      <c r="Q220" s="19">
        <f>Tablas!$C$5*H220</f>
        <v>0</v>
      </c>
      <c r="R220" s="19">
        <f>Tablas!$D$5*I220</f>
        <v>6500</v>
      </c>
      <c r="S220" s="19">
        <f>Tablas!$E$5*J220</f>
        <v>0</v>
      </c>
      <c r="T220" s="19">
        <f>Tablas!$F$5*K220</f>
        <v>120000</v>
      </c>
      <c r="U220" s="19">
        <f>Tablas!$G$5*L220</f>
        <v>250000</v>
      </c>
      <c r="V220" s="19">
        <f>Tablas!$H$5*M220</f>
        <v>180000</v>
      </c>
      <c r="W220" s="19">
        <f t="shared" si="17"/>
        <v>556500</v>
      </c>
      <c r="X220" s="17">
        <f>VLOOKUP(G220, Tablas!$B$9:$C$36, 2, FALSE)</f>
        <v>4</v>
      </c>
      <c r="Y220" s="17">
        <f t="shared" si="18"/>
        <v>2018</v>
      </c>
      <c r="Z220" s="17">
        <f t="shared" si="19"/>
        <v>1</v>
      </c>
    </row>
    <row r="221" spans="1:26" x14ac:dyDescent="0.25">
      <c r="A221" s="2">
        <v>10000219</v>
      </c>
      <c r="B221" s="1" t="s">
        <v>382</v>
      </c>
      <c r="C221" s="3">
        <v>43298</v>
      </c>
      <c r="D221" s="3">
        <v>43534</v>
      </c>
      <c r="E221" s="3" t="s">
        <v>37</v>
      </c>
      <c r="F221" s="1" t="s">
        <v>162</v>
      </c>
      <c r="G221" s="4" t="s">
        <v>163</v>
      </c>
      <c r="H221" s="8">
        <v>0</v>
      </c>
      <c r="I221" s="8">
        <v>2</v>
      </c>
      <c r="J221" s="8">
        <v>1</v>
      </c>
      <c r="K221" s="8">
        <v>1</v>
      </c>
      <c r="L221" s="8">
        <v>1</v>
      </c>
      <c r="M221" s="8">
        <v>0</v>
      </c>
      <c r="N221" s="17" t="str">
        <f t="shared" si="15"/>
        <v>Si</v>
      </c>
      <c r="O221" s="17" t="str">
        <f t="shared" si="16"/>
        <v>Si</v>
      </c>
      <c r="P221" s="17">
        <v>1</v>
      </c>
      <c r="Q221" s="19">
        <f>Tablas!$C$5*H221</f>
        <v>0</v>
      </c>
      <c r="R221" s="19">
        <f>Tablas!$D$5*I221</f>
        <v>13000</v>
      </c>
      <c r="S221" s="19">
        <f>Tablas!$E$5*J221</f>
        <v>1500</v>
      </c>
      <c r="T221" s="19">
        <f>Tablas!$F$5*K221</f>
        <v>120000</v>
      </c>
      <c r="U221" s="19">
        <f>Tablas!$G$5*L221</f>
        <v>250000</v>
      </c>
      <c r="V221" s="19">
        <f>Tablas!$H$5*M221</f>
        <v>0</v>
      </c>
      <c r="W221" s="19">
        <f t="shared" si="17"/>
        <v>384500</v>
      </c>
      <c r="X221" s="17">
        <f>VLOOKUP(G221, Tablas!$B$9:$C$36, 2, FALSE)</f>
        <v>4</v>
      </c>
      <c r="Y221" s="17">
        <f t="shared" si="18"/>
        <v>2018</v>
      </c>
      <c r="Z221" s="17">
        <f t="shared" si="19"/>
        <v>3</v>
      </c>
    </row>
    <row r="222" spans="1:26" x14ac:dyDescent="0.25">
      <c r="A222" s="2">
        <v>10000220</v>
      </c>
      <c r="B222" s="1" t="s">
        <v>383</v>
      </c>
      <c r="C222" s="3">
        <v>43298</v>
      </c>
      <c r="D222" s="3">
        <v>43954</v>
      </c>
      <c r="E222" s="3" t="s">
        <v>44</v>
      </c>
      <c r="F222" s="1" t="s">
        <v>87</v>
      </c>
      <c r="G222" s="4" t="s">
        <v>47</v>
      </c>
      <c r="H222" s="8">
        <v>1</v>
      </c>
      <c r="I222" s="8">
        <v>0</v>
      </c>
      <c r="J222" s="8">
        <v>0</v>
      </c>
      <c r="K222" s="8">
        <v>1</v>
      </c>
      <c r="L222" s="8">
        <v>3</v>
      </c>
      <c r="M222" s="8">
        <v>0</v>
      </c>
      <c r="N222" s="17" t="str">
        <f t="shared" si="15"/>
        <v>Si</v>
      </c>
      <c r="O222" s="17" t="str">
        <f t="shared" si="16"/>
        <v>Si</v>
      </c>
      <c r="P222" s="17">
        <v>1</v>
      </c>
      <c r="Q222" s="19">
        <f>Tablas!$C$5*H222</f>
        <v>2500</v>
      </c>
      <c r="R222" s="19">
        <f>Tablas!$D$5*I222</f>
        <v>0</v>
      </c>
      <c r="S222" s="19">
        <f>Tablas!$E$5*J222</f>
        <v>0</v>
      </c>
      <c r="T222" s="19">
        <f>Tablas!$F$5*K222</f>
        <v>120000</v>
      </c>
      <c r="U222" s="19">
        <f>Tablas!$G$5*L222</f>
        <v>750000</v>
      </c>
      <c r="V222" s="19">
        <f>Tablas!$H$5*M222</f>
        <v>0</v>
      </c>
      <c r="W222" s="19">
        <f t="shared" si="17"/>
        <v>872500</v>
      </c>
      <c r="X222" s="17">
        <f>VLOOKUP(G222, Tablas!$B$9:$C$36, 2, FALSE)</f>
        <v>1</v>
      </c>
      <c r="Y222" s="17">
        <f t="shared" si="18"/>
        <v>2018</v>
      </c>
      <c r="Z222" s="17">
        <f t="shared" si="19"/>
        <v>5</v>
      </c>
    </row>
    <row r="223" spans="1:26" x14ac:dyDescent="0.25">
      <c r="A223" s="2">
        <v>10000221</v>
      </c>
      <c r="B223" s="1" t="s">
        <v>384</v>
      </c>
      <c r="C223" s="3">
        <v>43298</v>
      </c>
      <c r="D223" s="3">
        <v>43475</v>
      </c>
      <c r="E223" s="3" t="s">
        <v>37</v>
      </c>
      <c r="F223" s="1" t="s">
        <v>87</v>
      </c>
      <c r="G223" s="4" t="s">
        <v>47</v>
      </c>
      <c r="H223" s="8">
        <v>1</v>
      </c>
      <c r="I223" s="8">
        <v>0</v>
      </c>
      <c r="J223" s="8">
        <v>0</v>
      </c>
      <c r="K223" s="8">
        <v>1</v>
      </c>
      <c r="L223" s="8">
        <v>2</v>
      </c>
      <c r="M223" s="8">
        <v>0</v>
      </c>
      <c r="N223" s="17" t="str">
        <f t="shared" si="15"/>
        <v>Si</v>
      </c>
      <c r="O223" s="17" t="str">
        <f t="shared" si="16"/>
        <v>Si</v>
      </c>
      <c r="P223" s="17">
        <v>1</v>
      </c>
      <c r="Q223" s="19">
        <f>Tablas!$C$5*H223</f>
        <v>2500</v>
      </c>
      <c r="R223" s="19">
        <f>Tablas!$D$5*I223</f>
        <v>0</v>
      </c>
      <c r="S223" s="19">
        <f>Tablas!$E$5*J223</f>
        <v>0</v>
      </c>
      <c r="T223" s="19">
        <f>Tablas!$F$5*K223</f>
        <v>120000</v>
      </c>
      <c r="U223" s="19">
        <f>Tablas!$G$5*L223</f>
        <v>500000</v>
      </c>
      <c r="V223" s="19">
        <f>Tablas!$H$5*M223</f>
        <v>0</v>
      </c>
      <c r="W223" s="19">
        <f t="shared" si="17"/>
        <v>622500</v>
      </c>
      <c r="X223" s="17">
        <f>VLOOKUP(G223, Tablas!$B$9:$C$36, 2, FALSE)</f>
        <v>1</v>
      </c>
      <c r="Y223" s="17">
        <f t="shared" si="18"/>
        <v>2018</v>
      </c>
      <c r="Z223" s="17">
        <f t="shared" si="19"/>
        <v>1</v>
      </c>
    </row>
    <row r="224" spans="1:26" x14ac:dyDescent="0.25">
      <c r="A224" s="2">
        <v>10000222</v>
      </c>
      <c r="B224" s="1" t="s">
        <v>385</v>
      </c>
      <c r="C224" s="3">
        <v>43298</v>
      </c>
      <c r="D224" s="3">
        <v>43501</v>
      </c>
      <c r="E224" s="3" t="s">
        <v>37</v>
      </c>
      <c r="F224" s="1" t="s">
        <v>154</v>
      </c>
      <c r="G224" s="4" t="s">
        <v>109</v>
      </c>
      <c r="H224" s="8">
        <v>1</v>
      </c>
      <c r="I224" s="8">
        <v>1</v>
      </c>
      <c r="J224" s="8">
        <v>0</v>
      </c>
      <c r="K224" s="8">
        <v>1</v>
      </c>
      <c r="L224" s="8">
        <v>3</v>
      </c>
      <c r="M224" s="8">
        <v>1</v>
      </c>
      <c r="N224" s="17" t="str">
        <f t="shared" si="15"/>
        <v>Si</v>
      </c>
      <c r="O224" s="17" t="str">
        <f t="shared" si="16"/>
        <v>Si</v>
      </c>
      <c r="P224" s="17">
        <v>1</v>
      </c>
      <c r="Q224" s="19">
        <f>Tablas!$C$5*H224</f>
        <v>2500</v>
      </c>
      <c r="R224" s="19">
        <f>Tablas!$D$5*I224</f>
        <v>6500</v>
      </c>
      <c r="S224" s="19">
        <f>Tablas!$E$5*J224</f>
        <v>0</v>
      </c>
      <c r="T224" s="19">
        <f>Tablas!$F$5*K224</f>
        <v>120000</v>
      </c>
      <c r="U224" s="19">
        <f>Tablas!$G$5*L224</f>
        <v>750000</v>
      </c>
      <c r="V224" s="19">
        <f>Tablas!$H$5*M224</f>
        <v>180000</v>
      </c>
      <c r="W224" s="19">
        <f t="shared" si="17"/>
        <v>1059000</v>
      </c>
      <c r="X224" s="17">
        <f>VLOOKUP(G224, Tablas!$B$9:$C$36, 2, FALSE)</f>
        <v>3</v>
      </c>
      <c r="Y224" s="17">
        <f t="shared" si="18"/>
        <v>2018</v>
      </c>
      <c r="Z224" s="17">
        <f t="shared" si="19"/>
        <v>2</v>
      </c>
    </row>
    <row r="225" spans="1:26" x14ac:dyDescent="0.25">
      <c r="A225" s="2">
        <v>10000223</v>
      </c>
      <c r="B225" s="1" t="s">
        <v>386</v>
      </c>
      <c r="C225" s="3">
        <v>43301</v>
      </c>
      <c r="D225" s="3">
        <v>44024</v>
      </c>
      <c r="E225" s="3" t="s">
        <v>37</v>
      </c>
      <c r="F225" s="1" t="s">
        <v>387</v>
      </c>
      <c r="G225" s="4" t="s">
        <v>74</v>
      </c>
      <c r="H225" s="8">
        <v>1</v>
      </c>
      <c r="I225" s="8">
        <v>2</v>
      </c>
      <c r="J225" s="8">
        <v>0</v>
      </c>
      <c r="K225" s="8">
        <v>1</v>
      </c>
      <c r="L225" s="8">
        <v>1</v>
      </c>
      <c r="M225" s="8">
        <v>1</v>
      </c>
      <c r="N225" s="17" t="str">
        <f t="shared" si="15"/>
        <v>Si</v>
      </c>
      <c r="O225" s="17" t="str">
        <f t="shared" si="16"/>
        <v>Si</v>
      </c>
      <c r="P225" s="17">
        <v>1</v>
      </c>
      <c r="Q225" s="19">
        <f>Tablas!$C$5*H225</f>
        <v>2500</v>
      </c>
      <c r="R225" s="19">
        <f>Tablas!$D$5*I225</f>
        <v>13000</v>
      </c>
      <c r="S225" s="19">
        <f>Tablas!$E$5*J225</f>
        <v>0</v>
      </c>
      <c r="T225" s="19">
        <f>Tablas!$F$5*K225</f>
        <v>120000</v>
      </c>
      <c r="U225" s="19">
        <f>Tablas!$G$5*L225</f>
        <v>250000</v>
      </c>
      <c r="V225" s="19">
        <f>Tablas!$H$5*M225</f>
        <v>180000</v>
      </c>
      <c r="W225" s="19">
        <f t="shared" si="17"/>
        <v>565500</v>
      </c>
      <c r="X225" s="17">
        <f>VLOOKUP(G225, Tablas!$B$9:$C$36, 2, FALSE)</f>
        <v>2</v>
      </c>
      <c r="Y225" s="17">
        <f t="shared" si="18"/>
        <v>2018</v>
      </c>
      <c r="Z225" s="17">
        <f t="shared" si="19"/>
        <v>7</v>
      </c>
    </row>
    <row r="226" spans="1:26" x14ac:dyDescent="0.25">
      <c r="A226" s="2">
        <v>10000224</v>
      </c>
      <c r="B226" s="1" t="s">
        <v>388</v>
      </c>
      <c r="C226" s="3">
        <v>43301</v>
      </c>
      <c r="D226" s="3">
        <v>43496</v>
      </c>
      <c r="E226" s="3" t="s">
        <v>37</v>
      </c>
      <c r="F226" s="1" t="s">
        <v>286</v>
      </c>
      <c r="G226" s="4" t="s">
        <v>120</v>
      </c>
      <c r="H226" s="8">
        <v>0</v>
      </c>
      <c r="I226" s="8">
        <v>1</v>
      </c>
      <c r="J226" s="8">
        <v>1</v>
      </c>
      <c r="K226" s="8">
        <v>3</v>
      </c>
      <c r="L226" s="8">
        <v>0</v>
      </c>
      <c r="M226" s="8">
        <v>1</v>
      </c>
      <c r="N226" s="17" t="str">
        <f t="shared" si="15"/>
        <v>Si</v>
      </c>
      <c r="O226" s="17" t="str">
        <f t="shared" si="16"/>
        <v>Si</v>
      </c>
      <c r="P226" s="17">
        <v>1</v>
      </c>
      <c r="Q226" s="19">
        <f>Tablas!$C$5*H226</f>
        <v>0</v>
      </c>
      <c r="R226" s="19">
        <f>Tablas!$D$5*I226</f>
        <v>6500</v>
      </c>
      <c r="S226" s="19">
        <f>Tablas!$E$5*J226</f>
        <v>1500</v>
      </c>
      <c r="T226" s="19">
        <f>Tablas!$F$5*K226</f>
        <v>360000</v>
      </c>
      <c r="U226" s="19">
        <f>Tablas!$G$5*L226</f>
        <v>0</v>
      </c>
      <c r="V226" s="19">
        <f>Tablas!$H$5*M226</f>
        <v>180000</v>
      </c>
      <c r="W226" s="19">
        <f t="shared" si="17"/>
        <v>548000</v>
      </c>
      <c r="X226" s="17">
        <f>VLOOKUP(G226, Tablas!$B$9:$C$36, 2, FALSE)</f>
        <v>3</v>
      </c>
      <c r="Y226" s="17">
        <f t="shared" si="18"/>
        <v>2018</v>
      </c>
      <c r="Z226" s="17">
        <f t="shared" si="19"/>
        <v>1</v>
      </c>
    </row>
    <row r="227" spans="1:26" x14ac:dyDescent="0.25">
      <c r="A227" s="2">
        <v>10000225</v>
      </c>
      <c r="B227" s="1" t="s">
        <v>389</v>
      </c>
      <c r="C227" s="3">
        <v>43301</v>
      </c>
      <c r="D227" s="3">
        <v>43715</v>
      </c>
      <c r="E227" s="3" t="s">
        <v>37</v>
      </c>
      <c r="F227" s="1" t="s">
        <v>390</v>
      </c>
      <c r="G227" s="4" t="s">
        <v>163</v>
      </c>
      <c r="H227" s="8">
        <v>0</v>
      </c>
      <c r="I227" s="8">
        <v>1</v>
      </c>
      <c r="J227" s="8">
        <v>0</v>
      </c>
      <c r="K227" s="8">
        <v>1</v>
      </c>
      <c r="L227" s="8">
        <v>3</v>
      </c>
      <c r="M227" s="8">
        <v>0</v>
      </c>
      <c r="N227" s="17" t="str">
        <f t="shared" si="15"/>
        <v>Si</v>
      </c>
      <c r="O227" s="17" t="str">
        <f t="shared" si="16"/>
        <v>Si</v>
      </c>
      <c r="P227" s="17">
        <v>1</v>
      </c>
      <c r="Q227" s="19">
        <f>Tablas!$C$5*H227</f>
        <v>0</v>
      </c>
      <c r="R227" s="19">
        <f>Tablas!$D$5*I227</f>
        <v>6500</v>
      </c>
      <c r="S227" s="19">
        <f>Tablas!$E$5*J227</f>
        <v>0</v>
      </c>
      <c r="T227" s="19">
        <f>Tablas!$F$5*K227</f>
        <v>120000</v>
      </c>
      <c r="U227" s="19">
        <f>Tablas!$G$5*L227</f>
        <v>750000</v>
      </c>
      <c r="V227" s="19">
        <f>Tablas!$H$5*M227</f>
        <v>0</v>
      </c>
      <c r="W227" s="19">
        <f t="shared" si="17"/>
        <v>876500</v>
      </c>
      <c r="X227" s="17">
        <f>VLOOKUP(G227, Tablas!$B$9:$C$36, 2, FALSE)</f>
        <v>4</v>
      </c>
      <c r="Y227" s="17">
        <f t="shared" si="18"/>
        <v>2018</v>
      </c>
      <c r="Z227" s="17">
        <f t="shared" si="19"/>
        <v>9</v>
      </c>
    </row>
    <row r="228" spans="1:26" x14ac:dyDescent="0.25">
      <c r="A228" s="2">
        <v>10000226</v>
      </c>
      <c r="B228" s="1" t="s">
        <v>391</v>
      </c>
      <c r="C228" s="3">
        <v>43301</v>
      </c>
      <c r="D228" s="3">
        <v>43814</v>
      </c>
      <c r="E228" s="3" t="s">
        <v>44</v>
      </c>
      <c r="F228" s="1" t="s">
        <v>204</v>
      </c>
      <c r="G228" s="4" t="s">
        <v>78</v>
      </c>
      <c r="H228" s="8">
        <v>1</v>
      </c>
      <c r="I228" s="8">
        <v>1</v>
      </c>
      <c r="J228" s="8">
        <v>0</v>
      </c>
      <c r="K228" s="8">
        <v>0</v>
      </c>
      <c r="L228" s="8">
        <v>2</v>
      </c>
      <c r="M228" s="8">
        <v>1</v>
      </c>
      <c r="N228" s="17" t="str">
        <f t="shared" si="15"/>
        <v>Si</v>
      </c>
      <c r="O228" s="17" t="str">
        <f t="shared" si="16"/>
        <v>Si</v>
      </c>
      <c r="P228" s="17">
        <v>1</v>
      </c>
      <c r="Q228" s="19">
        <f>Tablas!$C$5*H228</f>
        <v>2500</v>
      </c>
      <c r="R228" s="19">
        <f>Tablas!$D$5*I228</f>
        <v>6500</v>
      </c>
      <c r="S228" s="19">
        <f>Tablas!$E$5*J228</f>
        <v>0</v>
      </c>
      <c r="T228" s="19">
        <f>Tablas!$F$5*K228</f>
        <v>0</v>
      </c>
      <c r="U228" s="19">
        <f>Tablas!$G$5*L228</f>
        <v>500000</v>
      </c>
      <c r="V228" s="19">
        <f>Tablas!$H$5*M228</f>
        <v>180000</v>
      </c>
      <c r="W228" s="19">
        <f t="shared" si="17"/>
        <v>689000</v>
      </c>
      <c r="X228" s="17">
        <f>VLOOKUP(G228, Tablas!$B$9:$C$36, 2, FALSE)</f>
        <v>2</v>
      </c>
      <c r="Y228" s="17">
        <f t="shared" si="18"/>
        <v>2018</v>
      </c>
      <c r="Z228" s="17">
        <f t="shared" si="19"/>
        <v>12</v>
      </c>
    </row>
    <row r="229" spans="1:26" x14ac:dyDescent="0.25">
      <c r="A229" s="2">
        <v>10000227</v>
      </c>
      <c r="B229" s="1" t="s">
        <v>392</v>
      </c>
      <c r="C229" s="3">
        <v>43309</v>
      </c>
      <c r="D229" s="3">
        <v>43387</v>
      </c>
      <c r="E229" s="3" t="s">
        <v>37</v>
      </c>
      <c r="F229" s="1" t="s">
        <v>41</v>
      </c>
      <c r="G229" s="4" t="s">
        <v>41</v>
      </c>
      <c r="H229" s="8">
        <v>1</v>
      </c>
      <c r="I229" s="8">
        <v>1</v>
      </c>
      <c r="J229" s="8">
        <v>0</v>
      </c>
      <c r="K229" s="8">
        <v>0</v>
      </c>
      <c r="L229" s="8">
        <v>1</v>
      </c>
      <c r="M229" s="8">
        <v>2</v>
      </c>
      <c r="N229" s="17" t="str">
        <f t="shared" si="15"/>
        <v>Si</v>
      </c>
      <c r="O229" s="17" t="str">
        <f t="shared" si="16"/>
        <v>Si</v>
      </c>
      <c r="P229" s="17">
        <v>1</v>
      </c>
      <c r="Q229" s="19">
        <f>Tablas!$C$5*H229</f>
        <v>2500</v>
      </c>
      <c r="R229" s="19">
        <f>Tablas!$D$5*I229</f>
        <v>6500</v>
      </c>
      <c r="S229" s="19">
        <f>Tablas!$E$5*J229</f>
        <v>0</v>
      </c>
      <c r="T229" s="19">
        <f>Tablas!$F$5*K229</f>
        <v>0</v>
      </c>
      <c r="U229" s="19">
        <f>Tablas!$G$5*L229</f>
        <v>250000</v>
      </c>
      <c r="V229" s="19">
        <f>Tablas!$H$5*M229</f>
        <v>360000</v>
      </c>
      <c r="W229" s="19">
        <f t="shared" si="17"/>
        <v>619000</v>
      </c>
      <c r="X229" s="17">
        <f>VLOOKUP(G229, Tablas!$B$9:$C$36, 2, FALSE)</f>
        <v>1</v>
      </c>
      <c r="Y229" s="17">
        <f t="shared" si="18"/>
        <v>2018</v>
      </c>
      <c r="Z229" s="17">
        <f t="shared" si="19"/>
        <v>10</v>
      </c>
    </row>
    <row r="230" spans="1:26" x14ac:dyDescent="0.25">
      <c r="A230" s="2">
        <v>10000228</v>
      </c>
      <c r="B230" s="1" t="s">
        <v>393</v>
      </c>
      <c r="C230" s="3">
        <v>43309</v>
      </c>
      <c r="D230" s="3">
        <v>44203</v>
      </c>
      <c r="E230" s="3" t="s">
        <v>37</v>
      </c>
      <c r="F230" s="1" t="s">
        <v>41</v>
      </c>
      <c r="G230" s="4" t="s">
        <v>41</v>
      </c>
      <c r="H230" s="8">
        <v>1</v>
      </c>
      <c r="I230" s="8">
        <v>2</v>
      </c>
      <c r="J230" s="8">
        <v>0</v>
      </c>
      <c r="K230" s="8">
        <v>0</v>
      </c>
      <c r="L230" s="8">
        <v>2</v>
      </c>
      <c r="M230" s="8">
        <v>1</v>
      </c>
      <c r="N230" s="17" t="str">
        <f t="shared" si="15"/>
        <v>Si</v>
      </c>
      <c r="O230" s="17" t="str">
        <f t="shared" si="16"/>
        <v>Si</v>
      </c>
      <c r="P230" s="17">
        <v>1</v>
      </c>
      <c r="Q230" s="19">
        <f>Tablas!$C$5*H230</f>
        <v>2500</v>
      </c>
      <c r="R230" s="19">
        <f>Tablas!$D$5*I230</f>
        <v>13000</v>
      </c>
      <c r="S230" s="19">
        <f>Tablas!$E$5*J230</f>
        <v>0</v>
      </c>
      <c r="T230" s="19">
        <f>Tablas!$F$5*K230</f>
        <v>0</v>
      </c>
      <c r="U230" s="19">
        <f>Tablas!$G$5*L230</f>
        <v>500000</v>
      </c>
      <c r="V230" s="19">
        <f>Tablas!$H$5*M230</f>
        <v>180000</v>
      </c>
      <c r="W230" s="19">
        <f t="shared" si="17"/>
        <v>695500</v>
      </c>
      <c r="X230" s="17">
        <f>VLOOKUP(G230, Tablas!$B$9:$C$36, 2, FALSE)</f>
        <v>1</v>
      </c>
      <c r="Y230" s="17">
        <f t="shared" si="18"/>
        <v>2018</v>
      </c>
      <c r="Z230" s="17">
        <f t="shared" si="19"/>
        <v>1</v>
      </c>
    </row>
    <row r="231" spans="1:26" x14ac:dyDescent="0.25">
      <c r="A231" s="2">
        <v>10000229</v>
      </c>
      <c r="B231" s="1" t="s">
        <v>394</v>
      </c>
      <c r="C231" s="3">
        <v>43312</v>
      </c>
      <c r="D231" s="3">
        <v>43868</v>
      </c>
      <c r="E231" s="3" t="s">
        <v>37</v>
      </c>
      <c r="F231" s="1" t="s">
        <v>395</v>
      </c>
      <c r="G231" s="4" t="s">
        <v>95</v>
      </c>
      <c r="H231" s="8">
        <v>0</v>
      </c>
      <c r="I231" s="8">
        <v>2</v>
      </c>
      <c r="J231" s="8">
        <v>0</v>
      </c>
      <c r="K231" s="8">
        <v>3</v>
      </c>
      <c r="L231" s="8">
        <v>1</v>
      </c>
      <c r="M231" s="8">
        <v>2</v>
      </c>
      <c r="N231" s="17" t="str">
        <f t="shared" si="15"/>
        <v>Si</v>
      </c>
      <c r="O231" s="17" t="str">
        <f t="shared" si="16"/>
        <v>Si</v>
      </c>
      <c r="P231" s="17">
        <v>1</v>
      </c>
      <c r="Q231" s="19">
        <f>Tablas!$C$5*H231</f>
        <v>0</v>
      </c>
      <c r="R231" s="19">
        <f>Tablas!$D$5*I231</f>
        <v>13000</v>
      </c>
      <c r="S231" s="19">
        <f>Tablas!$E$5*J231</f>
        <v>0</v>
      </c>
      <c r="T231" s="19">
        <f>Tablas!$F$5*K231</f>
        <v>360000</v>
      </c>
      <c r="U231" s="19">
        <f>Tablas!$G$5*L231</f>
        <v>250000</v>
      </c>
      <c r="V231" s="19">
        <f>Tablas!$H$5*M231</f>
        <v>360000</v>
      </c>
      <c r="W231" s="19">
        <f t="shared" si="17"/>
        <v>983000</v>
      </c>
      <c r="X231" s="17">
        <f>VLOOKUP(G231, Tablas!$B$9:$C$36, 2, FALSE)</f>
        <v>2</v>
      </c>
      <c r="Y231" s="17">
        <f t="shared" si="18"/>
        <v>2018</v>
      </c>
      <c r="Z231" s="17">
        <f t="shared" si="19"/>
        <v>2</v>
      </c>
    </row>
    <row r="232" spans="1:26" x14ac:dyDescent="0.25">
      <c r="A232" s="2">
        <v>10000230</v>
      </c>
      <c r="B232" s="1" t="s">
        <v>396</v>
      </c>
      <c r="C232" s="3">
        <v>43312</v>
      </c>
      <c r="D232" s="3">
        <v>43972</v>
      </c>
      <c r="E232" s="3" t="s">
        <v>37</v>
      </c>
      <c r="F232" s="1" t="s">
        <v>106</v>
      </c>
      <c r="G232" s="4" t="s">
        <v>50</v>
      </c>
      <c r="H232" s="8">
        <v>0</v>
      </c>
      <c r="I232" s="8">
        <v>1</v>
      </c>
      <c r="J232" s="8">
        <v>0</v>
      </c>
      <c r="K232" s="8">
        <v>1</v>
      </c>
      <c r="L232" s="8">
        <v>2</v>
      </c>
      <c r="M232" s="8">
        <v>0</v>
      </c>
      <c r="N232" s="17" t="str">
        <f t="shared" si="15"/>
        <v>Si</v>
      </c>
      <c r="O232" s="17" t="str">
        <f t="shared" si="16"/>
        <v>Si</v>
      </c>
      <c r="P232" s="17">
        <v>1</v>
      </c>
      <c r="Q232" s="19">
        <f>Tablas!$C$5*H232</f>
        <v>0</v>
      </c>
      <c r="R232" s="19">
        <f>Tablas!$D$5*I232</f>
        <v>6500</v>
      </c>
      <c r="S232" s="19">
        <f>Tablas!$E$5*J232</f>
        <v>0</v>
      </c>
      <c r="T232" s="19">
        <f>Tablas!$F$5*K232</f>
        <v>120000</v>
      </c>
      <c r="U232" s="19">
        <f>Tablas!$G$5*L232</f>
        <v>500000</v>
      </c>
      <c r="V232" s="19">
        <f>Tablas!$H$5*M232</f>
        <v>0</v>
      </c>
      <c r="W232" s="19">
        <f t="shared" si="17"/>
        <v>626500</v>
      </c>
      <c r="X232" s="17">
        <f>VLOOKUP(G232, Tablas!$B$9:$C$36, 2, FALSE)</f>
        <v>1</v>
      </c>
      <c r="Y232" s="17">
        <f t="shared" si="18"/>
        <v>2018</v>
      </c>
      <c r="Z232" s="17">
        <f t="shared" si="19"/>
        <v>5</v>
      </c>
    </row>
    <row r="233" spans="1:26" x14ac:dyDescent="0.25">
      <c r="A233" s="2">
        <v>10000231</v>
      </c>
      <c r="B233" s="1" t="s">
        <v>397</v>
      </c>
      <c r="C233" s="3">
        <v>43312</v>
      </c>
      <c r="D233" s="3">
        <v>43375</v>
      </c>
      <c r="E233" s="3" t="s">
        <v>44</v>
      </c>
      <c r="F233" s="1" t="s">
        <v>41</v>
      </c>
      <c r="G233" s="4" t="s">
        <v>41</v>
      </c>
      <c r="H233" s="8">
        <v>1</v>
      </c>
      <c r="I233" s="8">
        <v>2</v>
      </c>
      <c r="J233" s="8">
        <v>1</v>
      </c>
      <c r="K233" s="8">
        <v>0</v>
      </c>
      <c r="L233" s="8">
        <v>2</v>
      </c>
      <c r="M233" s="8">
        <v>2</v>
      </c>
      <c r="N233" s="17" t="str">
        <f t="shared" si="15"/>
        <v>Si</v>
      </c>
      <c r="O233" s="17" t="str">
        <f t="shared" si="16"/>
        <v>Si</v>
      </c>
      <c r="P233" s="17">
        <v>1</v>
      </c>
      <c r="Q233" s="19">
        <f>Tablas!$C$5*H233</f>
        <v>2500</v>
      </c>
      <c r="R233" s="19">
        <f>Tablas!$D$5*I233</f>
        <v>13000</v>
      </c>
      <c r="S233" s="19">
        <f>Tablas!$E$5*J233</f>
        <v>1500</v>
      </c>
      <c r="T233" s="19">
        <f>Tablas!$F$5*K233</f>
        <v>0</v>
      </c>
      <c r="U233" s="19">
        <f>Tablas!$G$5*L233</f>
        <v>500000</v>
      </c>
      <c r="V233" s="19">
        <f>Tablas!$H$5*M233</f>
        <v>360000</v>
      </c>
      <c r="W233" s="19">
        <f t="shared" si="17"/>
        <v>877000</v>
      </c>
      <c r="X233" s="17">
        <f>VLOOKUP(G233, Tablas!$B$9:$C$36, 2, FALSE)</f>
        <v>1</v>
      </c>
      <c r="Y233" s="17">
        <f t="shared" si="18"/>
        <v>2018</v>
      </c>
      <c r="Z233" s="17">
        <f t="shared" si="19"/>
        <v>10</v>
      </c>
    </row>
    <row r="234" spans="1:26" x14ac:dyDescent="0.25">
      <c r="A234" s="2">
        <v>10000232</v>
      </c>
      <c r="B234" s="1" t="s">
        <v>398</v>
      </c>
      <c r="C234" s="3">
        <v>43312</v>
      </c>
      <c r="D234" s="3">
        <v>43467</v>
      </c>
      <c r="E234" s="3" t="s">
        <v>44</v>
      </c>
      <c r="F234" s="1" t="s">
        <v>291</v>
      </c>
      <c r="G234" s="4" t="s">
        <v>219</v>
      </c>
      <c r="H234" s="8">
        <v>0</v>
      </c>
      <c r="I234" s="8">
        <v>2</v>
      </c>
      <c r="J234" s="8">
        <v>1</v>
      </c>
      <c r="K234" s="8">
        <v>3</v>
      </c>
      <c r="L234" s="8">
        <v>3</v>
      </c>
      <c r="M234" s="8">
        <v>0</v>
      </c>
      <c r="N234" s="17" t="str">
        <f t="shared" si="15"/>
        <v>Si</v>
      </c>
      <c r="O234" s="17" t="str">
        <f t="shared" si="16"/>
        <v>Si</v>
      </c>
      <c r="P234" s="17">
        <v>1</v>
      </c>
      <c r="Q234" s="19">
        <f>Tablas!$C$5*H234</f>
        <v>0</v>
      </c>
      <c r="R234" s="19">
        <f>Tablas!$D$5*I234</f>
        <v>13000</v>
      </c>
      <c r="S234" s="19">
        <f>Tablas!$E$5*J234</f>
        <v>1500</v>
      </c>
      <c r="T234" s="19">
        <f>Tablas!$F$5*K234</f>
        <v>360000</v>
      </c>
      <c r="U234" s="19">
        <f>Tablas!$G$5*L234</f>
        <v>750000</v>
      </c>
      <c r="V234" s="19">
        <f>Tablas!$H$5*M234</f>
        <v>0</v>
      </c>
      <c r="W234" s="19">
        <f t="shared" si="17"/>
        <v>1124500</v>
      </c>
      <c r="X234" s="17">
        <f>VLOOKUP(G234, Tablas!$B$9:$C$36, 2, FALSE)</f>
        <v>4</v>
      </c>
      <c r="Y234" s="17">
        <f t="shared" si="18"/>
        <v>2018</v>
      </c>
      <c r="Z234" s="17">
        <f t="shared" si="19"/>
        <v>1</v>
      </c>
    </row>
    <row r="235" spans="1:26" x14ac:dyDescent="0.25">
      <c r="A235" s="2">
        <v>10000233</v>
      </c>
      <c r="B235" s="1" t="s">
        <v>399</v>
      </c>
      <c r="C235" s="3">
        <v>43312</v>
      </c>
      <c r="D235" s="3">
        <v>43729</v>
      </c>
      <c r="E235" s="3" t="s">
        <v>44</v>
      </c>
      <c r="F235" s="1" t="s">
        <v>400</v>
      </c>
      <c r="G235" s="4" t="s">
        <v>74</v>
      </c>
      <c r="H235" s="8">
        <v>1</v>
      </c>
      <c r="I235" s="8">
        <v>0</v>
      </c>
      <c r="J235" s="8">
        <v>1</v>
      </c>
      <c r="K235" s="8">
        <v>0</v>
      </c>
      <c r="L235" s="8">
        <v>1</v>
      </c>
      <c r="M235" s="8">
        <v>2</v>
      </c>
      <c r="N235" s="17" t="str">
        <f t="shared" si="15"/>
        <v>Si</v>
      </c>
      <c r="O235" s="17" t="str">
        <f t="shared" si="16"/>
        <v>Si</v>
      </c>
      <c r="P235" s="17">
        <v>1</v>
      </c>
      <c r="Q235" s="19">
        <f>Tablas!$C$5*H235</f>
        <v>2500</v>
      </c>
      <c r="R235" s="19">
        <f>Tablas!$D$5*I235</f>
        <v>0</v>
      </c>
      <c r="S235" s="19">
        <f>Tablas!$E$5*J235</f>
        <v>1500</v>
      </c>
      <c r="T235" s="19">
        <f>Tablas!$F$5*K235</f>
        <v>0</v>
      </c>
      <c r="U235" s="19">
        <f>Tablas!$G$5*L235</f>
        <v>250000</v>
      </c>
      <c r="V235" s="19">
        <f>Tablas!$H$5*M235</f>
        <v>360000</v>
      </c>
      <c r="W235" s="19">
        <f t="shared" si="17"/>
        <v>614000</v>
      </c>
      <c r="X235" s="17">
        <f>VLOOKUP(G235, Tablas!$B$9:$C$36, 2, FALSE)</f>
        <v>2</v>
      </c>
      <c r="Y235" s="17">
        <f t="shared" si="18"/>
        <v>2018</v>
      </c>
      <c r="Z235" s="17">
        <f t="shared" si="19"/>
        <v>9</v>
      </c>
    </row>
    <row r="236" spans="1:26" x14ac:dyDescent="0.25">
      <c r="A236" s="2">
        <v>10000234</v>
      </c>
      <c r="B236" s="1" t="s">
        <v>401</v>
      </c>
      <c r="C236" s="3">
        <v>43312</v>
      </c>
      <c r="D236" s="3">
        <v>43830</v>
      </c>
      <c r="E236" s="3" t="s">
        <v>44</v>
      </c>
      <c r="F236" s="1" t="s">
        <v>41</v>
      </c>
      <c r="G236" s="4" t="s">
        <v>41</v>
      </c>
      <c r="H236" s="8">
        <v>0</v>
      </c>
      <c r="I236" s="8">
        <v>0</v>
      </c>
      <c r="J236" s="8">
        <v>0</v>
      </c>
      <c r="K236" s="8">
        <v>0</v>
      </c>
      <c r="L236" s="8">
        <v>2</v>
      </c>
      <c r="M236" s="8">
        <v>2</v>
      </c>
      <c r="N236" s="17" t="str">
        <f t="shared" si="15"/>
        <v>No</v>
      </c>
      <c r="O236" s="17" t="str">
        <f t="shared" si="16"/>
        <v>Si</v>
      </c>
      <c r="P236" s="17">
        <v>1</v>
      </c>
      <c r="Q236" s="19">
        <f>Tablas!$C$5*H236</f>
        <v>0</v>
      </c>
      <c r="R236" s="19">
        <f>Tablas!$D$5*I236</f>
        <v>0</v>
      </c>
      <c r="S236" s="19">
        <f>Tablas!$E$5*J236</f>
        <v>0</v>
      </c>
      <c r="T236" s="19">
        <f>Tablas!$F$5*K236</f>
        <v>0</v>
      </c>
      <c r="U236" s="19">
        <f>Tablas!$G$5*L236</f>
        <v>500000</v>
      </c>
      <c r="V236" s="19">
        <f>Tablas!$H$5*M236</f>
        <v>360000</v>
      </c>
      <c r="W236" s="19">
        <f t="shared" si="17"/>
        <v>860000</v>
      </c>
      <c r="X236" s="17">
        <f>VLOOKUP(G236, Tablas!$B$9:$C$36, 2, FALSE)</f>
        <v>1</v>
      </c>
      <c r="Y236" s="17">
        <f t="shared" si="18"/>
        <v>2018</v>
      </c>
      <c r="Z236" s="17">
        <f t="shared" si="19"/>
        <v>12</v>
      </c>
    </row>
    <row r="237" spans="1:26" x14ac:dyDescent="0.25">
      <c r="A237" s="2">
        <v>10000235</v>
      </c>
      <c r="B237" s="1" t="s">
        <v>402</v>
      </c>
      <c r="C237" s="3">
        <v>43312</v>
      </c>
      <c r="D237" s="3">
        <v>43880</v>
      </c>
      <c r="E237" s="3" t="s">
        <v>44</v>
      </c>
      <c r="F237" s="1" t="s">
        <v>41</v>
      </c>
      <c r="G237" s="4" t="s">
        <v>41</v>
      </c>
      <c r="H237" s="8">
        <v>0</v>
      </c>
      <c r="I237" s="8">
        <v>1</v>
      </c>
      <c r="J237" s="8">
        <v>0</v>
      </c>
      <c r="K237" s="8">
        <v>0</v>
      </c>
      <c r="L237" s="8">
        <v>2</v>
      </c>
      <c r="M237" s="8">
        <v>2</v>
      </c>
      <c r="N237" s="17" t="str">
        <f t="shared" si="15"/>
        <v>Si</v>
      </c>
      <c r="O237" s="17" t="str">
        <f t="shared" si="16"/>
        <v>Si</v>
      </c>
      <c r="P237" s="17">
        <v>1</v>
      </c>
      <c r="Q237" s="19">
        <f>Tablas!$C$5*H237</f>
        <v>0</v>
      </c>
      <c r="R237" s="19">
        <f>Tablas!$D$5*I237</f>
        <v>6500</v>
      </c>
      <c r="S237" s="19">
        <f>Tablas!$E$5*J237</f>
        <v>0</v>
      </c>
      <c r="T237" s="19">
        <f>Tablas!$F$5*K237</f>
        <v>0</v>
      </c>
      <c r="U237" s="19">
        <f>Tablas!$G$5*L237</f>
        <v>500000</v>
      </c>
      <c r="V237" s="19">
        <f>Tablas!$H$5*M237</f>
        <v>360000</v>
      </c>
      <c r="W237" s="19">
        <f t="shared" si="17"/>
        <v>866500</v>
      </c>
      <c r="X237" s="17">
        <f>VLOOKUP(G237, Tablas!$B$9:$C$36, 2, FALSE)</f>
        <v>1</v>
      </c>
      <c r="Y237" s="17">
        <f t="shared" si="18"/>
        <v>2018</v>
      </c>
      <c r="Z237" s="17">
        <f t="shared" si="19"/>
        <v>2</v>
      </c>
    </row>
    <row r="238" spans="1:26" x14ac:dyDescent="0.25">
      <c r="A238" s="2">
        <v>10000236</v>
      </c>
      <c r="B238" s="1" t="s">
        <v>403</v>
      </c>
      <c r="C238" s="3">
        <v>43312</v>
      </c>
      <c r="D238" s="3">
        <v>43742</v>
      </c>
      <c r="E238" s="3" t="s">
        <v>44</v>
      </c>
      <c r="F238" s="1" t="s">
        <v>354</v>
      </c>
      <c r="G238" s="4" t="s">
        <v>74</v>
      </c>
      <c r="H238" s="8">
        <v>1</v>
      </c>
      <c r="I238" s="8">
        <v>0</v>
      </c>
      <c r="J238" s="8">
        <v>0</v>
      </c>
      <c r="K238" s="8">
        <v>3</v>
      </c>
      <c r="L238" s="8">
        <v>1</v>
      </c>
      <c r="M238" s="8">
        <v>1</v>
      </c>
      <c r="N238" s="17" t="str">
        <f t="shared" si="15"/>
        <v>Si</v>
      </c>
      <c r="O238" s="17" t="str">
        <f t="shared" si="16"/>
        <v>Si</v>
      </c>
      <c r="P238" s="17">
        <v>1</v>
      </c>
      <c r="Q238" s="19">
        <f>Tablas!$C$5*H238</f>
        <v>2500</v>
      </c>
      <c r="R238" s="19">
        <f>Tablas!$D$5*I238</f>
        <v>0</v>
      </c>
      <c r="S238" s="19">
        <f>Tablas!$E$5*J238</f>
        <v>0</v>
      </c>
      <c r="T238" s="19">
        <f>Tablas!$F$5*K238</f>
        <v>360000</v>
      </c>
      <c r="U238" s="19">
        <f>Tablas!$G$5*L238</f>
        <v>250000</v>
      </c>
      <c r="V238" s="19">
        <f>Tablas!$H$5*M238</f>
        <v>180000</v>
      </c>
      <c r="W238" s="19">
        <f t="shared" si="17"/>
        <v>792500</v>
      </c>
      <c r="X238" s="17">
        <f>VLOOKUP(G238, Tablas!$B$9:$C$36, 2, FALSE)</f>
        <v>2</v>
      </c>
      <c r="Y238" s="17">
        <f t="shared" si="18"/>
        <v>2018</v>
      </c>
      <c r="Z238" s="17">
        <f t="shared" si="19"/>
        <v>10</v>
      </c>
    </row>
    <row r="239" spans="1:26" x14ac:dyDescent="0.25">
      <c r="A239" s="2">
        <v>10000237</v>
      </c>
      <c r="B239" s="1" t="s">
        <v>404</v>
      </c>
      <c r="C239" s="3">
        <v>43312</v>
      </c>
      <c r="D239" s="3">
        <v>43697</v>
      </c>
      <c r="E239" s="3" t="s">
        <v>37</v>
      </c>
      <c r="F239" s="1" t="s">
        <v>405</v>
      </c>
      <c r="G239" s="4" t="s">
        <v>113</v>
      </c>
      <c r="H239" s="8">
        <v>0</v>
      </c>
      <c r="I239" s="8">
        <v>2</v>
      </c>
      <c r="J239" s="8">
        <v>0</v>
      </c>
      <c r="K239" s="8">
        <v>0</v>
      </c>
      <c r="L239" s="8">
        <v>2</v>
      </c>
      <c r="M239" s="8">
        <v>2</v>
      </c>
      <c r="N239" s="17" t="str">
        <f t="shared" si="15"/>
        <v>Si</v>
      </c>
      <c r="O239" s="17" t="str">
        <f t="shared" si="16"/>
        <v>Si</v>
      </c>
      <c r="P239" s="17">
        <v>1</v>
      </c>
      <c r="Q239" s="19">
        <f>Tablas!$C$5*H239</f>
        <v>0</v>
      </c>
      <c r="R239" s="19">
        <f>Tablas!$D$5*I239</f>
        <v>13000</v>
      </c>
      <c r="S239" s="19">
        <f>Tablas!$E$5*J239</f>
        <v>0</v>
      </c>
      <c r="T239" s="19">
        <f>Tablas!$F$5*K239</f>
        <v>0</v>
      </c>
      <c r="U239" s="19">
        <f>Tablas!$G$5*L239</f>
        <v>500000</v>
      </c>
      <c r="V239" s="19">
        <f>Tablas!$H$5*M239</f>
        <v>360000</v>
      </c>
      <c r="W239" s="19">
        <f t="shared" si="17"/>
        <v>873000</v>
      </c>
      <c r="X239" s="17">
        <f>VLOOKUP(G239, Tablas!$B$9:$C$36, 2, FALSE)</f>
        <v>3</v>
      </c>
      <c r="Y239" s="17">
        <f t="shared" si="18"/>
        <v>2018</v>
      </c>
      <c r="Z239" s="17">
        <f t="shared" si="19"/>
        <v>8</v>
      </c>
    </row>
    <row r="240" spans="1:26" x14ac:dyDescent="0.25">
      <c r="A240" s="2">
        <v>10000238</v>
      </c>
      <c r="B240" s="1" t="s">
        <v>406</v>
      </c>
      <c r="C240" s="3">
        <v>43312</v>
      </c>
      <c r="D240" s="3">
        <v>44136</v>
      </c>
      <c r="E240" s="3" t="s">
        <v>37</v>
      </c>
      <c r="F240" s="1" t="s">
        <v>267</v>
      </c>
      <c r="G240" s="4" t="s">
        <v>90</v>
      </c>
      <c r="H240" s="8">
        <v>1</v>
      </c>
      <c r="I240" s="8">
        <v>0</v>
      </c>
      <c r="J240" s="8">
        <v>0</v>
      </c>
      <c r="K240" s="8">
        <v>0</v>
      </c>
      <c r="L240" s="8">
        <v>3</v>
      </c>
      <c r="M240" s="8">
        <v>1</v>
      </c>
      <c r="N240" s="17" t="str">
        <f t="shared" si="15"/>
        <v>Si</v>
      </c>
      <c r="O240" s="17" t="str">
        <f t="shared" si="16"/>
        <v>Si</v>
      </c>
      <c r="P240" s="17">
        <v>1</v>
      </c>
      <c r="Q240" s="19">
        <f>Tablas!$C$5*H240</f>
        <v>2500</v>
      </c>
      <c r="R240" s="19">
        <f>Tablas!$D$5*I240</f>
        <v>0</v>
      </c>
      <c r="S240" s="19">
        <f>Tablas!$E$5*J240</f>
        <v>0</v>
      </c>
      <c r="T240" s="19">
        <f>Tablas!$F$5*K240</f>
        <v>0</v>
      </c>
      <c r="U240" s="19">
        <f>Tablas!$G$5*L240</f>
        <v>750000</v>
      </c>
      <c r="V240" s="19">
        <f>Tablas!$H$5*M240</f>
        <v>180000</v>
      </c>
      <c r="W240" s="19">
        <f t="shared" si="17"/>
        <v>932500</v>
      </c>
      <c r="X240" s="17">
        <f>VLOOKUP(G240, Tablas!$B$9:$C$36, 2, FALSE)</f>
        <v>2</v>
      </c>
      <c r="Y240" s="17">
        <f t="shared" si="18"/>
        <v>2018</v>
      </c>
      <c r="Z240" s="17">
        <f t="shared" si="19"/>
        <v>11</v>
      </c>
    </row>
    <row r="241" spans="1:26" x14ac:dyDescent="0.25">
      <c r="A241" s="2">
        <v>10000239</v>
      </c>
      <c r="B241" s="1" t="s">
        <v>407</v>
      </c>
      <c r="C241" s="3">
        <v>43312</v>
      </c>
      <c r="D241" s="3">
        <v>43933</v>
      </c>
      <c r="E241" s="3" t="s">
        <v>37</v>
      </c>
      <c r="F241" s="1" t="s">
        <v>408</v>
      </c>
      <c r="G241" s="4" t="s">
        <v>85</v>
      </c>
      <c r="H241" s="8">
        <v>1</v>
      </c>
      <c r="I241" s="8">
        <v>2</v>
      </c>
      <c r="J241" s="8">
        <v>0</v>
      </c>
      <c r="K241" s="8">
        <v>3</v>
      </c>
      <c r="L241" s="8">
        <v>1</v>
      </c>
      <c r="M241" s="8">
        <v>2</v>
      </c>
      <c r="N241" s="17" t="str">
        <f t="shared" si="15"/>
        <v>Si</v>
      </c>
      <c r="O241" s="17" t="str">
        <f t="shared" si="16"/>
        <v>Si</v>
      </c>
      <c r="P241" s="17">
        <v>1</v>
      </c>
      <c r="Q241" s="19">
        <f>Tablas!$C$5*H241</f>
        <v>2500</v>
      </c>
      <c r="R241" s="19">
        <f>Tablas!$D$5*I241</f>
        <v>13000</v>
      </c>
      <c r="S241" s="19">
        <f>Tablas!$E$5*J241</f>
        <v>0</v>
      </c>
      <c r="T241" s="19">
        <f>Tablas!$F$5*K241</f>
        <v>360000</v>
      </c>
      <c r="U241" s="19">
        <f>Tablas!$G$5*L241</f>
        <v>250000</v>
      </c>
      <c r="V241" s="19">
        <f>Tablas!$H$5*M241</f>
        <v>360000</v>
      </c>
      <c r="W241" s="19">
        <f t="shared" si="17"/>
        <v>985500</v>
      </c>
      <c r="X241" s="17">
        <f>VLOOKUP(G241, Tablas!$B$9:$C$36, 2, FALSE)</f>
        <v>2</v>
      </c>
      <c r="Y241" s="17">
        <f t="shared" si="18"/>
        <v>2018</v>
      </c>
      <c r="Z241" s="17">
        <f t="shared" si="19"/>
        <v>4</v>
      </c>
    </row>
    <row r="242" spans="1:26" x14ac:dyDescent="0.25">
      <c r="A242" s="2">
        <v>10000240</v>
      </c>
      <c r="B242" s="1" t="s">
        <v>409</v>
      </c>
      <c r="C242" s="3">
        <v>43312</v>
      </c>
      <c r="D242" s="3">
        <v>43576</v>
      </c>
      <c r="E242" s="3" t="s">
        <v>44</v>
      </c>
      <c r="F242" s="1" t="s">
        <v>179</v>
      </c>
      <c r="G242" s="4" t="s">
        <v>57</v>
      </c>
      <c r="H242" s="8">
        <v>0</v>
      </c>
      <c r="I242" s="8">
        <v>2</v>
      </c>
      <c r="J242" s="8">
        <v>0</v>
      </c>
      <c r="K242" s="8">
        <v>0</v>
      </c>
      <c r="L242" s="8">
        <v>3</v>
      </c>
      <c r="M242" s="8">
        <v>1</v>
      </c>
      <c r="N242" s="17" t="str">
        <f t="shared" si="15"/>
        <v>Si</v>
      </c>
      <c r="O242" s="17" t="str">
        <f t="shared" si="16"/>
        <v>Si</v>
      </c>
      <c r="P242" s="17">
        <v>1</v>
      </c>
      <c r="Q242" s="19">
        <f>Tablas!$C$5*H242</f>
        <v>0</v>
      </c>
      <c r="R242" s="19">
        <f>Tablas!$D$5*I242</f>
        <v>13000</v>
      </c>
      <c r="S242" s="19">
        <f>Tablas!$E$5*J242</f>
        <v>0</v>
      </c>
      <c r="T242" s="19">
        <f>Tablas!$F$5*K242</f>
        <v>0</v>
      </c>
      <c r="U242" s="19">
        <f>Tablas!$G$5*L242</f>
        <v>750000</v>
      </c>
      <c r="V242" s="19">
        <f>Tablas!$H$5*M242</f>
        <v>180000</v>
      </c>
      <c r="W242" s="19">
        <f t="shared" si="17"/>
        <v>943000</v>
      </c>
      <c r="X242" s="17">
        <f>VLOOKUP(G242, Tablas!$B$9:$C$36, 2, FALSE)</f>
        <v>1</v>
      </c>
      <c r="Y242" s="17">
        <f t="shared" si="18"/>
        <v>2018</v>
      </c>
      <c r="Z242" s="17">
        <f t="shared" si="19"/>
        <v>4</v>
      </c>
    </row>
    <row r="243" spans="1:26" x14ac:dyDescent="0.25">
      <c r="A243" s="2">
        <v>10000241</v>
      </c>
      <c r="B243" s="1" t="s">
        <v>410</v>
      </c>
      <c r="C243" s="3">
        <v>43312</v>
      </c>
      <c r="D243" s="3">
        <v>43460</v>
      </c>
      <c r="E243" s="3" t="s">
        <v>44</v>
      </c>
      <c r="F243" s="1" t="s">
        <v>411</v>
      </c>
      <c r="G243" s="4" t="s">
        <v>78</v>
      </c>
      <c r="H243" s="8">
        <v>0</v>
      </c>
      <c r="I243" s="8">
        <v>1</v>
      </c>
      <c r="J243" s="8">
        <v>0</v>
      </c>
      <c r="K243" s="8">
        <v>0</v>
      </c>
      <c r="L243" s="8">
        <v>2</v>
      </c>
      <c r="M243" s="8">
        <v>0</v>
      </c>
      <c r="N243" s="17" t="str">
        <f t="shared" si="15"/>
        <v>Si</v>
      </c>
      <c r="O243" s="17" t="str">
        <f t="shared" si="16"/>
        <v>Si</v>
      </c>
      <c r="P243" s="17">
        <v>1</v>
      </c>
      <c r="Q243" s="19">
        <f>Tablas!$C$5*H243</f>
        <v>0</v>
      </c>
      <c r="R243" s="19">
        <f>Tablas!$D$5*I243</f>
        <v>6500</v>
      </c>
      <c r="S243" s="19">
        <f>Tablas!$E$5*J243</f>
        <v>0</v>
      </c>
      <c r="T243" s="19">
        <f>Tablas!$F$5*K243</f>
        <v>0</v>
      </c>
      <c r="U243" s="19">
        <f>Tablas!$G$5*L243</f>
        <v>500000</v>
      </c>
      <c r="V243" s="19">
        <f>Tablas!$H$5*M243</f>
        <v>0</v>
      </c>
      <c r="W243" s="19">
        <f t="shared" si="17"/>
        <v>506500</v>
      </c>
      <c r="X243" s="17">
        <f>VLOOKUP(G243, Tablas!$B$9:$C$36, 2, FALSE)</f>
        <v>2</v>
      </c>
      <c r="Y243" s="17">
        <f t="shared" si="18"/>
        <v>2018</v>
      </c>
      <c r="Z243" s="17">
        <f t="shared" si="19"/>
        <v>12</v>
      </c>
    </row>
    <row r="244" spans="1:26" x14ac:dyDescent="0.25">
      <c r="A244" s="2">
        <v>10000242</v>
      </c>
      <c r="B244" s="1" t="s">
        <v>412</v>
      </c>
      <c r="C244" s="3">
        <v>43312</v>
      </c>
      <c r="D244" s="3">
        <v>43764</v>
      </c>
      <c r="E244" s="3" t="s">
        <v>44</v>
      </c>
      <c r="F244" s="1" t="s">
        <v>41</v>
      </c>
      <c r="G244" s="4" t="s">
        <v>41</v>
      </c>
      <c r="H244" s="8">
        <v>1</v>
      </c>
      <c r="I244" s="8">
        <v>2</v>
      </c>
      <c r="J244" s="8">
        <v>0</v>
      </c>
      <c r="K244" s="8">
        <v>3</v>
      </c>
      <c r="L244" s="8">
        <v>1</v>
      </c>
      <c r="M244" s="8">
        <v>1</v>
      </c>
      <c r="N244" s="17" t="str">
        <f t="shared" si="15"/>
        <v>Si</v>
      </c>
      <c r="O244" s="17" t="str">
        <f t="shared" si="16"/>
        <v>Si</v>
      </c>
      <c r="P244" s="17">
        <v>1</v>
      </c>
      <c r="Q244" s="19">
        <f>Tablas!$C$5*H244</f>
        <v>2500</v>
      </c>
      <c r="R244" s="19">
        <f>Tablas!$D$5*I244</f>
        <v>13000</v>
      </c>
      <c r="S244" s="19">
        <f>Tablas!$E$5*J244</f>
        <v>0</v>
      </c>
      <c r="T244" s="19">
        <f>Tablas!$F$5*K244</f>
        <v>360000</v>
      </c>
      <c r="U244" s="19">
        <f>Tablas!$G$5*L244</f>
        <v>250000</v>
      </c>
      <c r="V244" s="19">
        <f>Tablas!$H$5*M244</f>
        <v>180000</v>
      </c>
      <c r="W244" s="19">
        <f t="shared" si="17"/>
        <v>805500</v>
      </c>
      <c r="X244" s="17">
        <f>VLOOKUP(G244, Tablas!$B$9:$C$36, 2, FALSE)</f>
        <v>1</v>
      </c>
      <c r="Y244" s="17">
        <f t="shared" si="18"/>
        <v>2018</v>
      </c>
      <c r="Z244" s="17">
        <f t="shared" si="19"/>
        <v>10</v>
      </c>
    </row>
    <row r="245" spans="1:26" x14ac:dyDescent="0.25">
      <c r="A245" s="2">
        <v>10000243</v>
      </c>
      <c r="B245" s="1" t="s">
        <v>413</v>
      </c>
      <c r="C245" s="3">
        <v>43312</v>
      </c>
      <c r="D245" s="3">
        <v>44067</v>
      </c>
      <c r="E245" s="3" t="s">
        <v>37</v>
      </c>
      <c r="F245" s="1" t="s">
        <v>408</v>
      </c>
      <c r="G245" s="4" t="s">
        <v>85</v>
      </c>
      <c r="H245" s="8">
        <v>0</v>
      </c>
      <c r="I245" s="8">
        <v>0</v>
      </c>
      <c r="J245" s="8">
        <v>0</v>
      </c>
      <c r="K245" s="8">
        <v>0</v>
      </c>
      <c r="L245" s="8">
        <v>1</v>
      </c>
      <c r="M245" s="8">
        <v>0</v>
      </c>
      <c r="N245" s="17" t="str">
        <f t="shared" si="15"/>
        <v>No</v>
      </c>
      <c r="O245" s="17" t="str">
        <f t="shared" si="16"/>
        <v>Si</v>
      </c>
      <c r="P245" s="17">
        <v>1</v>
      </c>
      <c r="Q245" s="19">
        <f>Tablas!$C$5*H245</f>
        <v>0</v>
      </c>
      <c r="R245" s="19">
        <f>Tablas!$D$5*I245</f>
        <v>0</v>
      </c>
      <c r="S245" s="19">
        <f>Tablas!$E$5*J245</f>
        <v>0</v>
      </c>
      <c r="T245" s="19">
        <f>Tablas!$F$5*K245</f>
        <v>0</v>
      </c>
      <c r="U245" s="19">
        <f>Tablas!$G$5*L245</f>
        <v>250000</v>
      </c>
      <c r="V245" s="19">
        <f>Tablas!$H$5*M245</f>
        <v>0</v>
      </c>
      <c r="W245" s="19">
        <f t="shared" si="17"/>
        <v>250000</v>
      </c>
      <c r="X245" s="17">
        <f>VLOOKUP(G245, Tablas!$B$9:$C$36, 2, FALSE)</f>
        <v>2</v>
      </c>
      <c r="Y245" s="17">
        <f t="shared" si="18"/>
        <v>2018</v>
      </c>
      <c r="Z245" s="17">
        <f t="shared" si="19"/>
        <v>8</v>
      </c>
    </row>
    <row r="246" spans="1:26" x14ac:dyDescent="0.25">
      <c r="A246" s="2">
        <v>10000244</v>
      </c>
      <c r="B246" s="1" t="s">
        <v>414</v>
      </c>
      <c r="C246" s="3">
        <v>43312</v>
      </c>
      <c r="D246" s="3">
        <v>44027</v>
      </c>
      <c r="E246" s="3" t="s">
        <v>37</v>
      </c>
      <c r="F246" s="1" t="s">
        <v>408</v>
      </c>
      <c r="G246" s="4" t="s">
        <v>85</v>
      </c>
      <c r="H246" s="8">
        <v>0</v>
      </c>
      <c r="I246" s="8">
        <v>1</v>
      </c>
      <c r="J246" s="8">
        <v>0</v>
      </c>
      <c r="K246" s="8">
        <v>3</v>
      </c>
      <c r="L246" s="8">
        <v>2</v>
      </c>
      <c r="M246" s="8">
        <v>2</v>
      </c>
      <c r="N246" s="17" t="str">
        <f t="shared" si="15"/>
        <v>Si</v>
      </c>
      <c r="O246" s="17" t="str">
        <f t="shared" si="16"/>
        <v>Si</v>
      </c>
      <c r="P246" s="17">
        <v>1</v>
      </c>
      <c r="Q246" s="19">
        <f>Tablas!$C$5*H246</f>
        <v>0</v>
      </c>
      <c r="R246" s="19">
        <f>Tablas!$D$5*I246</f>
        <v>6500</v>
      </c>
      <c r="S246" s="19">
        <f>Tablas!$E$5*J246</f>
        <v>0</v>
      </c>
      <c r="T246" s="19">
        <f>Tablas!$F$5*K246</f>
        <v>360000</v>
      </c>
      <c r="U246" s="19">
        <f>Tablas!$G$5*L246</f>
        <v>500000</v>
      </c>
      <c r="V246" s="19">
        <f>Tablas!$H$5*M246</f>
        <v>360000</v>
      </c>
      <c r="W246" s="19">
        <f t="shared" si="17"/>
        <v>1226500</v>
      </c>
      <c r="X246" s="17">
        <f>VLOOKUP(G246, Tablas!$B$9:$C$36, 2, FALSE)</f>
        <v>2</v>
      </c>
      <c r="Y246" s="17">
        <f t="shared" si="18"/>
        <v>2018</v>
      </c>
      <c r="Z246" s="17">
        <f t="shared" si="19"/>
        <v>7</v>
      </c>
    </row>
    <row r="247" spans="1:26" x14ac:dyDescent="0.25">
      <c r="A247" s="2">
        <v>10000245</v>
      </c>
      <c r="B247" s="1" t="s">
        <v>415</v>
      </c>
      <c r="C247" s="3">
        <v>43312</v>
      </c>
      <c r="D247" s="3">
        <v>43512</v>
      </c>
      <c r="E247" s="3" t="s">
        <v>37</v>
      </c>
      <c r="F247" s="1" t="s">
        <v>408</v>
      </c>
      <c r="G247" s="4" t="s">
        <v>85</v>
      </c>
      <c r="H247" s="8">
        <v>0</v>
      </c>
      <c r="I247" s="8">
        <v>2</v>
      </c>
      <c r="J247" s="8">
        <v>1</v>
      </c>
      <c r="K247" s="8">
        <v>0</v>
      </c>
      <c r="L247" s="8">
        <v>3</v>
      </c>
      <c r="M247" s="8">
        <v>1</v>
      </c>
      <c r="N247" s="17" t="str">
        <f t="shared" si="15"/>
        <v>Si</v>
      </c>
      <c r="O247" s="17" t="str">
        <f t="shared" si="16"/>
        <v>Si</v>
      </c>
      <c r="P247" s="17">
        <v>1</v>
      </c>
      <c r="Q247" s="19">
        <f>Tablas!$C$5*H247</f>
        <v>0</v>
      </c>
      <c r="R247" s="19">
        <f>Tablas!$D$5*I247</f>
        <v>13000</v>
      </c>
      <c r="S247" s="19">
        <f>Tablas!$E$5*J247</f>
        <v>1500</v>
      </c>
      <c r="T247" s="19">
        <f>Tablas!$F$5*K247</f>
        <v>0</v>
      </c>
      <c r="U247" s="19">
        <f>Tablas!$G$5*L247</f>
        <v>750000</v>
      </c>
      <c r="V247" s="19">
        <f>Tablas!$H$5*M247</f>
        <v>180000</v>
      </c>
      <c r="W247" s="19">
        <f t="shared" si="17"/>
        <v>944500</v>
      </c>
      <c r="X247" s="17">
        <f>VLOOKUP(G247, Tablas!$B$9:$C$36, 2, FALSE)</f>
        <v>2</v>
      </c>
      <c r="Y247" s="17">
        <f t="shared" si="18"/>
        <v>2018</v>
      </c>
      <c r="Z247" s="17">
        <f t="shared" si="19"/>
        <v>2</v>
      </c>
    </row>
    <row r="248" spans="1:26" x14ac:dyDescent="0.25">
      <c r="A248" s="2">
        <v>10000246</v>
      </c>
      <c r="B248" s="1" t="s">
        <v>416</v>
      </c>
      <c r="C248" s="3">
        <v>43312</v>
      </c>
      <c r="D248" s="3">
        <v>43826</v>
      </c>
      <c r="E248" s="3" t="s">
        <v>37</v>
      </c>
      <c r="F248" s="1" t="s">
        <v>408</v>
      </c>
      <c r="G248" s="4" t="s">
        <v>85</v>
      </c>
      <c r="H248" s="8">
        <v>0</v>
      </c>
      <c r="I248" s="8">
        <v>2</v>
      </c>
      <c r="J248" s="8">
        <v>0</v>
      </c>
      <c r="K248" s="8">
        <v>1</v>
      </c>
      <c r="L248" s="8">
        <v>3</v>
      </c>
      <c r="M248" s="8">
        <v>0</v>
      </c>
      <c r="N248" s="17" t="str">
        <f t="shared" si="15"/>
        <v>Si</v>
      </c>
      <c r="O248" s="17" t="str">
        <f t="shared" si="16"/>
        <v>Si</v>
      </c>
      <c r="P248" s="17">
        <v>1</v>
      </c>
      <c r="Q248" s="19">
        <f>Tablas!$C$5*H248</f>
        <v>0</v>
      </c>
      <c r="R248" s="19">
        <f>Tablas!$D$5*I248</f>
        <v>13000</v>
      </c>
      <c r="S248" s="19">
        <f>Tablas!$E$5*J248</f>
        <v>0</v>
      </c>
      <c r="T248" s="19">
        <f>Tablas!$F$5*K248</f>
        <v>120000</v>
      </c>
      <c r="U248" s="19">
        <f>Tablas!$G$5*L248</f>
        <v>750000</v>
      </c>
      <c r="V248" s="19">
        <f>Tablas!$H$5*M248</f>
        <v>0</v>
      </c>
      <c r="W248" s="19">
        <f t="shared" si="17"/>
        <v>883000</v>
      </c>
      <c r="X248" s="17">
        <f>VLOOKUP(G248, Tablas!$B$9:$C$36, 2, FALSE)</f>
        <v>2</v>
      </c>
      <c r="Y248" s="17">
        <f t="shared" si="18"/>
        <v>2018</v>
      </c>
      <c r="Z248" s="17">
        <f t="shared" si="19"/>
        <v>12</v>
      </c>
    </row>
    <row r="249" spans="1:26" x14ac:dyDescent="0.25">
      <c r="A249" s="2">
        <v>10000247</v>
      </c>
      <c r="B249" s="1" t="s">
        <v>417</v>
      </c>
      <c r="C249" s="3">
        <v>43317</v>
      </c>
      <c r="D249" s="3">
        <v>43416</v>
      </c>
      <c r="E249" s="3" t="s">
        <v>37</v>
      </c>
      <c r="F249" s="1" t="s">
        <v>41</v>
      </c>
      <c r="G249" s="4" t="s">
        <v>41</v>
      </c>
      <c r="H249" s="8">
        <v>0</v>
      </c>
      <c r="I249" s="8">
        <v>1</v>
      </c>
      <c r="J249" s="8">
        <v>1</v>
      </c>
      <c r="K249" s="8">
        <v>3</v>
      </c>
      <c r="L249" s="8">
        <v>2</v>
      </c>
      <c r="M249" s="8">
        <v>1</v>
      </c>
      <c r="N249" s="17" t="str">
        <f t="shared" si="15"/>
        <v>Si</v>
      </c>
      <c r="O249" s="17" t="str">
        <f t="shared" si="16"/>
        <v>Si</v>
      </c>
      <c r="P249" s="17">
        <v>1</v>
      </c>
      <c r="Q249" s="19">
        <f>Tablas!$C$5*H249</f>
        <v>0</v>
      </c>
      <c r="R249" s="19">
        <f>Tablas!$D$5*I249</f>
        <v>6500</v>
      </c>
      <c r="S249" s="19">
        <f>Tablas!$E$5*J249</f>
        <v>1500</v>
      </c>
      <c r="T249" s="19">
        <f>Tablas!$F$5*K249</f>
        <v>360000</v>
      </c>
      <c r="U249" s="19">
        <f>Tablas!$G$5*L249</f>
        <v>500000</v>
      </c>
      <c r="V249" s="19">
        <f>Tablas!$H$5*M249</f>
        <v>180000</v>
      </c>
      <c r="W249" s="19">
        <f t="shared" si="17"/>
        <v>1048000</v>
      </c>
      <c r="X249" s="17">
        <f>VLOOKUP(G249, Tablas!$B$9:$C$36, 2, FALSE)</f>
        <v>1</v>
      </c>
      <c r="Y249" s="17">
        <f t="shared" si="18"/>
        <v>2018</v>
      </c>
      <c r="Z249" s="17">
        <f t="shared" si="19"/>
        <v>11</v>
      </c>
    </row>
    <row r="250" spans="1:26" x14ac:dyDescent="0.25">
      <c r="A250" s="2">
        <v>10000248</v>
      </c>
      <c r="B250" s="1" t="s">
        <v>418</v>
      </c>
      <c r="C250" s="3">
        <v>43317</v>
      </c>
      <c r="D250" s="3">
        <v>43497</v>
      </c>
      <c r="E250" s="3" t="s">
        <v>37</v>
      </c>
      <c r="F250" s="1" t="s">
        <v>419</v>
      </c>
      <c r="G250" s="4" t="s">
        <v>78</v>
      </c>
      <c r="H250" s="8">
        <v>0</v>
      </c>
      <c r="I250" s="8">
        <v>2</v>
      </c>
      <c r="J250" s="8">
        <v>0</v>
      </c>
      <c r="K250" s="8">
        <v>1</v>
      </c>
      <c r="L250" s="8">
        <v>2</v>
      </c>
      <c r="M250" s="8">
        <v>1</v>
      </c>
      <c r="N250" s="17" t="str">
        <f t="shared" si="15"/>
        <v>Si</v>
      </c>
      <c r="O250" s="17" t="str">
        <f t="shared" si="16"/>
        <v>Si</v>
      </c>
      <c r="P250" s="17">
        <v>1</v>
      </c>
      <c r="Q250" s="19">
        <f>Tablas!$C$5*H250</f>
        <v>0</v>
      </c>
      <c r="R250" s="19">
        <f>Tablas!$D$5*I250</f>
        <v>13000</v>
      </c>
      <c r="S250" s="19">
        <f>Tablas!$E$5*J250</f>
        <v>0</v>
      </c>
      <c r="T250" s="19">
        <f>Tablas!$F$5*K250</f>
        <v>120000</v>
      </c>
      <c r="U250" s="19">
        <f>Tablas!$G$5*L250</f>
        <v>500000</v>
      </c>
      <c r="V250" s="19">
        <f>Tablas!$H$5*M250</f>
        <v>180000</v>
      </c>
      <c r="W250" s="19">
        <f t="shared" si="17"/>
        <v>813000</v>
      </c>
      <c r="X250" s="17">
        <f>VLOOKUP(G250, Tablas!$B$9:$C$36, 2, FALSE)</f>
        <v>2</v>
      </c>
      <c r="Y250" s="17">
        <f t="shared" si="18"/>
        <v>2018</v>
      </c>
      <c r="Z250" s="17">
        <f t="shared" si="19"/>
        <v>2</v>
      </c>
    </row>
    <row r="251" spans="1:26" x14ac:dyDescent="0.25">
      <c r="A251" s="2">
        <v>10000249</v>
      </c>
      <c r="B251" s="1" t="s">
        <v>420</v>
      </c>
      <c r="C251" s="3">
        <v>43317</v>
      </c>
      <c r="D251" s="3">
        <v>43867</v>
      </c>
      <c r="E251" s="3" t="s">
        <v>44</v>
      </c>
      <c r="F251" s="1" t="s">
        <v>421</v>
      </c>
      <c r="G251" s="4" t="s">
        <v>82</v>
      </c>
      <c r="H251" s="8">
        <v>0</v>
      </c>
      <c r="I251" s="8">
        <v>2</v>
      </c>
      <c r="J251" s="8">
        <v>0</v>
      </c>
      <c r="K251" s="8">
        <v>3</v>
      </c>
      <c r="L251" s="8">
        <v>1</v>
      </c>
      <c r="M251" s="8">
        <v>0</v>
      </c>
      <c r="N251" s="17" t="str">
        <f t="shared" si="15"/>
        <v>Si</v>
      </c>
      <c r="O251" s="17" t="str">
        <f t="shared" si="16"/>
        <v>Si</v>
      </c>
      <c r="P251" s="17">
        <v>1</v>
      </c>
      <c r="Q251" s="19">
        <f>Tablas!$C$5*H251</f>
        <v>0</v>
      </c>
      <c r="R251" s="19">
        <f>Tablas!$D$5*I251</f>
        <v>13000</v>
      </c>
      <c r="S251" s="19">
        <f>Tablas!$E$5*J251</f>
        <v>0</v>
      </c>
      <c r="T251" s="19">
        <f>Tablas!$F$5*K251</f>
        <v>360000</v>
      </c>
      <c r="U251" s="19">
        <f>Tablas!$G$5*L251</f>
        <v>250000</v>
      </c>
      <c r="V251" s="19">
        <f>Tablas!$H$5*M251</f>
        <v>0</v>
      </c>
      <c r="W251" s="19">
        <f t="shared" si="17"/>
        <v>623000</v>
      </c>
      <c r="X251" s="17">
        <f>VLOOKUP(G251, Tablas!$B$9:$C$36, 2, FALSE)</f>
        <v>2</v>
      </c>
      <c r="Y251" s="17">
        <f t="shared" si="18"/>
        <v>2018</v>
      </c>
      <c r="Z251" s="17">
        <f t="shared" si="19"/>
        <v>2</v>
      </c>
    </row>
    <row r="252" spans="1:26" x14ac:dyDescent="0.25">
      <c r="A252" s="2">
        <v>10000250</v>
      </c>
      <c r="B252" s="1" t="s">
        <v>422</v>
      </c>
      <c r="C252" s="3">
        <v>43317</v>
      </c>
      <c r="D252" s="3">
        <v>43945</v>
      </c>
      <c r="E252" s="3" t="s">
        <v>44</v>
      </c>
      <c r="F252" s="1" t="s">
        <v>423</v>
      </c>
      <c r="G252" s="4" t="s">
        <v>74</v>
      </c>
      <c r="H252" s="8">
        <v>0</v>
      </c>
      <c r="I252" s="8">
        <v>1</v>
      </c>
      <c r="J252" s="8">
        <v>0</v>
      </c>
      <c r="K252" s="8">
        <v>0</v>
      </c>
      <c r="L252" s="8">
        <v>2</v>
      </c>
      <c r="M252" s="8">
        <v>2</v>
      </c>
      <c r="N252" s="17" t="str">
        <f t="shared" si="15"/>
        <v>Si</v>
      </c>
      <c r="O252" s="17" t="str">
        <f t="shared" si="16"/>
        <v>Si</v>
      </c>
      <c r="P252" s="17">
        <v>1</v>
      </c>
      <c r="Q252" s="19">
        <f>Tablas!$C$5*H252</f>
        <v>0</v>
      </c>
      <c r="R252" s="19">
        <f>Tablas!$D$5*I252</f>
        <v>6500</v>
      </c>
      <c r="S252" s="19">
        <f>Tablas!$E$5*J252</f>
        <v>0</v>
      </c>
      <c r="T252" s="19">
        <f>Tablas!$F$5*K252</f>
        <v>0</v>
      </c>
      <c r="U252" s="19">
        <f>Tablas!$G$5*L252</f>
        <v>500000</v>
      </c>
      <c r="V252" s="19">
        <f>Tablas!$H$5*M252</f>
        <v>360000</v>
      </c>
      <c r="W252" s="19">
        <f t="shared" si="17"/>
        <v>866500</v>
      </c>
      <c r="X252" s="17">
        <f>VLOOKUP(G252, Tablas!$B$9:$C$36, 2, FALSE)</f>
        <v>2</v>
      </c>
      <c r="Y252" s="17">
        <f t="shared" si="18"/>
        <v>2018</v>
      </c>
      <c r="Z252" s="17">
        <f t="shared" si="19"/>
        <v>4</v>
      </c>
    </row>
    <row r="253" spans="1:26" x14ac:dyDescent="0.25">
      <c r="A253" s="2">
        <v>10000251</v>
      </c>
      <c r="B253" s="1" t="s">
        <v>424</v>
      </c>
      <c r="C253" s="3">
        <v>43317</v>
      </c>
      <c r="D253" s="3">
        <v>43864</v>
      </c>
      <c r="E253" s="3" t="s">
        <v>37</v>
      </c>
      <c r="F253" s="1" t="s">
        <v>41</v>
      </c>
      <c r="G253" s="4" t="s">
        <v>41</v>
      </c>
      <c r="H253" s="8">
        <v>1</v>
      </c>
      <c r="I253" s="8">
        <v>0</v>
      </c>
      <c r="J253" s="8">
        <v>0</v>
      </c>
      <c r="K253" s="8">
        <v>0</v>
      </c>
      <c r="L253" s="8">
        <v>2</v>
      </c>
      <c r="M253" s="8">
        <v>1</v>
      </c>
      <c r="N253" s="17" t="str">
        <f t="shared" si="15"/>
        <v>Si</v>
      </c>
      <c r="O253" s="17" t="str">
        <f t="shared" si="16"/>
        <v>Si</v>
      </c>
      <c r="P253" s="17">
        <v>1</v>
      </c>
      <c r="Q253" s="19">
        <f>Tablas!$C$5*H253</f>
        <v>2500</v>
      </c>
      <c r="R253" s="19">
        <f>Tablas!$D$5*I253</f>
        <v>0</v>
      </c>
      <c r="S253" s="19">
        <f>Tablas!$E$5*J253</f>
        <v>0</v>
      </c>
      <c r="T253" s="19">
        <f>Tablas!$F$5*K253</f>
        <v>0</v>
      </c>
      <c r="U253" s="19">
        <f>Tablas!$G$5*L253</f>
        <v>500000</v>
      </c>
      <c r="V253" s="19">
        <f>Tablas!$H$5*M253</f>
        <v>180000</v>
      </c>
      <c r="W253" s="19">
        <f t="shared" si="17"/>
        <v>682500</v>
      </c>
      <c r="X253" s="17">
        <f>VLOOKUP(G253, Tablas!$B$9:$C$36, 2, FALSE)</f>
        <v>1</v>
      </c>
      <c r="Y253" s="17">
        <f t="shared" si="18"/>
        <v>2018</v>
      </c>
      <c r="Z253" s="17">
        <f t="shared" si="19"/>
        <v>2</v>
      </c>
    </row>
    <row r="254" spans="1:26" x14ac:dyDescent="0.25">
      <c r="A254" s="2">
        <v>10000252</v>
      </c>
      <c r="B254" s="1" t="s">
        <v>425</v>
      </c>
      <c r="C254" s="3">
        <v>43317</v>
      </c>
      <c r="D254" s="3">
        <v>43492</v>
      </c>
      <c r="E254" s="3" t="s">
        <v>37</v>
      </c>
      <c r="F254" s="1" t="s">
        <v>426</v>
      </c>
      <c r="G254" s="4" t="s">
        <v>54</v>
      </c>
      <c r="H254" s="8">
        <v>1</v>
      </c>
      <c r="I254" s="8">
        <v>0</v>
      </c>
      <c r="J254" s="8">
        <v>0</v>
      </c>
      <c r="K254" s="8">
        <v>3</v>
      </c>
      <c r="L254" s="8">
        <v>2</v>
      </c>
      <c r="M254" s="8">
        <v>2</v>
      </c>
      <c r="N254" s="17" t="str">
        <f t="shared" si="15"/>
        <v>Si</v>
      </c>
      <c r="O254" s="17" t="str">
        <f t="shared" si="16"/>
        <v>Si</v>
      </c>
      <c r="P254" s="17">
        <v>1</v>
      </c>
      <c r="Q254" s="19">
        <f>Tablas!$C$5*H254</f>
        <v>2500</v>
      </c>
      <c r="R254" s="19">
        <f>Tablas!$D$5*I254</f>
        <v>0</v>
      </c>
      <c r="S254" s="19">
        <f>Tablas!$E$5*J254</f>
        <v>0</v>
      </c>
      <c r="T254" s="19">
        <f>Tablas!$F$5*K254</f>
        <v>360000</v>
      </c>
      <c r="U254" s="19">
        <f>Tablas!$G$5*L254</f>
        <v>500000</v>
      </c>
      <c r="V254" s="19">
        <f>Tablas!$H$5*M254</f>
        <v>360000</v>
      </c>
      <c r="W254" s="19">
        <f t="shared" si="17"/>
        <v>1222500</v>
      </c>
      <c r="X254" s="17">
        <f>VLOOKUP(G254, Tablas!$B$9:$C$36, 2, FALSE)</f>
        <v>1</v>
      </c>
      <c r="Y254" s="17">
        <f t="shared" si="18"/>
        <v>2018</v>
      </c>
      <c r="Z254" s="17">
        <f t="shared" si="19"/>
        <v>1</v>
      </c>
    </row>
    <row r="255" spans="1:26" x14ac:dyDescent="0.25">
      <c r="A255" s="2">
        <v>10000253</v>
      </c>
      <c r="B255" s="1" t="s">
        <v>427</v>
      </c>
      <c r="C255" s="3">
        <v>43325</v>
      </c>
      <c r="D255" s="3">
        <v>43704</v>
      </c>
      <c r="E255" s="3" t="s">
        <v>44</v>
      </c>
      <c r="F255" s="1" t="s">
        <v>428</v>
      </c>
      <c r="G255" s="4" t="s">
        <v>57</v>
      </c>
      <c r="H255" s="8">
        <v>1</v>
      </c>
      <c r="I255" s="8">
        <v>2</v>
      </c>
      <c r="J255" s="8">
        <v>0</v>
      </c>
      <c r="K255" s="8">
        <v>1</v>
      </c>
      <c r="L255" s="8">
        <v>1</v>
      </c>
      <c r="M255" s="8">
        <v>2</v>
      </c>
      <c r="N255" s="17" t="str">
        <f t="shared" si="15"/>
        <v>Si</v>
      </c>
      <c r="O255" s="17" t="str">
        <f t="shared" si="16"/>
        <v>Si</v>
      </c>
      <c r="P255" s="17">
        <v>1</v>
      </c>
      <c r="Q255" s="19">
        <f>Tablas!$C$5*H255</f>
        <v>2500</v>
      </c>
      <c r="R255" s="19">
        <f>Tablas!$D$5*I255</f>
        <v>13000</v>
      </c>
      <c r="S255" s="19">
        <f>Tablas!$E$5*J255</f>
        <v>0</v>
      </c>
      <c r="T255" s="19">
        <f>Tablas!$F$5*K255</f>
        <v>120000</v>
      </c>
      <c r="U255" s="19">
        <f>Tablas!$G$5*L255</f>
        <v>250000</v>
      </c>
      <c r="V255" s="19">
        <f>Tablas!$H$5*M255</f>
        <v>360000</v>
      </c>
      <c r="W255" s="19">
        <f t="shared" si="17"/>
        <v>745500</v>
      </c>
      <c r="X255" s="17">
        <f>VLOOKUP(G255, Tablas!$B$9:$C$36, 2, FALSE)</f>
        <v>1</v>
      </c>
      <c r="Y255" s="17">
        <f t="shared" si="18"/>
        <v>2018</v>
      </c>
      <c r="Z255" s="17">
        <f t="shared" si="19"/>
        <v>8</v>
      </c>
    </row>
    <row r="256" spans="1:26" x14ac:dyDescent="0.25">
      <c r="A256" s="2">
        <v>10000254</v>
      </c>
      <c r="B256" s="1" t="s">
        <v>429</v>
      </c>
      <c r="C256" s="3">
        <v>43332</v>
      </c>
      <c r="D256" s="3">
        <v>43810</v>
      </c>
      <c r="E256" s="3" t="s">
        <v>44</v>
      </c>
      <c r="F256" s="1" t="s">
        <v>354</v>
      </c>
      <c r="G256" s="4" t="s">
        <v>74</v>
      </c>
      <c r="H256" s="8">
        <v>0</v>
      </c>
      <c r="I256" s="8">
        <v>2</v>
      </c>
      <c r="J256" s="8">
        <v>0</v>
      </c>
      <c r="K256" s="8">
        <v>0</v>
      </c>
      <c r="L256" s="8">
        <v>2</v>
      </c>
      <c r="M256" s="8">
        <v>2</v>
      </c>
      <c r="N256" s="17" t="str">
        <f t="shared" si="15"/>
        <v>Si</v>
      </c>
      <c r="O256" s="17" t="str">
        <f t="shared" si="16"/>
        <v>Si</v>
      </c>
      <c r="P256" s="17">
        <v>1</v>
      </c>
      <c r="Q256" s="19">
        <f>Tablas!$C$5*H256</f>
        <v>0</v>
      </c>
      <c r="R256" s="19">
        <f>Tablas!$D$5*I256</f>
        <v>13000</v>
      </c>
      <c r="S256" s="19">
        <f>Tablas!$E$5*J256</f>
        <v>0</v>
      </c>
      <c r="T256" s="19">
        <f>Tablas!$F$5*K256</f>
        <v>0</v>
      </c>
      <c r="U256" s="19">
        <f>Tablas!$G$5*L256</f>
        <v>500000</v>
      </c>
      <c r="V256" s="19">
        <f>Tablas!$H$5*M256</f>
        <v>360000</v>
      </c>
      <c r="W256" s="19">
        <f t="shared" si="17"/>
        <v>873000</v>
      </c>
      <c r="X256" s="17">
        <f>VLOOKUP(G256, Tablas!$B$9:$C$36, 2, FALSE)</f>
        <v>2</v>
      </c>
      <c r="Y256" s="17">
        <f t="shared" si="18"/>
        <v>2018</v>
      </c>
      <c r="Z256" s="17">
        <f t="shared" si="19"/>
        <v>12</v>
      </c>
    </row>
    <row r="257" spans="1:26" x14ac:dyDescent="0.25">
      <c r="A257" s="2">
        <v>10000255</v>
      </c>
      <c r="B257" s="1" t="s">
        <v>430</v>
      </c>
      <c r="C257" s="3">
        <v>43332</v>
      </c>
      <c r="D257" s="3">
        <v>44033</v>
      </c>
      <c r="E257" s="3" t="s">
        <v>44</v>
      </c>
      <c r="F257" s="1" t="s">
        <v>419</v>
      </c>
      <c r="G257" s="4" t="s">
        <v>78</v>
      </c>
      <c r="H257" s="8">
        <v>1</v>
      </c>
      <c r="I257" s="8">
        <v>2</v>
      </c>
      <c r="J257" s="8">
        <v>1</v>
      </c>
      <c r="K257" s="8">
        <v>0</v>
      </c>
      <c r="L257" s="8">
        <v>1</v>
      </c>
      <c r="M257" s="8">
        <v>2</v>
      </c>
      <c r="N257" s="17" t="str">
        <f t="shared" si="15"/>
        <v>Si</v>
      </c>
      <c r="O257" s="17" t="str">
        <f t="shared" si="16"/>
        <v>Si</v>
      </c>
      <c r="P257" s="17">
        <v>1</v>
      </c>
      <c r="Q257" s="19">
        <f>Tablas!$C$5*H257</f>
        <v>2500</v>
      </c>
      <c r="R257" s="19">
        <f>Tablas!$D$5*I257</f>
        <v>13000</v>
      </c>
      <c r="S257" s="19">
        <f>Tablas!$E$5*J257</f>
        <v>1500</v>
      </c>
      <c r="T257" s="19">
        <f>Tablas!$F$5*K257</f>
        <v>0</v>
      </c>
      <c r="U257" s="19">
        <f>Tablas!$G$5*L257</f>
        <v>250000</v>
      </c>
      <c r="V257" s="19">
        <f>Tablas!$H$5*M257</f>
        <v>360000</v>
      </c>
      <c r="W257" s="19">
        <f t="shared" si="17"/>
        <v>627000</v>
      </c>
      <c r="X257" s="17">
        <f>VLOOKUP(G257, Tablas!$B$9:$C$36, 2, FALSE)</f>
        <v>2</v>
      </c>
      <c r="Y257" s="17">
        <f t="shared" si="18"/>
        <v>2018</v>
      </c>
      <c r="Z257" s="17">
        <f t="shared" si="19"/>
        <v>7</v>
      </c>
    </row>
    <row r="258" spans="1:26" x14ac:dyDescent="0.25">
      <c r="A258" s="2">
        <v>10000256</v>
      </c>
      <c r="B258" s="1" t="s">
        <v>431</v>
      </c>
      <c r="C258" s="3">
        <v>43332</v>
      </c>
      <c r="D258" s="3">
        <v>44045</v>
      </c>
      <c r="E258" s="3" t="s">
        <v>37</v>
      </c>
      <c r="F258" s="1" t="s">
        <v>94</v>
      </c>
      <c r="G258" s="4" t="s">
        <v>95</v>
      </c>
      <c r="H258" s="8">
        <v>1</v>
      </c>
      <c r="I258" s="8">
        <v>0</v>
      </c>
      <c r="J258" s="8">
        <v>0</v>
      </c>
      <c r="K258" s="8">
        <v>1</v>
      </c>
      <c r="L258" s="8">
        <v>3</v>
      </c>
      <c r="M258" s="8">
        <v>2</v>
      </c>
      <c r="N258" s="17" t="str">
        <f t="shared" si="15"/>
        <v>Si</v>
      </c>
      <c r="O258" s="17" t="str">
        <f t="shared" si="16"/>
        <v>Si</v>
      </c>
      <c r="P258" s="17">
        <v>1</v>
      </c>
      <c r="Q258" s="19">
        <f>Tablas!$C$5*H258</f>
        <v>2500</v>
      </c>
      <c r="R258" s="19">
        <f>Tablas!$D$5*I258</f>
        <v>0</v>
      </c>
      <c r="S258" s="19">
        <f>Tablas!$E$5*J258</f>
        <v>0</v>
      </c>
      <c r="T258" s="19">
        <f>Tablas!$F$5*K258</f>
        <v>120000</v>
      </c>
      <c r="U258" s="19">
        <f>Tablas!$G$5*L258</f>
        <v>750000</v>
      </c>
      <c r="V258" s="19">
        <f>Tablas!$H$5*M258</f>
        <v>360000</v>
      </c>
      <c r="W258" s="19">
        <f t="shared" si="17"/>
        <v>1232500</v>
      </c>
      <c r="X258" s="17">
        <f>VLOOKUP(G258, Tablas!$B$9:$C$36, 2, FALSE)</f>
        <v>2</v>
      </c>
      <c r="Y258" s="17">
        <f t="shared" si="18"/>
        <v>2018</v>
      </c>
      <c r="Z258" s="17">
        <f t="shared" si="19"/>
        <v>8</v>
      </c>
    </row>
    <row r="259" spans="1:26" x14ac:dyDescent="0.25">
      <c r="A259" s="2">
        <v>10000257</v>
      </c>
      <c r="B259" s="1" t="s">
        <v>432</v>
      </c>
      <c r="C259" s="3">
        <v>43332</v>
      </c>
      <c r="D259" s="3">
        <v>43995</v>
      </c>
      <c r="E259" s="3" t="s">
        <v>37</v>
      </c>
      <c r="F259" s="1" t="s">
        <v>433</v>
      </c>
      <c r="G259" s="4" t="s">
        <v>219</v>
      </c>
      <c r="H259" s="8">
        <v>1</v>
      </c>
      <c r="I259" s="8">
        <v>2</v>
      </c>
      <c r="J259" s="8">
        <v>0</v>
      </c>
      <c r="K259" s="8">
        <v>1</v>
      </c>
      <c r="L259" s="8">
        <v>1</v>
      </c>
      <c r="M259" s="8">
        <v>1</v>
      </c>
      <c r="N259" s="17" t="str">
        <f t="shared" ref="N259:N322" si="20">IF(OR(H259&gt;0, I259&gt;0, J259&gt;0), "Si", "No")</f>
        <v>Si</v>
      </c>
      <c r="O259" s="17" t="str">
        <f t="shared" ref="O259:O322" si="21">IF(OR(K259&gt;0, L259&gt;0, M259&gt;0), "Si", "No")</f>
        <v>Si</v>
      </c>
      <c r="P259" s="17">
        <v>1</v>
      </c>
      <c r="Q259" s="19">
        <f>Tablas!$C$5*H259</f>
        <v>2500</v>
      </c>
      <c r="R259" s="19">
        <f>Tablas!$D$5*I259</f>
        <v>13000</v>
      </c>
      <c r="S259" s="19">
        <f>Tablas!$E$5*J259</f>
        <v>0</v>
      </c>
      <c r="T259" s="19">
        <f>Tablas!$F$5*K259</f>
        <v>120000</v>
      </c>
      <c r="U259" s="19">
        <f>Tablas!$G$5*L259</f>
        <v>250000</v>
      </c>
      <c r="V259" s="19">
        <f>Tablas!$H$5*M259</f>
        <v>180000</v>
      </c>
      <c r="W259" s="19">
        <f t="shared" ref="W259:W322" si="22">SUM(Q259:V259)</f>
        <v>565500</v>
      </c>
      <c r="X259" s="17">
        <f>VLOOKUP(G259, Tablas!$B$9:$C$36, 2, FALSE)</f>
        <v>4</v>
      </c>
      <c r="Y259" s="17">
        <f t="shared" si="18"/>
        <v>2018</v>
      </c>
      <c r="Z259" s="17">
        <f t="shared" si="19"/>
        <v>6</v>
      </c>
    </row>
    <row r="260" spans="1:26" x14ac:dyDescent="0.25">
      <c r="A260" s="2">
        <v>10000258</v>
      </c>
      <c r="B260" s="1" t="s">
        <v>434</v>
      </c>
      <c r="C260" s="3">
        <v>43332</v>
      </c>
      <c r="D260" s="3">
        <v>43427</v>
      </c>
      <c r="E260" s="3" t="s">
        <v>44</v>
      </c>
      <c r="F260" s="1" t="s">
        <v>433</v>
      </c>
      <c r="G260" s="4" t="s">
        <v>219</v>
      </c>
      <c r="H260" s="8">
        <v>1</v>
      </c>
      <c r="I260" s="8">
        <v>1</v>
      </c>
      <c r="J260" s="8">
        <v>0</v>
      </c>
      <c r="K260" s="8">
        <v>0</v>
      </c>
      <c r="L260" s="8">
        <v>1</v>
      </c>
      <c r="M260" s="8">
        <v>1</v>
      </c>
      <c r="N260" s="17" t="str">
        <f t="shared" si="20"/>
        <v>Si</v>
      </c>
      <c r="O260" s="17" t="str">
        <f t="shared" si="21"/>
        <v>Si</v>
      </c>
      <c r="P260" s="17">
        <v>1</v>
      </c>
      <c r="Q260" s="19">
        <f>Tablas!$C$5*H260</f>
        <v>2500</v>
      </c>
      <c r="R260" s="19">
        <f>Tablas!$D$5*I260</f>
        <v>6500</v>
      </c>
      <c r="S260" s="19">
        <f>Tablas!$E$5*J260</f>
        <v>0</v>
      </c>
      <c r="T260" s="19">
        <f>Tablas!$F$5*K260</f>
        <v>0</v>
      </c>
      <c r="U260" s="19">
        <f>Tablas!$G$5*L260</f>
        <v>250000</v>
      </c>
      <c r="V260" s="19">
        <f>Tablas!$H$5*M260</f>
        <v>180000</v>
      </c>
      <c r="W260" s="19">
        <f t="shared" si="22"/>
        <v>439000</v>
      </c>
      <c r="X260" s="17">
        <f>VLOOKUP(G260, Tablas!$B$9:$C$36, 2, FALSE)</f>
        <v>4</v>
      </c>
      <c r="Y260" s="17">
        <f t="shared" ref="Y260:Y323" si="23">YEAR(C260)</f>
        <v>2018</v>
      </c>
      <c r="Z260" s="17">
        <f t="shared" ref="Z260:Z323" si="24">MONTH(D260)</f>
        <v>11</v>
      </c>
    </row>
    <row r="261" spans="1:26" x14ac:dyDescent="0.25">
      <c r="A261" s="2">
        <v>10000259</v>
      </c>
      <c r="B261" s="1" t="s">
        <v>435</v>
      </c>
      <c r="C261" s="3">
        <v>43343</v>
      </c>
      <c r="D261" s="3">
        <v>44193</v>
      </c>
      <c r="E261" s="3" t="s">
        <v>37</v>
      </c>
      <c r="F261" s="1" t="s">
        <v>62</v>
      </c>
      <c r="G261" s="4" t="s">
        <v>63</v>
      </c>
      <c r="H261" s="8">
        <v>0</v>
      </c>
      <c r="I261" s="8">
        <v>1</v>
      </c>
      <c r="J261" s="8">
        <v>0</v>
      </c>
      <c r="K261" s="8">
        <v>3</v>
      </c>
      <c r="L261" s="8">
        <v>3</v>
      </c>
      <c r="M261" s="8">
        <v>2</v>
      </c>
      <c r="N261" s="17" t="str">
        <f t="shared" si="20"/>
        <v>Si</v>
      </c>
      <c r="O261" s="17" t="str">
        <f t="shared" si="21"/>
        <v>Si</v>
      </c>
      <c r="P261" s="17">
        <v>1</v>
      </c>
      <c r="Q261" s="19">
        <f>Tablas!$C$5*H261</f>
        <v>0</v>
      </c>
      <c r="R261" s="19">
        <f>Tablas!$D$5*I261</f>
        <v>6500</v>
      </c>
      <c r="S261" s="19">
        <f>Tablas!$E$5*J261</f>
        <v>0</v>
      </c>
      <c r="T261" s="19">
        <f>Tablas!$F$5*K261</f>
        <v>360000</v>
      </c>
      <c r="U261" s="19">
        <f>Tablas!$G$5*L261</f>
        <v>750000</v>
      </c>
      <c r="V261" s="19">
        <f>Tablas!$H$5*M261</f>
        <v>360000</v>
      </c>
      <c r="W261" s="19">
        <f t="shared" si="22"/>
        <v>1476500</v>
      </c>
      <c r="X261" s="17">
        <f>VLOOKUP(G261, Tablas!$B$9:$C$36, 2, FALSE)</f>
        <v>1</v>
      </c>
      <c r="Y261" s="17">
        <f t="shared" si="23"/>
        <v>2018</v>
      </c>
      <c r="Z261" s="17">
        <f t="shared" si="24"/>
        <v>12</v>
      </c>
    </row>
    <row r="262" spans="1:26" x14ac:dyDescent="0.25">
      <c r="A262" s="2">
        <v>10000260</v>
      </c>
      <c r="B262" s="1" t="s">
        <v>436</v>
      </c>
      <c r="C262" s="3">
        <v>43343</v>
      </c>
      <c r="D262" s="3">
        <v>43826</v>
      </c>
      <c r="E262" s="3" t="s">
        <v>37</v>
      </c>
      <c r="F262" s="1" t="s">
        <v>192</v>
      </c>
      <c r="G262" s="4" t="s">
        <v>143</v>
      </c>
      <c r="H262" s="8">
        <v>0</v>
      </c>
      <c r="I262" s="8">
        <v>0</v>
      </c>
      <c r="J262" s="8">
        <v>1</v>
      </c>
      <c r="K262" s="8">
        <v>1</v>
      </c>
      <c r="L262" s="8">
        <v>2</v>
      </c>
      <c r="M262" s="8">
        <v>1</v>
      </c>
      <c r="N262" s="17" t="str">
        <f t="shared" si="20"/>
        <v>Si</v>
      </c>
      <c r="O262" s="17" t="str">
        <f t="shared" si="21"/>
        <v>Si</v>
      </c>
      <c r="P262" s="17">
        <v>1</v>
      </c>
      <c r="Q262" s="19">
        <f>Tablas!$C$5*H262</f>
        <v>0</v>
      </c>
      <c r="R262" s="19">
        <f>Tablas!$D$5*I262</f>
        <v>0</v>
      </c>
      <c r="S262" s="19">
        <f>Tablas!$E$5*J262</f>
        <v>1500</v>
      </c>
      <c r="T262" s="19">
        <f>Tablas!$F$5*K262</f>
        <v>120000</v>
      </c>
      <c r="U262" s="19">
        <f>Tablas!$G$5*L262</f>
        <v>500000</v>
      </c>
      <c r="V262" s="19">
        <f>Tablas!$H$5*M262</f>
        <v>180000</v>
      </c>
      <c r="W262" s="19">
        <f t="shared" si="22"/>
        <v>801500</v>
      </c>
      <c r="X262" s="17">
        <f>VLOOKUP(G262, Tablas!$B$9:$C$36, 2, FALSE)</f>
        <v>3</v>
      </c>
      <c r="Y262" s="17">
        <f t="shared" si="23"/>
        <v>2018</v>
      </c>
      <c r="Z262" s="17">
        <f t="shared" si="24"/>
        <v>12</v>
      </c>
    </row>
    <row r="263" spans="1:26" x14ac:dyDescent="0.25">
      <c r="A263" s="2">
        <v>10000261</v>
      </c>
      <c r="B263" s="1" t="s">
        <v>437</v>
      </c>
      <c r="C263" s="3">
        <v>43343</v>
      </c>
      <c r="D263" s="3">
        <v>43846</v>
      </c>
      <c r="E263" s="3" t="s">
        <v>37</v>
      </c>
      <c r="F263" s="1" t="s">
        <v>438</v>
      </c>
      <c r="G263" s="4" t="s">
        <v>163</v>
      </c>
      <c r="H263" s="8">
        <v>0</v>
      </c>
      <c r="I263" s="8">
        <v>0</v>
      </c>
      <c r="J263" s="8">
        <v>1</v>
      </c>
      <c r="K263" s="8">
        <v>3</v>
      </c>
      <c r="L263" s="8">
        <v>3</v>
      </c>
      <c r="M263" s="8">
        <v>0</v>
      </c>
      <c r="N263" s="17" t="str">
        <f t="shared" si="20"/>
        <v>Si</v>
      </c>
      <c r="O263" s="17" t="str">
        <f t="shared" si="21"/>
        <v>Si</v>
      </c>
      <c r="P263" s="17">
        <v>1</v>
      </c>
      <c r="Q263" s="19">
        <f>Tablas!$C$5*H263</f>
        <v>0</v>
      </c>
      <c r="R263" s="19">
        <f>Tablas!$D$5*I263</f>
        <v>0</v>
      </c>
      <c r="S263" s="19">
        <f>Tablas!$E$5*J263</f>
        <v>1500</v>
      </c>
      <c r="T263" s="19">
        <f>Tablas!$F$5*K263</f>
        <v>360000</v>
      </c>
      <c r="U263" s="19">
        <f>Tablas!$G$5*L263</f>
        <v>750000</v>
      </c>
      <c r="V263" s="19">
        <f>Tablas!$H$5*M263</f>
        <v>0</v>
      </c>
      <c r="W263" s="19">
        <f t="shared" si="22"/>
        <v>1111500</v>
      </c>
      <c r="X263" s="17">
        <f>VLOOKUP(G263, Tablas!$B$9:$C$36, 2, FALSE)</f>
        <v>4</v>
      </c>
      <c r="Y263" s="17">
        <f t="shared" si="23"/>
        <v>2018</v>
      </c>
      <c r="Z263" s="17">
        <f t="shared" si="24"/>
        <v>1</v>
      </c>
    </row>
    <row r="264" spans="1:26" x14ac:dyDescent="0.25">
      <c r="A264" s="2">
        <v>10000262</v>
      </c>
      <c r="B264" s="1" t="s">
        <v>439</v>
      </c>
      <c r="C264" s="3">
        <v>43343</v>
      </c>
      <c r="D264" s="3">
        <v>44149</v>
      </c>
      <c r="E264" s="3" t="s">
        <v>44</v>
      </c>
      <c r="F264" s="1" t="s">
        <v>53</v>
      </c>
      <c r="G264" s="4" t="s">
        <v>54</v>
      </c>
      <c r="H264" s="8">
        <v>1</v>
      </c>
      <c r="I264" s="8">
        <v>0</v>
      </c>
      <c r="J264" s="8">
        <v>0</v>
      </c>
      <c r="K264" s="8">
        <v>0</v>
      </c>
      <c r="L264" s="8">
        <v>1</v>
      </c>
      <c r="M264" s="8">
        <v>0</v>
      </c>
      <c r="N264" s="17" t="str">
        <f t="shared" si="20"/>
        <v>Si</v>
      </c>
      <c r="O264" s="17" t="str">
        <f t="shared" si="21"/>
        <v>Si</v>
      </c>
      <c r="P264" s="17">
        <v>1</v>
      </c>
      <c r="Q264" s="19">
        <f>Tablas!$C$5*H264</f>
        <v>2500</v>
      </c>
      <c r="R264" s="19">
        <f>Tablas!$D$5*I264</f>
        <v>0</v>
      </c>
      <c r="S264" s="19">
        <f>Tablas!$E$5*J264</f>
        <v>0</v>
      </c>
      <c r="T264" s="19">
        <f>Tablas!$F$5*K264</f>
        <v>0</v>
      </c>
      <c r="U264" s="19">
        <f>Tablas!$G$5*L264</f>
        <v>250000</v>
      </c>
      <c r="V264" s="19">
        <f>Tablas!$H$5*M264</f>
        <v>0</v>
      </c>
      <c r="W264" s="19">
        <f t="shared" si="22"/>
        <v>252500</v>
      </c>
      <c r="X264" s="17">
        <f>VLOOKUP(G264, Tablas!$B$9:$C$36, 2, FALSE)</f>
        <v>1</v>
      </c>
      <c r="Y264" s="17">
        <f t="shared" si="23"/>
        <v>2018</v>
      </c>
      <c r="Z264" s="17">
        <f t="shared" si="24"/>
        <v>11</v>
      </c>
    </row>
    <row r="265" spans="1:26" x14ac:dyDescent="0.25">
      <c r="A265" s="2">
        <v>10000263</v>
      </c>
      <c r="B265" s="1" t="s">
        <v>440</v>
      </c>
      <c r="C265" s="3">
        <v>43343</v>
      </c>
      <c r="D265" s="3">
        <v>43433</v>
      </c>
      <c r="E265" s="3" t="s">
        <v>37</v>
      </c>
      <c r="F265" s="1" t="s">
        <v>347</v>
      </c>
      <c r="G265" s="4" t="s">
        <v>78</v>
      </c>
      <c r="H265" s="8">
        <v>0</v>
      </c>
      <c r="I265" s="8">
        <v>2</v>
      </c>
      <c r="J265" s="8">
        <v>0</v>
      </c>
      <c r="K265" s="8">
        <v>0</v>
      </c>
      <c r="L265" s="8">
        <v>2</v>
      </c>
      <c r="M265" s="8">
        <v>0</v>
      </c>
      <c r="N265" s="17" t="str">
        <f t="shared" si="20"/>
        <v>Si</v>
      </c>
      <c r="O265" s="17" t="str">
        <f t="shared" si="21"/>
        <v>Si</v>
      </c>
      <c r="P265" s="17">
        <v>1</v>
      </c>
      <c r="Q265" s="19">
        <f>Tablas!$C$5*H265</f>
        <v>0</v>
      </c>
      <c r="R265" s="19">
        <f>Tablas!$D$5*I265</f>
        <v>13000</v>
      </c>
      <c r="S265" s="19">
        <f>Tablas!$E$5*J265</f>
        <v>0</v>
      </c>
      <c r="T265" s="19">
        <f>Tablas!$F$5*K265</f>
        <v>0</v>
      </c>
      <c r="U265" s="19">
        <f>Tablas!$G$5*L265</f>
        <v>500000</v>
      </c>
      <c r="V265" s="19">
        <f>Tablas!$H$5*M265</f>
        <v>0</v>
      </c>
      <c r="W265" s="19">
        <f t="shared" si="22"/>
        <v>513000</v>
      </c>
      <c r="X265" s="17">
        <f>VLOOKUP(G265, Tablas!$B$9:$C$36, 2, FALSE)</f>
        <v>2</v>
      </c>
      <c r="Y265" s="17">
        <f t="shared" si="23"/>
        <v>2018</v>
      </c>
      <c r="Z265" s="17">
        <f t="shared" si="24"/>
        <v>11</v>
      </c>
    </row>
    <row r="266" spans="1:26" x14ac:dyDescent="0.25">
      <c r="A266" s="2">
        <v>10000264</v>
      </c>
      <c r="B266" s="1" t="s">
        <v>441</v>
      </c>
      <c r="C266" s="3">
        <v>43343</v>
      </c>
      <c r="D266" s="3">
        <v>43726</v>
      </c>
      <c r="E266" s="3" t="s">
        <v>37</v>
      </c>
      <c r="F266" s="1" t="s">
        <v>162</v>
      </c>
      <c r="G266" s="4" t="s">
        <v>163</v>
      </c>
      <c r="H266" s="8">
        <v>0</v>
      </c>
      <c r="I266" s="8">
        <v>0</v>
      </c>
      <c r="J266" s="8">
        <v>1</v>
      </c>
      <c r="K266" s="8">
        <v>1</v>
      </c>
      <c r="L266" s="8">
        <v>2</v>
      </c>
      <c r="M266" s="8">
        <v>2</v>
      </c>
      <c r="N266" s="17" t="str">
        <f t="shared" si="20"/>
        <v>Si</v>
      </c>
      <c r="O266" s="17" t="str">
        <f t="shared" si="21"/>
        <v>Si</v>
      </c>
      <c r="P266" s="17">
        <v>1</v>
      </c>
      <c r="Q266" s="19">
        <f>Tablas!$C$5*H266</f>
        <v>0</v>
      </c>
      <c r="R266" s="19">
        <f>Tablas!$D$5*I266</f>
        <v>0</v>
      </c>
      <c r="S266" s="19">
        <f>Tablas!$E$5*J266</f>
        <v>1500</v>
      </c>
      <c r="T266" s="19">
        <f>Tablas!$F$5*K266</f>
        <v>120000</v>
      </c>
      <c r="U266" s="19">
        <f>Tablas!$G$5*L266</f>
        <v>500000</v>
      </c>
      <c r="V266" s="19">
        <f>Tablas!$H$5*M266</f>
        <v>360000</v>
      </c>
      <c r="W266" s="19">
        <f t="shared" si="22"/>
        <v>981500</v>
      </c>
      <c r="X266" s="17">
        <f>VLOOKUP(G266, Tablas!$B$9:$C$36, 2, FALSE)</f>
        <v>4</v>
      </c>
      <c r="Y266" s="17">
        <f t="shared" si="23"/>
        <v>2018</v>
      </c>
      <c r="Z266" s="17">
        <f t="shared" si="24"/>
        <v>9</v>
      </c>
    </row>
    <row r="267" spans="1:26" x14ac:dyDescent="0.25">
      <c r="A267" s="2">
        <v>10000265</v>
      </c>
      <c r="B267" s="1" t="s">
        <v>442</v>
      </c>
      <c r="C267" s="3">
        <v>43343</v>
      </c>
      <c r="D267" s="3">
        <v>44089</v>
      </c>
      <c r="E267" s="3" t="s">
        <v>37</v>
      </c>
      <c r="F267" s="1" t="s">
        <v>179</v>
      </c>
      <c r="G267" s="4" t="s">
        <v>57</v>
      </c>
      <c r="H267" s="8">
        <v>0</v>
      </c>
      <c r="I267" s="8">
        <v>1</v>
      </c>
      <c r="J267" s="8">
        <v>1</v>
      </c>
      <c r="K267" s="8">
        <v>1</v>
      </c>
      <c r="L267" s="8">
        <v>1</v>
      </c>
      <c r="M267" s="8">
        <v>0</v>
      </c>
      <c r="N267" s="17" t="str">
        <f t="shared" si="20"/>
        <v>Si</v>
      </c>
      <c r="O267" s="17" t="str">
        <f t="shared" si="21"/>
        <v>Si</v>
      </c>
      <c r="P267" s="17">
        <v>1</v>
      </c>
      <c r="Q267" s="19">
        <f>Tablas!$C$5*H267</f>
        <v>0</v>
      </c>
      <c r="R267" s="19">
        <f>Tablas!$D$5*I267</f>
        <v>6500</v>
      </c>
      <c r="S267" s="19">
        <f>Tablas!$E$5*J267</f>
        <v>1500</v>
      </c>
      <c r="T267" s="19">
        <f>Tablas!$F$5*K267</f>
        <v>120000</v>
      </c>
      <c r="U267" s="19">
        <f>Tablas!$G$5*L267</f>
        <v>250000</v>
      </c>
      <c r="V267" s="19">
        <f>Tablas!$H$5*M267</f>
        <v>0</v>
      </c>
      <c r="W267" s="19">
        <f t="shared" si="22"/>
        <v>378000</v>
      </c>
      <c r="X267" s="17">
        <f>VLOOKUP(G267, Tablas!$B$9:$C$36, 2, FALSE)</f>
        <v>1</v>
      </c>
      <c r="Y267" s="17">
        <f t="shared" si="23"/>
        <v>2018</v>
      </c>
      <c r="Z267" s="17">
        <f t="shared" si="24"/>
        <v>9</v>
      </c>
    </row>
    <row r="268" spans="1:26" x14ac:dyDescent="0.25">
      <c r="A268" s="2">
        <v>10000266</v>
      </c>
      <c r="B268" s="1" t="s">
        <v>443</v>
      </c>
      <c r="C268" s="3">
        <v>43343</v>
      </c>
      <c r="D268" s="3">
        <v>43808</v>
      </c>
      <c r="E268" s="3" t="s">
        <v>37</v>
      </c>
      <c r="F268" s="1" t="s">
        <v>444</v>
      </c>
      <c r="G268" s="4" t="s">
        <v>163</v>
      </c>
      <c r="H268" s="8">
        <v>0</v>
      </c>
      <c r="I268" s="8">
        <v>2</v>
      </c>
      <c r="J268" s="8">
        <v>0</v>
      </c>
      <c r="K268" s="8">
        <v>1</v>
      </c>
      <c r="L268" s="8">
        <v>1</v>
      </c>
      <c r="M268" s="8">
        <v>0</v>
      </c>
      <c r="N268" s="17" t="str">
        <f t="shared" si="20"/>
        <v>Si</v>
      </c>
      <c r="O268" s="17" t="str">
        <f t="shared" si="21"/>
        <v>Si</v>
      </c>
      <c r="P268" s="17">
        <v>1</v>
      </c>
      <c r="Q268" s="19">
        <f>Tablas!$C$5*H268</f>
        <v>0</v>
      </c>
      <c r="R268" s="19">
        <f>Tablas!$D$5*I268</f>
        <v>13000</v>
      </c>
      <c r="S268" s="19">
        <f>Tablas!$E$5*J268</f>
        <v>0</v>
      </c>
      <c r="T268" s="19">
        <f>Tablas!$F$5*K268</f>
        <v>120000</v>
      </c>
      <c r="U268" s="19">
        <f>Tablas!$G$5*L268</f>
        <v>250000</v>
      </c>
      <c r="V268" s="19">
        <f>Tablas!$H$5*M268</f>
        <v>0</v>
      </c>
      <c r="W268" s="19">
        <f t="shared" si="22"/>
        <v>383000</v>
      </c>
      <c r="X268" s="17">
        <f>VLOOKUP(G268, Tablas!$B$9:$C$36, 2, FALSE)</f>
        <v>4</v>
      </c>
      <c r="Y268" s="17">
        <f t="shared" si="23"/>
        <v>2018</v>
      </c>
      <c r="Z268" s="17">
        <f t="shared" si="24"/>
        <v>12</v>
      </c>
    </row>
    <row r="269" spans="1:26" x14ac:dyDescent="0.25">
      <c r="A269" s="2">
        <v>10000267</v>
      </c>
      <c r="B269" s="1" t="s">
        <v>445</v>
      </c>
      <c r="C269" s="3">
        <v>43347</v>
      </c>
      <c r="D269" s="3">
        <v>44193</v>
      </c>
      <c r="E269" s="3" t="s">
        <v>37</v>
      </c>
      <c r="F269" s="1" t="s">
        <v>400</v>
      </c>
      <c r="G269" s="4" t="s">
        <v>74</v>
      </c>
      <c r="H269" s="8">
        <v>0</v>
      </c>
      <c r="I269" s="8">
        <v>1</v>
      </c>
      <c r="J269" s="8">
        <v>1</v>
      </c>
      <c r="K269" s="8">
        <v>3</v>
      </c>
      <c r="L269" s="8">
        <v>1</v>
      </c>
      <c r="M269" s="8">
        <v>0</v>
      </c>
      <c r="N269" s="17" t="str">
        <f t="shared" si="20"/>
        <v>Si</v>
      </c>
      <c r="O269" s="17" t="str">
        <f t="shared" si="21"/>
        <v>Si</v>
      </c>
      <c r="P269" s="17">
        <v>1</v>
      </c>
      <c r="Q269" s="19">
        <f>Tablas!$C$5*H269</f>
        <v>0</v>
      </c>
      <c r="R269" s="19">
        <f>Tablas!$D$5*I269</f>
        <v>6500</v>
      </c>
      <c r="S269" s="19">
        <f>Tablas!$E$5*J269</f>
        <v>1500</v>
      </c>
      <c r="T269" s="19">
        <f>Tablas!$F$5*K269</f>
        <v>360000</v>
      </c>
      <c r="U269" s="19">
        <f>Tablas!$G$5*L269</f>
        <v>250000</v>
      </c>
      <c r="V269" s="19">
        <f>Tablas!$H$5*M269</f>
        <v>0</v>
      </c>
      <c r="W269" s="19">
        <f t="shared" si="22"/>
        <v>618000</v>
      </c>
      <c r="X269" s="17">
        <f>VLOOKUP(G269, Tablas!$B$9:$C$36, 2, FALSE)</f>
        <v>2</v>
      </c>
      <c r="Y269" s="17">
        <f t="shared" si="23"/>
        <v>2018</v>
      </c>
      <c r="Z269" s="17">
        <f t="shared" si="24"/>
        <v>12</v>
      </c>
    </row>
    <row r="270" spans="1:26" x14ac:dyDescent="0.25">
      <c r="A270" s="2">
        <v>10000268</v>
      </c>
      <c r="B270" s="1" t="s">
        <v>446</v>
      </c>
      <c r="C270" s="3">
        <v>43347</v>
      </c>
      <c r="D270" s="3">
        <v>43551</v>
      </c>
      <c r="E270" s="3" t="s">
        <v>44</v>
      </c>
      <c r="F270" s="1" t="s">
        <v>447</v>
      </c>
      <c r="G270" s="4" t="s">
        <v>54</v>
      </c>
      <c r="H270" s="8">
        <v>1</v>
      </c>
      <c r="I270" s="8">
        <v>1</v>
      </c>
      <c r="J270" s="8">
        <v>0</v>
      </c>
      <c r="K270" s="8">
        <v>1</v>
      </c>
      <c r="L270" s="8">
        <v>2</v>
      </c>
      <c r="M270" s="8">
        <v>1</v>
      </c>
      <c r="N270" s="17" t="str">
        <f t="shared" si="20"/>
        <v>Si</v>
      </c>
      <c r="O270" s="17" t="str">
        <f t="shared" si="21"/>
        <v>Si</v>
      </c>
      <c r="P270" s="17">
        <v>1</v>
      </c>
      <c r="Q270" s="19">
        <f>Tablas!$C$5*H270</f>
        <v>2500</v>
      </c>
      <c r="R270" s="19">
        <f>Tablas!$D$5*I270</f>
        <v>6500</v>
      </c>
      <c r="S270" s="19">
        <f>Tablas!$E$5*J270</f>
        <v>0</v>
      </c>
      <c r="T270" s="19">
        <f>Tablas!$F$5*K270</f>
        <v>120000</v>
      </c>
      <c r="U270" s="19">
        <f>Tablas!$G$5*L270</f>
        <v>500000</v>
      </c>
      <c r="V270" s="19">
        <f>Tablas!$H$5*M270</f>
        <v>180000</v>
      </c>
      <c r="W270" s="19">
        <f t="shared" si="22"/>
        <v>809000</v>
      </c>
      <c r="X270" s="17">
        <f>VLOOKUP(G270, Tablas!$B$9:$C$36, 2, FALSE)</f>
        <v>1</v>
      </c>
      <c r="Y270" s="17">
        <f t="shared" si="23"/>
        <v>2018</v>
      </c>
      <c r="Z270" s="17">
        <f t="shared" si="24"/>
        <v>3</v>
      </c>
    </row>
    <row r="271" spans="1:26" x14ac:dyDescent="0.25">
      <c r="A271" s="2">
        <v>10000269</v>
      </c>
      <c r="B271" s="1" t="s">
        <v>448</v>
      </c>
      <c r="C271" s="3">
        <v>43347</v>
      </c>
      <c r="D271" s="3">
        <v>44211</v>
      </c>
      <c r="E271" s="3" t="s">
        <v>44</v>
      </c>
      <c r="F271" s="1" t="s">
        <v>41</v>
      </c>
      <c r="G271" s="4" t="s">
        <v>41</v>
      </c>
      <c r="H271" s="8">
        <v>0</v>
      </c>
      <c r="I271" s="8">
        <v>1</v>
      </c>
      <c r="J271" s="8">
        <v>1</v>
      </c>
      <c r="K271" s="8">
        <v>3</v>
      </c>
      <c r="L271" s="8">
        <v>2</v>
      </c>
      <c r="M271" s="8">
        <v>2</v>
      </c>
      <c r="N271" s="17" t="str">
        <f t="shared" si="20"/>
        <v>Si</v>
      </c>
      <c r="O271" s="17" t="str">
        <f t="shared" si="21"/>
        <v>Si</v>
      </c>
      <c r="P271" s="17">
        <v>1</v>
      </c>
      <c r="Q271" s="19">
        <f>Tablas!$C$5*H271</f>
        <v>0</v>
      </c>
      <c r="R271" s="19">
        <f>Tablas!$D$5*I271</f>
        <v>6500</v>
      </c>
      <c r="S271" s="19">
        <f>Tablas!$E$5*J271</f>
        <v>1500</v>
      </c>
      <c r="T271" s="19">
        <f>Tablas!$F$5*K271</f>
        <v>360000</v>
      </c>
      <c r="U271" s="19">
        <f>Tablas!$G$5*L271</f>
        <v>500000</v>
      </c>
      <c r="V271" s="19">
        <f>Tablas!$H$5*M271</f>
        <v>360000</v>
      </c>
      <c r="W271" s="19">
        <f t="shared" si="22"/>
        <v>1228000</v>
      </c>
      <c r="X271" s="17">
        <f>VLOOKUP(G271, Tablas!$B$9:$C$36, 2, FALSE)</f>
        <v>1</v>
      </c>
      <c r="Y271" s="17">
        <f t="shared" si="23"/>
        <v>2018</v>
      </c>
      <c r="Z271" s="17">
        <f t="shared" si="24"/>
        <v>1</v>
      </c>
    </row>
    <row r="272" spans="1:26" x14ac:dyDescent="0.25">
      <c r="A272" s="2">
        <v>10000270</v>
      </c>
      <c r="B272" s="1" t="s">
        <v>449</v>
      </c>
      <c r="C272" s="3">
        <v>43347</v>
      </c>
      <c r="D272" s="3">
        <v>44134</v>
      </c>
      <c r="E272" s="3" t="s">
        <v>44</v>
      </c>
      <c r="F272" s="1" t="s">
        <v>375</v>
      </c>
      <c r="G272" s="4" t="s">
        <v>143</v>
      </c>
      <c r="H272" s="8">
        <v>1</v>
      </c>
      <c r="I272" s="8">
        <v>0</v>
      </c>
      <c r="J272" s="8">
        <v>1</v>
      </c>
      <c r="K272" s="8">
        <v>1</v>
      </c>
      <c r="L272" s="8">
        <v>3</v>
      </c>
      <c r="M272" s="8">
        <v>1</v>
      </c>
      <c r="N272" s="17" t="str">
        <f t="shared" si="20"/>
        <v>Si</v>
      </c>
      <c r="O272" s="17" t="str">
        <f t="shared" si="21"/>
        <v>Si</v>
      </c>
      <c r="P272" s="17">
        <v>1</v>
      </c>
      <c r="Q272" s="19">
        <f>Tablas!$C$5*H272</f>
        <v>2500</v>
      </c>
      <c r="R272" s="19">
        <f>Tablas!$D$5*I272</f>
        <v>0</v>
      </c>
      <c r="S272" s="19">
        <f>Tablas!$E$5*J272</f>
        <v>1500</v>
      </c>
      <c r="T272" s="19">
        <f>Tablas!$F$5*K272</f>
        <v>120000</v>
      </c>
      <c r="U272" s="19">
        <f>Tablas!$G$5*L272</f>
        <v>750000</v>
      </c>
      <c r="V272" s="19">
        <f>Tablas!$H$5*M272</f>
        <v>180000</v>
      </c>
      <c r="W272" s="19">
        <f t="shared" si="22"/>
        <v>1054000</v>
      </c>
      <c r="X272" s="17">
        <f>VLOOKUP(G272, Tablas!$B$9:$C$36, 2, FALSE)</f>
        <v>3</v>
      </c>
      <c r="Y272" s="17">
        <f t="shared" si="23"/>
        <v>2018</v>
      </c>
      <c r="Z272" s="17">
        <f t="shared" si="24"/>
        <v>10</v>
      </c>
    </row>
    <row r="273" spans="1:26" x14ac:dyDescent="0.25">
      <c r="A273" s="2">
        <v>10000271</v>
      </c>
      <c r="B273" s="1" t="s">
        <v>450</v>
      </c>
      <c r="C273" s="3">
        <v>43347</v>
      </c>
      <c r="D273" s="3">
        <v>44073</v>
      </c>
      <c r="E273" s="3" t="s">
        <v>37</v>
      </c>
      <c r="F273" s="1" t="s">
        <v>179</v>
      </c>
      <c r="G273" s="4" t="s">
        <v>57</v>
      </c>
      <c r="H273" s="8">
        <v>0</v>
      </c>
      <c r="I273" s="8">
        <v>2</v>
      </c>
      <c r="J273" s="8">
        <v>1</v>
      </c>
      <c r="K273" s="8">
        <v>1</v>
      </c>
      <c r="L273" s="8">
        <v>1</v>
      </c>
      <c r="M273" s="8">
        <v>0</v>
      </c>
      <c r="N273" s="17" t="str">
        <f t="shared" si="20"/>
        <v>Si</v>
      </c>
      <c r="O273" s="17" t="str">
        <f t="shared" si="21"/>
        <v>Si</v>
      </c>
      <c r="P273" s="17">
        <v>1</v>
      </c>
      <c r="Q273" s="19">
        <f>Tablas!$C$5*H273</f>
        <v>0</v>
      </c>
      <c r="R273" s="19">
        <f>Tablas!$D$5*I273</f>
        <v>13000</v>
      </c>
      <c r="S273" s="19">
        <f>Tablas!$E$5*J273</f>
        <v>1500</v>
      </c>
      <c r="T273" s="19">
        <f>Tablas!$F$5*K273</f>
        <v>120000</v>
      </c>
      <c r="U273" s="19">
        <f>Tablas!$G$5*L273</f>
        <v>250000</v>
      </c>
      <c r="V273" s="19">
        <f>Tablas!$H$5*M273</f>
        <v>0</v>
      </c>
      <c r="W273" s="19">
        <f t="shared" si="22"/>
        <v>384500</v>
      </c>
      <c r="X273" s="17">
        <f>VLOOKUP(G273, Tablas!$B$9:$C$36, 2, FALSE)</f>
        <v>1</v>
      </c>
      <c r="Y273" s="17">
        <f t="shared" si="23"/>
        <v>2018</v>
      </c>
      <c r="Z273" s="17">
        <f t="shared" si="24"/>
        <v>8</v>
      </c>
    </row>
    <row r="274" spans="1:26" x14ac:dyDescent="0.25">
      <c r="A274" s="2">
        <v>10000272</v>
      </c>
      <c r="B274" s="1" t="s">
        <v>451</v>
      </c>
      <c r="C274" s="3">
        <v>43347</v>
      </c>
      <c r="D274" s="3">
        <v>43730</v>
      </c>
      <c r="E274" s="3" t="s">
        <v>37</v>
      </c>
      <c r="F274" s="1" t="s">
        <v>41</v>
      </c>
      <c r="G274" s="4" t="s">
        <v>41</v>
      </c>
      <c r="H274" s="8">
        <v>0</v>
      </c>
      <c r="I274" s="8">
        <v>2</v>
      </c>
      <c r="J274" s="8">
        <v>1</v>
      </c>
      <c r="K274" s="8">
        <v>3</v>
      </c>
      <c r="L274" s="8">
        <v>3</v>
      </c>
      <c r="M274" s="8">
        <v>1</v>
      </c>
      <c r="N274" s="17" t="str">
        <f t="shared" si="20"/>
        <v>Si</v>
      </c>
      <c r="O274" s="17" t="str">
        <f t="shared" si="21"/>
        <v>Si</v>
      </c>
      <c r="P274" s="17">
        <v>1</v>
      </c>
      <c r="Q274" s="19">
        <f>Tablas!$C$5*H274</f>
        <v>0</v>
      </c>
      <c r="R274" s="19">
        <f>Tablas!$D$5*I274</f>
        <v>13000</v>
      </c>
      <c r="S274" s="19">
        <f>Tablas!$E$5*J274</f>
        <v>1500</v>
      </c>
      <c r="T274" s="19">
        <f>Tablas!$F$5*K274</f>
        <v>360000</v>
      </c>
      <c r="U274" s="19">
        <f>Tablas!$G$5*L274</f>
        <v>750000</v>
      </c>
      <c r="V274" s="19">
        <f>Tablas!$H$5*M274</f>
        <v>180000</v>
      </c>
      <c r="W274" s="19">
        <f t="shared" si="22"/>
        <v>1304500</v>
      </c>
      <c r="X274" s="17">
        <f>VLOOKUP(G274, Tablas!$B$9:$C$36, 2, FALSE)</f>
        <v>1</v>
      </c>
      <c r="Y274" s="17">
        <f t="shared" si="23"/>
        <v>2018</v>
      </c>
      <c r="Z274" s="17">
        <f t="shared" si="24"/>
        <v>9</v>
      </c>
    </row>
    <row r="275" spans="1:26" x14ac:dyDescent="0.25">
      <c r="A275" s="2">
        <v>10000273</v>
      </c>
      <c r="B275" s="1" t="s">
        <v>452</v>
      </c>
      <c r="C275" s="3">
        <v>43347</v>
      </c>
      <c r="D275" s="3">
        <v>43574</v>
      </c>
      <c r="E275" s="3" t="s">
        <v>37</v>
      </c>
      <c r="F275" s="1" t="s">
        <v>41</v>
      </c>
      <c r="G275" s="4" t="s">
        <v>41</v>
      </c>
      <c r="H275" s="8">
        <v>1</v>
      </c>
      <c r="I275" s="8">
        <v>1</v>
      </c>
      <c r="J275" s="8">
        <v>0</v>
      </c>
      <c r="K275" s="8">
        <v>0</v>
      </c>
      <c r="L275" s="8">
        <v>1</v>
      </c>
      <c r="M275" s="8">
        <v>2</v>
      </c>
      <c r="N275" s="17" t="str">
        <f t="shared" si="20"/>
        <v>Si</v>
      </c>
      <c r="O275" s="17" t="str">
        <f t="shared" si="21"/>
        <v>Si</v>
      </c>
      <c r="P275" s="17">
        <v>1</v>
      </c>
      <c r="Q275" s="19">
        <f>Tablas!$C$5*H275</f>
        <v>2500</v>
      </c>
      <c r="R275" s="19">
        <f>Tablas!$D$5*I275</f>
        <v>6500</v>
      </c>
      <c r="S275" s="19">
        <f>Tablas!$E$5*J275</f>
        <v>0</v>
      </c>
      <c r="T275" s="19">
        <f>Tablas!$F$5*K275</f>
        <v>0</v>
      </c>
      <c r="U275" s="19">
        <f>Tablas!$G$5*L275</f>
        <v>250000</v>
      </c>
      <c r="V275" s="19">
        <f>Tablas!$H$5*M275</f>
        <v>360000</v>
      </c>
      <c r="W275" s="19">
        <f t="shared" si="22"/>
        <v>619000</v>
      </c>
      <c r="X275" s="17">
        <f>VLOOKUP(G275, Tablas!$B$9:$C$36, 2, FALSE)</f>
        <v>1</v>
      </c>
      <c r="Y275" s="17">
        <f t="shared" si="23"/>
        <v>2018</v>
      </c>
      <c r="Z275" s="17">
        <f t="shared" si="24"/>
        <v>4</v>
      </c>
    </row>
    <row r="276" spans="1:26" x14ac:dyDescent="0.25">
      <c r="A276" s="2">
        <v>10000274</v>
      </c>
      <c r="B276" s="1" t="s">
        <v>453</v>
      </c>
      <c r="C276" s="3">
        <v>43347</v>
      </c>
      <c r="D276" s="3">
        <v>44132</v>
      </c>
      <c r="E276" s="3" t="s">
        <v>37</v>
      </c>
      <c r="F276" s="1" t="s">
        <v>192</v>
      </c>
      <c r="G276" s="4" t="s">
        <v>143</v>
      </c>
      <c r="H276" s="8">
        <v>0</v>
      </c>
      <c r="I276" s="8">
        <v>0</v>
      </c>
      <c r="J276" s="8">
        <v>1</v>
      </c>
      <c r="K276" s="8">
        <v>0</v>
      </c>
      <c r="L276" s="8">
        <v>1</v>
      </c>
      <c r="M276" s="8">
        <v>2</v>
      </c>
      <c r="N276" s="17" t="str">
        <f t="shared" si="20"/>
        <v>Si</v>
      </c>
      <c r="O276" s="17" t="str">
        <f t="shared" si="21"/>
        <v>Si</v>
      </c>
      <c r="P276" s="17">
        <v>1</v>
      </c>
      <c r="Q276" s="19">
        <f>Tablas!$C$5*H276</f>
        <v>0</v>
      </c>
      <c r="R276" s="19">
        <f>Tablas!$D$5*I276</f>
        <v>0</v>
      </c>
      <c r="S276" s="19">
        <f>Tablas!$E$5*J276</f>
        <v>1500</v>
      </c>
      <c r="T276" s="19">
        <f>Tablas!$F$5*K276</f>
        <v>0</v>
      </c>
      <c r="U276" s="19">
        <f>Tablas!$G$5*L276</f>
        <v>250000</v>
      </c>
      <c r="V276" s="19">
        <f>Tablas!$H$5*M276</f>
        <v>360000</v>
      </c>
      <c r="W276" s="19">
        <f t="shared" si="22"/>
        <v>611500</v>
      </c>
      <c r="X276" s="17">
        <f>VLOOKUP(G276, Tablas!$B$9:$C$36, 2, FALSE)</f>
        <v>3</v>
      </c>
      <c r="Y276" s="17">
        <f t="shared" si="23"/>
        <v>2018</v>
      </c>
      <c r="Z276" s="17">
        <f t="shared" si="24"/>
        <v>10</v>
      </c>
    </row>
    <row r="277" spans="1:26" x14ac:dyDescent="0.25">
      <c r="A277" s="2">
        <v>10000275</v>
      </c>
      <c r="B277" s="1" t="s">
        <v>454</v>
      </c>
      <c r="C277" s="3">
        <v>43347</v>
      </c>
      <c r="D277" s="3">
        <v>43498</v>
      </c>
      <c r="E277" s="3" t="s">
        <v>37</v>
      </c>
      <c r="F277" s="1" t="s">
        <v>81</v>
      </c>
      <c r="G277" s="4" t="s">
        <v>82</v>
      </c>
      <c r="H277" s="8">
        <v>0</v>
      </c>
      <c r="I277" s="8">
        <v>1</v>
      </c>
      <c r="J277" s="8">
        <v>0</v>
      </c>
      <c r="K277" s="8">
        <v>3</v>
      </c>
      <c r="L277" s="8">
        <v>2</v>
      </c>
      <c r="M277" s="8">
        <v>2</v>
      </c>
      <c r="N277" s="17" t="str">
        <f t="shared" si="20"/>
        <v>Si</v>
      </c>
      <c r="O277" s="17" t="str">
        <f t="shared" si="21"/>
        <v>Si</v>
      </c>
      <c r="P277" s="17">
        <v>1</v>
      </c>
      <c r="Q277" s="19">
        <f>Tablas!$C$5*H277</f>
        <v>0</v>
      </c>
      <c r="R277" s="19">
        <f>Tablas!$D$5*I277</f>
        <v>6500</v>
      </c>
      <c r="S277" s="19">
        <f>Tablas!$E$5*J277</f>
        <v>0</v>
      </c>
      <c r="T277" s="19">
        <f>Tablas!$F$5*K277</f>
        <v>360000</v>
      </c>
      <c r="U277" s="19">
        <f>Tablas!$G$5*L277</f>
        <v>500000</v>
      </c>
      <c r="V277" s="19">
        <f>Tablas!$H$5*M277</f>
        <v>360000</v>
      </c>
      <c r="W277" s="19">
        <f t="shared" si="22"/>
        <v>1226500</v>
      </c>
      <c r="X277" s="17">
        <f>VLOOKUP(G277, Tablas!$B$9:$C$36, 2, FALSE)</f>
        <v>2</v>
      </c>
      <c r="Y277" s="17">
        <f t="shared" si="23"/>
        <v>2018</v>
      </c>
      <c r="Z277" s="17">
        <f t="shared" si="24"/>
        <v>2</v>
      </c>
    </row>
    <row r="278" spans="1:26" x14ac:dyDescent="0.25">
      <c r="A278" s="2">
        <v>10000276</v>
      </c>
      <c r="B278" s="1" t="s">
        <v>455</v>
      </c>
      <c r="C278" s="3">
        <v>43347</v>
      </c>
      <c r="D278" s="3">
        <v>44030</v>
      </c>
      <c r="E278" s="3" t="s">
        <v>37</v>
      </c>
      <c r="F278" s="1" t="s">
        <v>246</v>
      </c>
      <c r="G278" s="4" t="s">
        <v>246</v>
      </c>
      <c r="H278" s="8">
        <v>1</v>
      </c>
      <c r="I278" s="8">
        <v>2</v>
      </c>
      <c r="J278" s="8">
        <v>1</v>
      </c>
      <c r="K278" s="8">
        <v>1</v>
      </c>
      <c r="L278" s="8">
        <v>3</v>
      </c>
      <c r="M278" s="8">
        <v>2</v>
      </c>
      <c r="N278" s="17" t="str">
        <f t="shared" si="20"/>
        <v>Si</v>
      </c>
      <c r="O278" s="17" t="str">
        <f t="shared" si="21"/>
        <v>Si</v>
      </c>
      <c r="P278" s="17">
        <v>1</v>
      </c>
      <c r="Q278" s="19">
        <f>Tablas!$C$5*H278</f>
        <v>2500</v>
      </c>
      <c r="R278" s="19">
        <f>Tablas!$D$5*I278</f>
        <v>13000</v>
      </c>
      <c r="S278" s="19">
        <f>Tablas!$E$5*J278</f>
        <v>1500</v>
      </c>
      <c r="T278" s="19">
        <f>Tablas!$F$5*K278</f>
        <v>120000</v>
      </c>
      <c r="U278" s="19">
        <f>Tablas!$G$5*L278</f>
        <v>750000</v>
      </c>
      <c r="V278" s="19">
        <f>Tablas!$H$5*M278</f>
        <v>360000</v>
      </c>
      <c r="W278" s="19">
        <f t="shared" si="22"/>
        <v>1247000</v>
      </c>
      <c r="X278" s="17">
        <f>VLOOKUP(G278, Tablas!$B$9:$C$36, 2, FALSE)</f>
        <v>4</v>
      </c>
      <c r="Y278" s="17">
        <f t="shared" si="23"/>
        <v>2018</v>
      </c>
      <c r="Z278" s="17">
        <f t="shared" si="24"/>
        <v>7</v>
      </c>
    </row>
    <row r="279" spans="1:26" x14ac:dyDescent="0.25">
      <c r="A279" s="2">
        <v>10000277</v>
      </c>
      <c r="B279" s="1" t="s">
        <v>456</v>
      </c>
      <c r="C279" s="3">
        <v>43347</v>
      </c>
      <c r="D279" s="3">
        <v>43840</v>
      </c>
      <c r="E279" s="3" t="s">
        <v>37</v>
      </c>
      <c r="F279" s="1" t="s">
        <v>41</v>
      </c>
      <c r="G279" s="4" t="s">
        <v>41</v>
      </c>
      <c r="H279" s="8">
        <v>1</v>
      </c>
      <c r="I279" s="8">
        <v>1</v>
      </c>
      <c r="J279" s="8">
        <v>1</v>
      </c>
      <c r="K279" s="8">
        <v>1</v>
      </c>
      <c r="L279" s="8">
        <v>1</v>
      </c>
      <c r="M279" s="8">
        <v>1</v>
      </c>
      <c r="N279" s="17" t="str">
        <f t="shared" si="20"/>
        <v>Si</v>
      </c>
      <c r="O279" s="17" t="str">
        <f t="shared" si="21"/>
        <v>Si</v>
      </c>
      <c r="P279" s="17">
        <v>1</v>
      </c>
      <c r="Q279" s="19">
        <f>Tablas!$C$5*H279</f>
        <v>2500</v>
      </c>
      <c r="R279" s="19">
        <f>Tablas!$D$5*I279</f>
        <v>6500</v>
      </c>
      <c r="S279" s="19">
        <f>Tablas!$E$5*J279</f>
        <v>1500</v>
      </c>
      <c r="T279" s="19">
        <f>Tablas!$F$5*K279</f>
        <v>120000</v>
      </c>
      <c r="U279" s="19">
        <f>Tablas!$G$5*L279</f>
        <v>250000</v>
      </c>
      <c r="V279" s="19">
        <f>Tablas!$H$5*M279</f>
        <v>180000</v>
      </c>
      <c r="W279" s="19">
        <f t="shared" si="22"/>
        <v>560500</v>
      </c>
      <c r="X279" s="17">
        <f>VLOOKUP(G279, Tablas!$B$9:$C$36, 2, FALSE)</f>
        <v>1</v>
      </c>
      <c r="Y279" s="17">
        <f t="shared" si="23"/>
        <v>2018</v>
      </c>
      <c r="Z279" s="17">
        <f t="shared" si="24"/>
        <v>1</v>
      </c>
    </row>
    <row r="280" spans="1:26" x14ac:dyDescent="0.25">
      <c r="A280" s="2">
        <v>10000278</v>
      </c>
      <c r="B280" s="1" t="s">
        <v>457</v>
      </c>
      <c r="C280" s="3">
        <v>43364</v>
      </c>
      <c r="D280" s="3">
        <v>44056</v>
      </c>
      <c r="E280" s="3" t="s">
        <v>44</v>
      </c>
      <c r="F280" s="1" t="s">
        <v>239</v>
      </c>
      <c r="G280" s="4" t="s">
        <v>70</v>
      </c>
      <c r="H280" s="8">
        <v>1</v>
      </c>
      <c r="I280" s="8">
        <v>1</v>
      </c>
      <c r="J280" s="8">
        <v>1</v>
      </c>
      <c r="K280" s="8">
        <v>3</v>
      </c>
      <c r="L280" s="8">
        <v>1</v>
      </c>
      <c r="M280" s="8">
        <v>0</v>
      </c>
      <c r="N280" s="17" t="str">
        <f t="shared" si="20"/>
        <v>Si</v>
      </c>
      <c r="O280" s="17" t="str">
        <f t="shared" si="21"/>
        <v>Si</v>
      </c>
      <c r="P280" s="17">
        <v>1</v>
      </c>
      <c r="Q280" s="19">
        <f>Tablas!$C$5*H280</f>
        <v>2500</v>
      </c>
      <c r="R280" s="19">
        <f>Tablas!$D$5*I280</f>
        <v>6500</v>
      </c>
      <c r="S280" s="19">
        <f>Tablas!$E$5*J280</f>
        <v>1500</v>
      </c>
      <c r="T280" s="19">
        <f>Tablas!$F$5*K280</f>
        <v>360000</v>
      </c>
      <c r="U280" s="19">
        <f>Tablas!$G$5*L280</f>
        <v>250000</v>
      </c>
      <c r="V280" s="19">
        <f>Tablas!$H$5*M280</f>
        <v>0</v>
      </c>
      <c r="W280" s="19">
        <f t="shared" si="22"/>
        <v>620500</v>
      </c>
      <c r="X280" s="17">
        <f>VLOOKUP(G280, Tablas!$B$9:$C$36, 2, FALSE)</f>
        <v>2</v>
      </c>
      <c r="Y280" s="17">
        <f t="shared" si="23"/>
        <v>2018</v>
      </c>
      <c r="Z280" s="17">
        <f t="shared" si="24"/>
        <v>8</v>
      </c>
    </row>
    <row r="281" spans="1:26" x14ac:dyDescent="0.25">
      <c r="A281" s="2">
        <v>10000279</v>
      </c>
      <c r="B281" s="1" t="s">
        <v>458</v>
      </c>
      <c r="C281" s="3">
        <v>43364</v>
      </c>
      <c r="D281" s="3">
        <v>44193</v>
      </c>
      <c r="E281" s="3" t="s">
        <v>37</v>
      </c>
      <c r="F281" s="1" t="s">
        <v>459</v>
      </c>
      <c r="G281" s="4" t="s">
        <v>74</v>
      </c>
      <c r="H281" s="8">
        <v>0</v>
      </c>
      <c r="I281" s="8">
        <v>2</v>
      </c>
      <c r="J281" s="8">
        <v>1</v>
      </c>
      <c r="K281" s="8">
        <v>0</v>
      </c>
      <c r="L281" s="8">
        <v>3</v>
      </c>
      <c r="M281" s="8">
        <v>0</v>
      </c>
      <c r="N281" s="17" t="str">
        <f t="shared" si="20"/>
        <v>Si</v>
      </c>
      <c r="O281" s="17" t="str">
        <f t="shared" si="21"/>
        <v>Si</v>
      </c>
      <c r="P281" s="17">
        <v>1</v>
      </c>
      <c r="Q281" s="19">
        <f>Tablas!$C$5*H281</f>
        <v>0</v>
      </c>
      <c r="R281" s="19">
        <f>Tablas!$D$5*I281</f>
        <v>13000</v>
      </c>
      <c r="S281" s="19">
        <f>Tablas!$E$5*J281</f>
        <v>1500</v>
      </c>
      <c r="T281" s="19">
        <f>Tablas!$F$5*K281</f>
        <v>0</v>
      </c>
      <c r="U281" s="19">
        <f>Tablas!$G$5*L281</f>
        <v>750000</v>
      </c>
      <c r="V281" s="19">
        <f>Tablas!$H$5*M281</f>
        <v>0</v>
      </c>
      <c r="W281" s="19">
        <f t="shared" si="22"/>
        <v>764500</v>
      </c>
      <c r="X281" s="17">
        <f>VLOOKUP(G281, Tablas!$B$9:$C$36, 2, FALSE)</f>
        <v>2</v>
      </c>
      <c r="Y281" s="17">
        <f t="shared" si="23"/>
        <v>2018</v>
      </c>
      <c r="Z281" s="17">
        <f t="shared" si="24"/>
        <v>12</v>
      </c>
    </row>
    <row r="282" spans="1:26" x14ac:dyDescent="0.25">
      <c r="A282" s="2">
        <v>10000280</v>
      </c>
      <c r="B282" s="1" t="s">
        <v>460</v>
      </c>
      <c r="C282" s="3">
        <v>43364</v>
      </c>
      <c r="D282" s="3">
        <v>43620</v>
      </c>
      <c r="E282" s="3" t="s">
        <v>37</v>
      </c>
      <c r="F282" s="1" t="s">
        <v>381</v>
      </c>
      <c r="G282" s="4" t="s">
        <v>258</v>
      </c>
      <c r="H282" s="8">
        <v>0</v>
      </c>
      <c r="I282" s="8">
        <v>0</v>
      </c>
      <c r="J282" s="8">
        <v>0</v>
      </c>
      <c r="K282" s="8">
        <v>3</v>
      </c>
      <c r="L282" s="8">
        <v>2</v>
      </c>
      <c r="M282" s="8">
        <v>2</v>
      </c>
      <c r="N282" s="17" t="str">
        <f t="shared" si="20"/>
        <v>No</v>
      </c>
      <c r="O282" s="17" t="str">
        <f t="shared" si="21"/>
        <v>Si</v>
      </c>
      <c r="P282" s="17">
        <v>1</v>
      </c>
      <c r="Q282" s="19">
        <f>Tablas!$C$5*H282</f>
        <v>0</v>
      </c>
      <c r="R282" s="19">
        <f>Tablas!$D$5*I282</f>
        <v>0</v>
      </c>
      <c r="S282" s="19">
        <f>Tablas!$E$5*J282</f>
        <v>0</v>
      </c>
      <c r="T282" s="19">
        <f>Tablas!$F$5*K282</f>
        <v>360000</v>
      </c>
      <c r="U282" s="19">
        <f>Tablas!$G$5*L282</f>
        <v>500000</v>
      </c>
      <c r="V282" s="19">
        <f>Tablas!$H$5*M282</f>
        <v>360000</v>
      </c>
      <c r="W282" s="19">
        <f t="shared" si="22"/>
        <v>1220000</v>
      </c>
      <c r="X282" s="17">
        <f>VLOOKUP(G282, Tablas!$B$9:$C$36, 2, FALSE)</f>
        <v>4</v>
      </c>
      <c r="Y282" s="17">
        <f t="shared" si="23"/>
        <v>2018</v>
      </c>
      <c r="Z282" s="17">
        <f t="shared" si="24"/>
        <v>6</v>
      </c>
    </row>
    <row r="283" spans="1:26" x14ac:dyDescent="0.25">
      <c r="A283" s="2">
        <v>10000281</v>
      </c>
      <c r="B283" s="1" t="s">
        <v>461</v>
      </c>
      <c r="C283" s="3">
        <v>43373</v>
      </c>
      <c r="D283" s="3">
        <v>43802</v>
      </c>
      <c r="E283" s="3" t="s">
        <v>37</v>
      </c>
      <c r="F283" s="1" t="s">
        <v>462</v>
      </c>
      <c r="G283" s="4" t="s">
        <v>109</v>
      </c>
      <c r="H283" s="8">
        <v>0</v>
      </c>
      <c r="I283" s="8">
        <v>0</v>
      </c>
      <c r="J283" s="8">
        <v>0</v>
      </c>
      <c r="K283" s="8">
        <v>1</v>
      </c>
      <c r="L283" s="8">
        <v>2</v>
      </c>
      <c r="M283" s="8">
        <v>0</v>
      </c>
      <c r="N283" s="17" t="str">
        <f t="shared" si="20"/>
        <v>No</v>
      </c>
      <c r="O283" s="17" t="str">
        <f t="shared" si="21"/>
        <v>Si</v>
      </c>
      <c r="P283" s="17">
        <v>1</v>
      </c>
      <c r="Q283" s="19">
        <f>Tablas!$C$5*H283</f>
        <v>0</v>
      </c>
      <c r="R283" s="19">
        <f>Tablas!$D$5*I283</f>
        <v>0</v>
      </c>
      <c r="S283" s="19">
        <f>Tablas!$E$5*J283</f>
        <v>0</v>
      </c>
      <c r="T283" s="19">
        <f>Tablas!$F$5*K283</f>
        <v>120000</v>
      </c>
      <c r="U283" s="19">
        <f>Tablas!$G$5*L283</f>
        <v>500000</v>
      </c>
      <c r="V283" s="19">
        <f>Tablas!$H$5*M283</f>
        <v>0</v>
      </c>
      <c r="W283" s="19">
        <f t="shared" si="22"/>
        <v>620000</v>
      </c>
      <c r="X283" s="17">
        <f>VLOOKUP(G283, Tablas!$B$9:$C$36, 2, FALSE)</f>
        <v>3</v>
      </c>
      <c r="Y283" s="17">
        <f t="shared" si="23"/>
        <v>2018</v>
      </c>
      <c r="Z283" s="17">
        <f t="shared" si="24"/>
        <v>12</v>
      </c>
    </row>
    <row r="284" spans="1:26" x14ac:dyDescent="0.25">
      <c r="A284" s="2">
        <v>10000282</v>
      </c>
      <c r="B284" s="1" t="s">
        <v>463</v>
      </c>
      <c r="C284" s="3">
        <v>43373</v>
      </c>
      <c r="D284" s="3">
        <v>43698</v>
      </c>
      <c r="E284" s="3" t="s">
        <v>37</v>
      </c>
      <c r="F284" s="1" t="s">
        <v>464</v>
      </c>
      <c r="G284" s="4" t="s">
        <v>109</v>
      </c>
      <c r="H284" s="8">
        <v>1</v>
      </c>
      <c r="I284" s="8">
        <v>0</v>
      </c>
      <c r="J284" s="8">
        <v>0</v>
      </c>
      <c r="K284" s="8">
        <v>3</v>
      </c>
      <c r="L284" s="8">
        <v>3</v>
      </c>
      <c r="M284" s="8">
        <v>0</v>
      </c>
      <c r="N284" s="17" t="str">
        <f t="shared" si="20"/>
        <v>Si</v>
      </c>
      <c r="O284" s="17" t="str">
        <f t="shared" si="21"/>
        <v>Si</v>
      </c>
      <c r="P284" s="17">
        <v>1</v>
      </c>
      <c r="Q284" s="19">
        <f>Tablas!$C$5*H284</f>
        <v>2500</v>
      </c>
      <c r="R284" s="19">
        <f>Tablas!$D$5*I284</f>
        <v>0</v>
      </c>
      <c r="S284" s="19">
        <f>Tablas!$E$5*J284</f>
        <v>0</v>
      </c>
      <c r="T284" s="19">
        <f>Tablas!$F$5*K284</f>
        <v>360000</v>
      </c>
      <c r="U284" s="19">
        <f>Tablas!$G$5*L284</f>
        <v>750000</v>
      </c>
      <c r="V284" s="19">
        <f>Tablas!$H$5*M284</f>
        <v>0</v>
      </c>
      <c r="W284" s="19">
        <f t="shared" si="22"/>
        <v>1112500</v>
      </c>
      <c r="X284" s="17">
        <f>VLOOKUP(G284, Tablas!$B$9:$C$36, 2, FALSE)</f>
        <v>3</v>
      </c>
      <c r="Y284" s="17">
        <f t="shared" si="23"/>
        <v>2018</v>
      </c>
      <c r="Z284" s="17">
        <f t="shared" si="24"/>
        <v>8</v>
      </c>
    </row>
    <row r="285" spans="1:26" x14ac:dyDescent="0.25">
      <c r="A285" s="2">
        <v>10000283</v>
      </c>
      <c r="B285" s="1" t="s">
        <v>465</v>
      </c>
      <c r="C285" s="3">
        <v>43373</v>
      </c>
      <c r="D285" s="3">
        <v>44041</v>
      </c>
      <c r="E285" s="3" t="s">
        <v>37</v>
      </c>
      <c r="F285" s="1" t="s">
        <v>464</v>
      </c>
      <c r="G285" s="4" t="s">
        <v>109</v>
      </c>
      <c r="H285" s="8">
        <v>0</v>
      </c>
      <c r="I285" s="8">
        <v>2</v>
      </c>
      <c r="J285" s="8">
        <v>0</v>
      </c>
      <c r="K285" s="8">
        <v>1</v>
      </c>
      <c r="L285" s="8">
        <v>1</v>
      </c>
      <c r="M285" s="8">
        <v>1</v>
      </c>
      <c r="N285" s="17" t="str">
        <f t="shared" si="20"/>
        <v>Si</v>
      </c>
      <c r="O285" s="17" t="str">
        <f t="shared" si="21"/>
        <v>Si</v>
      </c>
      <c r="P285" s="17">
        <v>1</v>
      </c>
      <c r="Q285" s="19">
        <f>Tablas!$C$5*H285</f>
        <v>0</v>
      </c>
      <c r="R285" s="19">
        <f>Tablas!$D$5*I285</f>
        <v>13000</v>
      </c>
      <c r="S285" s="19">
        <f>Tablas!$E$5*J285</f>
        <v>0</v>
      </c>
      <c r="T285" s="19">
        <f>Tablas!$F$5*K285</f>
        <v>120000</v>
      </c>
      <c r="U285" s="19">
        <f>Tablas!$G$5*L285</f>
        <v>250000</v>
      </c>
      <c r="V285" s="19">
        <f>Tablas!$H$5*M285</f>
        <v>180000</v>
      </c>
      <c r="W285" s="19">
        <f t="shared" si="22"/>
        <v>563000</v>
      </c>
      <c r="X285" s="17">
        <f>VLOOKUP(G285, Tablas!$B$9:$C$36, 2, FALSE)</f>
        <v>3</v>
      </c>
      <c r="Y285" s="17">
        <f t="shared" si="23"/>
        <v>2018</v>
      </c>
      <c r="Z285" s="17">
        <f t="shared" si="24"/>
        <v>7</v>
      </c>
    </row>
    <row r="286" spans="1:26" x14ac:dyDescent="0.25">
      <c r="A286" s="2">
        <v>10000284</v>
      </c>
      <c r="B286" s="1" t="s">
        <v>466</v>
      </c>
      <c r="C286" s="3">
        <v>43373</v>
      </c>
      <c r="D286" s="3">
        <v>43718</v>
      </c>
      <c r="E286" s="3" t="s">
        <v>37</v>
      </c>
      <c r="F286" s="1" t="s">
        <v>41</v>
      </c>
      <c r="G286" s="4" t="s">
        <v>41</v>
      </c>
      <c r="H286" s="8">
        <v>1</v>
      </c>
      <c r="I286" s="8">
        <v>1</v>
      </c>
      <c r="J286" s="8">
        <v>0</v>
      </c>
      <c r="K286" s="8">
        <v>1</v>
      </c>
      <c r="L286" s="8">
        <v>1</v>
      </c>
      <c r="M286" s="8">
        <v>1</v>
      </c>
      <c r="N286" s="17" t="str">
        <f t="shared" si="20"/>
        <v>Si</v>
      </c>
      <c r="O286" s="17" t="str">
        <f t="shared" si="21"/>
        <v>Si</v>
      </c>
      <c r="P286" s="17">
        <v>1</v>
      </c>
      <c r="Q286" s="19">
        <f>Tablas!$C$5*H286</f>
        <v>2500</v>
      </c>
      <c r="R286" s="19">
        <f>Tablas!$D$5*I286</f>
        <v>6500</v>
      </c>
      <c r="S286" s="19">
        <f>Tablas!$E$5*J286</f>
        <v>0</v>
      </c>
      <c r="T286" s="19">
        <f>Tablas!$F$5*K286</f>
        <v>120000</v>
      </c>
      <c r="U286" s="19">
        <f>Tablas!$G$5*L286</f>
        <v>250000</v>
      </c>
      <c r="V286" s="19">
        <f>Tablas!$H$5*M286</f>
        <v>180000</v>
      </c>
      <c r="W286" s="19">
        <f t="shared" si="22"/>
        <v>559000</v>
      </c>
      <c r="X286" s="17">
        <f>VLOOKUP(G286, Tablas!$B$9:$C$36, 2, FALSE)</f>
        <v>1</v>
      </c>
      <c r="Y286" s="17">
        <f t="shared" si="23"/>
        <v>2018</v>
      </c>
      <c r="Z286" s="17">
        <f t="shared" si="24"/>
        <v>9</v>
      </c>
    </row>
    <row r="287" spans="1:26" x14ac:dyDescent="0.25">
      <c r="A287" s="2">
        <v>10000285</v>
      </c>
      <c r="B287" s="1" t="s">
        <v>467</v>
      </c>
      <c r="C287" s="3">
        <v>43373</v>
      </c>
      <c r="D287" s="3">
        <v>43500</v>
      </c>
      <c r="E287" s="3" t="s">
        <v>37</v>
      </c>
      <c r="F287" s="1" t="s">
        <v>41</v>
      </c>
      <c r="G287" s="4" t="s">
        <v>41</v>
      </c>
      <c r="H287" s="8">
        <v>0</v>
      </c>
      <c r="I287" s="8">
        <v>2</v>
      </c>
      <c r="J287" s="8">
        <v>0</v>
      </c>
      <c r="K287" s="8">
        <v>1</v>
      </c>
      <c r="L287" s="8">
        <v>3</v>
      </c>
      <c r="M287" s="8">
        <v>0</v>
      </c>
      <c r="N287" s="17" t="str">
        <f t="shared" si="20"/>
        <v>Si</v>
      </c>
      <c r="O287" s="17" t="str">
        <f t="shared" si="21"/>
        <v>Si</v>
      </c>
      <c r="P287" s="17">
        <v>1</v>
      </c>
      <c r="Q287" s="19">
        <f>Tablas!$C$5*H287</f>
        <v>0</v>
      </c>
      <c r="R287" s="19">
        <f>Tablas!$D$5*I287</f>
        <v>13000</v>
      </c>
      <c r="S287" s="19">
        <f>Tablas!$E$5*J287</f>
        <v>0</v>
      </c>
      <c r="T287" s="19">
        <f>Tablas!$F$5*K287</f>
        <v>120000</v>
      </c>
      <c r="U287" s="19">
        <f>Tablas!$G$5*L287</f>
        <v>750000</v>
      </c>
      <c r="V287" s="19">
        <f>Tablas!$H$5*M287</f>
        <v>0</v>
      </c>
      <c r="W287" s="19">
        <f t="shared" si="22"/>
        <v>883000</v>
      </c>
      <c r="X287" s="17">
        <f>VLOOKUP(G287, Tablas!$B$9:$C$36, 2, FALSE)</f>
        <v>1</v>
      </c>
      <c r="Y287" s="17">
        <f t="shared" si="23"/>
        <v>2018</v>
      </c>
      <c r="Z287" s="17">
        <f t="shared" si="24"/>
        <v>2</v>
      </c>
    </row>
    <row r="288" spans="1:26" x14ac:dyDescent="0.25">
      <c r="A288" s="2">
        <v>10000286</v>
      </c>
      <c r="B288" s="1" t="s">
        <v>468</v>
      </c>
      <c r="C288" s="3">
        <v>43373</v>
      </c>
      <c r="D288" s="3">
        <v>43810</v>
      </c>
      <c r="E288" s="3" t="s">
        <v>37</v>
      </c>
      <c r="F288" s="1" t="s">
        <v>41</v>
      </c>
      <c r="G288" s="4" t="s">
        <v>41</v>
      </c>
      <c r="H288" s="8">
        <v>1</v>
      </c>
      <c r="I288" s="8">
        <v>1</v>
      </c>
      <c r="J288" s="8">
        <v>0</v>
      </c>
      <c r="K288" s="8">
        <v>0</v>
      </c>
      <c r="L288" s="8">
        <v>1</v>
      </c>
      <c r="M288" s="8">
        <v>0</v>
      </c>
      <c r="N288" s="17" t="str">
        <f t="shared" si="20"/>
        <v>Si</v>
      </c>
      <c r="O288" s="17" t="str">
        <f t="shared" si="21"/>
        <v>Si</v>
      </c>
      <c r="P288" s="17">
        <v>1</v>
      </c>
      <c r="Q288" s="19">
        <f>Tablas!$C$5*H288</f>
        <v>2500</v>
      </c>
      <c r="R288" s="19">
        <f>Tablas!$D$5*I288</f>
        <v>6500</v>
      </c>
      <c r="S288" s="19">
        <f>Tablas!$E$5*J288</f>
        <v>0</v>
      </c>
      <c r="T288" s="19">
        <f>Tablas!$F$5*K288</f>
        <v>0</v>
      </c>
      <c r="U288" s="19">
        <f>Tablas!$G$5*L288</f>
        <v>250000</v>
      </c>
      <c r="V288" s="19">
        <f>Tablas!$H$5*M288</f>
        <v>0</v>
      </c>
      <c r="W288" s="19">
        <f t="shared" si="22"/>
        <v>259000</v>
      </c>
      <c r="X288" s="17">
        <f>VLOOKUP(G288, Tablas!$B$9:$C$36, 2, FALSE)</f>
        <v>1</v>
      </c>
      <c r="Y288" s="17">
        <f t="shared" si="23"/>
        <v>2018</v>
      </c>
      <c r="Z288" s="17">
        <f t="shared" si="24"/>
        <v>12</v>
      </c>
    </row>
    <row r="289" spans="1:26" x14ac:dyDescent="0.25">
      <c r="A289" s="2">
        <v>10000287</v>
      </c>
      <c r="B289" s="1" t="s">
        <v>469</v>
      </c>
      <c r="C289" s="3">
        <v>43373</v>
      </c>
      <c r="D289" s="3">
        <v>43968</v>
      </c>
      <c r="E289" s="3" t="s">
        <v>37</v>
      </c>
      <c r="F289" s="1" t="s">
        <v>470</v>
      </c>
      <c r="G289" s="4" t="s">
        <v>113</v>
      </c>
      <c r="H289" s="8">
        <v>0</v>
      </c>
      <c r="I289" s="8">
        <v>0</v>
      </c>
      <c r="J289" s="8">
        <v>1</v>
      </c>
      <c r="K289" s="8">
        <v>3</v>
      </c>
      <c r="L289" s="8">
        <v>1</v>
      </c>
      <c r="M289" s="8">
        <v>1</v>
      </c>
      <c r="N289" s="17" t="str">
        <f t="shared" si="20"/>
        <v>Si</v>
      </c>
      <c r="O289" s="17" t="str">
        <f t="shared" si="21"/>
        <v>Si</v>
      </c>
      <c r="P289" s="17">
        <v>1</v>
      </c>
      <c r="Q289" s="19">
        <f>Tablas!$C$5*H289</f>
        <v>0</v>
      </c>
      <c r="R289" s="19">
        <f>Tablas!$D$5*I289</f>
        <v>0</v>
      </c>
      <c r="S289" s="19">
        <f>Tablas!$E$5*J289</f>
        <v>1500</v>
      </c>
      <c r="T289" s="19">
        <f>Tablas!$F$5*K289</f>
        <v>360000</v>
      </c>
      <c r="U289" s="19">
        <f>Tablas!$G$5*L289</f>
        <v>250000</v>
      </c>
      <c r="V289" s="19">
        <f>Tablas!$H$5*M289</f>
        <v>180000</v>
      </c>
      <c r="W289" s="19">
        <f t="shared" si="22"/>
        <v>791500</v>
      </c>
      <c r="X289" s="17">
        <f>VLOOKUP(G289, Tablas!$B$9:$C$36, 2, FALSE)</f>
        <v>3</v>
      </c>
      <c r="Y289" s="17">
        <f t="shared" si="23"/>
        <v>2018</v>
      </c>
      <c r="Z289" s="17">
        <f t="shared" si="24"/>
        <v>5</v>
      </c>
    </row>
    <row r="290" spans="1:26" x14ac:dyDescent="0.25">
      <c r="A290" s="2">
        <v>10000288</v>
      </c>
      <c r="B290" s="1" t="s">
        <v>471</v>
      </c>
      <c r="C290" s="3">
        <v>43373</v>
      </c>
      <c r="D290" s="3">
        <v>43484</v>
      </c>
      <c r="E290" s="3" t="s">
        <v>37</v>
      </c>
      <c r="F290" s="1" t="s">
        <v>286</v>
      </c>
      <c r="G290" s="4" t="s">
        <v>120</v>
      </c>
      <c r="H290" s="8">
        <v>0</v>
      </c>
      <c r="I290" s="8">
        <v>2</v>
      </c>
      <c r="J290" s="8">
        <v>1</v>
      </c>
      <c r="K290" s="8">
        <v>0</v>
      </c>
      <c r="L290" s="8">
        <v>3</v>
      </c>
      <c r="M290" s="8">
        <v>2</v>
      </c>
      <c r="N290" s="17" t="str">
        <f t="shared" si="20"/>
        <v>Si</v>
      </c>
      <c r="O290" s="17" t="str">
        <f t="shared" si="21"/>
        <v>Si</v>
      </c>
      <c r="P290" s="17">
        <v>1</v>
      </c>
      <c r="Q290" s="19">
        <f>Tablas!$C$5*H290</f>
        <v>0</v>
      </c>
      <c r="R290" s="19">
        <f>Tablas!$D$5*I290</f>
        <v>13000</v>
      </c>
      <c r="S290" s="19">
        <f>Tablas!$E$5*J290</f>
        <v>1500</v>
      </c>
      <c r="T290" s="19">
        <f>Tablas!$F$5*K290</f>
        <v>0</v>
      </c>
      <c r="U290" s="19">
        <f>Tablas!$G$5*L290</f>
        <v>750000</v>
      </c>
      <c r="V290" s="19">
        <f>Tablas!$H$5*M290</f>
        <v>360000</v>
      </c>
      <c r="W290" s="19">
        <f t="shared" si="22"/>
        <v>1124500</v>
      </c>
      <c r="X290" s="17">
        <f>VLOOKUP(G290, Tablas!$B$9:$C$36, 2, FALSE)</f>
        <v>3</v>
      </c>
      <c r="Y290" s="17">
        <f t="shared" si="23"/>
        <v>2018</v>
      </c>
      <c r="Z290" s="17">
        <f t="shared" si="24"/>
        <v>1</v>
      </c>
    </row>
    <row r="291" spans="1:26" x14ac:dyDescent="0.25">
      <c r="A291" s="2">
        <v>10000289</v>
      </c>
      <c r="B291" s="1" t="s">
        <v>472</v>
      </c>
      <c r="C291" s="3">
        <v>43373</v>
      </c>
      <c r="D291" s="3">
        <v>44235</v>
      </c>
      <c r="E291" s="3" t="s">
        <v>44</v>
      </c>
      <c r="F291" s="1" t="s">
        <v>473</v>
      </c>
      <c r="G291" s="4" t="s">
        <v>120</v>
      </c>
      <c r="H291" s="8">
        <v>0</v>
      </c>
      <c r="I291" s="8">
        <v>2</v>
      </c>
      <c r="J291" s="8">
        <v>1</v>
      </c>
      <c r="K291" s="8">
        <v>3</v>
      </c>
      <c r="L291" s="8">
        <v>2</v>
      </c>
      <c r="M291" s="8">
        <v>0</v>
      </c>
      <c r="N291" s="17" t="str">
        <f t="shared" si="20"/>
        <v>Si</v>
      </c>
      <c r="O291" s="17" t="str">
        <f t="shared" si="21"/>
        <v>Si</v>
      </c>
      <c r="P291" s="17">
        <v>1</v>
      </c>
      <c r="Q291" s="19">
        <f>Tablas!$C$5*H291</f>
        <v>0</v>
      </c>
      <c r="R291" s="19">
        <f>Tablas!$D$5*I291</f>
        <v>13000</v>
      </c>
      <c r="S291" s="19">
        <f>Tablas!$E$5*J291</f>
        <v>1500</v>
      </c>
      <c r="T291" s="19">
        <f>Tablas!$F$5*K291</f>
        <v>360000</v>
      </c>
      <c r="U291" s="19">
        <f>Tablas!$G$5*L291</f>
        <v>500000</v>
      </c>
      <c r="V291" s="19">
        <f>Tablas!$H$5*M291</f>
        <v>0</v>
      </c>
      <c r="W291" s="19">
        <f t="shared" si="22"/>
        <v>874500</v>
      </c>
      <c r="X291" s="17">
        <f>VLOOKUP(G291, Tablas!$B$9:$C$36, 2, FALSE)</f>
        <v>3</v>
      </c>
      <c r="Y291" s="17">
        <f t="shared" si="23"/>
        <v>2018</v>
      </c>
      <c r="Z291" s="17">
        <f t="shared" si="24"/>
        <v>2</v>
      </c>
    </row>
    <row r="292" spans="1:26" x14ac:dyDescent="0.25">
      <c r="A292" s="2">
        <v>10000290</v>
      </c>
      <c r="B292" s="1" t="s">
        <v>474</v>
      </c>
      <c r="C292" s="3">
        <v>43373</v>
      </c>
      <c r="D292" s="3">
        <v>44271</v>
      </c>
      <c r="E292" s="3" t="s">
        <v>44</v>
      </c>
      <c r="F292" s="1" t="s">
        <v>115</v>
      </c>
      <c r="G292" s="4" t="s">
        <v>74</v>
      </c>
      <c r="H292" s="8">
        <v>0</v>
      </c>
      <c r="I292" s="8">
        <v>2</v>
      </c>
      <c r="J292" s="8">
        <v>0</v>
      </c>
      <c r="K292" s="8">
        <v>1</v>
      </c>
      <c r="L292" s="8">
        <v>2</v>
      </c>
      <c r="M292" s="8">
        <v>0</v>
      </c>
      <c r="N292" s="17" t="str">
        <f t="shared" si="20"/>
        <v>Si</v>
      </c>
      <c r="O292" s="17" t="str">
        <f t="shared" si="21"/>
        <v>Si</v>
      </c>
      <c r="P292" s="17">
        <v>1</v>
      </c>
      <c r="Q292" s="19">
        <f>Tablas!$C$5*H292</f>
        <v>0</v>
      </c>
      <c r="R292" s="19">
        <f>Tablas!$D$5*I292</f>
        <v>13000</v>
      </c>
      <c r="S292" s="19">
        <f>Tablas!$E$5*J292</f>
        <v>0</v>
      </c>
      <c r="T292" s="19">
        <f>Tablas!$F$5*K292</f>
        <v>120000</v>
      </c>
      <c r="U292" s="19">
        <f>Tablas!$G$5*L292</f>
        <v>500000</v>
      </c>
      <c r="V292" s="19">
        <f>Tablas!$H$5*M292</f>
        <v>0</v>
      </c>
      <c r="W292" s="19">
        <f t="shared" si="22"/>
        <v>633000</v>
      </c>
      <c r="X292" s="17">
        <f>VLOOKUP(G292, Tablas!$B$9:$C$36, 2, FALSE)</f>
        <v>2</v>
      </c>
      <c r="Y292" s="17">
        <f t="shared" si="23"/>
        <v>2018</v>
      </c>
      <c r="Z292" s="17">
        <f t="shared" si="24"/>
        <v>3</v>
      </c>
    </row>
    <row r="293" spans="1:26" x14ac:dyDescent="0.25">
      <c r="A293" s="2">
        <v>10000291</v>
      </c>
      <c r="B293" s="1" t="s">
        <v>475</v>
      </c>
      <c r="C293" s="3">
        <v>43373</v>
      </c>
      <c r="D293" s="3">
        <v>44162</v>
      </c>
      <c r="E293" s="3" t="s">
        <v>37</v>
      </c>
      <c r="F293" s="1" t="s">
        <v>179</v>
      </c>
      <c r="G293" s="4" t="s">
        <v>57</v>
      </c>
      <c r="H293" s="8">
        <v>0</v>
      </c>
      <c r="I293" s="8">
        <v>0</v>
      </c>
      <c r="J293" s="8">
        <v>0</v>
      </c>
      <c r="K293" s="8">
        <v>1</v>
      </c>
      <c r="L293" s="8">
        <v>2</v>
      </c>
      <c r="M293" s="8">
        <v>0</v>
      </c>
      <c r="N293" s="17" t="str">
        <f t="shared" si="20"/>
        <v>No</v>
      </c>
      <c r="O293" s="17" t="str">
        <f t="shared" si="21"/>
        <v>Si</v>
      </c>
      <c r="P293" s="17">
        <v>1</v>
      </c>
      <c r="Q293" s="19">
        <f>Tablas!$C$5*H293</f>
        <v>0</v>
      </c>
      <c r="R293" s="19">
        <f>Tablas!$D$5*I293</f>
        <v>0</v>
      </c>
      <c r="S293" s="19">
        <f>Tablas!$E$5*J293</f>
        <v>0</v>
      </c>
      <c r="T293" s="19">
        <f>Tablas!$F$5*K293</f>
        <v>120000</v>
      </c>
      <c r="U293" s="19">
        <f>Tablas!$G$5*L293</f>
        <v>500000</v>
      </c>
      <c r="V293" s="19">
        <f>Tablas!$H$5*M293</f>
        <v>0</v>
      </c>
      <c r="W293" s="19">
        <f t="shared" si="22"/>
        <v>620000</v>
      </c>
      <c r="X293" s="17">
        <f>VLOOKUP(G293, Tablas!$B$9:$C$36, 2, FALSE)</f>
        <v>1</v>
      </c>
      <c r="Y293" s="17">
        <f t="shared" si="23"/>
        <v>2018</v>
      </c>
      <c r="Z293" s="17">
        <f t="shared" si="24"/>
        <v>11</v>
      </c>
    </row>
    <row r="294" spans="1:26" x14ac:dyDescent="0.25">
      <c r="A294" s="2">
        <v>10000292</v>
      </c>
      <c r="B294" s="1" t="s">
        <v>476</v>
      </c>
      <c r="C294" s="3">
        <v>43373</v>
      </c>
      <c r="D294" s="3">
        <v>44121</v>
      </c>
      <c r="E294" s="3" t="s">
        <v>44</v>
      </c>
      <c r="F294" s="1" t="s">
        <v>41</v>
      </c>
      <c r="G294" s="4" t="s">
        <v>41</v>
      </c>
      <c r="H294" s="8">
        <v>1</v>
      </c>
      <c r="I294" s="8">
        <v>0</v>
      </c>
      <c r="J294" s="8">
        <v>0</v>
      </c>
      <c r="K294" s="8">
        <v>3</v>
      </c>
      <c r="L294" s="8">
        <v>3</v>
      </c>
      <c r="M294" s="8">
        <v>2</v>
      </c>
      <c r="N294" s="17" t="str">
        <f t="shared" si="20"/>
        <v>Si</v>
      </c>
      <c r="O294" s="17" t="str">
        <f t="shared" si="21"/>
        <v>Si</v>
      </c>
      <c r="P294" s="17">
        <v>1</v>
      </c>
      <c r="Q294" s="19">
        <f>Tablas!$C$5*H294</f>
        <v>2500</v>
      </c>
      <c r="R294" s="19">
        <f>Tablas!$D$5*I294</f>
        <v>0</v>
      </c>
      <c r="S294" s="19">
        <f>Tablas!$E$5*J294</f>
        <v>0</v>
      </c>
      <c r="T294" s="19">
        <f>Tablas!$F$5*K294</f>
        <v>360000</v>
      </c>
      <c r="U294" s="19">
        <f>Tablas!$G$5*L294</f>
        <v>750000</v>
      </c>
      <c r="V294" s="19">
        <f>Tablas!$H$5*M294</f>
        <v>360000</v>
      </c>
      <c r="W294" s="19">
        <f t="shared" si="22"/>
        <v>1472500</v>
      </c>
      <c r="X294" s="17">
        <f>VLOOKUP(G294, Tablas!$B$9:$C$36, 2, FALSE)</f>
        <v>1</v>
      </c>
      <c r="Y294" s="17">
        <f t="shared" si="23"/>
        <v>2018</v>
      </c>
      <c r="Z294" s="17">
        <f t="shared" si="24"/>
        <v>10</v>
      </c>
    </row>
    <row r="295" spans="1:26" x14ac:dyDescent="0.25">
      <c r="A295" s="2">
        <v>10000293</v>
      </c>
      <c r="B295" s="1" t="s">
        <v>477</v>
      </c>
      <c r="C295" s="3">
        <v>43373</v>
      </c>
      <c r="D295" s="3">
        <v>44050</v>
      </c>
      <c r="E295" s="3" t="s">
        <v>37</v>
      </c>
      <c r="F295" s="1" t="s">
        <v>41</v>
      </c>
      <c r="G295" s="4" t="s">
        <v>41</v>
      </c>
      <c r="H295" s="8">
        <v>0</v>
      </c>
      <c r="I295" s="8">
        <v>1</v>
      </c>
      <c r="J295" s="8">
        <v>1</v>
      </c>
      <c r="K295" s="8">
        <v>0</v>
      </c>
      <c r="L295" s="8">
        <v>1</v>
      </c>
      <c r="M295" s="8">
        <v>0</v>
      </c>
      <c r="N295" s="17" t="str">
        <f t="shared" si="20"/>
        <v>Si</v>
      </c>
      <c r="O295" s="17" t="str">
        <f t="shared" si="21"/>
        <v>Si</v>
      </c>
      <c r="P295" s="17">
        <v>1</v>
      </c>
      <c r="Q295" s="19">
        <f>Tablas!$C$5*H295</f>
        <v>0</v>
      </c>
      <c r="R295" s="19">
        <f>Tablas!$D$5*I295</f>
        <v>6500</v>
      </c>
      <c r="S295" s="19">
        <f>Tablas!$E$5*J295</f>
        <v>1500</v>
      </c>
      <c r="T295" s="19">
        <f>Tablas!$F$5*K295</f>
        <v>0</v>
      </c>
      <c r="U295" s="19">
        <f>Tablas!$G$5*L295</f>
        <v>250000</v>
      </c>
      <c r="V295" s="19">
        <f>Tablas!$H$5*M295</f>
        <v>0</v>
      </c>
      <c r="W295" s="19">
        <f t="shared" si="22"/>
        <v>258000</v>
      </c>
      <c r="X295" s="17">
        <f>VLOOKUP(G295, Tablas!$B$9:$C$36, 2, FALSE)</f>
        <v>1</v>
      </c>
      <c r="Y295" s="17">
        <f t="shared" si="23"/>
        <v>2018</v>
      </c>
      <c r="Z295" s="17">
        <f t="shared" si="24"/>
        <v>8</v>
      </c>
    </row>
    <row r="296" spans="1:26" x14ac:dyDescent="0.25">
      <c r="A296" s="2">
        <v>10000294</v>
      </c>
      <c r="B296" s="1" t="s">
        <v>478</v>
      </c>
      <c r="C296" s="3">
        <v>43374</v>
      </c>
      <c r="D296" s="3">
        <v>43824</v>
      </c>
      <c r="E296" s="3" t="s">
        <v>44</v>
      </c>
      <c r="F296" s="1" t="s">
        <v>112</v>
      </c>
      <c r="G296" s="4" t="s">
        <v>113</v>
      </c>
      <c r="H296" s="8">
        <v>0</v>
      </c>
      <c r="I296" s="8">
        <v>0</v>
      </c>
      <c r="J296" s="8">
        <v>0</v>
      </c>
      <c r="K296" s="8">
        <v>3</v>
      </c>
      <c r="L296" s="8">
        <v>3</v>
      </c>
      <c r="M296" s="8">
        <v>2</v>
      </c>
      <c r="N296" s="17" t="str">
        <f t="shared" si="20"/>
        <v>No</v>
      </c>
      <c r="O296" s="17" t="str">
        <f t="shared" si="21"/>
        <v>Si</v>
      </c>
      <c r="P296" s="17">
        <v>1</v>
      </c>
      <c r="Q296" s="19">
        <f>Tablas!$C$5*H296</f>
        <v>0</v>
      </c>
      <c r="R296" s="19">
        <f>Tablas!$D$5*I296</f>
        <v>0</v>
      </c>
      <c r="S296" s="19">
        <f>Tablas!$E$5*J296</f>
        <v>0</v>
      </c>
      <c r="T296" s="19">
        <f>Tablas!$F$5*K296</f>
        <v>360000</v>
      </c>
      <c r="U296" s="19">
        <f>Tablas!$G$5*L296</f>
        <v>750000</v>
      </c>
      <c r="V296" s="19">
        <f>Tablas!$H$5*M296</f>
        <v>360000</v>
      </c>
      <c r="W296" s="19">
        <f t="shared" si="22"/>
        <v>1470000</v>
      </c>
      <c r="X296" s="17">
        <f>VLOOKUP(G296, Tablas!$B$9:$C$36, 2, FALSE)</f>
        <v>3</v>
      </c>
      <c r="Y296" s="17">
        <f t="shared" si="23"/>
        <v>2018</v>
      </c>
      <c r="Z296" s="17">
        <f t="shared" si="24"/>
        <v>12</v>
      </c>
    </row>
    <row r="297" spans="1:26" x14ac:dyDescent="0.25">
      <c r="A297" s="2">
        <v>10000295</v>
      </c>
      <c r="B297" s="1" t="s">
        <v>479</v>
      </c>
      <c r="C297" s="3">
        <v>43381</v>
      </c>
      <c r="D297" s="3">
        <v>43543</v>
      </c>
      <c r="E297" s="3" t="s">
        <v>37</v>
      </c>
      <c r="F297" s="1" t="s">
        <v>480</v>
      </c>
      <c r="G297" s="4" t="s">
        <v>85</v>
      </c>
      <c r="H297" s="8">
        <v>1</v>
      </c>
      <c r="I297" s="8">
        <v>2</v>
      </c>
      <c r="J297" s="8">
        <v>0</v>
      </c>
      <c r="K297" s="8">
        <v>0</v>
      </c>
      <c r="L297" s="8">
        <v>1</v>
      </c>
      <c r="M297" s="8">
        <v>0</v>
      </c>
      <c r="N297" s="17" t="str">
        <f t="shared" si="20"/>
        <v>Si</v>
      </c>
      <c r="O297" s="17" t="str">
        <f t="shared" si="21"/>
        <v>Si</v>
      </c>
      <c r="P297" s="17">
        <v>1</v>
      </c>
      <c r="Q297" s="19">
        <f>Tablas!$C$5*H297</f>
        <v>2500</v>
      </c>
      <c r="R297" s="19">
        <f>Tablas!$D$5*I297</f>
        <v>13000</v>
      </c>
      <c r="S297" s="19">
        <f>Tablas!$E$5*J297</f>
        <v>0</v>
      </c>
      <c r="T297" s="19">
        <f>Tablas!$F$5*K297</f>
        <v>0</v>
      </c>
      <c r="U297" s="19">
        <f>Tablas!$G$5*L297</f>
        <v>250000</v>
      </c>
      <c r="V297" s="19">
        <f>Tablas!$H$5*M297</f>
        <v>0</v>
      </c>
      <c r="W297" s="19">
        <f t="shared" si="22"/>
        <v>265500</v>
      </c>
      <c r="X297" s="17">
        <f>VLOOKUP(G297, Tablas!$B$9:$C$36, 2, FALSE)</f>
        <v>2</v>
      </c>
      <c r="Y297" s="17">
        <f t="shared" si="23"/>
        <v>2018</v>
      </c>
      <c r="Z297" s="17">
        <f t="shared" si="24"/>
        <v>3</v>
      </c>
    </row>
    <row r="298" spans="1:26" x14ac:dyDescent="0.25">
      <c r="A298" s="2">
        <v>10000296</v>
      </c>
      <c r="B298" s="1" t="s">
        <v>481</v>
      </c>
      <c r="C298" s="3">
        <v>43381</v>
      </c>
      <c r="D298" s="3">
        <v>44232</v>
      </c>
      <c r="E298" s="3" t="s">
        <v>37</v>
      </c>
      <c r="F298" s="1" t="s">
        <v>480</v>
      </c>
      <c r="G298" s="4" t="s">
        <v>85</v>
      </c>
      <c r="H298" s="8">
        <v>0</v>
      </c>
      <c r="I298" s="8">
        <v>1</v>
      </c>
      <c r="J298" s="8">
        <v>0</v>
      </c>
      <c r="K298" s="8">
        <v>1</v>
      </c>
      <c r="L298" s="8">
        <v>1</v>
      </c>
      <c r="M298" s="8">
        <v>2</v>
      </c>
      <c r="N298" s="17" t="str">
        <f t="shared" si="20"/>
        <v>Si</v>
      </c>
      <c r="O298" s="17" t="str">
        <f t="shared" si="21"/>
        <v>Si</v>
      </c>
      <c r="P298" s="17">
        <v>1</v>
      </c>
      <c r="Q298" s="19">
        <f>Tablas!$C$5*H298</f>
        <v>0</v>
      </c>
      <c r="R298" s="19">
        <f>Tablas!$D$5*I298</f>
        <v>6500</v>
      </c>
      <c r="S298" s="19">
        <f>Tablas!$E$5*J298</f>
        <v>0</v>
      </c>
      <c r="T298" s="19">
        <f>Tablas!$F$5*K298</f>
        <v>120000</v>
      </c>
      <c r="U298" s="19">
        <f>Tablas!$G$5*L298</f>
        <v>250000</v>
      </c>
      <c r="V298" s="19">
        <f>Tablas!$H$5*M298</f>
        <v>360000</v>
      </c>
      <c r="W298" s="19">
        <f t="shared" si="22"/>
        <v>736500</v>
      </c>
      <c r="X298" s="17">
        <f>VLOOKUP(G298, Tablas!$B$9:$C$36, 2, FALSE)</f>
        <v>2</v>
      </c>
      <c r="Y298" s="17">
        <f t="shared" si="23"/>
        <v>2018</v>
      </c>
      <c r="Z298" s="17">
        <f t="shared" si="24"/>
        <v>2</v>
      </c>
    </row>
    <row r="299" spans="1:26" x14ac:dyDescent="0.25">
      <c r="A299" s="2">
        <v>10000297</v>
      </c>
      <c r="B299" s="1" t="s">
        <v>482</v>
      </c>
      <c r="C299" s="3">
        <v>43381</v>
      </c>
      <c r="D299" s="3">
        <v>43940</v>
      </c>
      <c r="E299" s="3" t="s">
        <v>37</v>
      </c>
      <c r="F299" s="1" t="s">
        <v>480</v>
      </c>
      <c r="G299" s="4" t="s">
        <v>85</v>
      </c>
      <c r="H299" s="8">
        <v>0</v>
      </c>
      <c r="I299" s="8">
        <v>1</v>
      </c>
      <c r="J299" s="8">
        <v>0</v>
      </c>
      <c r="K299" s="8">
        <v>1</v>
      </c>
      <c r="L299" s="8">
        <v>2</v>
      </c>
      <c r="M299" s="8">
        <v>2</v>
      </c>
      <c r="N299" s="17" t="str">
        <f t="shared" si="20"/>
        <v>Si</v>
      </c>
      <c r="O299" s="17" t="str">
        <f t="shared" si="21"/>
        <v>Si</v>
      </c>
      <c r="P299" s="17">
        <v>1</v>
      </c>
      <c r="Q299" s="19">
        <f>Tablas!$C$5*H299</f>
        <v>0</v>
      </c>
      <c r="R299" s="19">
        <f>Tablas!$D$5*I299</f>
        <v>6500</v>
      </c>
      <c r="S299" s="19">
        <f>Tablas!$E$5*J299</f>
        <v>0</v>
      </c>
      <c r="T299" s="19">
        <f>Tablas!$F$5*K299</f>
        <v>120000</v>
      </c>
      <c r="U299" s="19">
        <f>Tablas!$G$5*L299</f>
        <v>500000</v>
      </c>
      <c r="V299" s="19">
        <f>Tablas!$H$5*M299</f>
        <v>360000</v>
      </c>
      <c r="W299" s="19">
        <f t="shared" si="22"/>
        <v>986500</v>
      </c>
      <c r="X299" s="17">
        <f>VLOOKUP(G299, Tablas!$B$9:$C$36, 2, FALSE)</f>
        <v>2</v>
      </c>
      <c r="Y299" s="17">
        <f t="shared" si="23"/>
        <v>2018</v>
      </c>
      <c r="Z299" s="17">
        <f t="shared" si="24"/>
        <v>4</v>
      </c>
    </row>
    <row r="300" spans="1:26" x14ac:dyDescent="0.25">
      <c r="A300" s="2">
        <v>10000298</v>
      </c>
      <c r="B300" s="1" t="s">
        <v>483</v>
      </c>
      <c r="C300" s="3">
        <v>43381</v>
      </c>
      <c r="D300" s="3">
        <v>43495</v>
      </c>
      <c r="E300" s="3" t="s">
        <v>44</v>
      </c>
      <c r="F300" s="1" t="s">
        <v>381</v>
      </c>
      <c r="G300" s="4" t="s">
        <v>258</v>
      </c>
      <c r="H300" s="8">
        <v>1</v>
      </c>
      <c r="I300" s="8">
        <v>0</v>
      </c>
      <c r="J300" s="8">
        <v>1</v>
      </c>
      <c r="K300" s="8">
        <v>0</v>
      </c>
      <c r="L300" s="8">
        <v>1</v>
      </c>
      <c r="M300" s="8">
        <v>2</v>
      </c>
      <c r="N300" s="17" t="str">
        <f t="shared" si="20"/>
        <v>Si</v>
      </c>
      <c r="O300" s="17" t="str">
        <f t="shared" si="21"/>
        <v>Si</v>
      </c>
      <c r="P300" s="17">
        <v>1</v>
      </c>
      <c r="Q300" s="19">
        <f>Tablas!$C$5*H300</f>
        <v>2500</v>
      </c>
      <c r="R300" s="19">
        <f>Tablas!$D$5*I300</f>
        <v>0</v>
      </c>
      <c r="S300" s="19">
        <f>Tablas!$E$5*J300</f>
        <v>1500</v>
      </c>
      <c r="T300" s="19">
        <f>Tablas!$F$5*K300</f>
        <v>0</v>
      </c>
      <c r="U300" s="19">
        <f>Tablas!$G$5*L300</f>
        <v>250000</v>
      </c>
      <c r="V300" s="19">
        <f>Tablas!$H$5*M300</f>
        <v>360000</v>
      </c>
      <c r="W300" s="19">
        <f t="shared" si="22"/>
        <v>614000</v>
      </c>
      <c r="X300" s="17">
        <f>VLOOKUP(G300, Tablas!$B$9:$C$36, 2, FALSE)</f>
        <v>4</v>
      </c>
      <c r="Y300" s="17">
        <f t="shared" si="23"/>
        <v>2018</v>
      </c>
      <c r="Z300" s="17">
        <f t="shared" si="24"/>
        <v>1</v>
      </c>
    </row>
    <row r="301" spans="1:26" x14ac:dyDescent="0.25">
      <c r="A301" s="2">
        <v>10000299</v>
      </c>
      <c r="B301" s="1" t="s">
        <v>484</v>
      </c>
      <c r="C301" s="3">
        <v>43381</v>
      </c>
      <c r="D301" s="3">
        <v>43775</v>
      </c>
      <c r="E301" s="3" t="s">
        <v>37</v>
      </c>
      <c r="F301" s="1" t="s">
        <v>485</v>
      </c>
      <c r="G301" s="4" t="s">
        <v>47</v>
      </c>
      <c r="H301" s="8">
        <v>0</v>
      </c>
      <c r="I301" s="8">
        <v>0</v>
      </c>
      <c r="J301" s="8">
        <v>0</v>
      </c>
      <c r="K301" s="8">
        <v>3</v>
      </c>
      <c r="L301" s="8">
        <v>2</v>
      </c>
      <c r="M301" s="8">
        <v>1</v>
      </c>
      <c r="N301" s="17" t="str">
        <f t="shared" si="20"/>
        <v>No</v>
      </c>
      <c r="O301" s="17" t="str">
        <f t="shared" si="21"/>
        <v>Si</v>
      </c>
      <c r="P301" s="17">
        <v>1</v>
      </c>
      <c r="Q301" s="19">
        <f>Tablas!$C$5*H301</f>
        <v>0</v>
      </c>
      <c r="R301" s="19">
        <f>Tablas!$D$5*I301</f>
        <v>0</v>
      </c>
      <c r="S301" s="19">
        <f>Tablas!$E$5*J301</f>
        <v>0</v>
      </c>
      <c r="T301" s="19">
        <f>Tablas!$F$5*K301</f>
        <v>360000</v>
      </c>
      <c r="U301" s="19">
        <f>Tablas!$G$5*L301</f>
        <v>500000</v>
      </c>
      <c r="V301" s="19">
        <f>Tablas!$H$5*M301</f>
        <v>180000</v>
      </c>
      <c r="W301" s="19">
        <f t="shared" si="22"/>
        <v>1040000</v>
      </c>
      <c r="X301" s="17">
        <f>VLOOKUP(G301, Tablas!$B$9:$C$36, 2, FALSE)</f>
        <v>1</v>
      </c>
      <c r="Y301" s="17">
        <f t="shared" si="23"/>
        <v>2018</v>
      </c>
      <c r="Z301" s="17">
        <f t="shared" si="24"/>
        <v>11</v>
      </c>
    </row>
    <row r="302" spans="1:26" x14ac:dyDescent="0.25">
      <c r="A302" s="2">
        <v>10000300</v>
      </c>
      <c r="B302" s="1" t="s">
        <v>486</v>
      </c>
      <c r="C302" s="3">
        <v>43381</v>
      </c>
      <c r="D302" s="3">
        <v>43750</v>
      </c>
      <c r="E302" s="3" t="s">
        <v>37</v>
      </c>
      <c r="F302" s="1" t="s">
        <v>166</v>
      </c>
      <c r="G302" s="4" t="s">
        <v>82</v>
      </c>
      <c r="H302" s="8">
        <v>0</v>
      </c>
      <c r="I302" s="8">
        <v>1</v>
      </c>
      <c r="J302" s="8">
        <v>0</v>
      </c>
      <c r="K302" s="8">
        <v>0</v>
      </c>
      <c r="L302" s="8">
        <v>1</v>
      </c>
      <c r="M302" s="8">
        <v>2</v>
      </c>
      <c r="N302" s="17" t="str">
        <f t="shared" si="20"/>
        <v>Si</v>
      </c>
      <c r="O302" s="17" t="str">
        <f t="shared" si="21"/>
        <v>Si</v>
      </c>
      <c r="P302" s="17">
        <v>1</v>
      </c>
      <c r="Q302" s="19">
        <f>Tablas!$C$5*H302</f>
        <v>0</v>
      </c>
      <c r="R302" s="19">
        <f>Tablas!$D$5*I302</f>
        <v>6500</v>
      </c>
      <c r="S302" s="19">
        <f>Tablas!$E$5*J302</f>
        <v>0</v>
      </c>
      <c r="T302" s="19">
        <f>Tablas!$F$5*K302</f>
        <v>0</v>
      </c>
      <c r="U302" s="19">
        <f>Tablas!$G$5*L302</f>
        <v>250000</v>
      </c>
      <c r="V302" s="19">
        <f>Tablas!$H$5*M302</f>
        <v>360000</v>
      </c>
      <c r="W302" s="19">
        <f t="shared" si="22"/>
        <v>616500</v>
      </c>
      <c r="X302" s="17">
        <f>VLOOKUP(G302, Tablas!$B$9:$C$36, 2, FALSE)</f>
        <v>2</v>
      </c>
      <c r="Y302" s="17">
        <f t="shared" si="23"/>
        <v>2018</v>
      </c>
      <c r="Z302" s="17">
        <f t="shared" si="24"/>
        <v>10</v>
      </c>
    </row>
    <row r="303" spans="1:26" x14ac:dyDescent="0.25">
      <c r="A303" s="2">
        <v>10000301</v>
      </c>
      <c r="B303" s="1" t="s">
        <v>487</v>
      </c>
      <c r="C303" s="3">
        <v>43381</v>
      </c>
      <c r="D303" s="3">
        <v>43879</v>
      </c>
      <c r="E303" s="3" t="s">
        <v>44</v>
      </c>
      <c r="F303" s="1" t="s">
        <v>488</v>
      </c>
      <c r="G303" s="4" t="s">
        <v>82</v>
      </c>
      <c r="H303" s="8">
        <v>0</v>
      </c>
      <c r="I303" s="8">
        <v>1</v>
      </c>
      <c r="J303" s="8">
        <v>0</v>
      </c>
      <c r="K303" s="8">
        <v>0</v>
      </c>
      <c r="L303" s="8">
        <v>1</v>
      </c>
      <c r="M303" s="8">
        <v>1</v>
      </c>
      <c r="N303" s="17" t="str">
        <f t="shared" si="20"/>
        <v>Si</v>
      </c>
      <c r="O303" s="17" t="str">
        <f t="shared" si="21"/>
        <v>Si</v>
      </c>
      <c r="P303" s="17">
        <v>1</v>
      </c>
      <c r="Q303" s="19">
        <f>Tablas!$C$5*H303</f>
        <v>0</v>
      </c>
      <c r="R303" s="19">
        <f>Tablas!$D$5*I303</f>
        <v>6500</v>
      </c>
      <c r="S303" s="19">
        <f>Tablas!$E$5*J303</f>
        <v>0</v>
      </c>
      <c r="T303" s="19">
        <f>Tablas!$F$5*K303</f>
        <v>0</v>
      </c>
      <c r="U303" s="19">
        <f>Tablas!$G$5*L303</f>
        <v>250000</v>
      </c>
      <c r="V303" s="19">
        <f>Tablas!$H$5*M303</f>
        <v>180000</v>
      </c>
      <c r="W303" s="19">
        <f t="shared" si="22"/>
        <v>436500</v>
      </c>
      <c r="X303" s="17">
        <f>VLOOKUP(G303, Tablas!$B$9:$C$36, 2, FALSE)</f>
        <v>2</v>
      </c>
      <c r="Y303" s="17">
        <f t="shared" si="23"/>
        <v>2018</v>
      </c>
      <c r="Z303" s="17">
        <f t="shared" si="24"/>
        <v>2</v>
      </c>
    </row>
    <row r="304" spans="1:26" x14ac:dyDescent="0.25">
      <c r="A304" s="2">
        <v>10000302</v>
      </c>
      <c r="B304" s="1" t="s">
        <v>489</v>
      </c>
      <c r="C304" s="3">
        <v>43381</v>
      </c>
      <c r="D304" s="3">
        <v>44059</v>
      </c>
      <c r="E304" s="3" t="s">
        <v>37</v>
      </c>
      <c r="F304" s="1" t="s">
        <v>488</v>
      </c>
      <c r="G304" s="4" t="s">
        <v>82</v>
      </c>
      <c r="H304" s="8">
        <v>0</v>
      </c>
      <c r="I304" s="8">
        <v>2</v>
      </c>
      <c r="J304" s="8">
        <v>0</v>
      </c>
      <c r="K304" s="8">
        <v>1</v>
      </c>
      <c r="L304" s="8">
        <v>2</v>
      </c>
      <c r="M304" s="8">
        <v>1</v>
      </c>
      <c r="N304" s="17" t="str">
        <f t="shared" si="20"/>
        <v>Si</v>
      </c>
      <c r="O304" s="17" t="str">
        <f t="shared" si="21"/>
        <v>Si</v>
      </c>
      <c r="P304" s="17">
        <v>1</v>
      </c>
      <c r="Q304" s="19">
        <f>Tablas!$C$5*H304</f>
        <v>0</v>
      </c>
      <c r="R304" s="19">
        <f>Tablas!$D$5*I304</f>
        <v>13000</v>
      </c>
      <c r="S304" s="19">
        <f>Tablas!$E$5*J304</f>
        <v>0</v>
      </c>
      <c r="T304" s="19">
        <f>Tablas!$F$5*K304</f>
        <v>120000</v>
      </c>
      <c r="U304" s="19">
        <f>Tablas!$G$5*L304</f>
        <v>500000</v>
      </c>
      <c r="V304" s="19">
        <f>Tablas!$H$5*M304</f>
        <v>180000</v>
      </c>
      <c r="W304" s="19">
        <f t="shared" si="22"/>
        <v>813000</v>
      </c>
      <c r="X304" s="17">
        <f>VLOOKUP(G304, Tablas!$B$9:$C$36, 2, FALSE)</f>
        <v>2</v>
      </c>
      <c r="Y304" s="17">
        <f t="shared" si="23"/>
        <v>2018</v>
      </c>
      <c r="Z304" s="17">
        <f t="shared" si="24"/>
        <v>8</v>
      </c>
    </row>
    <row r="305" spans="1:26" x14ac:dyDescent="0.25">
      <c r="A305" s="2">
        <v>10000303</v>
      </c>
      <c r="B305" s="1" t="s">
        <v>490</v>
      </c>
      <c r="C305" s="3">
        <v>43381</v>
      </c>
      <c r="D305" s="3">
        <v>44037</v>
      </c>
      <c r="E305" s="3" t="s">
        <v>44</v>
      </c>
      <c r="F305" s="1" t="s">
        <v>488</v>
      </c>
      <c r="G305" s="4" t="s">
        <v>82</v>
      </c>
      <c r="H305" s="8">
        <v>0</v>
      </c>
      <c r="I305" s="8">
        <v>0</v>
      </c>
      <c r="J305" s="8">
        <v>1</v>
      </c>
      <c r="K305" s="8">
        <v>0</v>
      </c>
      <c r="L305" s="8">
        <v>2</v>
      </c>
      <c r="M305" s="8">
        <v>2</v>
      </c>
      <c r="N305" s="17" t="str">
        <f t="shared" si="20"/>
        <v>Si</v>
      </c>
      <c r="O305" s="17" t="str">
        <f t="shared" si="21"/>
        <v>Si</v>
      </c>
      <c r="P305" s="17">
        <v>1</v>
      </c>
      <c r="Q305" s="19">
        <f>Tablas!$C$5*H305</f>
        <v>0</v>
      </c>
      <c r="R305" s="19">
        <f>Tablas!$D$5*I305</f>
        <v>0</v>
      </c>
      <c r="S305" s="19">
        <f>Tablas!$E$5*J305</f>
        <v>1500</v>
      </c>
      <c r="T305" s="19">
        <f>Tablas!$F$5*K305</f>
        <v>0</v>
      </c>
      <c r="U305" s="19">
        <f>Tablas!$G$5*L305</f>
        <v>500000</v>
      </c>
      <c r="V305" s="19">
        <f>Tablas!$H$5*M305</f>
        <v>360000</v>
      </c>
      <c r="W305" s="19">
        <f t="shared" si="22"/>
        <v>861500</v>
      </c>
      <c r="X305" s="17">
        <f>VLOOKUP(G305, Tablas!$B$9:$C$36, 2, FALSE)</f>
        <v>2</v>
      </c>
      <c r="Y305" s="17">
        <f t="shared" si="23"/>
        <v>2018</v>
      </c>
      <c r="Z305" s="17">
        <f t="shared" si="24"/>
        <v>7</v>
      </c>
    </row>
    <row r="306" spans="1:26" x14ac:dyDescent="0.25">
      <c r="A306" s="2">
        <v>10000304</v>
      </c>
      <c r="B306" s="1" t="s">
        <v>491</v>
      </c>
      <c r="C306" s="3">
        <v>43381</v>
      </c>
      <c r="D306" s="3">
        <v>44239</v>
      </c>
      <c r="E306" s="3" t="s">
        <v>37</v>
      </c>
      <c r="F306" s="1" t="s">
        <v>488</v>
      </c>
      <c r="G306" s="4" t="s">
        <v>82</v>
      </c>
      <c r="H306" s="8">
        <v>0</v>
      </c>
      <c r="I306" s="8">
        <v>2</v>
      </c>
      <c r="J306" s="8">
        <v>0</v>
      </c>
      <c r="K306" s="8">
        <v>0</v>
      </c>
      <c r="L306" s="8">
        <v>1</v>
      </c>
      <c r="M306" s="8">
        <v>1</v>
      </c>
      <c r="N306" s="17" t="str">
        <f t="shared" si="20"/>
        <v>Si</v>
      </c>
      <c r="O306" s="17" t="str">
        <f t="shared" si="21"/>
        <v>Si</v>
      </c>
      <c r="P306" s="17">
        <v>1</v>
      </c>
      <c r="Q306" s="19">
        <f>Tablas!$C$5*H306</f>
        <v>0</v>
      </c>
      <c r="R306" s="19">
        <f>Tablas!$D$5*I306</f>
        <v>13000</v>
      </c>
      <c r="S306" s="19">
        <f>Tablas!$E$5*J306</f>
        <v>0</v>
      </c>
      <c r="T306" s="19">
        <f>Tablas!$F$5*K306</f>
        <v>0</v>
      </c>
      <c r="U306" s="19">
        <f>Tablas!$G$5*L306</f>
        <v>250000</v>
      </c>
      <c r="V306" s="19">
        <f>Tablas!$H$5*M306</f>
        <v>180000</v>
      </c>
      <c r="W306" s="19">
        <f t="shared" si="22"/>
        <v>443000</v>
      </c>
      <c r="X306" s="17">
        <f>VLOOKUP(G306, Tablas!$B$9:$C$36, 2, FALSE)</f>
        <v>2</v>
      </c>
      <c r="Y306" s="17">
        <f t="shared" si="23"/>
        <v>2018</v>
      </c>
      <c r="Z306" s="17">
        <f t="shared" si="24"/>
        <v>2</v>
      </c>
    </row>
    <row r="307" spans="1:26" x14ac:dyDescent="0.25">
      <c r="A307" s="2">
        <v>10000305</v>
      </c>
      <c r="B307" s="1" t="s">
        <v>492</v>
      </c>
      <c r="C307" s="3">
        <v>43389</v>
      </c>
      <c r="D307" s="3">
        <v>43936</v>
      </c>
      <c r="E307" s="3" t="s">
        <v>37</v>
      </c>
      <c r="F307" s="1" t="s">
        <v>56</v>
      </c>
      <c r="G307" s="4" t="s">
        <v>57</v>
      </c>
      <c r="H307" s="8">
        <v>1</v>
      </c>
      <c r="I307" s="8">
        <v>0</v>
      </c>
      <c r="J307" s="8">
        <v>0</v>
      </c>
      <c r="K307" s="8">
        <v>1</v>
      </c>
      <c r="L307" s="8">
        <v>1</v>
      </c>
      <c r="M307" s="8">
        <v>0</v>
      </c>
      <c r="N307" s="17" t="str">
        <f t="shared" si="20"/>
        <v>Si</v>
      </c>
      <c r="O307" s="17" t="str">
        <f t="shared" si="21"/>
        <v>Si</v>
      </c>
      <c r="P307" s="17">
        <v>1</v>
      </c>
      <c r="Q307" s="19">
        <f>Tablas!$C$5*H307</f>
        <v>2500</v>
      </c>
      <c r="R307" s="19">
        <f>Tablas!$D$5*I307</f>
        <v>0</v>
      </c>
      <c r="S307" s="19">
        <f>Tablas!$E$5*J307</f>
        <v>0</v>
      </c>
      <c r="T307" s="19">
        <f>Tablas!$F$5*K307</f>
        <v>120000</v>
      </c>
      <c r="U307" s="19">
        <f>Tablas!$G$5*L307</f>
        <v>250000</v>
      </c>
      <c r="V307" s="19">
        <f>Tablas!$H$5*M307</f>
        <v>0</v>
      </c>
      <c r="W307" s="19">
        <f t="shared" si="22"/>
        <v>372500</v>
      </c>
      <c r="X307" s="17">
        <f>VLOOKUP(G307, Tablas!$B$9:$C$36, 2, FALSE)</f>
        <v>1</v>
      </c>
      <c r="Y307" s="17">
        <f t="shared" si="23"/>
        <v>2018</v>
      </c>
      <c r="Z307" s="17">
        <f t="shared" si="24"/>
        <v>4</v>
      </c>
    </row>
    <row r="308" spans="1:26" x14ac:dyDescent="0.25">
      <c r="A308" s="2">
        <v>10000306</v>
      </c>
      <c r="B308" s="1" t="s">
        <v>493</v>
      </c>
      <c r="C308" s="3">
        <v>43394</v>
      </c>
      <c r="D308" s="3">
        <v>44276</v>
      </c>
      <c r="E308" s="3" t="s">
        <v>44</v>
      </c>
      <c r="F308" s="1" t="s">
        <v>204</v>
      </c>
      <c r="G308" s="4" t="s">
        <v>78</v>
      </c>
      <c r="H308" s="8">
        <v>0</v>
      </c>
      <c r="I308" s="8">
        <v>2</v>
      </c>
      <c r="J308" s="8">
        <v>0</v>
      </c>
      <c r="K308" s="8">
        <v>1</v>
      </c>
      <c r="L308" s="8">
        <v>1</v>
      </c>
      <c r="M308" s="8">
        <v>2</v>
      </c>
      <c r="N308" s="17" t="str">
        <f t="shared" si="20"/>
        <v>Si</v>
      </c>
      <c r="O308" s="17" t="str">
        <f t="shared" si="21"/>
        <v>Si</v>
      </c>
      <c r="P308" s="17">
        <v>1</v>
      </c>
      <c r="Q308" s="19">
        <f>Tablas!$C$5*H308</f>
        <v>0</v>
      </c>
      <c r="R308" s="19">
        <f>Tablas!$D$5*I308</f>
        <v>13000</v>
      </c>
      <c r="S308" s="19">
        <f>Tablas!$E$5*J308</f>
        <v>0</v>
      </c>
      <c r="T308" s="19">
        <f>Tablas!$F$5*K308</f>
        <v>120000</v>
      </c>
      <c r="U308" s="19">
        <f>Tablas!$G$5*L308</f>
        <v>250000</v>
      </c>
      <c r="V308" s="19">
        <f>Tablas!$H$5*M308</f>
        <v>360000</v>
      </c>
      <c r="W308" s="19">
        <f t="shared" si="22"/>
        <v>743000</v>
      </c>
      <c r="X308" s="17">
        <f>VLOOKUP(G308, Tablas!$B$9:$C$36, 2, FALSE)</f>
        <v>2</v>
      </c>
      <c r="Y308" s="17">
        <f t="shared" si="23"/>
        <v>2018</v>
      </c>
      <c r="Z308" s="17">
        <f t="shared" si="24"/>
        <v>3</v>
      </c>
    </row>
    <row r="309" spans="1:26" x14ac:dyDescent="0.25">
      <c r="A309" s="2">
        <v>10000307</v>
      </c>
      <c r="B309" s="1" t="s">
        <v>494</v>
      </c>
      <c r="C309" s="3">
        <v>43394</v>
      </c>
      <c r="D309" s="3">
        <v>43496</v>
      </c>
      <c r="E309" s="3" t="s">
        <v>37</v>
      </c>
      <c r="F309" s="1" t="s">
        <v>495</v>
      </c>
      <c r="G309" s="4" t="s">
        <v>57</v>
      </c>
      <c r="H309" s="8">
        <v>0</v>
      </c>
      <c r="I309" s="8">
        <v>1</v>
      </c>
      <c r="J309" s="8">
        <v>0</v>
      </c>
      <c r="K309" s="8">
        <v>3</v>
      </c>
      <c r="L309" s="8">
        <v>2</v>
      </c>
      <c r="M309" s="8">
        <v>1</v>
      </c>
      <c r="N309" s="17" t="str">
        <f t="shared" si="20"/>
        <v>Si</v>
      </c>
      <c r="O309" s="17" t="str">
        <f t="shared" si="21"/>
        <v>Si</v>
      </c>
      <c r="P309" s="17">
        <v>1</v>
      </c>
      <c r="Q309" s="19">
        <f>Tablas!$C$5*H309</f>
        <v>0</v>
      </c>
      <c r="R309" s="19">
        <f>Tablas!$D$5*I309</f>
        <v>6500</v>
      </c>
      <c r="S309" s="19">
        <f>Tablas!$E$5*J309</f>
        <v>0</v>
      </c>
      <c r="T309" s="19">
        <f>Tablas!$F$5*K309</f>
        <v>360000</v>
      </c>
      <c r="U309" s="19">
        <f>Tablas!$G$5*L309</f>
        <v>500000</v>
      </c>
      <c r="V309" s="19">
        <f>Tablas!$H$5*M309</f>
        <v>180000</v>
      </c>
      <c r="W309" s="19">
        <f t="shared" si="22"/>
        <v>1046500</v>
      </c>
      <c r="X309" s="17">
        <f>VLOOKUP(G309, Tablas!$B$9:$C$36, 2, FALSE)</f>
        <v>1</v>
      </c>
      <c r="Y309" s="17">
        <f t="shared" si="23"/>
        <v>2018</v>
      </c>
      <c r="Z309" s="17">
        <f t="shared" si="24"/>
        <v>1</v>
      </c>
    </row>
    <row r="310" spans="1:26" x14ac:dyDescent="0.25">
      <c r="A310" s="2">
        <v>10000308</v>
      </c>
      <c r="B310" s="1" t="s">
        <v>496</v>
      </c>
      <c r="C310" s="3">
        <v>43394</v>
      </c>
      <c r="D310" s="3">
        <v>43456</v>
      </c>
      <c r="E310" s="3" t="s">
        <v>37</v>
      </c>
      <c r="F310" s="1" t="s">
        <v>81</v>
      </c>
      <c r="G310" s="4" t="s">
        <v>82</v>
      </c>
      <c r="H310" s="8">
        <v>0</v>
      </c>
      <c r="I310" s="8">
        <v>0</v>
      </c>
      <c r="J310" s="8">
        <v>0</v>
      </c>
      <c r="K310" s="8">
        <v>0</v>
      </c>
      <c r="L310" s="8">
        <v>1</v>
      </c>
      <c r="M310" s="8">
        <v>2</v>
      </c>
      <c r="N310" s="17" t="str">
        <f t="shared" si="20"/>
        <v>No</v>
      </c>
      <c r="O310" s="17" t="str">
        <f t="shared" si="21"/>
        <v>Si</v>
      </c>
      <c r="P310" s="17">
        <v>1</v>
      </c>
      <c r="Q310" s="19">
        <f>Tablas!$C$5*H310</f>
        <v>0</v>
      </c>
      <c r="R310" s="19">
        <f>Tablas!$D$5*I310</f>
        <v>0</v>
      </c>
      <c r="S310" s="19">
        <f>Tablas!$E$5*J310</f>
        <v>0</v>
      </c>
      <c r="T310" s="19">
        <f>Tablas!$F$5*K310</f>
        <v>0</v>
      </c>
      <c r="U310" s="19">
        <f>Tablas!$G$5*L310</f>
        <v>250000</v>
      </c>
      <c r="V310" s="19">
        <f>Tablas!$H$5*M310</f>
        <v>360000</v>
      </c>
      <c r="W310" s="19">
        <f t="shared" si="22"/>
        <v>610000</v>
      </c>
      <c r="X310" s="17">
        <f>VLOOKUP(G310, Tablas!$B$9:$C$36, 2, FALSE)</f>
        <v>2</v>
      </c>
      <c r="Y310" s="17">
        <f t="shared" si="23"/>
        <v>2018</v>
      </c>
      <c r="Z310" s="17">
        <f t="shared" si="24"/>
        <v>12</v>
      </c>
    </row>
    <row r="311" spans="1:26" x14ac:dyDescent="0.25">
      <c r="A311" s="2">
        <v>10000309</v>
      </c>
      <c r="B311" s="1" t="s">
        <v>497</v>
      </c>
      <c r="C311" s="3">
        <v>43394</v>
      </c>
      <c r="D311" s="3">
        <v>44200</v>
      </c>
      <c r="E311" s="3" t="s">
        <v>37</v>
      </c>
      <c r="F311" s="1" t="s">
        <v>41</v>
      </c>
      <c r="G311" s="4" t="s">
        <v>41</v>
      </c>
      <c r="H311" s="8">
        <v>1</v>
      </c>
      <c r="I311" s="8">
        <v>2</v>
      </c>
      <c r="J311" s="8">
        <v>0</v>
      </c>
      <c r="K311" s="8">
        <v>0</v>
      </c>
      <c r="L311" s="8">
        <v>2</v>
      </c>
      <c r="M311" s="8">
        <v>0</v>
      </c>
      <c r="N311" s="17" t="str">
        <f t="shared" si="20"/>
        <v>Si</v>
      </c>
      <c r="O311" s="17" t="str">
        <f t="shared" si="21"/>
        <v>Si</v>
      </c>
      <c r="P311" s="17">
        <v>1</v>
      </c>
      <c r="Q311" s="19">
        <f>Tablas!$C$5*H311</f>
        <v>2500</v>
      </c>
      <c r="R311" s="19">
        <f>Tablas!$D$5*I311</f>
        <v>13000</v>
      </c>
      <c r="S311" s="19">
        <f>Tablas!$E$5*J311</f>
        <v>0</v>
      </c>
      <c r="T311" s="19">
        <f>Tablas!$F$5*K311</f>
        <v>0</v>
      </c>
      <c r="U311" s="19">
        <f>Tablas!$G$5*L311</f>
        <v>500000</v>
      </c>
      <c r="V311" s="19">
        <f>Tablas!$H$5*M311</f>
        <v>0</v>
      </c>
      <c r="W311" s="19">
        <f t="shared" si="22"/>
        <v>515500</v>
      </c>
      <c r="X311" s="17">
        <f>VLOOKUP(G311, Tablas!$B$9:$C$36, 2, FALSE)</f>
        <v>1</v>
      </c>
      <c r="Y311" s="17">
        <f t="shared" si="23"/>
        <v>2018</v>
      </c>
      <c r="Z311" s="17">
        <f t="shared" si="24"/>
        <v>1</v>
      </c>
    </row>
    <row r="312" spans="1:26" x14ac:dyDescent="0.25">
      <c r="A312" s="2">
        <v>10000310</v>
      </c>
      <c r="B312" s="1" t="s">
        <v>498</v>
      </c>
      <c r="C312" s="3">
        <v>43394</v>
      </c>
      <c r="D312" s="3">
        <v>44278</v>
      </c>
      <c r="E312" s="3" t="s">
        <v>44</v>
      </c>
      <c r="F312" s="1" t="s">
        <v>499</v>
      </c>
      <c r="G312" s="4" t="s">
        <v>113</v>
      </c>
      <c r="H312" s="8">
        <v>0</v>
      </c>
      <c r="I312" s="8">
        <v>1</v>
      </c>
      <c r="J312" s="8">
        <v>0</v>
      </c>
      <c r="K312" s="8">
        <v>0</v>
      </c>
      <c r="L312" s="8">
        <v>1</v>
      </c>
      <c r="M312" s="8">
        <v>0</v>
      </c>
      <c r="N312" s="17" t="str">
        <f t="shared" si="20"/>
        <v>Si</v>
      </c>
      <c r="O312" s="17" t="str">
        <f t="shared" si="21"/>
        <v>Si</v>
      </c>
      <c r="P312" s="17">
        <v>1</v>
      </c>
      <c r="Q312" s="19">
        <f>Tablas!$C$5*H312</f>
        <v>0</v>
      </c>
      <c r="R312" s="19">
        <f>Tablas!$D$5*I312</f>
        <v>6500</v>
      </c>
      <c r="S312" s="19">
        <f>Tablas!$E$5*J312</f>
        <v>0</v>
      </c>
      <c r="T312" s="19">
        <f>Tablas!$F$5*K312</f>
        <v>0</v>
      </c>
      <c r="U312" s="19">
        <f>Tablas!$G$5*L312</f>
        <v>250000</v>
      </c>
      <c r="V312" s="19">
        <f>Tablas!$H$5*M312</f>
        <v>0</v>
      </c>
      <c r="W312" s="19">
        <f t="shared" si="22"/>
        <v>256500</v>
      </c>
      <c r="X312" s="17">
        <f>VLOOKUP(G312, Tablas!$B$9:$C$36, 2, FALSE)</f>
        <v>3</v>
      </c>
      <c r="Y312" s="17">
        <f t="shared" si="23"/>
        <v>2018</v>
      </c>
      <c r="Z312" s="17">
        <f t="shared" si="24"/>
        <v>3</v>
      </c>
    </row>
    <row r="313" spans="1:26" x14ac:dyDescent="0.25">
      <c r="A313" s="2">
        <v>10000311</v>
      </c>
      <c r="B313" s="1" t="s">
        <v>500</v>
      </c>
      <c r="C313" s="3">
        <v>43394</v>
      </c>
      <c r="D313" s="3">
        <v>43472</v>
      </c>
      <c r="E313" s="3" t="s">
        <v>44</v>
      </c>
      <c r="F313" s="1" t="s">
        <v>375</v>
      </c>
      <c r="G313" s="4" t="s">
        <v>143</v>
      </c>
      <c r="H313" s="8">
        <v>0</v>
      </c>
      <c r="I313" s="8">
        <v>2</v>
      </c>
      <c r="J313" s="8">
        <v>0</v>
      </c>
      <c r="K313" s="8">
        <v>3</v>
      </c>
      <c r="L313" s="8">
        <v>3</v>
      </c>
      <c r="M313" s="8">
        <v>2</v>
      </c>
      <c r="N313" s="17" t="str">
        <f t="shared" si="20"/>
        <v>Si</v>
      </c>
      <c r="O313" s="17" t="str">
        <f t="shared" si="21"/>
        <v>Si</v>
      </c>
      <c r="P313" s="17">
        <v>1</v>
      </c>
      <c r="Q313" s="19">
        <f>Tablas!$C$5*H313</f>
        <v>0</v>
      </c>
      <c r="R313" s="19">
        <f>Tablas!$D$5*I313</f>
        <v>13000</v>
      </c>
      <c r="S313" s="19">
        <f>Tablas!$E$5*J313</f>
        <v>0</v>
      </c>
      <c r="T313" s="19">
        <f>Tablas!$F$5*K313</f>
        <v>360000</v>
      </c>
      <c r="U313" s="19">
        <f>Tablas!$G$5*L313</f>
        <v>750000</v>
      </c>
      <c r="V313" s="19">
        <f>Tablas!$H$5*M313</f>
        <v>360000</v>
      </c>
      <c r="W313" s="19">
        <f t="shared" si="22"/>
        <v>1483000</v>
      </c>
      <c r="X313" s="17">
        <f>VLOOKUP(G313, Tablas!$B$9:$C$36, 2, FALSE)</f>
        <v>3</v>
      </c>
      <c r="Y313" s="17">
        <f t="shared" si="23"/>
        <v>2018</v>
      </c>
      <c r="Z313" s="17">
        <f t="shared" si="24"/>
        <v>1</v>
      </c>
    </row>
    <row r="314" spans="1:26" x14ac:dyDescent="0.25">
      <c r="A314" s="2">
        <v>10000312</v>
      </c>
      <c r="B314" s="1" t="s">
        <v>501</v>
      </c>
      <c r="C314" s="3">
        <v>43394</v>
      </c>
      <c r="D314" s="3">
        <v>44120</v>
      </c>
      <c r="E314" s="3" t="s">
        <v>44</v>
      </c>
      <c r="F314" s="1" t="s">
        <v>502</v>
      </c>
      <c r="G314" s="4" t="s">
        <v>113</v>
      </c>
      <c r="H314" s="8">
        <v>0</v>
      </c>
      <c r="I314" s="8">
        <v>0</v>
      </c>
      <c r="J314" s="8">
        <v>1</v>
      </c>
      <c r="K314" s="8">
        <v>3</v>
      </c>
      <c r="L314" s="8">
        <v>3</v>
      </c>
      <c r="M314" s="8">
        <v>1</v>
      </c>
      <c r="N314" s="17" t="str">
        <f t="shared" si="20"/>
        <v>Si</v>
      </c>
      <c r="O314" s="17" t="str">
        <f t="shared" si="21"/>
        <v>Si</v>
      </c>
      <c r="P314" s="17">
        <v>1</v>
      </c>
      <c r="Q314" s="19">
        <f>Tablas!$C$5*H314</f>
        <v>0</v>
      </c>
      <c r="R314" s="19">
        <f>Tablas!$D$5*I314</f>
        <v>0</v>
      </c>
      <c r="S314" s="19">
        <f>Tablas!$E$5*J314</f>
        <v>1500</v>
      </c>
      <c r="T314" s="19">
        <f>Tablas!$F$5*K314</f>
        <v>360000</v>
      </c>
      <c r="U314" s="19">
        <f>Tablas!$G$5*L314</f>
        <v>750000</v>
      </c>
      <c r="V314" s="19">
        <f>Tablas!$H$5*M314</f>
        <v>180000</v>
      </c>
      <c r="W314" s="19">
        <f t="shared" si="22"/>
        <v>1291500</v>
      </c>
      <c r="X314" s="17">
        <f>VLOOKUP(G314, Tablas!$B$9:$C$36, 2, FALSE)</f>
        <v>3</v>
      </c>
      <c r="Y314" s="17">
        <f t="shared" si="23"/>
        <v>2018</v>
      </c>
      <c r="Z314" s="17">
        <f t="shared" si="24"/>
        <v>10</v>
      </c>
    </row>
    <row r="315" spans="1:26" x14ac:dyDescent="0.25">
      <c r="A315" s="2">
        <v>10000313</v>
      </c>
      <c r="B315" s="1" t="s">
        <v>503</v>
      </c>
      <c r="C315" s="3">
        <v>43394</v>
      </c>
      <c r="D315" s="3">
        <v>43568</v>
      </c>
      <c r="E315" s="3" t="s">
        <v>37</v>
      </c>
      <c r="F315" s="1" t="s">
        <v>108</v>
      </c>
      <c r="G315" s="4" t="s">
        <v>109</v>
      </c>
      <c r="H315" s="8">
        <v>0</v>
      </c>
      <c r="I315" s="8">
        <v>0</v>
      </c>
      <c r="J315" s="8">
        <v>1</v>
      </c>
      <c r="K315" s="8">
        <v>1</v>
      </c>
      <c r="L315" s="8">
        <v>1</v>
      </c>
      <c r="M315" s="8">
        <v>2</v>
      </c>
      <c r="N315" s="17" t="str">
        <f t="shared" si="20"/>
        <v>Si</v>
      </c>
      <c r="O315" s="17" t="str">
        <f t="shared" si="21"/>
        <v>Si</v>
      </c>
      <c r="P315" s="17">
        <v>1</v>
      </c>
      <c r="Q315" s="19">
        <f>Tablas!$C$5*H315</f>
        <v>0</v>
      </c>
      <c r="R315" s="19">
        <f>Tablas!$D$5*I315</f>
        <v>0</v>
      </c>
      <c r="S315" s="19">
        <f>Tablas!$E$5*J315</f>
        <v>1500</v>
      </c>
      <c r="T315" s="19">
        <f>Tablas!$F$5*K315</f>
        <v>120000</v>
      </c>
      <c r="U315" s="19">
        <f>Tablas!$G$5*L315</f>
        <v>250000</v>
      </c>
      <c r="V315" s="19">
        <f>Tablas!$H$5*M315</f>
        <v>360000</v>
      </c>
      <c r="W315" s="19">
        <f t="shared" si="22"/>
        <v>731500</v>
      </c>
      <c r="X315" s="17">
        <f>VLOOKUP(G315, Tablas!$B$9:$C$36, 2, FALSE)</f>
        <v>3</v>
      </c>
      <c r="Y315" s="17">
        <f t="shared" si="23"/>
        <v>2018</v>
      </c>
      <c r="Z315" s="17">
        <f t="shared" si="24"/>
        <v>4</v>
      </c>
    </row>
    <row r="316" spans="1:26" x14ac:dyDescent="0.25">
      <c r="A316" s="2">
        <v>10000314</v>
      </c>
      <c r="B316" s="1" t="s">
        <v>504</v>
      </c>
      <c r="C316" s="3">
        <v>43394</v>
      </c>
      <c r="D316" s="3">
        <v>44072</v>
      </c>
      <c r="E316" s="3" t="s">
        <v>37</v>
      </c>
      <c r="F316" s="1" t="s">
        <v>81</v>
      </c>
      <c r="G316" s="4" t="s">
        <v>82</v>
      </c>
      <c r="H316" s="8">
        <v>1</v>
      </c>
      <c r="I316" s="8">
        <v>1</v>
      </c>
      <c r="J316" s="8">
        <v>0</v>
      </c>
      <c r="K316" s="8">
        <v>3</v>
      </c>
      <c r="L316" s="8">
        <v>2</v>
      </c>
      <c r="M316" s="8">
        <v>1</v>
      </c>
      <c r="N316" s="17" t="str">
        <f t="shared" si="20"/>
        <v>Si</v>
      </c>
      <c r="O316" s="17" t="str">
        <f t="shared" si="21"/>
        <v>Si</v>
      </c>
      <c r="P316" s="17">
        <v>1</v>
      </c>
      <c r="Q316" s="19">
        <f>Tablas!$C$5*H316</f>
        <v>2500</v>
      </c>
      <c r="R316" s="19">
        <f>Tablas!$D$5*I316</f>
        <v>6500</v>
      </c>
      <c r="S316" s="19">
        <f>Tablas!$E$5*J316</f>
        <v>0</v>
      </c>
      <c r="T316" s="19">
        <f>Tablas!$F$5*K316</f>
        <v>360000</v>
      </c>
      <c r="U316" s="19">
        <f>Tablas!$G$5*L316</f>
        <v>500000</v>
      </c>
      <c r="V316" s="19">
        <f>Tablas!$H$5*M316</f>
        <v>180000</v>
      </c>
      <c r="W316" s="19">
        <f t="shared" si="22"/>
        <v>1049000</v>
      </c>
      <c r="X316" s="17">
        <f>VLOOKUP(G316, Tablas!$B$9:$C$36, 2, FALSE)</f>
        <v>2</v>
      </c>
      <c r="Y316" s="17">
        <f t="shared" si="23"/>
        <v>2018</v>
      </c>
      <c r="Z316" s="17">
        <f t="shared" si="24"/>
        <v>8</v>
      </c>
    </row>
    <row r="317" spans="1:26" x14ac:dyDescent="0.25">
      <c r="A317" s="2">
        <v>10000315</v>
      </c>
      <c r="B317" s="1" t="s">
        <v>505</v>
      </c>
      <c r="C317" s="3">
        <v>43394</v>
      </c>
      <c r="D317" s="3">
        <v>44118</v>
      </c>
      <c r="E317" s="3" t="s">
        <v>37</v>
      </c>
      <c r="F317" s="1" t="s">
        <v>115</v>
      </c>
      <c r="G317" s="4" t="s">
        <v>74</v>
      </c>
      <c r="H317" s="8">
        <v>0</v>
      </c>
      <c r="I317" s="8">
        <v>2</v>
      </c>
      <c r="J317" s="8">
        <v>0</v>
      </c>
      <c r="K317" s="8">
        <v>0</v>
      </c>
      <c r="L317" s="8">
        <v>1</v>
      </c>
      <c r="M317" s="8">
        <v>2</v>
      </c>
      <c r="N317" s="17" t="str">
        <f t="shared" si="20"/>
        <v>Si</v>
      </c>
      <c r="O317" s="17" t="str">
        <f t="shared" si="21"/>
        <v>Si</v>
      </c>
      <c r="P317" s="17">
        <v>1</v>
      </c>
      <c r="Q317" s="19">
        <f>Tablas!$C$5*H317</f>
        <v>0</v>
      </c>
      <c r="R317" s="19">
        <f>Tablas!$D$5*I317</f>
        <v>13000</v>
      </c>
      <c r="S317" s="19">
        <f>Tablas!$E$5*J317</f>
        <v>0</v>
      </c>
      <c r="T317" s="19">
        <f>Tablas!$F$5*K317</f>
        <v>0</v>
      </c>
      <c r="U317" s="19">
        <f>Tablas!$G$5*L317</f>
        <v>250000</v>
      </c>
      <c r="V317" s="19">
        <f>Tablas!$H$5*M317</f>
        <v>360000</v>
      </c>
      <c r="W317" s="19">
        <f t="shared" si="22"/>
        <v>623000</v>
      </c>
      <c r="X317" s="17">
        <f>VLOOKUP(G317, Tablas!$B$9:$C$36, 2, FALSE)</f>
        <v>2</v>
      </c>
      <c r="Y317" s="17">
        <f t="shared" si="23"/>
        <v>2018</v>
      </c>
      <c r="Z317" s="17">
        <f t="shared" si="24"/>
        <v>10</v>
      </c>
    </row>
    <row r="318" spans="1:26" x14ac:dyDescent="0.25">
      <c r="A318" s="2">
        <v>10000316</v>
      </c>
      <c r="B318" s="1" t="s">
        <v>506</v>
      </c>
      <c r="C318" s="3">
        <v>43394</v>
      </c>
      <c r="D318" s="3">
        <v>44177</v>
      </c>
      <c r="E318" s="3" t="s">
        <v>44</v>
      </c>
      <c r="F318" s="1" t="s">
        <v>204</v>
      </c>
      <c r="G318" s="4" t="s">
        <v>78</v>
      </c>
      <c r="H318" s="8">
        <v>0</v>
      </c>
      <c r="I318" s="8">
        <v>2</v>
      </c>
      <c r="J318" s="8">
        <v>0</v>
      </c>
      <c r="K318" s="8">
        <v>0</v>
      </c>
      <c r="L318" s="8">
        <v>2</v>
      </c>
      <c r="M318" s="8">
        <v>1</v>
      </c>
      <c r="N318" s="17" t="str">
        <f t="shared" si="20"/>
        <v>Si</v>
      </c>
      <c r="O318" s="17" t="str">
        <f t="shared" si="21"/>
        <v>Si</v>
      </c>
      <c r="P318" s="17">
        <v>1</v>
      </c>
      <c r="Q318" s="19">
        <f>Tablas!$C$5*H318</f>
        <v>0</v>
      </c>
      <c r="R318" s="19">
        <f>Tablas!$D$5*I318</f>
        <v>13000</v>
      </c>
      <c r="S318" s="19">
        <f>Tablas!$E$5*J318</f>
        <v>0</v>
      </c>
      <c r="T318" s="19">
        <f>Tablas!$F$5*K318</f>
        <v>0</v>
      </c>
      <c r="U318" s="19">
        <f>Tablas!$G$5*L318</f>
        <v>500000</v>
      </c>
      <c r="V318" s="19">
        <f>Tablas!$H$5*M318</f>
        <v>180000</v>
      </c>
      <c r="W318" s="19">
        <f t="shared" si="22"/>
        <v>693000</v>
      </c>
      <c r="X318" s="17">
        <f>VLOOKUP(G318, Tablas!$B$9:$C$36, 2, FALSE)</f>
        <v>2</v>
      </c>
      <c r="Y318" s="17">
        <f t="shared" si="23"/>
        <v>2018</v>
      </c>
      <c r="Z318" s="17">
        <f t="shared" si="24"/>
        <v>12</v>
      </c>
    </row>
    <row r="319" spans="1:26" x14ac:dyDescent="0.25">
      <c r="A319" s="2">
        <v>10000317</v>
      </c>
      <c r="B319" s="1" t="s">
        <v>507</v>
      </c>
      <c r="C319" s="3">
        <v>43410</v>
      </c>
      <c r="D319" s="3">
        <v>43879</v>
      </c>
      <c r="E319" s="3" t="s">
        <v>37</v>
      </c>
      <c r="F319" s="1" t="s">
        <v>81</v>
      </c>
      <c r="G319" s="4" t="s">
        <v>82</v>
      </c>
      <c r="H319" s="8">
        <v>0</v>
      </c>
      <c r="I319" s="8">
        <v>2</v>
      </c>
      <c r="J319" s="8">
        <v>0</v>
      </c>
      <c r="K319" s="8">
        <v>0</v>
      </c>
      <c r="L319" s="8">
        <v>2</v>
      </c>
      <c r="M319" s="8">
        <v>0</v>
      </c>
      <c r="N319" s="17" t="str">
        <f t="shared" si="20"/>
        <v>Si</v>
      </c>
      <c r="O319" s="17" t="str">
        <f t="shared" si="21"/>
        <v>Si</v>
      </c>
      <c r="P319" s="17">
        <v>1</v>
      </c>
      <c r="Q319" s="19">
        <f>Tablas!$C$5*H319</f>
        <v>0</v>
      </c>
      <c r="R319" s="19">
        <f>Tablas!$D$5*I319</f>
        <v>13000</v>
      </c>
      <c r="S319" s="19">
        <f>Tablas!$E$5*J319</f>
        <v>0</v>
      </c>
      <c r="T319" s="19">
        <f>Tablas!$F$5*K319</f>
        <v>0</v>
      </c>
      <c r="U319" s="19">
        <f>Tablas!$G$5*L319</f>
        <v>500000</v>
      </c>
      <c r="V319" s="19">
        <f>Tablas!$H$5*M319</f>
        <v>0</v>
      </c>
      <c r="W319" s="19">
        <f t="shared" si="22"/>
        <v>513000</v>
      </c>
      <c r="X319" s="17">
        <f>VLOOKUP(G319, Tablas!$B$9:$C$36, 2, FALSE)</f>
        <v>2</v>
      </c>
      <c r="Y319" s="17">
        <f t="shared" si="23"/>
        <v>2018</v>
      </c>
      <c r="Z319" s="17">
        <f t="shared" si="24"/>
        <v>2</v>
      </c>
    </row>
    <row r="320" spans="1:26" x14ac:dyDescent="0.25">
      <c r="A320" s="2">
        <v>10000318</v>
      </c>
      <c r="B320" s="1" t="s">
        <v>508</v>
      </c>
      <c r="C320" s="3">
        <v>43410</v>
      </c>
      <c r="D320" s="3">
        <v>43860</v>
      </c>
      <c r="E320" s="3" t="s">
        <v>37</v>
      </c>
      <c r="F320" s="1" t="s">
        <v>509</v>
      </c>
      <c r="G320" s="4" t="s">
        <v>57</v>
      </c>
      <c r="H320" s="8">
        <v>0</v>
      </c>
      <c r="I320" s="8">
        <v>1</v>
      </c>
      <c r="J320" s="8">
        <v>1</v>
      </c>
      <c r="K320" s="8">
        <v>3</v>
      </c>
      <c r="L320" s="8">
        <v>3</v>
      </c>
      <c r="M320" s="8">
        <v>1</v>
      </c>
      <c r="N320" s="17" t="str">
        <f t="shared" si="20"/>
        <v>Si</v>
      </c>
      <c r="O320" s="17" t="str">
        <f t="shared" si="21"/>
        <v>Si</v>
      </c>
      <c r="P320" s="17">
        <v>1</v>
      </c>
      <c r="Q320" s="19">
        <f>Tablas!$C$5*H320</f>
        <v>0</v>
      </c>
      <c r="R320" s="19">
        <f>Tablas!$D$5*I320</f>
        <v>6500</v>
      </c>
      <c r="S320" s="19">
        <f>Tablas!$E$5*J320</f>
        <v>1500</v>
      </c>
      <c r="T320" s="19">
        <f>Tablas!$F$5*K320</f>
        <v>360000</v>
      </c>
      <c r="U320" s="19">
        <f>Tablas!$G$5*L320</f>
        <v>750000</v>
      </c>
      <c r="V320" s="19">
        <f>Tablas!$H$5*M320</f>
        <v>180000</v>
      </c>
      <c r="W320" s="19">
        <f t="shared" si="22"/>
        <v>1298000</v>
      </c>
      <c r="X320" s="17">
        <f>VLOOKUP(G320, Tablas!$B$9:$C$36, 2, FALSE)</f>
        <v>1</v>
      </c>
      <c r="Y320" s="17">
        <f t="shared" si="23"/>
        <v>2018</v>
      </c>
      <c r="Z320" s="17">
        <f t="shared" si="24"/>
        <v>1</v>
      </c>
    </row>
    <row r="321" spans="1:26" x14ac:dyDescent="0.25">
      <c r="A321" s="2">
        <v>10000319</v>
      </c>
      <c r="B321" s="1" t="s">
        <v>510</v>
      </c>
      <c r="C321" s="3">
        <v>43410</v>
      </c>
      <c r="D321" s="3">
        <v>43915</v>
      </c>
      <c r="E321" s="3" t="s">
        <v>37</v>
      </c>
      <c r="F321" s="1" t="s">
        <v>511</v>
      </c>
      <c r="G321" s="4" t="s">
        <v>82</v>
      </c>
      <c r="H321" s="8">
        <v>0</v>
      </c>
      <c r="I321" s="8">
        <v>0</v>
      </c>
      <c r="J321" s="8">
        <v>0</v>
      </c>
      <c r="K321" s="8">
        <v>0</v>
      </c>
      <c r="L321" s="8">
        <v>2</v>
      </c>
      <c r="M321" s="8">
        <v>2</v>
      </c>
      <c r="N321" s="17" t="str">
        <f t="shared" si="20"/>
        <v>No</v>
      </c>
      <c r="O321" s="17" t="str">
        <f t="shared" si="21"/>
        <v>Si</v>
      </c>
      <c r="P321" s="17">
        <v>1</v>
      </c>
      <c r="Q321" s="19">
        <f>Tablas!$C$5*H321</f>
        <v>0</v>
      </c>
      <c r="R321" s="19">
        <f>Tablas!$D$5*I321</f>
        <v>0</v>
      </c>
      <c r="S321" s="19">
        <f>Tablas!$E$5*J321</f>
        <v>0</v>
      </c>
      <c r="T321" s="19">
        <f>Tablas!$F$5*K321</f>
        <v>0</v>
      </c>
      <c r="U321" s="19">
        <f>Tablas!$G$5*L321</f>
        <v>500000</v>
      </c>
      <c r="V321" s="19">
        <f>Tablas!$H$5*M321</f>
        <v>360000</v>
      </c>
      <c r="W321" s="19">
        <f t="shared" si="22"/>
        <v>860000</v>
      </c>
      <c r="X321" s="17">
        <f>VLOOKUP(G321, Tablas!$B$9:$C$36, 2, FALSE)</f>
        <v>2</v>
      </c>
      <c r="Y321" s="17">
        <f t="shared" si="23"/>
        <v>2018</v>
      </c>
      <c r="Z321" s="17">
        <f t="shared" si="24"/>
        <v>3</v>
      </c>
    </row>
    <row r="322" spans="1:26" x14ac:dyDescent="0.25">
      <c r="A322" s="2">
        <v>10000320</v>
      </c>
      <c r="B322" s="1" t="s">
        <v>512</v>
      </c>
      <c r="C322" s="3">
        <v>43410</v>
      </c>
      <c r="D322" s="3">
        <v>43997</v>
      </c>
      <c r="E322" s="3" t="s">
        <v>37</v>
      </c>
      <c r="F322" s="1" t="s">
        <v>115</v>
      </c>
      <c r="G322" s="4" t="s">
        <v>74</v>
      </c>
      <c r="H322" s="8">
        <v>0</v>
      </c>
      <c r="I322" s="8">
        <v>1</v>
      </c>
      <c r="J322" s="8">
        <v>0</v>
      </c>
      <c r="K322" s="8">
        <v>1</v>
      </c>
      <c r="L322" s="8">
        <v>1</v>
      </c>
      <c r="M322" s="8">
        <v>0</v>
      </c>
      <c r="N322" s="17" t="str">
        <f t="shared" si="20"/>
        <v>Si</v>
      </c>
      <c r="O322" s="17" t="str">
        <f t="shared" si="21"/>
        <v>Si</v>
      </c>
      <c r="P322" s="17">
        <v>1</v>
      </c>
      <c r="Q322" s="19">
        <f>Tablas!$C$5*H322</f>
        <v>0</v>
      </c>
      <c r="R322" s="19">
        <f>Tablas!$D$5*I322</f>
        <v>6500</v>
      </c>
      <c r="S322" s="19">
        <f>Tablas!$E$5*J322</f>
        <v>0</v>
      </c>
      <c r="T322" s="19">
        <f>Tablas!$F$5*K322</f>
        <v>120000</v>
      </c>
      <c r="U322" s="19">
        <f>Tablas!$G$5*L322</f>
        <v>250000</v>
      </c>
      <c r="V322" s="19">
        <f>Tablas!$H$5*M322</f>
        <v>0</v>
      </c>
      <c r="W322" s="19">
        <f t="shared" si="22"/>
        <v>376500</v>
      </c>
      <c r="X322" s="17">
        <f>VLOOKUP(G322, Tablas!$B$9:$C$36, 2, FALSE)</f>
        <v>2</v>
      </c>
      <c r="Y322" s="17">
        <f t="shared" si="23"/>
        <v>2018</v>
      </c>
      <c r="Z322" s="17">
        <f t="shared" si="24"/>
        <v>6</v>
      </c>
    </row>
    <row r="323" spans="1:26" x14ac:dyDescent="0.25">
      <c r="A323" s="2">
        <v>10000321</v>
      </c>
      <c r="B323" s="1" t="s">
        <v>513</v>
      </c>
      <c r="C323" s="3">
        <v>43410</v>
      </c>
      <c r="D323" s="3">
        <v>44238</v>
      </c>
      <c r="E323" s="3" t="s">
        <v>37</v>
      </c>
      <c r="F323" s="1" t="s">
        <v>514</v>
      </c>
      <c r="G323" s="4" t="s">
        <v>57</v>
      </c>
      <c r="H323" s="8">
        <v>1</v>
      </c>
      <c r="I323" s="8">
        <v>2</v>
      </c>
      <c r="J323" s="8">
        <v>0</v>
      </c>
      <c r="K323" s="8">
        <v>0</v>
      </c>
      <c r="L323" s="8">
        <v>1</v>
      </c>
      <c r="M323" s="8">
        <v>1</v>
      </c>
      <c r="N323" s="17" t="str">
        <f t="shared" ref="N323:N386" si="25">IF(OR(H323&gt;0, I323&gt;0, J323&gt;0), "Si", "No")</f>
        <v>Si</v>
      </c>
      <c r="O323" s="17" t="str">
        <f t="shared" ref="O323:O386" si="26">IF(OR(K323&gt;0, L323&gt;0, M323&gt;0), "Si", "No")</f>
        <v>Si</v>
      </c>
      <c r="P323" s="17">
        <v>1</v>
      </c>
      <c r="Q323" s="19">
        <f>Tablas!$C$5*H323</f>
        <v>2500</v>
      </c>
      <c r="R323" s="19">
        <f>Tablas!$D$5*I323</f>
        <v>13000</v>
      </c>
      <c r="S323" s="19">
        <f>Tablas!$E$5*J323</f>
        <v>0</v>
      </c>
      <c r="T323" s="19">
        <f>Tablas!$F$5*K323</f>
        <v>0</v>
      </c>
      <c r="U323" s="19">
        <f>Tablas!$G$5*L323</f>
        <v>250000</v>
      </c>
      <c r="V323" s="19">
        <f>Tablas!$H$5*M323</f>
        <v>180000</v>
      </c>
      <c r="W323" s="19">
        <f t="shared" ref="W323:W386" si="27">SUM(Q323:V323)</f>
        <v>445500</v>
      </c>
      <c r="X323" s="17">
        <f>VLOOKUP(G323, Tablas!$B$9:$C$36, 2, FALSE)</f>
        <v>1</v>
      </c>
      <c r="Y323" s="17">
        <f t="shared" si="23"/>
        <v>2018</v>
      </c>
      <c r="Z323" s="17">
        <f t="shared" si="24"/>
        <v>2</v>
      </c>
    </row>
    <row r="324" spans="1:26" x14ac:dyDescent="0.25">
      <c r="A324" s="2">
        <v>10000322</v>
      </c>
      <c r="B324" s="1" t="s">
        <v>515</v>
      </c>
      <c r="C324" s="3">
        <v>43410</v>
      </c>
      <c r="D324" s="3">
        <v>43727</v>
      </c>
      <c r="E324" s="3" t="s">
        <v>44</v>
      </c>
      <c r="F324" s="1" t="s">
        <v>73</v>
      </c>
      <c r="G324" s="4" t="s">
        <v>74</v>
      </c>
      <c r="H324" s="8">
        <v>0</v>
      </c>
      <c r="I324" s="8">
        <v>2</v>
      </c>
      <c r="J324" s="8">
        <v>0</v>
      </c>
      <c r="K324" s="8">
        <v>3</v>
      </c>
      <c r="L324" s="8">
        <v>3</v>
      </c>
      <c r="M324" s="8">
        <v>1</v>
      </c>
      <c r="N324" s="17" t="str">
        <f t="shared" si="25"/>
        <v>Si</v>
      </c>
      <c r="O324" s="17" t="str">
        <f t="shared" si="26"/>
        <v>Si</v>
      </c>
      <c r="P324" s="17">
        <v>1</v>
      </c>
      <c r="Q324" s="19">
        <f>Tablas!$C$5*H324</f>
        <v>0</v>
      </c>
      <c r="R324" s="19">
        <f>Tablas!$D$5*I324</f>
        <v>13000</v>
      </c>
      <c r="S324" s="19">
        <f>Tablas!$E$5*J324</f>
        <v>0</v>
      </c>
      <c r="T324" s="19">
        <f>Tablas!$F$5*K324</f>
        <v>360000</v>
      </c>
      <c r="U324" s="19">
        <f>Tablas!$G$5*L324</f>
        <v>750000</v>
      </c>
      <c r="V324" s="19">
        <f>Tablas!$H$5*M324</f>
        <v>180000</v>
      </c>
      <c r="W324" s="19">
        <f t="shared" si="27"/>
        <v>1303000</v>
      </c>
      <c r="X324" s="17">
        <f>VLOOKUP(G324, Tablas!$B$9:$C$36, 2, FALSE)</f>
        <v>2</v>
      </c>
      <c r="Y324" s="17">
        <f t="shared" ref="Y324:Y387" si="28">YEAR(C324)</f>
        <v>2018</v>
      </c>
      <c r="Z324" s="17">
        <f t="shared" ref="Z324:Z387" si="29">MONTH(D324)</f>
        <v>9</v>
      </c>
    </row>
    <row r="325" spans="1:26" x14ac:dyDescent="0.25">
      <c r="A325" s="2">
        <v>10000323</v>
      </c>
      <c r="B325" s="1" t="s">
        <v>516</v>
      </c>
      <c r="C325" s="3">
        <v>43410</v>
      </c>
      <c r="D325" s="3">
        <v>44089</v>
      </c>
      <c r="E325" s="3" t="s">
        <v>37</v>
      </c>
      <c r="F325" s="1" t="s">
        <v>56</v>
      </c>
      <c r="G325" s="4" t="s">
        <v>57</v>
      </c>
      <c r="H325" s="8">
        <v>0</v>
      </c>
      <c r="I325" s="8">
        <v>0</v>
      </c>
      <c r="J325" s="8">
        <v>1</v>
      </c>
      <c r="K325" s="8">
        <v>3</v>
      </c>
      <c r="L325" s="8">
        <v>2</v>
      </c>
      <c r="M325" s="8">
        <v>1</v>
      </c>
      <c r="N325" s="17" t="str">
        <f t="shared" si="25"/>
        <v>Si</v>
      </c>
      <c r="O325" s="17" t="str">
        <f t="shared" si="26"/>
        <v>Si</v>
      </c>
      <c r="P325" s="17">
        <v>1</v>
      </c>
      <c r="Q325" s="19">
        <f>Tablas!$C$5*H325</f>
        <v>0</v>
      </c>
      <c r="R325" s="19">
        <f>Tablas!$D$5*I325</f>
        <v>0</v>
      </c>
      <c r="S325" s="19">
        <f>Tablas!$E$5*J325</f>
        <v>1500</v>
      </c>
      <c r="T325" s="19">
        <f>Tablas!$F$5*K325</f>
        <v>360000</v>
      </c>
      <c r="U325" s="19">
        <f>Tablas!$G$5*L325</f>
        <v>500000</v>
      </c>
      <c r="V325" s="19">
        <f>Tablas!$H$5*M325</f>
        <v>180000</v>
      </c>
      <c r="W325" s="19">
        <f t="shared" si="27"/>
        <v>1041500</v>
      </c>
      <c r="X325" s="17">
        <f>VLOOKUP(G325, Tablas!$B$9:$C$36, 2, FALSE)</f>
        <v>1</v>
      </c>
      <c r="Y325" s="17">
        <f t="shared" si="28"/>
        <v>2018</v>
      </c>
      <c r="Z325" s="17">
        <f t="shared" si="29"/>
        <v>9</v>
      </c>
    </row>
    <row r="326" spans="1:26" x14ac:dyDescent="0.25">
      <c r="A326" s="2">
        <v>10000324</v>
      </c>
      <c r="B326" s="1" t="s">
        <v>517</v>
      </c>
      <c r="C326" s="3">
        <v>43410</v>
      </c>
      <c r="D326" s="3">
        <v>43603</v>
      </c>
      <c r="E326" s="3" t="s">
        <v>37</v>
      </c>
      <c r="F326" s="1" t="s">
        <v>421</v>
      </c>
      <c r="G326" s="4" t="s">
        <v>82</v>
      </c>
      <c r="H326" s="8">
        <v>0</v>
      </c>
      <c r="I326" s="8">
        <v>0</v>
      </c>
      <c r="J326" s="8">
        <v>1</v>
      </c>
      <c r="K326" s="8">
        <v>1</v>
      </c>
      <c r="L326" s="8">
        <v>2</v>
      </c>
      <c r="M326" s="8">
        <v>0</v>
      </c>
      <c r="N326" s="17" t="str">
        <f t="shared" si="25"/>
        <v>Si</v>
      </c>
      <c r="O326" s="17" t="str">
        <f t="shared" si="26"/>
        <v>Si</v>
      </c>
      <c r="P326" s="17">
        <v>1</v>
      </c>
      <c r="Q326" s="19">
        <f>Tablas!$C$5*H326</f>
        <v>0</v>
      </c>
      <c r="R326" s="19">
        <f>Tablas!$D$5*I326</f>
        <v>0</v>
      </c>
      <c r="S326" s="19">
        <f>Tablas!$E$5*J326</f>
        <v>1500</v>
      </c>
      <c r="T326" s="19">
        <f>Tablas!$F$5*K326</f>
        <v>120000</v>
      </c>
      <c r="U326" s="19">
        <f>Tablas!$G$5*L326</f>
        <v>500000</v>
      </c>
      <c r="V326" s="19">
        <f>Tablas!$H$5*M326</f>
        <v>0</v>
      </c>
      <c r="W326" s="19">
        <f t="shared" si="27"/>
        <v>621500</v>
      </c>
      <c r="X326" s="17">
        <f>VLOOKUP(G326, Tablas!$B$9:$C$36, 2, FALSE)</f>
        <v>2</v>
      </c>
      <c r="Y326" s="17">
        <f t="shared" si="28"/>
        <v>2018</v>
      </c>
      <c r="Z326" s="17">
        <f t="shared" si="29"/>
        <v>5</v>
      </c>
    </row>
    <row r="327" spans="1:26" x14ac:dyDescent="0.25">
      <c r="A327" s="2">
        <v>10000325</v>
      </c>
      <c r="B327" s="1" t="s">
        <v>518</v>
      </c>
      <c r="C327" s="3">
        <v>43410</v>
      </c>
      <c r="D327" s="3">
        <v>43933</v>
      </c>
      <c r="E327" s="3" t="s">
        <v>37</v>
      </c>
      <c r="F327" s="1" t="s">
        <v>421</v>
      </c>
      <c r="G327" s="4" t="s">
        <v>82</v>
      </c>
      <c r="H327" s="8">
        <v>0</v>
      </c>
      <c r="I327" s="8">
        <v>2</v>
      </c>
      <c r="J327" s="8">
        <v>0</v>
      </c>
      <c r="K327" s="8">
        <v>3</v>
      </c>
      <c r="L327" s="8">
        <v>2</v>
      </c>
      <c r="M327" s="8">
        <v>0</v>
      </c>
      <c r="N327" s="17" t="str">
        <f t="shared" si="25"/>
        <v>Si</v>
      </c>
      <c r="O327" s="17" t="str">
        <f t="shared" si="26"/>
        <v>Si</v>
      </c>
      <c r="P327" s="17">
        <v>1</v>
      </c>
      <c r="Q327" s="19">
        <f>Tablas!$C$5*H327</f>
        <v>0</v>
      </c>
      <c r="R327" s="19">
        <f>Tablas!$D$5*I327</f>
        <v>13000</v>
      </c>
      <c r="S327" s="19">
        <f>Tablas!$E$5*J327</f>
        <v>0</v>
      </c>
      <c r="T327" s="19">
        <f>Tablas!$F$5*K327</f>
        <v>360000</v>
      </c>
      <c r="U327" s="19">
        <f>Tablas!$G$5*L327</f>
        <v>500000</v>
      </c>
      <c r="V327" s="19">
        <f>Tablas!$H$5*M327</f>
        <v>0</v>
      </c>
      <c r="W327" s="19">
        <f t="shared" si="27"/>
        <v>873000</v>
      </c>
      <c r="X327" s="17">
        <f>VLOOKUP(G327, Tablas!$B$9:$C$36, 2, FALSE)</f>
        <v>2</v>
      </c>
      <c r="Y327" s="17">
        <f t="shared" si="28"/>
        <v>2018</v>
      </c>
      <c r="Z327" s="17">
        <f t="shared" si="29"/>
        <v>4</v>
      </c>
    </row>
    <row r="328" spans="1:26" x14ac:dyDescent="0.25">
      <c r="A328" s="2">
        <v>10000326</v>
      </c>
      <c r="B328" s="1" t="s">
        <v>519</v>
      </c>
      <c r="C328" s="3">
        <v>43410</v>
      </c>
      <c r="D328" s="3">
        <v>44213</v>
      </c>
      <c r="E328" s="3" t="s">
        <v>37</v>
      </c>
      <c r="F328" s="1" t="s">
        <v>421</v>
      </c>
      <c r="G328" s="4" t="s">
        <v>82</v>
      </c>
      <c r="H328" s="8">
        <v>0</v>
      </c>
      <c r="I328" s="8">
        <v>0</v>
      </c>
      <c r="J328" s="8">
        <v>1</v>
      </c>
      <c r="K328" s="8">
        <v>0</v>
      </c>
      <c r="L328" s="8">
        <v>1</v>
      </c>
      <c r="M328" s="8">
        <v>0</v>
      </c>
      <c r="N328" s="17" t="str">
        <f t="shared" si="25"/>
        <v>Si</v>
      </c>
      <c r="O328" s="17" t="str">
        <f t="shared" si="26"/>
        <v>Si</v>
      </c>
      <c r="P328" s="17">
        <v>1</v>
      </c>
      <c r="Q328" s="19">
        <f>Tablas!$C$5*H328</f>
        <v>0</v>
      </c>
      <c r="R328" s="19">
        <f>Tablas!$D$5*I328</f>
        <v>0</v>
      </c>
      <c r="S328" s="19">
        <f>Tablas!$E$5*J328</f>
        <v>1500</v>
      </c>
      <c r="T328" s="19">
        <f>Tablas!$F$5*K328</f>
        <v>0</v>
      </c>
      <c r="U328" s="19">
        <f>Tablas!$G$5*L328</f>
        <v>250000</v>
      </c>
      <c r="V328" s="19">
        <f>Tablas!$H$5*M328</f>
        <v>0</v>
      </c>
      <c r="W328" s="19">
        <f t="shared" si="27"/>
        <v>251500</v>
      </c>
      <c r="X328" s="17">
        <f>VLOOKUP(G328, Tablas!$B$9:$C$36, 2, FALSE)</f>
        <v>2</v>
      </c>
      <c r="Y328" s="17">
        <f t="shared" si="28"/>
        <v>2018</v>
      </c>
      <c r="Z328" s="17">
        <f t="shared" si="29"/>
        <v>1</v>
      </c>
    </row>
    <row r="329" spans="1:26" x14ac:dyDescent="0.25">
      <c r="A329" s="2">
        <v>10000327</v>
      </c>
      <c r="B329" s="1" t="s">
        <v>520</v>
      </c>
      <c r="C329" s="3">
        <v>43410</v>
      </c>
      <c r="D329" s="3">
        <v>43584</v>
      </c>
      <c r="E329" s="3" t="s">
        <v>37</v>
      </c>
      <c r="F329" s="1" t="s">
        <v>421</v>
      </c>
      <c r="G329" s="4" t="s">
        <v>82</v>
      </c>
      <c r="H329" s="8">
        <v>0</v>
      </c>
      <c r="I329" s="8">
        <v>1</v>
      </c>
      <c r="J329" s="8">
        <v>1</v>
      </c>
      <c r="K329" s="8">
        <v>3</v>
      </c>
      <c r="L329" s="8">
        <v>1</v>
      </c>
      <c r="M329" s="8">
        <v>1</v>
      </c>
      <c r="N329" s="17" t="str">
        <f t="shared" si="25"/>
        <v>Si</v>
      </c>
      <c r="O329" s="17" t="str">
        <f t="shared" si="26"/>
        <v>Si</v>
      </c>
      <c r="P329" s="17">
        <v>1</v>
      </c>
      <c r="Q329" s="19">
        <f>Tablas!$C$5*H329</f>
        <v>0</v>
      </c>
      <c r="R329" s="19">
        <f>Tablas!$D$5*I329</f>
        <v>6500</v>
      </c>
      <c r="S329" s="19">
        <f>Tablas!$E$5*J329</f>
        <v>1500</v>
      </c>
      <c r="T329" s="19">
        <f>Tablas!$F$5*K329</f>
        <v>360000</v>
      </c>
      <c r="U329" s="19">
        <f>Tablas!$G$5*L329</f>
        <v>250000</v>
      </c>
      <c r="V329" s="19">
        <f>Tablas!$H$5*M329</f>
        <v>180000</v>
      </c>
      <c r="W329" s="19">
        <f t="shared" si="27"/>
        <v>798000</v>
      </c>
      <c r="X329" s="17">
        <f>VLOOKUP(G329, Tablas!$B$9:$C$36, 2, FALSE)</f>
        <v>2</v>
      </c>
      <c r="Y329" s="17">
        <f t="shared" si="28"/>
        <v>2018</v>
      </c>
      <c r="Z329" s="17">
        <f t="shared" si="29"/>
        <v>4</v>
      </c>
    </row>
    <row r="330" spans="1:26" x14ac:dyDescent="0.25">
      <c r="A330" s="2">
        <v>10000328</v>
      </c>
      <c r="B330" s="1" t="s">
        <v>521</v>
      </c>
      <c r="C330" s="3">
        <v>43410</v>
      </c>
      <c r="D330" s="3">
        <v>43765</v>
      </c>
      <c r="E330" s="3" t="s">
        <v>44</v>
      </c>
      <c r="F330" s="1" t="s">
        <v>115</v>
      </c>
      <c r="G330" s="4" t="s">
        <v>74</v>
      </c>
      <c r="H330" s="8">
        <v>0</v>
      </c>
      <c r="I330" s="8">
        <v>0</v>
      </c>
      <c r="J330" s="8">
        <v>0</v>
      </c>
      <c r="K330" s="8">
        <v>1</v>
      </c>
      <c r="L330" s="8">
        <v>1</v>
      </c>
      <c r="M330" s="8">
        <v>0</v>
      </c>
      <c r="N330" s="17" t="str">
        <f t="shared" si="25"/>
        <v>No</v>
      </c>
      <c r="O330" s="17" t="str">
        <f t="shared" si="26"/>
        <v>Si</v>
      </c>
      <c r="P330" s="17">
        <v>1</v>
      </c>
      <c r="Q330" s="19">
        <f>Tablas!$C$5*H330</f>
        <v>0</v>
      </c>
      <c r="R330" s="19">
        <f>Tablas!$D$5*I330</f>
        <v>0</v>
      </c>
      <c r="S330" s="19">
        <f>Tablas!$E$5*J330</f>
        <v>0</v>
      </c>
      <c r="T330" s="19">
        <f>Tablas!$F$5*K330</f>
        <v>120000</v>
      </c>
      <c r="U330" s="19">
        <f>Tablas!$G$5*L330</f>
        <v>250000</v>
      </c>
      <c r="V330" s="19">
        <f>Tablas!$H$5*M330</f>
        <v>0</v>
      </c>
      <c r="W330" s="19">
        <f t="shared" si="27"/>
        <v>370000</v>
      </c>
      <c r="X330" s="17">
        <f>VLOOKUP(G330, Tablas!$B$9:$C$36, 2, FALSE)</f>
        <v>2</v>
      </c>
      <c r="Y330" s="17">
        <f t="shared" si="28"/>
        <v>2018</v>
      </c>
      <c r="Z330" s="17">
        <f t="shared" si="29"/>
        <v>10</v>
      </c>
    </row>
    <row r="331" spans="1:26" x14ac:dyDescent="0.25">
      <c r="A331" s="2">
        <v>10000329</v>
      </c>
      <c r="B331" s="1" t="s">
        <v>522</v>
      </c>
      <c r="C331" s="3">
        <v>43410</v>
      </c>
      <c r="D331" s="3">
        <v>44304</v>
      </c>
      <c r="E331" s="3" t="s">
        <v>44</v>
      </c>
      <c r="F331" s="1" t="s">
        <v>162</v>
      </c>
      <c r="G331" s="4" t="s">
        <v>163</v>
      </c>
      <c r="H331" s="8">
        <v>0</v>
      </c>
      <c r="I331" s="8">
        <v>2</v>
      </c>
      <c r="J331" s="8">
        <v>1</v>
      </c>
      <c r="K331" s="8">
        <v>3</v>
      </c>
      <c r="L331" s="8">
        <v>3</v>
      </c>
      <c r="M331" s="8">
        <v>0</v>
      </c>
      <c r="N331" s="17" t="str">
        <f t="shared" si="25"/>
        <v>Si</v>
      </c>
      <c r="O331" s="17" t="str">
        <f t="shared" si="26"/>
        <v>Si</v>
      </c>
      <c r="P331" s="17">
        <v>1</v>
      </c>
      <c r="Q331" s="19">
        <f>Tablas!$C$5*H331</f>
        <v>0</v>
      </c>
      <c r="R331" s="19">
        <f>Tablas!$D$5*I331</f>
        <v>13000</v>
      </c>
      <c r="S331" s="19">
        <f>Tablas!$E$5*J331</f>
        <v>1500</v>
      </c>
      <c r="T331" s="19">
        <f>Tablas!$F$5*K331</f>
        <v>360000</v>
      </c>
      <c r="U331" s="19">
        <f>Tablas!$G$5*L331</f>
        <v>750000</v>
      </c>
      <c r="V331" s="19">
        <f>Tablas!$H$5*M331</f>
        <v>0</v>
      </c>
      <c r="W331" s="19">
        <f t="shared" si="27"/>
        <v>1124500</v>
      </c>
      <c r="X331" s="17">
        <f>VLOOKUP(G331, Tablas!$B$9:$C$36, 2, FALSE)</f>
        <v>4</v>
      </c>
      <c r="Y331" s="17">
        <f t="shared" si="28"/>
        <v>2018</v>
      </c>
      <c r="Z331" s="17">
        <f t="shared" si="29"/>
        <v>4</v>
      </c>
    </row>
    <row r="332" spans="1:26" x14ac:dyDescent="0.25">
      <c r="A332" s="2">
        <v>10000330</v>
      </c>
      <c r="B332" s="1" t="s">
        <v>523</v>
      </c>
      <c r="C332" s="3">
        <v>43416</v>
      </c>
      <c r="D332" s="3">
        <v>44121</v>
      </c>
      <c r="E332" s="3" t="s">
        <v>37</v>
      </c>
      <c r="F332" s="1" t="s">
        <v>524</v>
      </c>
      <c r="G332" s="4" t="s">
        <v>78</v>
      </c>
      <c r="H332" s="8">
        <v>0</v>
      </c>
      <c r="I332" s="8">
        <v>2</v>
      </c>
      <c r="J332" s="8">
        <v>1</v>
      </c>
      <c r="K332" s="8">
        <v>0</v>
      </c>
      <c r="L332" s="8">
        <v>1</v>
      </c>
      <c r="M332" s="8">
        <v>1</v>
      </c>
      <c r="N332" s="17" t="str">
        <f t="shared" si="25"/>
        <v>Si</v>
      </c>
      <c r="O332" s="17" t="str">
        <f t="shared" si="26"/>
        <v>Si</v>
      </c>
      <c r="P332" s="17">
        <v>1</v>
      </c>
      <c r="Q332" s="19">
        <f>Tablas!$C$5*H332</f>
        <v>0</v>
      </c>
      <c r="R332" s="19">
        <f>Tablas!$D$5*I332</f>
        <v>13000</v>
      </c>
      <c r="S332" s="19">
        <f>Tablas!$E$5*J332</f>
        <v>1500</v>
      </c>
      <c r="T332" s="19">
        <f>Tablas!$F$5*K332</f>
        <v>0</v>
      </c>
      <c r="U332" s="19">
        <f>Tablas!$G$5*L332</f>
        <v>250000</v>
      </c>
      <c r="V332" s="19">
        <f>Tablas!$H$5*M332</f>
        <v>180000</v>
      </c>
      <c r="W332" s="19">
        <f t="shared" si="27"/>
        <v>444500</v>
      </c>
      <c r="X332" s="17">
        <f>VLOOKUP(G332, Tablas!$B$9:$C$36, 2, FALSE)</f>
        <v>2</v>
      </c>
      <c r="Y332" s="17">
        <f t="shared" si="28"/>
        <v>2018</v>
      </c>
      <c r="Z332" s="17">
        <f t="shared" si="29"/>
        <v>10</v>
      </c>
    </row>
    <row r="333" spans="1:26" x14ac:dyDescent="0.25">
      <c r="A333" s="2">
        <v>10000331</v>
      </c>
      <c r="B333" s="1" t="s">
        <v>525</v>
      </c>
      <c r="C333" s="3">
        <v>43417</v>
      </c>
      <c r="D333" s="3">
        <v>43823</v>
      </c>
      <c r="E333" s="3" t="s">
        <v>44</v>
      </c>
      <c r="F333" s="1" t="s">
        <v>94</v>
      </c>
      <c r="G333" s="4" t="s">
        <v>95</v>
      </c>
      <c r="H333" s="8">
        <v>0</v>
      </c>
      <c r="I333" s="8">
        <v>2</v>
      </c>
      <c r="J333" s="8">
        <v>1</v>
      </c>
      <c r="K333" s="8">
        <v>1</v>
      </c>
      <c r="L333" s="8">
        <v>1</v>
      </c>
      <c r="M333" s="8">
        <v>0</v>
      </c>
      <c r="N333" s="17" t="str">
        <f t="shared" si="25"/>
        <v>Si</v>
      </c>
      <c r="O333" s="17" t="str">
        <f t="shared" si="26"/>
        <v>Si</v>
      </c>
      <c r="P333" s="17">
        <v>1</v>
      </c>
      <c r="Q333" s="19">
        <f>Tablas!$C$5*H333</f>
        <v>0</v>
      </c>
      <c r="R333" s="19">
        <f>Tablas!$D$5*I333</f>
        <v>13000</v>
      </c>
      <c r="S333" s="19">
        <f>Tablas!$E$5*J333</f>
        <v>1500</v>
      </c>
      <c r="T333" s="19">
        <f>Tablas!$F$5*K333</f>
        <v>120000</v>
      </c>
      <c r="U333" s="19">
        <f>Tablas!$G$5*L333</f>
        <v>250000</v>
      </c>
      <c r="V333" s="19">
        <f>Tablas!$H$5*M333</f>
        <v>0</v>
      </c>
      <c r="W333" s="19">
        <f t="shared" si="27"/>
        <v>384500</v>
      </c>
      <c r="X333" s="17">
        <f>VLOOKUP(G333, Tablas!$B$9:$C$36, 2, FALSE)</f>
        <v>2</v>
      </c>
      <c r="Y333" s="17">
        <f t="shared" si="28"/>
        <v>2018</v>
      </c>
      <c r="Z333" s="17">
        <f t="shared" si="29"/>
        <v>12</v>
      </c>
    </row>
    <row r="334" spans="1:26" x14ac:dyDescent="0.25">
      <c r="A334" s="2">
        <v>10000332</v>
      </c>
      <c r="B334" s="1" t="s">
        <v>526</v>
      </c>
      <c r="C334" s="3">
        <v>43417</v>
      </c>
      <c r="D334" s="3">
        <v>43836</v>
      </c>
      <c r="E334" s="3" t="s">
        <v>44</v>
      </c>
      <c r="F334" s="1" t="s">
        <v>94</v>
      </c>
      <c r="G334" s="4" t="s">
        <v>95</v>
      </c>
      <c r="H334" s="8">
        <v>0</v>
      </c>
      <c r="I334" s="8">
        <v>0</v>
      </c>
      <c r="J334" s="8">
        <v>0</v>
      </c>
      <c r="K334" s="8">
        <v>3</v>
      </c>
      <c r="L334" s="8">
        <v>3</v>
      </c>
      <c r="M334" s="8">
        <v>2</v>
      </c>
      <c r="N334" s="17" t="str">
        <f t="shared" si="25"/>
        <v>No</v>
      </c>
      <c r="O334" s="17" t="str">
        <f t="shared" si="26"/>
        <v>Si</v>
      </c>
      <c r="P334" s="17">
        <v>1</v>
      </c>
      <c r="Q334" s="19">
        <f>Tablas!$C$5*H334</f>
        <v>0</v>
      </c>
      <c r="R334" s="19">
        <f>Tablas!$D$5*I334</f>
        <v>0</v>
      </c>
      <c r="S334" s="19">
        <f>Tablas!$E$5*J334</f>
        <v>0</v>
      </c>
      <c r="T334" s="19">
        <f>Tablas!$F$5*K334</f>
        <v>360000</v>
      </c>
      <c r="U334" s="19">
        <f>Tablas!$G$5*L334</f>
        <v>750000</v>
      </c>
      <c r="V334" s="19">
        <f>Tablas!$H$5*M334</f>
        <v>360000</v>
      </c>
      <c r="W334" s="19">
        <f t="shared" si="27"/>
        <v>1470000</v>
      </c>
      <c r="X334" s="17">
        <f>VLOOKUP(G334, Tablas!$B$9:$C$36, 2, FALSE)</f>
        <v>2</v>
      </c>
      <c r="Y334" s="17">
        <f t="shared" si="28"/>
        <v>2018</v>
      </c>
      <c r="Z334" s="17">
        <f t="shared" si="29"/>
        <v>1</v>
      </c>
    </row>
    <row r="335" spans="1:26" x14ac:dyDescent="0.25">
      <c r="A335" s="2">
        <v>10000333</v>
      </c>
      <c r="B335" s="1" t="s">
        <v>527</v>
      </c>
      <c r="C335" s="3">
        <v>43417</v>
      </c>
      <c r="D335" s="3">
        <v>43699</v>
      </c>
      <c r="E335" s="3" t="s">
        <v>44</v>
      </c>
      <c r="F335" s="1" t="s">
        <v>528</v>
      </c>
      <c r="G335" s="4" t="s">
        <v>113</v>
      </c>
      <c r="H335" s="8">
        <v>0</v>
      </c>
      <c r="I335" s="8">
        <v>2</v>
      </c>
      <c r="J335" s="8">
        <v>1</v>
      </c>
      <c r="K335" s="8">
        <v>3</v>
      </c>
      <c r="L335" s="8">
        <v>2</v>
      </c>
      <c r="M335" s="8">
        <v>0</v>
      </c>
      <c r="N335" s="17" t="str">
        <f t="shared" si="25"/>
        <v>Si</v>
      </c>
      <c r="O335" s="17" t="str">
        <f t="shared" si="26"/>
        <v>Si</v>
      </c>
      <c r="P335" s="17">
        <v>1</v>
      </c>
      <c r="Q335" s="19">
        <f>Tablas!$C$5*H335</f>
        <v>0</v>
      </c>
      <c r="R335" s="19">
        <f>Tablas!$D$5*I335</f>
        <v>13000</v>
      </c>
      <c r="S335" s="19">
        <f>Tablas!$E$5*J335</f>
        <v>1500</v>
      </c>
      <c r="T335" s="19">
        <f>Tablas!$F$5*K335</f>
        <v>360000</v>
      </c>
      <c r="U335" s="19">
        <f>Tablas!$G$5*L335</f>
        <v>500000</v>
      </c>
      <c r="V335" s="19">
        <f>Tablas!$H$5*M335</f>
        <v>0</v>
      </c>
      <c r="W335" s="19">
        <f t="shared" si="27"/>
        <v>874500</v>
      </c>
      <c r="X335" s="17">
        <f>VLOOKUP(G335, Tablas!$B$9:$C$36, 2, FALSE)</f>
        <v>3</v>
      </c>
      <c r="Y335" s="17">
        <f t="shared" si="28"/>
        <v>2018</v>
      </c>
      <c r="Z335" s="17">
        <f t="shared" si="29"/>
        <v>8</v>
      </c>
    </row>
    <row r="336" spans="1:26" x14ac:dyDescent="0.25">
      <c r="A336" s="2">
        <v>10000334</v>
      </c>
      <c r="B336" s="1" t="s">
        <v>529</v>
      </c>
      <c r="C336" s="3">
        <v>43428</v>
      </c>
      <c r="D336" s="3">
        <v>43864</v>
      </c>
      <c r="E336" s="3" t="s">
        <v>44</v>
      </c>
      <c r="F336" s="1" t="s">
        <v>148</v>
      </c>
      <c r="G336" s="4" t="s">
        <v>149</v>
      </c>
      <c r="H336" s="8">
        <v>0</v>
      </c>
      <c r="I336" s="8">
        <v>1</v>
      </c>
      <c r="J336" s="8">
        <v>0</v>
      </c>
      <c r="K336" s="8">
        <v>0</v>
      </c>
      <c r="L336" s="8">
        <v>1</v>
      </c>
      <c r="M336" s="8">
        <v>1</v>
      </c>
      <c r="N336" s="17" t="str">
        <f t="shared" si="25"/>
        <v>Si</v>
      </c>
      <c r="O336" s="17" t="str">
        <f t="shared" si="26"/>
        <v>Si</v>
      </c>
      <c r="P336" s="17">
        <v>1</v>
      </c>
      <c r="Q336" s="19">
        <f>Tablas!$C$5*H336</f>
        <v>0</v>
      </c>
      <c r="R336" s="19">
        <f>Tablas!$D$5*I336</f>
        <v>6500</v>
      </c>
      <c r="S336" s="19">
        <f>Tablas!$E$5*J336</f>
        <v>0</v>
      </c>
      <c r="T336" s="19">
        <f>Tablas!$F$5*K336</f>
        <v>0</v>
      </c>
      <c r="U336" s="19">
        <f>Tablas!$G$5*L336</f>
        <v>250000</v>
      </c>
      <c r="V336" s="19">
        <f>Tablas!$H$5*M336</f>
        <v>180000</v>
      </c>
      <c r="W336" s="19">
        <f t="shared" si="27"/>
        <v>436500</v>
      </c>
      <c r="X336" s="17">
        <f>VLOOKUP(G336, Tablas!$B$9:$C$36, 2, FALSE)</f>
        <v>4</v>
      </c>
      <c r="Y336" s="17">
        <f t="shared" si="28"/>
        <v>2018</v>
      </c>
      <c r="Z336" s="17">
        <f t="shared" si="29"/>
        <v>2</v>
      </c>
    </row>
    <row r="337" spans="1:26" x14ac:dyDescent="0.25">
      <c r="A337" s="2">
        <v>10000335</v>
      </c>
      <c r="B337" s="1" t="s">
        <v>530</v>
      </c>
      <c r="C337" s="3">
        <v>43428</v>
      </c>
      <c r="D337" s="3">
        <v>44195</v>
      </c>
      <c r="E337" s="3" t="s">
        <v>37</v>
      </c>
      <c r="F337" s="1" t="s">
        <v>41</v>
      </c>
      <c r="G337" s="4" t="s">
        <v>41</v>
      </c>
      <c r="H337" s="8">
        <v>1</v>
      </c>
      <c r="I337" s="8">
        <v>2</v>
      </c>
      <c r="J337" s="8">
        <v>0</v>
      </c>
      <c r="K337" s="8">
        <v>1</v>
      </c>
      <c r="L337" s="8">
        <v>2</v>
      </c>
      <c r="M337" s="8">
        <v>2</v>
      </c>
      <c r="N337" s="17" t="str">
        <f t="shared" si="25"/>
        <v>Si</v>
      </c>
      <c r="O337" s="17" t="str">
        <f t="shared" si="26"/>
        <v>Si</v>
      </c>
      <c r="P337" s="17">
        <v>1</v>
      </c>
      <c r="Q337" s="19">
        <f>Tablas!$C$5*H337</f>
        <v>2500</v>
      </c>
      <c r="R337" s="19">
        <f>Tablas!$D$5*I337</f>
        <v>13000</v>
      </c>
      <c r="S337" s="19">
        <f>Tablas!$E$5*J337</f>
        <v>0</v>
      </c>
      <c r="T337" s="19">
        <f>Tablas!$F$5*K337</f>
        <v>120000</v>
      </c>
      <c r="U337" s="19">
        <f>Tablas!$G$5*L337</f>
        <v>500000</v>
      </c>
      <c r="V337" s="19">
        <f>Tablas!$H$5*M337</f>
        <v>360000</v>
      </c>
      <c r="W337" s="19">
        <f t="shared" si="27"/>
        <v>995500</v>
      </c>
      <c r="X337" s="17">
        <f>VLOOKUP(G337, Tablas!$B$9:$C$36, 2, FALSE)</f>
        <v>1</v>
      </c>
      <c r="Y337" s="17">
        <f t="shared" si="28"/>
        <v>2018</v>
      </c>
      <c r="Z337" s="17">
        <f t="shared" si="29"/>
        <v>12</v>
      </c>
    </row>
    <row r="338" spans="1:26" x14ac:dyDescent="0.25">
      <c r="A338" s="2">
        <v>10000336</v>
      </c>
      <c r="B338" s="1" t="s">
        <v>531</v>
      </c>
      <c r="C338" s="3">
        <v>43428</v>
      </c>
      <c r="D338" s="3">
        <v>44312</v>
      </c>
      <c r="E338" s="3" t="s">
        <v>37</v>
      </c>
      <c r="F338" s="1" t="s">
        <v>41</v>
      </c>
      <c r="G338" s="4" t="s">
        <v>41</v>
      </c>
      <c r="H338" s="8">
        <v>0</v>
      </c>
      <c r="I338" s="8">
        <v>1</v>
      </c>
      <c r="J338" s="8">
        <v>1</v>
      </c>
      <c r="K338" s="8">
        <v>1</v>
      </c>
      <c r="L338" s="8">
        <v>2</v>
      </c>
      <c r="M338" s="8">
        <v>1</v>
      </c>
      <c r="N338" s="17" t="str">
        <f t="shared" si="25"/>
        <v>Si</v>
      </c>
      <c r="O338" s="17" t="str">
        <f t="shared" si="26"/>
        <v>Si</v>
      </c>
      <c r="P338" s="17">
        <v>1</v>
      </c>
      <c r="Q338" s="19">
        <f>Tablas!$C$5*H338</f>
        <v>0</v>
      </c>
      <c r="R338" s="19">
        <f>Tablas!$D$5*I338</f>
        <v>6500</v>
      </c>
      <c r="S338" s="19">
        <f>Tablas!$E$5*J338</f>
        <v>1500</v>
      </c>
      <c r="T338" s="19">
        <f>Tablas!$F$5*K338</f>
        <v>120000</v>
      </c>
      <c r="U338" s="19">
        <f>Tablas!$G$5*L338</f>
        <v>500000</v>
      </c>
      <c r="V338" s="19">
        <f>Tablas!$H$5*M338</f>
        <v>180000</v>
      </c>
      <c r="W338" s="19">
        <f t="shared" si="27"/>
        <v>808000</v>
      </c>
      <c r="X338" s="17">
        <f>VLOOKUP(G338, Tablas!$B$9:$C$36, 2, FALSE)</f>
        <v>1</v>
      </c>
      <c r="Y338" s="17">
        <f t="shared" si="28"/>
        <v>2018</v>
      </c>
      <c r="Z338" s="17">
        <f t="shared" si="29"/>
        <v>4</v>
      </c>
    </row>
    <row r="339" spans="1:26" x14ac:dyDescent="0.25">
      <c r="A339" s="2">
        <v>10000337</v>
      </c>
      <c r="B339" s="1" t="s">
        <v>532</v>
      </c>
      <c r="C339" s="3">
        <v>43428</v>
      </c>
      <c r="D339" s="3">
        <v>44093</v>
      </c>
      <c r="E339" s="3" t="s">
        <v>37</v>
      </c>
      <c r="F339" s="1" t="s">
        <v>41</v>
      </c>
      <c r="G339" s="4" t="s">
        <v>41</v>
      </c>
      <c r="H339" s="8">
        <v>0</v>
      </c>
      <c r="I339" s="8">
        <v>2</v>
      </c>
      <c r="J339" s="8">
        <v>0</v>
      </c>
      <c r="K339" s="8">
        <v>1</v>
      </c>
      <c r="L339" s="8">
        <v>1</v>
      </c>
      <c r="M339" s="8">
        <v>1</v>
      </c>
      <c r="N339" s="17" t="str">
        <f t="shared" si="25"/>
        <v>Si</v>
      </c>
      <c r="O339" s="17" t="str">
        <f t="shared" si="26"/>
        <v>Si</v>
      </c>
      <c r="P339" s="17">
        <v>1</v>
      </c>
      <c r="Q339" s="19">
        <f>Tablas!$C$5*H339</f>
        <v>0</v>
      </c>
      <c r="R339" s="19">
        <f>Tablas!$D$5*I339</f>
        <v>13000</v>
      </c>
      <c r="S339" s="19">
        <f>Tablas!$E$5*J339</f>
        <v>0</v>
      </c>
      <c r="T339" s="19">
        <f>Tablas!$F$5*K339</f>
        <v>120000</v>
      </c>
      <c r="U339" s="19">
        <f>Tablas!$G$5*L339</f>
        <v>250000</v>
      </c>
      <c r="V339" s="19">
        <f>Tablas!$H$5*M339</f>
        <v>180000</v>
      </c>
      <c r="W339" s="19">
        <f t="shared" si="27"/>
        <v>563000</v>
      </c>
      <c r="X339" s="17">
        <f>VLOOKUP(G339, Tablas!$B$9:$C$36, 2, FALSE)</f>
        <v>1</v>
      </c>
      <c r="Y339" s="17">
        <f t="shared" si="28"/>
        <v>2018</v>
      </c>
      <c r="Z339" s="17">
        <f t="shared" si="29"/>
        <v>9</v>
      </c>
    </row>
    <row r="340" spans="1:26" x14ac:dyDescent="0.25">
      <c r="A340" s="2">
        <v>10000338</v>
      </c>
      <c r="B340" s="1" t="s">
        <v>533</v>
      </c>
      <c r="C340" s="3">
        <v>43428</v>
      </c>
      <c r="D340" s="3">
        <v>44166</v>
      </c>
      <c r="E340" s="3" t="s">
        <v>37</v>
      </c>
      <c r="F340" s="1" t="s">
        <v>106</v>
      </c>
      <c r="G340" s="4" t="s">
        <v>50</v>
      </c>
      <c r="H340" s="8">
        <v>0</v>
      </c>
      <c r="I340" s="8">
        <v>0</v>
      </c>
      <c r="J340" s="8">
        <v>1</v>
      </c>
      <c r="K340" s="8">
        <v>1</v>
      </c>
      <c r="L340" s="8">
        <v>1</v>
      </c>
      <c r="M340" s="8">
        <v>1</v>
      </c>
      <c r="N340" s="17" t="str">
        <f t="shared" si="25"/>
        <v>Si</v>
      </c>
      <c r="O340" s="17" t="str">
        <f t="shared" si="26"/>
        <v>Si</v>
      </c>
      <c r="P340" s="17">
        <v>1</v>
      </c>
      <c r="Q340" s="19">
        <f>Tablas!$C$5*H340</f>
        <v>0</v>
      </c>
      <c r="R340" s="19">
        <f>Tablas!$D$5*I340</f>
        <v>0</v>
      </c>
      <c r="S340" s="19">
        <f>Tablas!$E$5*J340</f>
        <v>1500</v>
      </c>
      <c r="T340" s="19">
        <f>Tablas!$F$5*K340</f>
        <v>120000</v>
      </c>
      <c r="U340" s="19">
        <f>Tablas!$G$5*L340</f>
        <v>250000</v>
      </c>
      <c r="V340" s="19">
        <f>Tablas!$H$5*M340</f>
        <v>180000</v>
      </c>
      <c r="W340" s="19">
        <f t="shared" si="27"/>
        <v>551500</v>
      </c>
      <c r="X340" s="17">
        <f>VLOOKUP(G340, Tablas!$B$9:$C$36, 2, FALSE)</f>
        <v>1</v>
      </c>
      <c r="Y340" s="17">
        <f t="shared" si="28"/>
        <v>2018</v>
      </c>
      <c r="Z340" s="17">
        <f t="shared" si="29"/>
        <v>12</v>
      </c>
    </row>
    <row r="341" spans="1:26" x14ac:dyDescent="0.25">
      <c r="A341" s="2">
        <v>10000339</v>
      </c>
      <c r="B341" s="1" t="s">
        <v>534</v>
      </c>
      <c r="C341" s="3">
        <v>43442</v>
      </c>
      <c r="D341" s="3">
        <v>43648</v>
      </c>
      <c r="E341" s="3" t="s">
        <v>37</v>
      </c>
      <c r="F341" s="1" t="s">
        <v>535</v>
      </c>
      <c r="G341" s="4" t="s">
        <v>109</v>
      </c>
      <c r="H341" s="8">
        <v>0</v>
      </c>
      <c r="I341" s="8">
        <v>0</v>
      </c>
      <c r="J341" s="8">
        <v>0</v>
      </c>
      <c r="K341" s="8">
        <v>0</v>
      </c>
      <c r="L341" s="8">
        <v>3</v>
      </c>
      <c r="M341" s="8">
        <v>0</v>
      </c>
      <c r="N341" s="17" t="str">
        <f t="shared" si="25"/>
        <v>No</v>
      </c>
      <c r="O341" s="17" t="str">
        <f t="shared" si="26"/>
        <v>Si</v>
      </c>
      <c r="P341" s="17">
        <v>1</v>
      </c>
      <c r="Q341" s="19">
        <f>Tablas!$C$5*H341</f>
        <v>0</v>
      </c>
      <c r="R341" s="19">
        <f>Tablas!$D$5*I341</f>
        <v>0</v>
      </c>
      <c r="S341" s="19">
        <f>Tablas!$E$5*J341</f>
        <v>0</v>
      </c>
      <c r="T341" s="19">
        <f>Tablas!$F$5*K341</f>
        <v>0</v>
      </c>
      <c r="U341" s="19">
        <f>Tablas!$G$5*L341</f>
        <v>750000</v>
      </c>
      <c r="V341" s="19">
        <f>Tablas!$H$5*M341</f>
        <v>0</v>
      </c>
      <c r="W341" s="19">
        <f t="shared" si="27"/>
        <v>750000</v>
      </c>
      <c r="X341" s="17">
        <f>VLOOKUP(G341, Tablas!$B$9:$C$36, 2, FALSE)</f>
        <v>3</v>
      </c>
      <c r="Y341" s="17">
        <f t="shared" si="28"/>
        <v>2018</v>
      </c>
      <c r="Z341" s="17">
        <f t="shared" si="29"/>
        <v>7</v>
      </c>
    </row>
    <row r="342" spans="1:26" x14ac:dyDescent="0.25">
      <c r="A342" s="2">
        <v>10000340</v>
      </c>
      <c r="B342" s="1" t="s">
        <v>536</v>
      </c>
      <c r="C342" s="3">
        <v>43442</v>
      </c>
      <c r="D342" s="3">
        <v>44339</v>
      </c>
      <c r="E342" s="3" t="s">
        <v>37</v>
      </c>
      <c r="F342" s="1" t="s">
        <v>62</v>
      </c>
      <c r="G342" s="4" t="s">
        <v>63</v>
      </c>
      <c r="H342" s="8">
        <v>1</v>
      </c>
      <c r="I342" s="8">
        <v>0</v>
      </c>
      <c r="J342" s="8">
        <v>1</v>
      </c>
      <c r="K342" s="8">
        <v>0</v>
      </c>
      <c r="L342" s="8">
        <v>1</v>
      </c>
      <c r="M342" s="8">
        <v>1</v>
      </c>
      <c r="N342" s="17" t="str">
        <f t="shared" si="25"/>
        <v>Si</v>
      </c>
      <c r="O342" s="17" t="str">
        <f t="shared" si="26"/>
        <v>Si</v>
      </c>
      <c r="P342" s="17">
        <v>1</v>
      </c>
      <c r="Q342" s="19">
        <f>Tablas!$C$5*H342</f>
        <v>2500</v>
      </c>
      <c r="R342" s="19">
        <f>Tablas!$D$5*I342</f>
        <v>0</v>
      </c>
      <c r="S342" s="19">
        <f>Tablas!$E$5*J342</f>
        <v>1500</v>
      </c>
      <c r="T342" s="19">
        <f>Tablas!$F$5*K342</f>
        <v>0</v>
      </c>
      <c r="U342" s="19">
        <f>Tablas!$G$5*L342</f>
        <v>250000</v>
      </c>
      <c r="V342" s="19">
        <f>Tablas!$H$5*M342</f>
        <v>180000</v>
      </c>
      <c r="W342" s="19">
        <f t="shared" si="27"/>
        <v>434000</v>
      </c>
      <c r="X342" s="17">
        <f>VLOOKUP(G342, Tablas!$B$9:$C$36, 2, FALSE)</f>
        <v>1</v>
      </c>
      <c r="Y342" s="17">
        <f t="shared" si="28"/>
        <v>2018</v>
      </c>
      <c r="Z342" s="17">
        <f t="shared" si="29"/>
        <v>5</v>
      </c>
    </row>
    <row r="343" spans="1:26" x14ac:dyDescent="0.25">
      <c r="A343" s="2">
        <v>10000341</v>
      </c>
      <c r="B343" s="1" t="s">
        <v>537</v>
      </c>
      <c r="C343" s="3">
        <v>43442</v>
      </c>
      <c r="D343" s="3">
        <v>43585</v>
      </c>
      <c r="E343" s="3" t="s">
        <v>37</v>
      </c>
      <c r="F343" s="1" t="s">
        <v>87</v>
      </c>
      <c r="G343" s="4" t="s">
        <v>47</v>
      </c>
      <c r="H343" s="8">
        <v>0</v>
      </c>
      <c r="I343" s="8">
        <v>2</v>
      </c>
      <c r="J343" s="8">
        <v>1</v>
      </c>
      <c r="K343" s="8">
        <v>1</v>
      </c>
      <c r="L343" s="8">
        <v>2</v>
      </c>
      <c r="M343" s="8">
        <v>0</v>
      </c>
      <c r="N343" s="17" t="str">
        <f t="shared" si="25"/>
        <v>Si</v>
      </c>
      <c r="O343" s="17" t="str">
        <f t="shared" si="26"/>
        <v>Si</v>
      </c>
      <c r="P343" s="17">
        <v>1</v>
      </c>
      <c r="Q343" s="19">
        <f>Tablas!$C$5*H343</f>
        <v>0</v>
      </c>
      <c r="R343" s="19">
        <f>Tablas!$D$5*I343</f>
        <v>13000</v>
      </c>
      <c r="S343" s="19">
        <f>Tablas!$E$5*J343</f>
        <v>1500</v>
      </c>
      <c r="T343" s="19">
        <f>Tablas!$F$5*K343</f>
        <v>120000</v>
      </c>
      <c r="U343" s="19">
        <f>Tablas!$G$5*L343</f>
        <v>500000</v>
      </c>
      <c r="V343" s="19">
        <f>Tablas!$H$5*M343</f>
        <v>0</v>
      </c>
      <c r="W343" s="19">
        <f t="shared" si="27"/>
        <v>634500</v>
      </c>
      <c r="X343" s="17">
        <f>VLOOKUP(G343, Tablas!$B$9:$C$36, 2, FALSE)</f>
        <v>1</v>
      </c>
      <c r="Y343" s="17">
        <f t="shared" si="28"/>
        <v>2018</v>
      </c>
      <c r="Z343" s="17">
        <f t="shared" si="29"/>
        <v>4</v>
      </c>
    </row>
    <row r="344" spans="1:26" x14ac:dyDescent="0.25">
      <c r="A344" s="2">
        <v>10000342</v>
      </c>
      <c r="B344" s="1" t="s">
        <v>538</v>
      </c>
      <c r="C344" s="3">
        <v>43442</v>
      </c>
      <c r="D344" s="3">
        <v>43730</v>
      </c>
      <c r="E344" s="3" t="s">
        <v>44</v>
      </c>
      <c r="F344" s="1" t="s">
        <v>41</v>
      </c>
      <c r="G344" s="4" t="s">
        <v>41</v>
      </c>
      <c r="H344" s="8">
        <v>0</v>
      </c>
      <c r="I344" s="8">
        <v>0</v>
      </c>
      <c r="J344" s="8">
        <v>0</v>
      </c>
      <c r="K344" s="8">
        <v>3</v>
      </c>
      <c r="L344" s="8">
        <v>3</v>
      </c>
      <c r="M344" s="8">
        <v>2</v>
      </c>
      <c r="N344" s="17" t="str">
        <f t="shared" si="25"/>
        <v>No</v>
      </c>
      <c r="O344" s="17" t="str">
        <f t="shared" si="26"/>
        <v>Si</v>
      </c>
      <c r="P344" s="17">
        <v>1</v>
      </c>
      <c r="Q344" s="19">
        <f>Tablas!$C$5*H344</f>
        <v>0</v>
      </c>
      <c r="R344" s="19">
        <f>Tablas!$D$5*I344</f>
        <v>0</v>
      </c>
      <c r="S344" s="19">
        <f>Tablas!$E$5*J344</f>
        <v>0</v>
      </c>
      <c r="T344" s="19">
        <f>Tablas!$F$5*K344</f>
        <v>360000</v>
      </c>
      <c r="U344" s="19">
        <f>Tablas!$G$5*L344</f>
        <v>750000</v>
      </c>
      <c r="V344" s="19">
        <f>Tablas!$H$5*M344</f>
        <v>360000</v>
      </c>
      <c r="W344" s="19">
        <f t="shared" si="27"/>
        <v>1470000</v>
      </c>
      <c r="X344" s="17">
        <f>VLOOKUP(G344, Tablas!$B$9:$C$36, 2, FALSE)</f>
        <v>1</v>
      </c>
      <c r="Y344" s="17">
        <f t="shared" si="28"/>
        <v>2018</v>
      </c>
      <c r="Z344" s="17">
        <f t="shared" si="29"/>
        <v>9</v>
      </c>
    </row>
    <row r="345" spans="1:26" x14ac:dyDescent="0.25">
      <c r="A345" s="2">
        <v>10000343</v>
      </c>
      <c r="B345" s="1" t="s">
        <v>539</v>
      </c>
      <c r="C345" s="3">
        <v>43442</v>
      </c>
      <c r="D345" s="3">
        <v>43579</v>
      </c>
      <c r="E345" s="3" t="s">
        <v>44</v>
      </c>
      <c r="F345" s="1" t="s">
        <v>540</v>
      </c>
      <c r="G345" s="4" t="s">
        <v>82</v>
      </c>
      <c r="H345" s="8">
        <v>0</v>
      </c>
      <c r="I345" s="8">
        <v>2</v>
      </c>
      <c r="J345" s="8">
        <v>1</v>
      </c>
      <c r="K345" s="8">
        <v>1</v>
      </c>
      <c r="L345" s="8">
        <v>1</v>
      </c>
      <c r="M345" s="8">
        <v>0</v>
      </c>
      <c r="N345" s="17" t="str">
        <f t="shared" si="25"/>
        <v>Si</v>
      </c>
      <c r="O345" s="17" t="str">
        <f t="shared" si="26"/>
        <v>Si</v>
      </c>
      <c r="P345" s="17">
        <v>1</v>
      </c>
      <c r="Q345" s="19">
        <f>Tablas!$C$5*H345</f>
        <v>0</v>
      </c>
      <c r="R345" s="19">
        <f>Tablas!$D$5*I345</f>
        <v>13000</v>
      </c>
      <c r="S345" s="19">
        <f>Tablas!$E$5*J345</f>
        <v>1500</v>
      </c>
      <c r="T345" s="19">
        <f>Tablas!$F$5*K345</f>
        <v>120000</v>
      </c>
      <c r="U345" s="19">
        <f>Tablas!$G$5*L345</f>
        <v>250000</v>
      </c>
      <c r="V345" s="19">
        <f>Tablas!$H$5*M345</f>
        <v>0</v>
      </c>
      <c r="W345" s="19">
        <f t="shared" si="27"/>
        <v>384500</v>
      </c>
      <c r="X345" s="17">
        <f>VLOOKUP(G345, Tablas!$B$9:$C$36, 2, FALSE)</f>
        <v>2</v>
      </c>
      <c r="Y345" s="17">
        <f t="shared" si="28"/>
        <v>2018</v>
      </c>
      <c r="Z345" s="17">
        <f t="shared" si="29"/>
        <v>4</v>
      </c>
    </row>
    <row r="346" spans="1:26" x14ac:dyDescent="0.25">
      <c r="A346" s="2">
        <v>10000344</v>
      </c>
      <c r="B346" s="1" t="s">
        <v>541</v>
      </c>
      <c r="C346" s="3">
        <v>43442</v>
      </c>
      <c r="D346" s="3">
        <v>44005</v>
      </c>
      <c r="E346" s="3" t="s">
        <v>37</v>
      </c>
      <c r="F346" s="1" t="s">
        <v>168</v>
      </c>
      <c r="G346" s="4" t="s">
        <v>125</v>
      </c>
      <c r="H346" s="8">
        <v>0</v>
      </c>
      <c r="I346" s="8">
        <v>0</v>
      </c>
      <c r="J346" s="8">
        <v>0</v>
      </c>
      <c r="K346" s="8">
        <v>0</v>
      </c>
      <c r="L346" s="8">
        <v>1</v>
      </c>
      <c r="M346" s="8">
        <v>1</v>
      </c>
      <c r="N346" s="17" t="str">
        <f t="shared" si="25"/>
        <v>No</v>
      </c>
      <c r="O346" s="17" t="str">
        <f t="shared" si="26"/>
        <v>Si</v>
      </c>
      <c r="P346" s="17">
        <v>1</v>
      </c>
      <c r="Q346" s="19">
        <f>Tablas!$C$5*H346</f>
        <v>0</v>
      </c>
      <c r="R346" s="19">
        <f>Tablas!$D$5*I346</f>
        <v>0</v>
      </c>
      <c r="S346" s="19">
        <f>Tablas!$E$5*J346</f>
        <v>0</v>
      </c>
      <c r="T346" s="19">
        <f>Tablas!$F$5*K346</f>
        <v>0</v>
      </c>
      <c r="U346" s="19">
        <f>Tablas!$G$5*L346</f>
        <v>250000</v>
      </c>
      <c r="V346" s="19">
        <f>Tablas!$H$5*M346</f>
        <v>180000</v>
      </c>
      <c r="W346" s="19">
        <f t="shared" si="27"/>
        <v>430000</v>
      </c>
      <c r="X346" s="17">
        <f>VLOOKUP(G346, Tablas!$B$9:$C$36, 2, FALSE)</f>
        <v>3</v>
      </c>
      <c r="Y346" s="17">
        <f t="shared" si="28"/>
        <v>2018</v>
      </c>
      <c r="Z346" s="17">
        <f t="shared" si="29"/>
        <v>6</v>
      </c>
    </row>
    <row r="347" spans="1:26" x14ac:dyDescent="0.25">
      <c r="A347" s="2">
        <v>10000345</v>
      </c>
      <c r="B347" s="1" t="s">
        <v>542</v>
      </c>
      <c r="C347" s="3">
        <v>43442</v>
      </c>
      <c r="D347" s="3">
        <v>44014</v>
      </c>
      <c r="E347" s="3" t="s">
        <v>37</v>
      </c>
      <c r="F347" s="1" t="s">
        <v>41</v>
      </c>
      <c r="G347" s="4" t="s">
        <v>41</v>
      </c>
      <c r="H347" s="8">
        <v>1</v>
      </c>
      <c r="I347" s="8">
        <v>2</v>
      </c>
      <c r="J347" s="8">
        <v>0</v>
      </c>
      <c r="K347" s="8">
        <v>0</v>
      </c>
      <c r="L347" s="8">
        <v>2</v>
      </c>
      <c r="M347" s="8">
        <v>2</v>
      </c>
      <c r="N347" s="17" t="str">
        <f t="shared" si="25"/>
        <v>Si</v>
      </c>
      <c r="O347" s="17" t="str">
        <f t="shared" si="26"/>
        <v>Si</v>
      </c>
      <c r="P347" s="17">
        <v>1</v>
      </c>
      <c r="Q347" s="19">
        <f>Tablas!$C$5*H347</f>
        <v>2500</v>
      </c>
      <c r="R347" s="19">
        <f>Tablas!$D$5*I347</f>
        <v>13000</v>
      </c>
      <c r="S347" s="19">
        <f>Tablas!$E$5*J347</f>
        <v>0</v>
      </c>
      <c r="T347" s="19">
        <f>Tablas!$F$5*K347</f>
        <v>0</v>
      </c>
      <c r="U347" s="19">
        <f>Tablas!$G$5*L347</f>
        <v>500000</v>
      </c>
      <c r="V347" s="19">
        <f>Tablas!$H$5*M347</f>
        <v>360000</v>
      </c>
      <c r="W347" s="19">
        <f t="shared" si="27"/>
        <v>875500</v>
      </c>
      <c r="X347" s="17">
        <f>VLOOKUP(G347, Tablas!$B$9:$C$36, 2, FALSE)</f>
        <v>1</v>
      </c>
      <c r="Y347" s="17">
        <f t="shared" si="28"/>
        <v>2018</v>
      </c>
      <c r="Z347" s="17">
        <f t="shared" si="29"/>
        <v>7</v>
      </c>
    </row>
    <row r="348" spans="1:26" x14ac:dyDescent="0.25">
      <c r="A348" s="2">
        <v>10000346</v>
      </c>
      <c r="B348" s="1" t="s">
        <v>543</v>
      </c>
      <c r="C348" s="3">
        <v>43448</v>
      </c>
      <c r="D348" s="3">
        <v>44038</v>
      </c>
      <c r="E348" s="3" t="s">
        <v>37</v>
      </c>
      <c r="F348" s="1" t="s">
        <v>41</v>
      </c>
      <c r="G348" s="4" t="s">
        <v>41</v>
      </c>
      <c r="H348" s="8">
        <v>0</v>
      </c>
      <c r="I348" s="8">
        <v>1</v>
      </c>
      <c r="J348" s="8">
        <v>0</v>
      </c>
      <c r="K348" s="8">
        <v>1</v>
      </c>
      <c r="L348" s="8">
        <v>1</v>
      </c>
      <c r="M348" s="8">
        <v>0</v>
      </c>
      <c r="N348" s="17" t="str">
        <f t="shared" si="25"/>
        <v>Si</v>
      </c>
      <c r="O348" s="17" t="str">
        <f t="shared" si="26"/>
        <v>Si</v>
      </c>
      <c r="P348" s="17">
        <v>1</v>
      </c>
      <c r="Q348" s="19">
        <f>Tablas!$C$5*H348</f>
        <v>0</v>
      </c>
      <c r="R348" s="19">
        <f>Tablas!$D$5*I348</f>
        <v>6500</v>
      </c>
      <c r="S348" s="19">
        <f>Tablas!$E$5*J348</f>
        <v>0</v>
      </c>
      <c r="T348" s="19">
        <f>Tablas!$F$5*K348</f>
        <v>120000</v>
      </c>
      <c r="U348" s="19">
        <f>Tablas!$G$5*L348</f>
        <v>250000</v>
      </c>
      <c r="V348" s="19">
        <f>Tablas!$H$5*M348</f>
        <v>0</v>
      </c>
      <c r="W348" s="19">
        <f t="shared" si="27"/>
        <v>376500</v>
      </c>
      <c r="X348" s="17">
        <f>VLOOKUP(G348, Tablas!$B$9:$C$36, 2, FALSE)</f>
        <v>1</v>
      </c>
      <c r="Y348" s="17">
        <f t="shared" si="28"/>
        <v>2018</v>
      </c>
      <c r="Z348" s="17">
        <f t="shared" si="29"/>
        <v>7</v>
      </c>
    </row>
    <row r="349" spans="1:26" x14ac:dyDescent="0.25">
      <c r="A349" s="2">
        <v>10000347</v>
      </c>
      <c r="B349" s="1" t="s">
        <v>544</v>
      </c>
      <c r="C349" s="3">
        <v>43448</v>
      </c>
      <c r="D349" s="3">
        <v>43877</v>
      </c>
      <c r="E349" s="3" t="s">
        <v>37</v>
      </c>
      <c r="F349" s="1" t="s">
        <v>41</v>
      </c>
      <c r="G349" s="4" t="s">
        <v>41</v>
      </c>
      <c r="H349" s="8">
        <v>0</v>
      </c>
      <c r="I349" s="8">
        <v>0</v>
      </c>
      <c r="J349" s="8">
        <v>0</v>
      </c>
      <c r="K349" s="8">
        <v>1</v>
      </c>
      <c r="L349" s="8">
        <v>3</v>
      </c>
      <c r="M349" s="8">
        <v>0</v>
      </c>
      <c r="N349" s="17" t="str">
        <f t="shared" si="25"/>
        <v>No</v>
      </c>
      <c r="O349" s="17" t="str">
        <f t="shared" si="26"/>
        <v>Si</v>
      </c>
      <c r="P349" s="17">
        <v>1</v>
      </c>
      <c r="Q349" s="19">
        <f>Tablas!$C$5*H349</f>
        <v>0</v>
      </c>
      <c r="R349" s="19">
        <f>Tablas!$D$5*I349</f>
        <v>0</v>
      </c>
      <c r="S349" s="19">
        <f>Tablas!$E$5*J349</f>
        <v>0</v>
      </c>
      <c r="T349" s="19">
        <f>Tablas!$F$5*K349</f>
        <v>120000</v>
      </c>
      <c r="U349" s="19">
        <f>Tablas!$G$5*L349</f>
        <v>750000</v>
      </c>
      <c r="V349" s="19">
        <f>Tablas!$H$5*M349</f>
        <v>0</v>
      </c>
      <c r="W349" s="19">
        <f t="shared" si="27"/>
        <v>870000</v>
      </c>
      <c r="X349" s="17">
        <f>VLOOKUP(G349, Tablas!$B$9:$C$36, 2, FALSE)</f>
        <v>1</v>
      </c>
      <c r="Y349" s="17">
        <f t="shared" si="28"/>
        <v>2018</v>
      </c>
      <c r="Z349" s="17">
        <f t="shared" si="29"/>
        <v>2</v>
      </c>
    </row>
    <row r="350" spans="1:26" x14ac:dyDescent="0.25">
      <c r="A350" s="2">
        <v>10000348</v>
      </c>
      <c r="B350" s="1" t="s">
        <v>545</v>
      </c>
      <c r="C350" s="3">
        <v>43451</v>
      </c>
      <c r="D350" s="3">
        <v>43661</v>
      </c>
      <c r="E350" s="3" t="s">
        <v>37</v>
      </c>
      <c r="F350" s="1" t="s">
        <v>94</v>
      </c>
      <c r="G350" s="4" t="s">
        <v>95</v>
      </c>
      <c r="H350" s="8">
        <v>0</v>
      </c>
      <c r="I350" s="8">
        <v>1</v>
      </c>
      <c r="J350" s="8">
        <v>0</v>
      </c>
      <c r="K350" s="8">
        <v>0</v>
      </c>
      <c r="L350" s="8">
        <v>1</v>
      </c>
      <c r="M350" s="8">
        <v>2</v>
      </c>
      <c r="N350" s="17" t="str">
        <f t="shared" si="25"/>
        <v>Si</v>
      </c>
      <c r="O350" s="17" t="str">
        <f t="shared" si="26"/>
        <v>Si</v>
      </c>
      <c r="P350" s="17">
        <v>1</v>
      </c>
      <c r="Q350" s="19">
        <f>Tablas!$C$5*H350</f>
        <v>0</v>
      </c>
      <c r="R350" s="19">
        <f>Tablas!$D$5*I350</f>
        <v>6500</v>
      </c>
      <c r="S350" s="19">
        <f>Tablas!$E$5*J350</f>
        <v>0</v>
      </c>
      <c r="T350" s="19">
        <f>Tablas!$F$5*K350</f>
        <v>0</v>
      </c>
      <c r="U350" s="19">
        <f>Tablas!$G$5*L350</f>
        <v>250000</v>
      </c>
      <c r="V350" s="19">
        <f>Tablas!$H$5*M350</f>
        <v>360000</v>
      </c>
      <c r="W350" s="19">
        <f t="shared" si="27"/>
        <v>616500</v>
      </c>
      <c r="X350" s="17">
        <f>VLOOKUP(G350, Tablas!$B$9:$C$36, 2, FALSE)</f>
        <v>2</v>
      </c>
      <c r="Y350" s="17">
        <f t="shared" si="28"/>
        <v>2018</v>
      </c>
      <c r="Z350" s="17">
        <f t="shared" si="29"/>
        <v>7</v>
      </c>
    </row>
    <row r="351" spans="1:26" x14ac:dyDescent="0.25">
      <c r="A351" s="2">
        <v>10000349</v>
      </c>
      <c r="B351" s="1" t="s">
        <v>546</v>
      </c>
      <c r="C351" s="3">
        <v>43451</v>
      </c>
      <c r="D351" s="3">
        <v>44327</v>
      </c>
      <c r="E351" s="3" t="s">
        <v>37</v>
      </c>
      <c r="F351" s="1" t="s">
        <v>354</v>
      </c>
      <c r="G351" s="4" t="s">
        <v>74</v>
      </c>
      <c r="H351" s="8">
        <v>1</v>
      </c>
      <c r="I351" s="8">
        <v>2</v>
      </c>
      <c r="J351" s="8">
        <v>1</v>
      </c>
      <c r="K351" s="8">
        <v>1</v>
      </c>
      <c r="L351" s="8">
        <v>2</v>
      </c>
      <c r="M351" s="8">
        <v>1</v>
      </c>
      <c r="N351" s="17" t="str">
        <f t="shared" si="25"/>
        <v>Si</v>
      </c>
      <c r="O351" s="17" t="str">
        <f t="shared" si="26"/>
        <v>Si</v>
      </c>
      <c r="P351" s="17">
        <v>1</v>
      </c>
      <c r="Q351" s="19">
        <f>Tablas!$C$5*H351</f>
        <v>2500</v>
      </c>
      <c r="R351" s="19">
        <f>Tablas!$D$5*I351</f>
        <v>13000</v>
      </c>
      <c r="S351" s="19">
        <f>Tablas!$E$5*J351</f>
        <v>1500</v>
      </c>
      <c r="T351" s="19">
        <f>Tablas!$F$5*K351</f>
        <v>120000</v>
      </c>
      <c r="U351" s="19">
        <f>Tablas!$G$5*L351</f>
        <v>500000</v>
      </c>
      <c r="V351" s="19">
        <f>Tablas!$H$5*M351</f>
        <v>180000</v>
      </c>
      <c r="W351" s="19">
        <f t="shared" si="27"/>
        <v>817000</v>
      </c>
      <c r="X351" s="17">
        <f>VLOOKUP(G351, Tablas!$B$9:$C$36, 2, FALSE)</f>
        <v>2</v>
      </c>
      <c r="Y351" s="17">
        <f t="shared" si="28"/>
        <v>2018</v>
      </c>
      <c r="Z351" s="17">
        <f t="shared" si="29"/>
        <v>5</v>
      </c>
    </row>
    <row r="352" spans="1:26" x14ac:dyDescent="0.25">
      <c r="A352" s="2">
        <v>10000350</v>
      </c>
      <c r="B352" s="1" t="s">
        <v>547</v>
      </c>
      <c r="C352" s="3">
        <v>43451</v>
      </c>
      <c r="D352" s="3">
        <v>43594</v>
      </c>
      <c r="E352" s="3" t="s">
        <v>44</v>
      </c>
      <c r="F352" s="1" t="s">
        <v>177</v>
      </c>
      <c r="G352" s="4" t="s">
        <v>95</v>
      </c>
      <c r="H352" s="8">
        <v>0</v>
      </c>
      <c r="I352" s="8">
        <v>0</v>
      </c>
      <c r="J352" s="8">
        <v>1</v>
      </c>
      <c r="K352" s="8">
        <v>3</v>
      </c>
      <c r="L352" s="8">
        <v>1</v>
      </c>
      <c r="M352" s="8">
        <v>0</v>
      </c>
      <c r="N352" s="17" t="str">
        <f t="shared" si="25"/>
        <v>Si</v>
      </c>
      <c r="O352" s="17" t="str">
        <f t="shared" si="26"/>
        <v>Si</v>
      </c>
      <c r="P352" s="17">
        <v>1</v>
      </c>
      <c r="Q352" s="19">
        <f>Tablas!$C$5*H352</f>
        <v>0</v>
      </c>
      <c r="R352" s="19">
        <f>Tablas!$D$5*I352</f>
        <v>0</v>
      </c>
      <c r="S352" s="19">
        <f>Tablas!$E$5*J352</f>
        <v>1500</v>
      </c>
      <c r="T352" s="19">
        <f>Tablas!$F$5*K352</f>
        <v>360000</v>
      </c>
      <c r="U352" s="19">
        <f>Tablas!$G$5*L352</f>
        <v>250000</v>
      </c>
      <c r="V352" s="19">
        <f>Tablas!$H$5*M352</f>
        <v>0</v>
      </c>
      <c r="W352" s="19">
        <f t="shared" si="27"/>
        <v>611500</v>
      </c>
      <c r="X352" s="17">
        <f>VLOOKUP(G352, Tablas!$B$9:$C$36, 2, FALSE)</f>
        <v>2</v>
      </c>
      <c r="Y352" s="17">
        <f t="shared" si="28"/>
        <v>2018</v>
      </c>
      <c r="Z352" s="17">
        <f t="shared" si="29"/>
        <v>5</v>
      </c>
    </row>
    <row r="353" spans="1:26" x14ac:dyDescent="0.25">
      <c r="A353" s="2">
        <v>10000351</v>
      </c>
      <c r="B353" s="1" t="s">
        <v>548</v>
      </c>
      <c r="C353" s="3">
        <v>43451</v>
      </c>
      <c r="D353" s="3">
        <v>43804</v>
      </c>
      <c r="E353" s="3" t="s">
        <v>37</v>
      </c>
      <c r="F353" s="1" t="s">
        <v>41</v>
      </c>
      <c r="G353" s="4" t="s">
        <v>41</v>
      </c>
      <c r="H353" s="8">
        <v>0</v>
      </c>
      <c r="I353" s="8">
        <v>0</v>
      </c>
      <c r="J353" s="8">
        <v>0</v>
      </c>
      <c r="K353" s="8">
        <v>1</v>
      </c>
      <c r="L353" s="8">
        <v>3</v>
      </c>
      <c r="M353" s="8">
        <v>0</v>
      </c>
      <c r="N353" s="17" t="str">
        <f t="shared" si="25"/>
        <v>No</v>
      </c>
      <c r="O353" s="17" t="str">
        <f t="shared" si="26"/>
        <v>Si</v>
      </c>
      <c r="P353" s="17">
        <v>1</v>
      </c>
      <c r="Q353" s="19">
        <f>Tablas!$C$5*H353</f>
        <v>0</v>
      </c>
      <c r="R353" s="19">
        <f>Tablas!$D$5*I353</f>
        <v>0</v>
      </c>
      <c r="S353" s="19">
        <f>Tablas!$E$5*J353</f>
        <v>0</v>
      </c>
      <c r="T353" s="19">
        <f>Tablas!$F$5*K353</f>
        <v>120000</v>
      </c>
      <c r="U353" s="19">
        <f>Tablas!$G$5*L353</f>
        <v>750000</v>
      </c>
      <c r="V353" s="19">
        <f>Tablas!$H$5*M353</f>
        <v>0</v>
      </c>
      <c r="W353" s="19">
        <f t="shared" si="27"/>
        <v>870000</v>
      </c>
      <c r="X353" s="17">
        <f>VLOOKUP(G353, Tablas!$B$9:$C$36, 2, FALSE)</f>
        <v>1</v>
      </c>
      <c r="Y353" s="17">
        <f t="shared" si="28"/>
        <v>2018</v>
      </c>
      <c r="Z353" s="17">
        <f t="shared" si="29"/>
        <v>12</v>
      </c>
    </row>
    <row r="354" spans="1:26" x14ac:dyDescent="0.25">
      <c r="A354" s="2">
        <v>10000352</v>
      </c>
      <c r="B354" s="1" t="s">
        <v>549</v>
      </c>
      <c r="C354" s="3">
        <v>43451</v>
      </c>
      <c r="D354" s="3">
        <v>43794</v>
      </c>
      <c r="E354" s="3" t="s">
        <v>37</v>
      </c>
      <c r="F354" s="1" t="s">
        <v>115</v>
      </c>
      <c r="G354" s="4" t="s">
        <v>74</v>
      </c>
      <c r="H354" s="8">
        <v>0</v>
      </c>
      <c r="I354" s="8">
        <v>1</v>
      </c>
      <c r="J354" s="8">
        <v>1</v>
      </c>
      <c r="K354" s="8">
        <v>0</v>
      </c>
      <c r="L354" s="8">
        <v>3</v>
      </c>
      <c r="M354" s="8">
        <v>2</v>
      </c>
      <c r="N354" s="17" t="str">
        <f t="shared" si="25"/>
        <v>Si</v>
      </c>
      <c r="O354" s="17" t="str">
        <f t="shared" si="26"/>
        <v>Si</v>
      </c>
      <c r="P354" s="17">
        <v>1</v>
      </c>
      <c r="Q354" s="19">
        <f>Tablas!$C$5*H354</f>
        <v>0</v>
      </c>
      <c r="R354" s="19">
        <f>Tablas!$D$5*I354</f>
        <v>6500</v>
      </c>
      <c r="S354" s="19">
        <f>Tablas!$E$5*J354</f>
        <v>1500</v>
      </c>
      <c r="T354" s="19">
        <f>Tablas!$F$5*K354</f>
        <v>0</v>
      </c>
      <c r="U354" s="19">
        <f>Tablas!$G$5*L354</f>
        <v>750000</v>
      </c>
      <c r="V354" s="19">
        <f>Tablas!$H$5*M354</f>
        <v>360000</v>
      </c>
      <c r="W354" s="19">
        <f t="shared" si="27"/>
        <v>1118000</v>
      </c>
      <c r="X354" s="17">
        <f>VLOOKUP(G354, Tablas!$B$9:$C$36, 2, FALSE)</f>
        <v>2</v>
      </c>
      <c r="Y354" s="17">
        <f t="shared" si="28"/>
        <v>2018</v>
      </c>
      <c r="Z354" s="17">
        <f t="shared" si="29"/>
        <v>11</v>
      </c>
    </row>
    <row r="355" spans="1:26" x14ac:dyDescent="0.25">
      <c r="A355" s="2">
        <v>10000353</v>
      </c>
      <c r="B355" s="1" t="s">
        <v>550</v>
      </c>
      <c r="C355" s="3">
        <v>43451</v>
      </c>
      <c r="D355" s="3">
        <v>44346</v>
      </c>
      <c r="E355" s="3" t="s">
        <v>37</v>
      </c>
      <c r="F355" s="1" t="s">
        <v>551</v>
      </c>
      <c r="G355" s="4" t="s">
        <v>95</v>
      </c>
      <c r="H355" s="8">
        <v>0</v>
      </c>
      <c r="I355" s="8">
        <v>2</v>
      </c>
      <c r="J355" s="8">
        <v>1</v>
      </c>
      <c r="K355" s="8">
        <v>3</v>
      </c>
      <c r="L355" s="8">
        <v>1</v>
      </c>
      <c r="M355" s="8">
        <v>0</v>
      </c>
      <c r="N355" s="17" t="str">
        <f t="shared" si="25"/>
        <v>Si</v>
      </c>
      <c r="O355" s="17" t="str">
        <f t="shared" si="26"/>
        <v>Si</v>
      </c>
      <c r="P355" s="17">
        <v>1</v>
      </c>
      <c r="Q355" s="19">
        <f>Tablas!$C$5*H355</f>
        <v>0</v>
      </c>
      <c r="R355" s="19">
        <f>Tablas!$D$5*I355</f>
        <v>13000</v>
      </c>
      <c r="S355" s="19">
        <f>Tablas!$E$5*J355</f>
        <v>1500</v>
      </c>
      <c r="T355" s="19">
        <f>Tablas!$F$5*K355</f>
        <v>360000</v>
      </c>
      <c r="U355" s="19">
        <f>Tablas!$G$5*L355</f>
        <v>250000</v>
      </c>
      <c r="V355" s="19">
        <f>Tablas!$H$5*M355</f>
        <v>0</v>
      </c>
      <c r="W355" s="19">
        <f t="shared" si="27"/>
        <v>624500</v>
      </c>
      <c r="X355" s="17">
        <f>VLOOKUP(G355, Tablas!$B$9:$C$36, 2, FALSE)</f>
        <v>2</v>
      </c>
      <c r="Y355" s="17">
        <f t="shared" si="28"/>
        <v>2018</v>
      </c>
      <c r="Z355" s="17">
        <f t="shared" si="29"/>
        <v>5</v>
      </c>
    </row>
    <row r="356" spans="1:26" x14ac:dyDescent="0.25">
      <c r="A356" s="2">
        <v>10000354</v>
      </c>
      <c r="B356" s="1" t="s">
        <v>552</v>
      </c>
      <c r="C356" s="3">
        <v>43451</v>
      </c>
      <c r="D356" s="3">
        <v>43727</v>
      </c>
      <c r="E356" s="3" t="s">
        <v>37</v>
      </c>
      <c r="F356" s="1" t="s">
        <v>87</v>
      </c>
      <c r="G356" s="4" t="s">
        <v>47</v>
      </c>
      <c r="H356" s="8">
        <v>0</v>
      </c>
      <c r="I356" s="8">
        <v>0</v>
      </c>
      <c r="J356" s="8">
        <v>1</v>
      </c>
      <c r="K356" s="8">
        <v>0</v>
      </c>
      <c r="L356" s="8">
        <v>2</v>
      </c>
      <c r="M356" s="8">
        <v>0</v>
      </c>
      <c r="N356" s="17" t="str">
        <f t="shared" si="25"/>
        <v>Si</v>
      </c>
      <c r="O356" s="17" t="str">
        <f t="shared" si="26"/>
        <v>Si</v>
      </c>
      <c r="P356" s="17">
        <v>1</v>
      </c>
      <c r="Q356" s="19">
        <f>Tablas!$C$5*H356</f>
        <v>0</v>
      </c>
      <c r="R356" s="19">
        <f>Tablas!$D$5*I356</f>
        <v>0</v>
      </c>
      <c r="S356" s="19">
        <f>Tablas!$E$5*J356</f>
        <v>1500</v>
      </c>
      <c r="T356" s="19">
        <f>Tablas!$F$5*K356</f>
        <v>0</v>
      </c>
      <c r="U356" s="19">
        <f>Tablas!$G$5*L356</f>
        <v>500000</v>
      </c>
      <c r="V356" s="19">
        <f>Tablas!$H$5*M356</f>
        <v>0</v>
      </c>
      <c r="W356" s="19">
        <f t="shared" si="27"/>
        <v>501500</v>
      </c>
      <c r="X356" s="17">
        <f>VLOOKUP(G356, Tablas!$B$9:$C$36, 2, FALSE)</f>
        <v>1</v>
      </c>
      <c r="Y356" s="17">
        <f t="shared" si="28"/>
        <v>2018</v>
      </c>
      <c r="Z356" s="17">
        <f t="shared" si="29"/>
        <v>9</v>
      </c>
    </row>
    <row r="357" spans="1:26" x14ac:dyDescent="0.25">
      <c r="A357" s="2">
        <v>10000355</v>
      </c>
      <c r="B357" s="1" t="s">
        <v>553</v>
      </c>
      <c r="C357" s="3">
        <v>43451</v>
      </c>
      <c r="D357" s="3">
        <v>43748</v>
      </c>
      <c r="E357" s="3" t="s">
        <v>44</v>
      </c>
      <c r="F357" s="1" t="s">
        <v>41</v>
      </c>
      <c r="G357" s="4" t="s">
        <v>41</v>
      </c>
      <c r="H357" s="8">
        <v>0</v>
      </c>
      <c r="I357" s="8">
        <v>1</v>
      </c>
      <c r="J357" s="8">
        <v>0</v>
      </c>
      <c r="K357" s="8">
        <v>3</v>
      </c>
      <c r="L357" s="8">
        <v>3</v>
      </c>
      <c r="M357" s="8">
        <v>2</v>
      </c>
      <c r="N357" s="17" t="str">
        <f t="shared" si="25"/>
        <v>Si</v>
      </c>
      <c r="O357" s="17" t="str">
        <f t="shared" si="26"/>
        <v>Si</v>
      </c>
      <c r="P357" s="17">
        <v>1</v>
      </c>
      <c r="Q357" s="19">
        <f>Tablas!$C$5*H357</f>
        <v>0</v>
      </c>
      <c r="R357" s="19">
        <f>Tablas!$D$5*I357</f>
        <v>6500</v>
      </c>
      <c r="S357" s="19">
        <f>Tablas!$E$5*J357</f>
        <v>0</v>
      </c>
      <c r="T357" s="19">
        <f>Tablas!$F$5*K357</f>
        <v>360000</v>
      </c>
      <c r="U357" s="19">
        <f>Tablas!$G$5*L357</f>
        <v>750000</v>
      </c>
      <c r="V357" s="19">
        <f>Tablas!$H$5*M357</f>
        <v>360000</v>
      </c>
      <c r="W357" s="19">
        <f t="shared" si="27"/>
        <v>1476500</v>
      </c>
      <c r="X357" s="17">
        <f>VLOOKUP(G357, Tablas!$B$9:$C$36, 2, FALSE)</f>
        <v>1</v>
      </c>
      <c r="Y357" s="17">
        <f t="shared" si="28"/>
        <v>2018</v>
      </c>
      <c r="Z357" s="17">
        <f t="shared" si="29"/>
        <v>10</v>
      </c>
    </row>
    <row r="358" spans="1:26" x14ac:dyDescent="0.25">
      <c r="A358" s="2">
        <v>10000356</v>
      </c>
      <c r="B358" s="1" t="s">
        <v>554</v>
      </c>
      <c r="C358" s="3">
        <v>43451</v>
      </c>
      <c r="D358" s="3">
        <v>43975</v>
      </c>
      <c r="E358" s="3" t="s">
        <v>44</v>
      </c>
      <c r="F358" s="1" t="s">
        <v>53</v>
      </c>
      <c r="G358" s="4" t="s">
        <v>54</v>
      </c>
      <c r="H358" s="8">
        <v>0</v>
      </c>
      <c r="I358" s="8">
        <v>0</v>
      </c>
      <c r="J358" s="8">
        <v>1</v>
      </c>
      <c r="K358" s="8">
        <v>0</v>
      </c>
      <c r="L358" s="8">
        <v>1</v>
      </c>
      <c r="M358" s="8">
        <v>2</v>
      </c>
      <c r="N358" s="17" t="str">
        <f t="shared" si="25"/>
        <v>Si</v>
      </c>
      <c r="O358" s="17" t="str">
        <f t="shared" si="26"/>
        <v>Si</v>
      </c>
      <c r="P358" s="17">
        <v>1</v>
      </c>
      <c r="Q358" s="19">
        <f>Tablas!$C$5*H358</f>
        <v>0</v>
      </c>
      <c r="R358" s="19">
        <f>Tablas!$D$5*I358</f>
        <v>0</v>
      </c>
      <c r="S358" s="19">
        <f>Tablas!$E$5*J358</f>
        <v>1500</v>
      </c>
      <c r="T358" s="19">
        <f>Tablas!$F$5*K358</f>
        <v>0</v>
      </c>
      <c r="U358" s="19">
        <f>Tablas!$G$5*L358</f>
        <v>250000</v>
      </c>
      <c r="V358" s="19">
        <f>Tablas!$H$5*M358</f>
        <v>360000</v>
      </c>
      <c r="W358" s="19">
        <f t="shared" si="27"/>
        <v>611500</v>
      </c>
      <c r="X358" s="17">
        <f>VLOOKUP(G358, Tablas!$B$9:$C$36, 2, FALSE)</f>
        <v>1</v>
      </c>
      <c r="Y358" s="17">
        <f t="shared" si="28"/>
        <v>2018</v>
      </c>
      <c r="Z358" s="17">
        <f t="shared" si="29"/>
        <v>5</v>
      </c>
    </row>
    <row r="359" spans="1:26" x14ac:dyDescent="0.25">
      <c r="A359" s="2">
        <v>10000357</v>
      </c>
      <c r="B359" s="1" t="s">
        <v>555</v>
      </c>
      <c r="C359" s="3">
        <v>43451</v>
      </c>
      <c r="D359" s="3">
        <v>44095</v>
      </c>
      <c r="E359" s="3" t="s">
        <v>44</v>
      </c>
      <c r="F359" s="1" t="s">
        <v>81</v>
      </c>
      <c r="G359" s="4" t="s">
        <v>82</v>
      </c>
      <c r="H359" s="8">
        <v>0</v>
      </c>
      <c r="I359" s="8">
        <v>1</v>
      </c>
      <c r="J359" s="8">
        <v>0</v>
      </c>
      <c r="K359" s="8">
        <v>3</v>
      </c>
      <c r="L359" s="8">
        <v>2</v>
      </c>
      <c r="M359" s="8">
        <v>0</v>
      </c>
      <c r="N359" s="17" t="str">
        <f t="shared" si="25"/>
        <v>Si</v>
      </c>
      <c r="O359" s="17" t="str">
        <f t="shared" si="26"/>
        <v>Si</v>
      </c>
      <c r="P359" s="17">
        <v>1</v>
      </c>
      <c r="Q359" s="19">
        <f>Tablas!$C$5*H359</f>
        <v>0</v>
      </c>
      <c r="R359" s="19">
        <f>Tablas!$D$5*I359</f>
        <v>6500</v>
      </c>
      <c r="S359" s="19">
        <f>Tablas!$E$5*J359</f>
        <v>0</v>
      </c>
      <c r="T359" s="19">
        <f>Tablas!$F$5*K359</f>
        <v>360000</v>
      </c>
      <c r="U359" s="19">
        <f>Tablas!$G$5*L359</f>
        <v>500000</v>
      </c>
      <c r="V359" s="19">
        <f>Tablas!$H$5*M359</f>
        <v>0</v>
      </c>
      <c r="W359" s="19">
        <f t="shared" si="27"/>
        <v>866500</v>
      </c>
      <c r="X359" s="17">
        <f>VLOOKUP(G359, Tablas!$B$9:$C$36, 2, FALSE)</f>
        <v>2</v>
      </c>
      <c r="Y359" s="17">
        <f t="shared" si="28"/>
        <v>2018</v>
      </c>
      <c r="Z359" s="17">
        <f t="shared" si="29"/>
        <v>9</v>
      </c>
    </row>
    <row r="360" spans="1:26" x14ac:dyDescent="0.25">
      <c r="A360" s="2">
        <v>10000358</v>
      </c>
      <c r="B360" s="1" t="s">
        <v>556</v>
      </c>
      <c r="C360" s="3">
        <v>43451</v>
      </c>
      <c r="D360" s="3">
        <v>43813</v>
      </c>
      <c r="E360" s="3" t="s">
        <v>37</v>
      </c>
      <c r="F360" s="1" t="s">
        <v>41</v>
      </c>
      <c r="G360" s="4" t="s">
        <v>41</v>
      </c>
      <c r="H360" s="8">
        <v>1</v>
      </c>
      <c r="I360" s="8">
        <v>1</v>
      </c>
      <c r="J360" s="8">
        <v>0</v>
      </c>
      <c r="K360" s="8">
        <v>0</v>
      </c>
      <c r="L360" s="8">
        <v>2</v>
      </c>
      <c r="M360" s="8">
        <v>0</v>
      </c>
      <c r="N360" s="17" t="str">
        <f t="shared" si="25"/>
        <v>Si</v>
      </c>
      <c r="O360" s="17" t="str">
        <f t="shared" si="26"/>
        <v>Si</v>
      </c>
      <c r="P360" s="17">
        <v>1</v>
      </c>
      <c r="Q360" s="19">
        <f>Tablas!$C$5*H360</f>
        <v>2500</v>
      </c>
      <c r="R360" s="19">
        <f>Tablas!$D$5*I360</f>
        <v>6500</v>
      </c>
      <c r="S360" s="19">
        <f>Tablas!$E$5*J360</f>
        <v>0</v>
      </c>
      <c r="T360" s="19">
        <f>Tablas!$F$5*K360</f>
        <v>0</v>
      </c>
      <c r="U360" s="19">
        <f>Tablas!$G$5*L360</f>
        <v>500000</v>
      </c>
      <c r="V360" s="19">
        <f>Tablas!$H$5*M360</f>
        <v>0</v>
      </c>
      <c r="W360" s="19">
        <f t="shared" si="27"/>
        <v>509000</v>
      </c>
      <c r="X360" s="17">
        <f>VLOOKUP(G360, Tablas!$B$9:$C$36, 2, FALSE)</f>
        <v>1</v>
      </c>
      <c r="Y360" s="17">
        <f t="shared" si="28"/>
        <v>2018</v>
      </c>
      <c r="Z360" s="17">
        <f t="shared" si="29"/>
        <v>12</v>
      </c>
    </row>
    <row r="361" spans="1:26" x14ac:dyDescent="0.25">
      <c r="A361" s="2">
        <v>10000359</v>
      </c>
      <c r="B361" s="1" t="s">
        <v>557</v>
      </c>
      <c r="C361" s="3">
        <v>43451</v>
      </c>
      <c r="D361" s="3">
        <v>44150</v>
      </c>
      <c r="E361" s="3" t="s">
        <v>44</v>
      </c>
      <c r="F361" s="1" t="s">
        <v>373</v>
      </c>
      <c r="G361" s="4" t="s">
        <v>78</v>
      </c>
      <c r="H361" s="8">
        <v>0</v>
      </c>
      <c r="I361" s="8">
        <v>0</v>
      </c>
      <c r="J361" s="8">
        <v>0</v>
      </c>
      <c r="K361" s="8">
        <v>1</v>
      </c>
      <c r="L361" s="8">
        <v>1</v>
      </c>
      <c r="M361" s="8">
        <v>1</v>
      </c>
      <c r="N361" s="17" t="str">
        <f t="shared" si="25"/>
        <v>No</v>
      </c>
      <c r="O361" s="17" t="str">
        <f t="shared" si="26"/>
        <v>Si</v>
      </c>
      <c r="P361" s="17">
        <v>1</v>
      </c>
      <c r="Q361" s="19">
        <f>Tablas!$C$5*H361</f>
        <v>0</v>
      </c>
      <c r="R361" s="19">
        <f>Tablas!$D$5*I361</f>
        <v>0</v>
      </c>
      <c r="S361" s="19">
        <f>Tablas!$E$5*J361</f>
        <v>0</v>
      </c>
      <c r="T361" s="19">
        <f>Tablas!$F$5*K361</f>
        <v>120000</v>
      </c>
      <c r="U361" s="19">
        <f>Tablas!$G$5*L361</f>
        <v>250000</v>
      </c>
      <c r="V361" s="19">
        <f>Tablas!$H$5*M361</f>
        <v>180000</v>
      </c>
      <c r="W361" s="19">
        <f t="shared" si="27"/>
        <v>550000</v>
      </c>
      <c r="X361" s="17">
        <f>VLOOKUP(G361, Tablas!$B$9:$C$36, 2, FALSE)</f>
        <v>2</v>
      </c>
      <c r="Y361" s="17">
        <f t="shared" si="28"/>
        <v>2018</v>
      </c>
      <c r="Z361" s="17">
        <f t="shared" si="29"/>
        <v>11</v>
      </c>
    </row>
    <row r="362" spans="1:26" x14ac:dyDescent="0.25">
      <c r="A362" s="2">
        <v>10000360</v>
      </c>
      <c r="B362" s="1" t="s">
        <v>558</v>
      </c>
      <c r="C362" s="3">
        <v>43463</v>
      </c>
      <c r="D362" s="3">
        <v>43564</v>
      </c>
      <c r="E362" s="3" t="s">
        <v>37</v>
      </c>
      <c r="F362" s="1" t="s">
        <v>94</v>
      </c>
      <c r="G362" s="4" t="s">
        <v>95</v>
      </c>
      <c r="H362" s="8">
        <v>0</v>
      </c>
      <c r="I362" s="8">
        <v>0</v>
      </c>
      <c r="J362" s="8">
        <v>0</v>
      </c>
      <c r="K362" s="8">
        <v>1</v>
      </c>
      <c r="L362" s="8">
        <v>2</v>
      </c>
      <c r="M362" s="8">
        <v>0</v>
      </c>
      <c r="N362" s="17" t="str">
        <f t="shared" si="25"/>
        <v>No</v>
      </c>
      <c r="O362" s="17" t="str">
        <f t="shared" si="26"/>
        <v>Si</v>
      </c>
      <c r="P362" s="17">
        <v>1</v>
      </c>
      <c r="Q362" s="19">
        <f>Tablas!$C$5*H362</f>
        <v>0</v>
      </c>
      <c r="R362" s="19">
        <f>Tablas!$D$5*I362</f>
        <v>0</v>
      </c>
      <c r="S362" s="19">
        <f>Tablas!$E$5*J362</f>
        <v>0</v>
      </c>
      <c r="T362" s="19">
        <f>Tablas!$F$5*K362</f>
        <v>120000</v>
      </c>
      <c r="U362" s="19">
        <f>Tablas!$G$5*L362</f>
        <v>500000</v>
      </c>
      <c r="V362" s="19">
        <f>Tablas!$H$5*M362</f>
        <v>0</v>
      </c>
      <c r="W362" s="19">
        <f t="shared" si="27"/>
        <v>620000</v>
      </c>
      <c r="X362" s="17">
        <f>VLOOKUP(G362, Tablas!$B$9:$C$36, 2, FALSE)</f>
        <v>2</v>
      </c>
      <c r="Y362" s="17">
        <f t="shared" si="28"/>
        <v>2018</v>
      </c>
      <c r="Z362" s="17">
        <f t="shared" si="29"/>
        <v>4</v>
      </c>
    </row>
    <row r="363" spans="1:26" x14ac:dyDescent="0.25">
      <c r="A363" s="2">
        <v>10000361</v>
      </c>
      <c r="B363" s="1" t="s">
        <v>559</v>
      </c>
      <c r="C363" s="3">
        <v>43463</v>
      </c>
      <c r="D363" s="3">
        <v>43768</v>
      </c>
      <c r="E363" s="3" t="s">
        <v>44</v>
      </c>
      <c r="F363" s="1" t="s">
        <v>194</v>
      </c>
      <c r="G363" s="4" t="s">
        <v>95</v>
      </c>
      <c r="H363" s="8">
        <v>0</v>
      </c>
      <c r="I363" s="8">
        <v>1</v>
      </c>
      <c r="J363" s="8">
        <v>0</v>
      </c>
      <c r="K363" s="8">
        <v>1</v>
      </c>
      <c r="L363" s="8">
        <v>2</v>
      </c>
      <c r="M363" s="8">
        <v>2</v>
      </c>
      <c r="N363" s="17" t="str">
        <f t="shared" si="25"/>
        <v>Si</v>
      </c>
      <c r="O363" s="17" t="str">
        <f t="shared" si="26"/>
        <v>Si</v>
      </c>
      <c r="P363" s="17">
        <v>1</v>
      </c>
      <c r="Q363" s="19">
        <f>Tablas!$C$5*H363</f>
        <v>0</v>
      </c>
      <c r="R363" s="19">
        <f>Tablas!$D$5*I363</f>
        <v>6500</v>
      </c>
      <c r="S363" s="19">
        <f>Tablas!$E$5*J363</f>
        <v>0</v>
      </c>
      <c r="T363" s="19">
        <f>Tablas!$F$5*K363</f>
        <v>120000</v>
      </c>
      <c r="U363" s="19">
        <f>Tablas!$G$5*L363</f>
        <v>500000</v>
      </c>
      <c r="V363" s="19">
        <f>Tablas!$H$5*M363</f>
        <v>360000</v>
      </c>
      <c r="W363" s="19">
        <f t="shared" si="27"/>
        <v>986500</v>
      </c>
      <c r="X363" s="17">
        <f>VLOOKUP(G363, Tablas!$B$9:$C$36, 2, FALSE)</f>
        <v>2</v>
      </c>
      <c r="Y363" s="17">
        <f t="shared" si="28"/>
        <v>2018</v>
      </c>
      <c r="Z363" s="17">
        <f t="shared" si="29"/>
        <v>10</v>
      </c>
    </row>
    <row r="364" spans="1:26" x14ac:dyDescent="0.25">
      <c r="A364" s="2">
        <v>10000362</v>
      </c>
      <c r="B364" s="1" t="s">
        <v>560</v>
      </c>
      <c r="C364" s="3">
        <v>43463</v>
      </c>
      <c r="D364" s="3">
        <v>44344</v>
      </c>
      <c r="E364" s="3" t="s">
        <v>44</v>
      </c>
      <c r="F364" s="1" t="s">
        <v>204</v>
      </c>
      <c r="G364" s="4" t="s">
        <v>78</v>
      </c>
      <c r="H364" s="8">
        <v>0</v>
      </c>
      <c r="I364" s="8">
        <v>1</v>
      </c>
      <c r="J364" s="8">
        <v>0</v>
      </c>
      <c r="K364" s="8">
        <v>0</v>
      </c>
      <c r="L364" s="8">
        <v>1</v>
      </c>
      <c r="M364" s="8">
        <v>2</v>
      </c>
      <c r="N364" s="17" t="str">
        <f t="shared" si="25"/>
        <v>Si</v>
      </c>
      <c r="O364" s="17" t="str">
        <f t="shared" si="26"/>
        <v>Si</v>
      </c>
      <c r="P364" s="17">
        <v>1</v>
      </c>
      <c r="Q364" s="19">
        <f>Tablas!$C$5*H364</f>
        <v>0</v>
      </c>
      <c r="R364" s="19">
        <f>Tablas!$D$5*I364</f>
        <v>6500</v>
      </c>
      <c r="S364" s="19">
        <f>Tablas!$E$5*J364</f>
        <v>0</v>
      </c>
      <c r="T364" s="19">
        <f>Tablas!$F$5*K364</f>
        <v>0</v>
      </c>
      <c r="U364" s="19">
        <f>Tablas!$G$5*L364</f>
        <v>250000</v>
      </c>
      <c r="V364" s="19">
        <f>Tablas!$H$5*M364</f>
        <v>360000</v>
      </c>
      <c r="W364" s="19">
        <f t="shared" si="27"/>
        <v>616500</v>
      </c>
      <c r="X364" s="17">
        <f>VLOOKUP(G364, Tablas!$B$9:$C$36, 2, FALSE)</f>
        <v>2</v>
      </c>
      <c r="Y364" s="17">
        <f t="shared" si="28"/>
        <v>2018</v>
      </c>
      <c r="Z364" s="17">
        <f t="shared" si="29"/>
        <v>5</v>
      </c>
    </row>
    <row r="365" spans="1:26" x14ac:dyDescent="0.25">
      <c r="A365" s="2">
        <v>10000363</v>
      </c>
      <c r="B365" s="1" t="s">
        <v>561</v>
      </c>
      <c r="C365" s="3">
        <v>43463</v>
      </c>
      <c r="D365" s="3">
        <v>44116</v>
      </c>
      <c r="E365" s="3" t="s">
        <v>37</v>
      </c>
      <c r="F365" s="1" t="s">
        <v>562</v>
      </c>
      <c r="G365" s="4" t="s">
        <v>219</v>
      </c>
      <c r="H365" s="8">
        <v>1</v>
      </c>
      <c r="I365" s="8">
        <v>0</v>
      </c>
      <c r="J365" s="8">
        <v>1</v>
      </c>
      <c r="K365" s="8">
        <v>0</v>
      </c>
      <c r="L365" s="8">
        <v>3</v>
      </c>
      <c r="M365" s="8">
        <v>1</v>
      </c>
      <c r="N365" s="17" t="str">
        <f t="shared" si="25"/>
        <v>Si</v>
      </c>
      <c r="O365" s="17" t="str">
        <f t="shared" si="26"/>
        <v>Si</v>
      </c>
      <c r="P365" s="17">
        <v>1</v>
      </c>
      <c r="Q365" s="19">
        <f>Tablas!$C$5*H365</f>
        <v>2500</v>
      </c>
      <c r="R365" s="19">
        <f>Tablas!$D$5*I365</f>
        <v>0</v>
      </c>
      <c r="S365" s="19">
        <f>Tablas!$E$5*J365</f>
        <v>1500</v>
      </c>
      <c r="T365" s="19">
        <f>Tablas!$F$5*K365</f>
        <v>0</v>
      </c>
      <c r="U365" s="19">
        <f>Tablas!$G$5*L365</f>
        <v>750000</v>
      </c>
      <c r="V365" s="19">
        <f>Tablas!$H$5*M365</f>
        <v>180000</v>
      </c>
      <c r="W365" s="19">
        <f t="shared" si="27"/>
        <v>934000</v>
      </c>
      <c r="X365" s="17">
        <f>VLOOKUP(G365, Tablas!$B$9:$C$36, 2, FALSE)</f>
        <v>4</v>
      </c>
      <c r="Y365" s="17">
        <f t="shared" si="28"/>
        <v>2018</v>
      </c>
      <c r="Z365" s="17">
        <f t="shared" si="29"/>
        <v>10</v>
      </c>
    </row>
    <row r="366" spans="1:26" x14ac:dyDescent="0.25">
      <c r="A366" s="2">
        <v>10000364</v>
      </c>
      <c r="B366" s="1" t="s">
        <v>563</v>
      </c>
      <c r="C366" s="3">
        <v>43477</v>
      </c>
      <c r="D366" s="3">
        <v>44215</v>
      </c>
      <c r="E366" s="3" t="s">
        <v>37</v>
      </c>
      <c r="F366" s="1" t="s">
        <v>41</v>
      </c>
      <c r="G366" s="4" t="s">
        <v>41</v>
      </c>
      <c r="H366" s="8">
        <v>0</v>
      </c>
      <c r="I366" s="8">
        <v>1</v>
      </c>
      <c r="J366" s="8">
        <v>1</v>
      </c>
      <c r="K366" s="8">
        <v>3</v>
      </c>
      <c r="L366" s="8">
        <v>2</v>
      </c>
      <c r="M366" s="8">
        <v>2</v>
      </c>
      <c r="N366" s="17" t="str">
        <f t="shared" si="25"/>
        <v>Si</v>
      </c>
      <c r="O366" s="17" t="str">
        <f t="shared" si="26"/>
        <v>Si</v>
      </c>
      <c r="P366" s="17">
        <v>1</v>
      </c>
      <c r="Q366" s="19">
        <f>Tablas!$C$5*H366</f>
        <v>0</v>
      </c>
      <c r="R366" s="19">
        <f>Tablas!$D$5*I366</f>
        <v>6500</v>
      </c>
      <c r="S366" s="19">
        <f>Tablas!$E$5*J366</f>
        <v>1500</v>
      </c>
      <c r="T366" s="19">
        <f>Tablas!$F$5*K366</f>
        <v>360000</v>
      </c>
      <c r="U366" s="19">
        <f>Tablas!$G$5*L366</f>
        <v>500000</v>
      </c>
      <c r="V366" s="19">
        <f>Tablas!$H$5*M366</f>
        <v>360000</v>
      </c>
      <c r="W366" s="19">
        <f t="shared" si="27"/>
        <v>1228000</v>
      </c>
      <c r="X366" s="17">
        <f>VLOOKUP(G366, Tablas!$B$9:$C$36, 2, FALSE)</f>
        <v>1</v>
      </c>
      <c r="Y366" s="17">
        <f t="shared" si="28"/>
        <v>2019</v>
      </c>
      <c r="Z366" s="17">
        <f t="shared" si="29"/>
        <v>1</v>
      </c>
    </row>
    <row r="367" spans="1:26" x14ac:dyDescent="0.25">
      <c r="A367" s="2">
        <v>10000365</v>
      </c>
      <c r="B367" s="1" t="s">
        <v>564</v>
      </c>
      <c r="C367" s="3">
        <v>43477</v>
      </c>
      <c r="D367" s="3">
        <v>44133</v>
      </c>
      <c r="E367" s="3" t="s">
        <v>37</v>
      </c>
      <c r="F367" s="1" t="s">
        <v>377</v>
      </c>
      <c r="G367" s="4" t="s">
        <v>189</v>
      </c>
      <c r="H367" s="8">
        <v>0</v>
      </c>
      <c r="I367" s="8">
        <v>0</v>
      </c>
      <c r="J367" s="8">
        <v>1</v>
      </c>
      <c r="K367" s="8">
        <v>1</v>
      </c>
      <c r="L367" s="8">
        <v>2</v>
      </c>
      <c r="M367" s="8">
        <v>2</v>
      </c>
      <c r="N367" s="17" t="str">
        <f t="shared" si="25"/>
        <v>Si</v>
      </c>
      <c r="O367" s="17" t="str">
        <f t="shared" si="26"/>
        <v>Si</v>
      </c>
      <c r="P367" s="17">
        <v>1</v>
      </c>
      <c r="Q367" s="19">
        <f>Tablas!$C$5*H367</f>
        <v>0</v>
      </c>
      <c r="R367" s="19">
        <f>Tablas!$D$5*I367</f>
        <v>0</v>
      </c>
      <c r="S367" s="19">
        <f>Tablas!$E$5*J367</f>
        <v>1500</v>
      </c>
      <c r="T367" s="19">
        <f>Tablas!$F$5*K367</f>
        <v>120000</v>
      </c>
      <c r="U367" s="19">
        <f>Tablas!$G$5*L367</f>
        <v>500000</v>
      </c>
      <c r="V367" s="19">
        <f>Tablas!$H$5*M367</f>
        <v>360000</v>
      </c>
      <c r="W367" s="19">
        <f t="shared" si="27"/>
        <v>981500</v>
      </c>
      <c r="X367" s="17">
        <f>VLOOKUP(G367, Tablas!$B$9:$C$36, 2, FALSE)</f>
        <v>4</v>
      </c>
      <c r="Y367" s="17">
        <f t="shared" si="28"/>
        <v>2019</v>
      </c>
      <c r="Z367" s="17">
        <f t="shared" si="29"/>
        <v>10</v>
      </c>
    </row>
    <row r="368" spans="1:26" x14ac:dyDescent="0.25">
      <c r="A368" s="2">
        <v>10000366</v>
      </c>
      <c r="B368" s="1" t="s">
        <v>565</v>
      </c>
      <c r="C368" s="3">
        <v>43477</v>
      </c>
      <c r="D368" s="3">
        <v>44069</v>
      </c>
      <c r="E368" s="3" t="s">
        <v>37</v>
      </c>
      <c r="F368" s="1" t="s">
        <v>286</v>
      </c>
      <c r="G368" s="4" t="s">
        <v>120</v>
      </c>
      <c r="H368" s="8">
        <v>0</v>
      </c>
      <c r="I368" s="8">
        <v>1</v>
      </c>
      <c r="J368" s="8">
        <v>0</v>
      </c>
      <c r="K368" s="8">
        <v>1</v>
      </c>
      <c r="L368" s="8">
        <v>3</v>
      </c>
      <c r="M368" s="8">
        <v>0</v>
      </c>
      <c r="N368" s="17" t="str">
        <f t="shared" si="25"/>
        <v>Si</v>
      </c>
      <c r="O368" s="17" t="str">
        <f t="shared" si="26"/>
        <v>Si</v>
      </c>
      <c r="P368" s="17">
        <v>1</v>
      </c>
      <c r="Q368" s="19">
        <f>Tablas!$C$5*H368</f>
        <v>0</v>
      </c>
      <c r="R368" s="19">
        <f>Tablas!$D$5*I368</f>
        <v>6500</v>
      </c>
      <c r="S368" s="19">
        <f>Tablas!$E$5*J368</f>
        <v>0</v>
      </c>
      <c r="T368" s="19">
        <f>Tablas!$F$5*K368</f>
        <v>120000</v>
      </c>
      <c r="U368" s="19">
        <f>Tablas!$G$5*L368</f>
        <v>750000</v>
      </c>
      <c r="V368" s="19">
        <f>Tablas!$H$5*M368</f>
        <v>0</v>
      </c>
      <c r="W368" s="19">
        <f t="shared" si="27"/>
        <v>876500</v>
      </c>
      <c r="X368" s="17">
        <f>VLOOKUP(G368, Tablas!$B$9:$C$36, 2, FALSE)</f>
        <v>3</v>
      </c>
      <c r="Y368" s="17">
        <f t="shared" si="28"/>
        <v>2019</v>
      </c>
      <c r="Z368" s="17">
        <f t="shared" si="29"/>
        <v>8</v>
      </c>
    </row>
    <row r="369" spans="1:26" x14ac:dyDescent="0.25">
      <c r="A369" s="2">
        <v>10000367</v>
      </c>
      <c r="B369" s="1" t="s">
        <v>566</v>
      </c>
      <c r="C369" s="3">
        <v>43477</v>
      </c>
      <c r="D369" s="3">
        <v>43978</v>
      </c>
      <c r="E369" s="3" t="s">
        <v>44</v>
      </c>
      <c r="F369" s="1" t="s">
        <v>115</v>
      </c>
      <c r="G369" s="4" t="s">
        <v>74</v>
      </c>
      <c r="H369" s="8">
        <v>0</v>
      </c>
      <c r="I369" s="8">
        <v>2</v>
      </c>
      <c r="J369" s="8">
        <v>1</v>
      </c>
      <c r="K369" s="8">
        <v>1</v>
      </c>
      <c r="L369" s="8">
        <v>1</v>
      </c>
      <c r="M369" s="8">
        <v>2</v>
      </c>
      <c r="N369" s="17" t="str">
        <f t="shared" si="25"/>
        <v>Si</v>
      </c>
      <c r="O369" s="17" t="str">
        <f t="shared" si="26"/>
        <v>Si</v>
      </c>
      <c r="P369" s="17">
        <v>1</v>
      </c>
      <c r="Q369" s="19">
        <f>Tablas!$C$5*H369</f>
        <v>0</v>
      </c>
      <c r="R369" s="19">
        <f>Tablas!$D$5*I369</f>
        <v>13000</v>
      </c>
      <c r="S369" s="19">
        <f>Tablas!$E$5*J369</f>
        <v>1500</v>
      </c>
      <c r="T369" s="19">
        <f>Tablas!$F$5*K369</f>
        <v>120000</v>
      </c>
      <c r="U369" s="19">
        <f>Tablas!$G$5*L369</f>
        <v>250000</v>
      </c>
      <c r="V369" s="19">
        <f>Tablas!$H$5*M369</f>
        <v>360000</v>
      </c>
      <c r="W369" s="19">
        <f t="shared" si="27"/>
        <v>744500</v>
      </c>
      <c r="X369" s="17">
        <f>VLOOKUP(G369, Tablas!$B$9:$C$36, 2, FALSE)</f>
        <v>2</v>
      </c>
      <c r="Y369" s="17">
        <f t="shared" si="28"/>
        <v>2019</v>
      </c>
      <c r="Z369" s="17">
        <f t="shared" si="29"/>
        <v>5</v>
      </c>
    </row>
    <row r="370" spans="1:26" x14ac:dyDescent="0.25">
      <c r="A370" s="2">
        <v>10000368</v>
      </c>
      <c r="B370" s="1" t="s">
        <v>567</v>
      </c>
      <c r="C370" s="3">
        <v>43477</v>
      </c>
      <c r="D370" s="3">
        <v>43626</v>
      </c>
      <c r="E370" s="3" t="s">
        <v>37</v>
      </c>
      <c r="F370" s="1" t="s">
        <v>568</v>
      </c>
      <c r="G370" s="4" t="s">
        <v>70</v>
      </c>
      <c r="H370" s="8">
        <v>1</v>
      </c>
      <c r="I370" s="8">
        <v>0</v>
      </c>
      <c r="J370" s="8">
        <v>0</v>
      </c>
      <c r="K370" s="8">
        <v>1</v>
      </c>
      <c r="L370" s="8">
        <v>2</v>
      </c>
      <c r="M370" s="8">
        <v>2</v>
      </c>
      <c r="N370" s="17" t="str">
        <f t="shared" si="25"/>
        <v>Si</v>
      </c>
      <c r="O370" s="17" t="str">
        <f t="shared" si="26"/>
        <v>Si</v>
      </c>
      <c r="P370" s="17">
        <v>1</v>
      </c>
      <c r="Q370" s="19">
        <f>Tablas!$C$5*H370</f>
        <v>2500</v>
      </c>
      <c r="R370" s="19">
        <f>Tablas!$D$5*I370</f>
        <v>0</v>
      </c>
      <c r="S370" s="19">
        <f>Tablas!$E$5*J370</f>
        <v>0</v>
      </c>
      <c r="T370" s="19">
        <f>Tablas!$F$5*K370</f>
        <v>120000</v>
      </c>
      <c r="U370" s="19">
        <f>Tablas!$G$5*L370</f>
        <v>500000</v>
      </c>
      <c r="V370" s="19">
        <f>Tablas!$H$5*M370</f>
        <v>360000</v>
      </c>
      <c r="W370" s="19">
        <f t="shared" si="27"/>
        <v>982500</v>
      </c>
      <c r="X370" s="17">
        <f>VLOOKUP(G370, Tablas!$B$9:$C$36, 2, FALSE)</f>
        <v>2</v>
      </c>
      <c r="Y370" s="17">
        <f t="shared" si="28"/>
        <v>2019</v>
      </c>
      <c r="Z370" s="17">
        <f t="shared" si="29"/>
        <v>6</v>
      </c>
    </row>
    <row r="371" spans="1:26" x14ac:dyDescent="0.25">
      <c r="A371" s="2">
        <v>10000369</v>
      </c>
      <c r="B371" s="1" t="s">
        <v>569</v>
      </c>
      <c r="C371" s="3">
        <v>43477</v>
      </c>
      <c r="D371" s="3">
        <v>44318</v>
      </c>
      <c r="E371" s="3" t="s">
        <v>44</v>
      </c>
      <c r="F371" s="1" t="s">
        <v>115</v>
      </c>
      <c r="G371" s="4" t="s">
        <v>74</v>
      </c>
      <c r="H371" s="8">
        <v>1</v>
      </c>
      <c r="I371" s="8">
        <v>2</v>
      </c>
      <c r="J371" s="8">
        <v>1</v>
      </c>
      <c r="K371" s="8">
        <v>3</v>
      </c>
      <c r="L371" s="8">
        <v>2</v>
      </c>
      <c r="M371" s="8">
        <v>1</v>
      </c>
      <c r="N371" s="17" t="str">
        <f t="shared" si="25"/>
        <v>Si</v>
      </c>
      <c r="O371" s="17" t="str">
        <f t="shared" si="26"/>
        <v>Si</v>
      </c>
      <c r="P371" s="17">
        <v>1</v>
      </c>
      <c r="Q371" s="19">
        <f>Tablas!$C$5*H371</f>
        <v>2500</v>
      </c>
      <c r="R371" s="19">
        <f>Tablas!$D$5*I371</f>
        <v>13000</v>
      </c>
      <c r="S371" s="19">
        <f>Tablas!$E$5*J371</f>
        <v>1500</v>
      </c>
      <c r="T371" s="19">
        <f>Tablas!$F$5*K371</f>
        <v>360000</v>
      </c>
      <c r="U371" s="19">
        <f>Tablas!$G$5*L371</f>
        <v>500000</v>
      </c>
      <c r="V371" s="19">
        <f>Tablas!$H$5*M371</f>
        <v>180000</v>
      </c>
      <c r="W371" s="19">
        <f t="shared" si="27"/>
        <v>1057000</v>
      </c>
      <c r="X371" s="17">
        <f>VLOOKUP(G371, Tablas!$B$9:$C$36, 2, FALSE)</f>
        <v>2</v>
      </c>
      <c r="Y371" s="17">
        <f t="shared" si="28"/>
        <v>2019</v>
      </c>
      <c r="Z371" s="17">
        <f t="shared" si="29"/>
        <v>5</v>
      </c>
    </row>
    <row r="372" spans="1:26" x14ac:dyDescent="0.25">
      <c r="A372" s="2">
        <v>10000370</v>
      </c>
      <c r="B372" s="1" t="s">
        <v>570</v>
      </c>
      <c r="C372" s="3">
        <v>43483</v>
      </c>
      <c r="D372" s="3">
        <v>44046</v>
      </c>
      <c r="E372" s="3" t="s">
        <v>37</v>
      </c>
      <c r="F372" s="1" t="s">
        <v>162</v>
      </c>
      <c r="G372" s="4" t="s">
        <v>163</v>
      </c>
      <c r="H372" s="8">
        <v>1</v>
      </c>
      <c r="I372" s="8">
        <v>0</v>
      </c>
      <c r="J372" s="8">
        <v>0</v>
      </c>
      <c r="K372" s="8">
        <v>3</v>
      </c>
      <c r="L372" s="8">
        <v>2</v>
      </c>
      <c r="M372" s="8">
        <v>1</v>
      </c>
      <c r="N372" s="17" t="str">
        <f t="shared" si="25"/>
        <v>Si</v>
      </c>
      <c r="O372" s="17" t="str">
        <f t="shared" si="26"/>
        <v>Si</v>
      </c>
      <c r="P372" s="17">
        <v>1</v>
      </c>
      <c r="Q372" s="19">
        <f>Tablas!$C$5*H372</f>
        <v>2500</v>
      </c>
      <c r="R372" s="19">
        <f>Tablas!$D$5*I372</f>
        <v>0</v>
      </c>
      <c r="S372" s="19">
        <f>Tablas!$E$5*J372</f>
        <v>0</v>
      </c>
      <c r="T372" s="19">
        <f>Tablas!$F$5*K372</f>
        <v>360000</v>
      </c>
      <c r="U372" s="19">
        <f>Tablas!$G$5*L372</f>
        <v>500000</v>
      </c>
      <c r="V372" s="19">
        <f>Tablas!$H$5*M372</f>
        <v>180000</v>
      </c>
      <c r="W372" s="19">
        <f t="shared" si="27"/>
        <v>1042500</v>
      </c>
      <c r="X372" s="17">
        <f>VLOOKUP(G372, Tablas!$B$9:$C$36, 2, FALSE)</f>
        <v>4</v>
      </c>
      <c r="Y372" s="17">
        <f t="shared" si="28"/>
        <v>2019</v>
      </c>
      <c r="Z372" s="17">
        <f t="shared" si="29"/>
        <v>8</v>
      </c>
    </row>
    <row r="373" spans="1:26" x14ac:dyDescent="0.25">
      <c r="A373" s="2">
        <v>10000371</v>
      </c>
      <c r="B373" s="1" t="s">
        <v>571</v>
      </c>
      <c r="C373" s="3">
        <v>43483</v>
      </c>
      <c r="D373" s="3">
        <v>43609</v>
      </c>
      <c r="E373" s="3" t="s">
        <v>44</v>
      </c>
      <c r="F373" s="1" t="s">
        <v>324</v>
      </c>
      <c r="G373" s="4" t="s">
        <v>57</v>
      </c>
      <c r="H373" s="8">
        <v>0</v>
      </c>
      <c r="I373" s="8">
        <v>2</v>
      </c>
      <c r="J373" s="8">
        <v>0</v>
      </c>
      <c r="K373" s="8">
        <v>1</v>
      </c>
      <c r="L373" s="8">
        <v>2</v>
      </c>
      <c r="M373" s="8">
        <v>0</v>
      </c>
      <c r="N373" s="17" t="str">
        <f t="shared" si="25"/>
        <v>Si</v>
      </c>
      <c r="O373" s="17" t="str">
        <f t="shared" si="26"/>
        <v>Si</v>
      </c>
      <c r="P373" s="17">
        <v>1</v>
      </c>
      <c r="Q373" s="19">
        <f>Tablas!$C$5*H373</f>
        <v>0</v>
      </c>
      <c r="R373" s="19">
        <f>Tablas!$D$5*I373</f>
        <v>13000</v>
      </c>
      <c r="S373" s="19">
        <f>Tablas!$E$5*J373</f>
        <v>0</v>
      </c>
      <c r="T373" s="19">
        <f>Tablas!$F$5*K373</f>
        <v>120000</v>
      </c>
      <c r="U373" s="19">
        <f>Tablas!$G$5*L373</f>
        <v>500000</v>
      </c>
      <c r="V373" s="19">
        <f>Tablas!$H$5*M373</f>
        <v>0</v>
      </c>
      <c r="W373" s="19">
        <f t="shared" si="27"/>
        <v>633000</v>
      </c>
      <c r="X373" s="17">
        <f>VLOOKUP(G373, Tablas!$B$9:$C$36, 2, FALSE)</f>
        <v>1</v>
      </c>
      <c r="Y373" s="17">
        <f t="shared" si="28"/>
        <v>2019</v>
      </c>
      <c r="Z373" s="17">
        <f t="shared" si="29"/>
        <v>5</v>
      </c>
    </row>
    <row r="374" spans="1:26" x14ac:dyDescent="0.25">
      <c r="A374" s="2">
        <v>10000372</v>
      </c>
      <c r="B374" s="1" t="s">
        <v>572</v>
      </c>
      <c r="C374" s="3">
        <v>43483</v>
      </c>
      <c r="D374" s="3">
        <v>44320</v>
      </c>
      <c r="E374" s="3" t="s">
        <v>44</v>
      </c>
      <c r="F374" s="1" t="s">
        <v>94</v>
      </c>
      <c r="G374" s="4" t="s">
        <v>95</v>
      </c>
      <c r="H374" s="8">
        <v>0</v>
      </c>
      <c r="I374" s="8">
        <v>1</v>
      </c>
      <c r="J374" s="8">
        <v>0</v>
      </c>
      <c r="K374" s="8">
        <v>0</v>
      </c>
      <c r="L374" s="8">
        <v>3</v>
      </c>
      <c r="M374" s="8">
        <v>1</v>
      </c>
      <c r="N374" s="17" t="str">
        <f t="shared" si="25"/>
        <v>Si</v>
      </c>
      <c r="O374" s="17" t="str">
        <f t="shared" si="26"/>
        <v>Si</v>
      </c>
      <c r="P374" s="17">
        <v>1</v>
      </c>
      <c r="Q374" s="19">
        <f>Tablas!$C$5*H374</f>
        <v>0</v>
      </c>
      <c r="R374" s="19">
        <f>Tablas!$D$5*I374</f>
        <v>6500</v>
      </c>
      <c r="S374" s="19">
        <f>Tablas!$E$5*J374</f>
        <v>0</v>
      </c>
      <c r="T374" s="19">
        <f>Tablas!$F$5*K374</f>
        <v>0</v>
      </c>
      <c r="U374" s="19">
        <f>Tablas!$G$5*L374</f>
        <v>750000</v>
      </c>
      <c r="V374" s="19">
        <f>Tablas!$H$5*M374</f>
        <v>180000</v>
      </c>
      <c r="W374" s="19">
        <f t="shared" si="27"/>
        <v>936500</v>
      </c>
      <c r="X374" s="17">
        <f>VLOOKUP(G374, Tablas!$B$9:$C$36, 2, FALSE)</f>
        <v>2</v>
      </c>
      <c r="Y374" s="17">
        <f t="shared" si="28"/>
        <v>2019</v>
      </c>
      <c r="Z374" s="17">
        <f t="shared" si="29"/>
        <v>5</v>
      </c>
    </row>
    <row r="375" spans="1:26" x14ac:dyDescent="0.25">
      <c r="A375" s="2">
        <v>10000373</v>
      </c>
      <c r="B375" s="1" t="s">
        <v>573</v>
      </c>
      <c r="C375" s="3">
        <v>43483</v>
      </c>
      <c r="D375" s="3">
        <v>44047</v>
      </c>
      <c r="E375" s="3" t="s">
        <v>44</v>
      </c>
      <c r="F375" s="1" t="s">
        <v>94</v>
      </c>
      <c r="G375" s="4" t="s">
        <v>95</v>
      </c>
      <c r="H375" s="8">
        <v>0</v>
      </c>
      <c r="I375" s="8">
        <v>1</v>
      </c>
      <c r="J375" s="8">
        <v>0</v>
      </c>
      <c r="K375" s="8">
        <v>1</v>
      </c>
      <c r="L375" s="8">
        <v>2</v>
      </c>
      <c r="M375" s="8">
        <v>2</v>
      </c>
      <c r="N375" s="17" t="str">
        <f t="shared" si="25"/>
        <v>Si</v>
      </c>
      <c r="O375" s="17" t="str">
        <f t="shared" si="26"/>
        <v>Si</v>
      </c>
      <c r="P375" s="17">
        <v>1</v>
      </c>
      <c r="Q375" s="19">
        <f>Tablas!$C$5*H375</f>
        <v>0</v>
      </c>
      <c r="R375" s="19">
        <f>Tablas!$D$5*I375</f>
        <v>6500</v>
      </c>
      <c r="S375" s="19">
        <f>Tablas!$E$5*J375</f>
        <v>0</v>
      </c>
      <c r="T375" s="19">
        <f>Tablas!$F$5*K375</f>
        <v>120000</v>
      </c>
      <c r="U375" s="19">
        <f>Tablas!$G$5*L375</f>
        <v>500000</v>
      </c>
      <c r="V375" s="19">
        <f>Tablas!$H$5*M375</f>
        <v>360000</v>
      </c>
      <c r="W375" s="19">
        <f t="shared" si="27"/>
        <v>986500</v>
      </c>
      <c r="X375" s="17">
        <f>VLOOKUP(G375, Tablas!$B$9:$C$36, 2, FALSE)</f>
        <v>2</v>
      </c>
      <c r="Y375" s="17">
        <f t="shared" si="28"/>
        <v>2019</v>
      </c>
      <c r="Z375" s="17">
        <f t="shared" si="29"/>
        <v>8</v>
      </c>
    </row>
    <row r="376" spans="1:26" x14ac:dyDescent="0.25">
      <c r="A376" s="2">
        <v>10000374</v>
      </c>
      <c r="B376" s="1" t="s">
        <v>574</v>
      </c>
      <c r="C376" s="3">
        <v>43491</v>
      </c>
      <c r="D376" s="3">
        <v>44069</v>
      </c>
      <c r="E376" s="3" t="s">
        <v>44</v>
      </c>
      <c r="F376" s="1" t="s">
        <v>286</v>
      </c>
      <c r="G376" s="4" t="s">
        <v>120</v>
      </c>
      <c r="H376" s="8">
        <v>0</v>
      </c>
      <c r="I376" s="8">
        <v>0</v>
      </c>
      <c r="J376" s="8">
        <v>0</v>
      </c>
      <c r="K376" s="8">
        <v>1</v>
      </c>
      <c r="L376" s="8">
        <v>1</v>
      </c>
      <c r="M376" s="8">
        <v>0</v>
      </c>
      <c r="N376" s="17" t="str">
        <f t="shared" si="25"/>
        <v>No</v>
      </c>
      <c r="O376" s="17" t="str">
        <f t="shared" si="26"/>
        <v>Si</v>
      </c>
      <c r="P376" s="17">
        <v>1</v>
      </c>
      <c r="Q376" s="19">
        <f>Tablas!$C$5*H376</f>
        <v>0</v>
      </c>
      <c r="R376" s="19">
        <f>Tablas!$D$5*I376</f>
        <v>0</v>
      </c>
      <c r="S376" s="19">
        <f>Tablas!$E$5*J376</f>
        <v>0</v>
      </c>
      <c r="T376" s="19">
        <f>Tablas!$F$5*K376</f>
        <v>120000</v>
      </c>
      <c r="U376" s="19">
        <f>Tablas!$G$5*L376</f>
        <v>250000</v>
      </c>
      <c r="V376" s="19">
        <f>Tablas!$H$5*M376</f>
        <v>0</v>
      </c>
      <c r="W376" s="19">
        <f t="shared" si="27"/>
        <v>370000</v>
      </c>
      <c r="X376" s="17">
        <f>VLOOKUP(G376, Tablas!$B$9:$C$36, 2, FALSE)</f>
        <v>3</v>
      </c>
      <c r="Y376" s="17">
        <f t="shared" si="28"/>
        <v>2019</v>
      </c>
      <c r="Z376" s="17">
        <f t="shared" si="29"/>
        <v>8</v>
      </c>
    </row>
    <row r="377" spans="1:26" x14ac:dyDescent="0.25">
      <c r="A377" s="2">
        <v>10000375</v>
      </c>
      <c r="B377" s="1" t="s">
        <v>575</v>
      </c>
      <c r="C377" s="3">
        <v>43505</v>
      </c>
      <c r="D377" s="3">
        <v>44379</v>
      </c>
      <c r="E377" s="3" t="s">
        <v>37</v>
      </c>
      <c r="F377" s="1" t="s">
        <v>87</v>
      </c>
      <c r="G377" s="4" t="s">
        <v>47</v>
      </c>
      <c r="H377" s="8">
        <v>1</v>
      </c>
      <c r="I377" s="8">
        <v>0</v>
      </c>
      <c r="J377" s="8">
        <v>0</v>
      </c>
      <c r="K377" s="8">
        <v>3</v>
      </c>
      <c r="L377" s="8">
        <v>3</v>
      </c>
      <c r="M377" s="8">
        <v>1</v>
      </c>
      <c r="N377" s="17" t="str">
        <f t="shared" si="25"/>
        <v>Si</v>
      </c>
      <c r="O377" s="17" t="str">
        <f t="shared" si="26"/>
        <v>Si</v>
      </c>
      <c r="P377" s="17">
        <v>1</v>
      </c>
      <c r="Q377" s="19">
        <f>Tablas!$C$5*H377</f>
        <v>2500</v>
      </c>
      <c r="R377" s="19">
        <f>Tablas!$D$5*I377</f>
        <v>0</v>
      </c>
      <c r="S377" s="19">
        <f>Tablas!$E$5*J377</f>
        <v>0</v>
      </c>
      <c r="T377" s="19">
        <f>Tablas!$F$5*K377</f>
        <v>360000</v>
      </c>
      <c r="U377" s="19">
        <f>Tablas!$G$5*L377</f>
        <v>750000</v>
      </c>
      <c r="V377" s="19">
        <f>Tablas!$H$5*M377</f>
        <v>180000</v>
      </c>
      <c r="W377" s="19">
        <f t="shared" si="27"/>
        <v>1292500</v>
      </c>
      <c r="X377" s="17">
        <f>VLOOKUP(G377, Tablas!$B$9:$C$36, 2, FALSE)</f>
        <v>1</v>
      </c>
      <c r="Y377" s="17">
        <f t="shared" si="28"/>
        <v>2019</v>
      </c>
      <c r="Z377" s="17">
        <f t="shared" si="29"/>
        <v>7</v>
      </c>
    </row>
    <row r="378" spans="1:26" x14ac:dyDescent="0.25">
      <c r="A378" s="2">
        <v>10000376</v>
      </c>
      <c r="B378" s="1" t="s">
        <v>576</v>
      </c>
      <c r="C378" s="3">
        <v>43505</v>
      </c>
      <c r="D378" s="3">
        <v>43910</v>
      </c>
      <c r="E378" s="3" t="s">
        <v>44</v>
      </c>
      <c r="F378" s="1" t="s">
        <v>577</v>
      </c>
      <c r="G378" s="4" t="s">
        <v>74</v>
      </c>
      <c r="H378" s="8">
        <v>1</v>
      </c>
      <c r="I378" s="8">
        <v>0</v>
      </c>
      <c r="J378" s="8">
        <v>1</v>
      </c>
      <c r="K378" s="8">
        <v>3</v>
      </c>
      <c r="L378" s="8">
        <v>2</v>
      </c>
      <c r="M378" s="8">
        <v>0</v>
      </c>
      <c r="N378" s="17" t="str">
        <f t="shared" si="25"/>
        <v>Si</v>
      </c>
      <c r="O378" s="17" t="str">
        <f t="shared" si="26"/>
        <v>Si</v>
      </c>
      <c r="P378" s="17">
        <v>1</v>
      </c>
      <c r="Q378" s="19">
        <f>Tablas!$C$5*H378</f>
        <v>2500</v>
      </c>
      <c r="R378" s="19">
        <f>Tablas!$D$5*I378</f>
        <v>0</v>
      </c>
      <c r="S378" s="19">
        <f>Tablas!$E$5*J378</f>
        <v>1500</v>
      </c>
      <c r="T378" s="19">
        <f>Tablas!$F$5*K378</f>
        <v>360000</v>
      </c>
      <c r="U378" s="19">
        <f>Tablas!$G$5*L378</f>
        <v>500000</v>
      </c>
      <c r="V378" s="19">
        <f>Tablas!$H$5*M378</f>
        <v>0</v>
      </c>
      <c r="W378" s="19">
        <f t="shared" si="27"/>
        <v>864000</v>
      </c>
      <c r="X378" s="17">
        <f>VLOOKUP(G378, Tablas!$B$9:$C$36, 2, FALSE)</f>
        <v>2</v>
      </c>
      <c r="Y378" s="17">
        <f t="shared" si="28"/>
        <v>2019</v>
      </c>
      <c r="Z378" s="17">
        <f t="shared" si="29"/>
        <v>3</v>
      </c>
    </row>
    <row r="379" spans="1:26" x14ac:dyDescent="0.25">
      <c r="A379" s="2">
        <v>10000377</v>
      </c>
      <c r="B379" s="1" t="s">
        <v>578</v>
      </c>
      <c r="C379" s="3">
        <v>43505</v>
      </c>
      <c r="D379" s="3">
        <v>44160</v>
      </c>
      <c r="E379" s="3" t="s">
        <v>44</v>
      </c>
      <c r="F379" s="1" t="s">
        <v>94</v>
      </c>
      <c r="G379" s="4" t="s">
        <v>95</v>
      </c>
      <c r="H379" s="8">
        <v>1</v>
      </c>
      <c r="I379" s="8">
        <v>2</v>
      </c>
      <c r="J379" s="8">
        <v>0</v>
      </c>
      <c r="K379" s="8">
        <v>1</v>
      </c>
      <c r="L379" s="8">
        <v>2</v>
      </c>
      <c r="M379" s="8">
        <v>0</v>
      </c>
      <c r="N379" s="17" t="str">
        <f t="shared" si="25"/>
        <v>Si</v>
      </c>
      <c r="O379" s="17" t="str">
        <f t="shared" si="26"/>
        <v>Si</v>
      </c>
      <c r="P379" s="17">
        <v>1</v>
      </c>
      <c r="Q379" s="19">
        <f>Tablas!$C$5*H379</f>
        <v>2500</v>
      </c>
      <c r="R379" s="19">
        <f>Tablas!$D$5*I379</f>
        <v>13000</v>
      </c>
      <c r="S379" s="19">
        <f>Tablas!$E$5*J379</f>
        <v>0</v>
      </c>
      <c r="T379" s="19">
        <f>Tablas!$F$5*K379</f>
        <v>120000</v>
      </c>
      <c r="U379" s="19">
        <f>Tablas!$G$5*L379</f>
        <v>500000</v>
      </c>
      <c r="V379" s="19">
        <f>Tablas!$H$5*M379</f>
        <v>0</v>
      </c>
      <c r="W379" s="19">
        <f t="shared" si="27"/>
        <v>635500</v>
      </c>
      <c r="X379" s="17">
        <f>VLOOKUP(G379, Tablas!$B$9:$C$36, 2, FALSE)</f>
        <v>2</v>
      </c>
      <c r="Y379" s="17">
        <f t="shared" si="28"/>
        <v>2019</v>
      </c>
      <c r="Z379" s="17">
        <f t="shared" si="29"/>
        <v>11</v>
      </c>
    </row>
    <row r="380" spans="1:26" x14ac:dyDescent="0.25">
      <c r="A380" s="2">
        <v>10000378</v>
      </c>
      <c r="B380" s="1" t="s">
        <v>579</v>
      </c>
      <c r="C380" s="3">
        <v>43513</v>
      </c>
      <c r="D380" s="3">
        <v>44171</v>
      </c>
      <c r="E380" s="3" t="s">
        <v>44</v>
      </c>
      <c r="F380" s="1" t="s">
        <v>485</v>
      </c>
      <c r="G380" s="4" t="s">
        <v>47</v>
      </c>
      <c r="H380" s="8">
        <v>1</v>
      </c>
      <c r="I380" s="8">
        <v>1</v>
      </c>
      <c r="J380" s="8">
        <v>1</v>
      </c>
      <c r="K380" s="8">
        <v>1</v>
      </c>
      <c r="L380" s="8">
        <v>2</v>
      </c>
      <c r="M380" s="8">
        <v>2</v>
      </c>
      <c r="N380" s="17" t="str">
        <f t="shared" si="25"/>
        <v>Si</v>
      </c>
      <c r="O380" s="17" t="str">
        <f t="shared" si="26"/>
        <v>Si</v>
      </c>
      <c r="P380" s="17">
        <v>1</v>
      </c>
      <c r="Q380" s="19">
        <f>Tablas!$C$5*H380</f>
        <v>2500</v>
      </c>
      <c r="R380" s="19">
        <f>Tablas!$D$5*I380</f>
        <v>6500</v>
      </c>
      <c r="S380" s="19">
        <f>Tablas!$E$5*J380</f>
        <v>1500</v>
      </c>
      <c r="T380" s="19">
        <f>Tablas!$F$5*K380</f>
        <v>120000</v>
      </c>
      <c r="U380" s="19">
        <f>Tablas!$G$5*L380</f>
        <v>500000</v>
      </c>
      <c r="V380" s="19">
        <f>Tablas!$H$5*M380</f>
        <v>360000</v>
      </c>
      <c r="W380" s="19">
        <f t="shared" si="27"/>
        <v>990500</v>
      </c>
      <c r="X380" s="17">
        <f>VLOOKUP(G380, Tablas!$B$9:$C$36, 2, FALSE)</f>
        <v>1</v>
      </c>
      <c r="Y380" s="17">
        <f t="shared" si="28"/>
        <v>2019</v>
      </c>
      <c r="Z380" s="17">
        <f t="shared" si="29"/>
        <v>12</v>
      </c>
    </row>
    <row r="381" spans="1:26" x14ac:dyDescent="0.25">
      <c r="A381" s="2">
        <v>10000379</v>
      </c>
      <c r="B381" s="1" t="s">
        <v>580</v>
      </c>
      <c r="C381" s="3">
        <v>43513</v>
      </c>
      <c r="D381" s="3">
        <v>43884</v>
      </c>
      <c r="E381" s="3" t="s">
        <v>44</v>
      </c>
      <c r="F381" s="1" t="s">
        <v>381</v>
      </c>
      <c r="G381" s="4" t="s">
        <v>258</v>
      </c>
      <c r="H381" s="8">
        <v>0</v>
      </c>
      <c r="I381" s="8">
        <v>2</v>
      </c>
      <c r="J381" s="8">
        <v>1</v>
      </c>
      <c r="K381" s="8">
        <v>0</v>
      </c>
      <c r="L381" s="8">
        <v>2</v>
      </c>
      <c r="M381" s="8">
        <v>1</v>
      </c>
      <c r="N381" s="17" t="str">
        <f t="shared" si="25"/>
        <v>Si</v>
      </c>
      <c r="O381" s="17" t="str">
        <f t="shared" si="26"/>
        <v>Si</v>
      </c>
      <c r="P381" s="17">
        <v>1</v>
      </c>
      <c r="Q381" s="19">
        <f>Tablas!$C$5*H381</f>
        <v>0</v>
      </c>
      <c r="R381" s="19">
        <f>Tablas!$D$5*I381</f>
        <v>13000</v>
      </c>
      <c r="S381" s="19">
        <f>Tablas!$E$5*J381</f>
        <v>1500</v>
      </c>
      <c r="T381" s="19">
        <f>Tablas!$F$5*K381</f>
        <v>0</v>
      </c>
      <c r="U381" s="19">
        <f>Tablas!$G$5*L381</f>
        <v>500000</v>
      </c>
      <c r="V381" s="19">
        <f>Tablas!$H$5*M381</f>
        <v>180000</v>
      </c>
      <c r="W381" s="19">
        <f t="shared" si="27"/>
        <v>694500</v>
      </c>
      <c r="X381" s="17">
        <f>VLOOKUP(G381, Tablas!$B$9:$C$36, 2, FALSE)</f>
        <v>4</v>
      </c>
      <c r="Y381" s="17">
        <f t="shared" si="28"/>
        <v>2019</v>
      </c>
      <c r="Z381" s="17">
        <f t="shared" si="29"/>
        <v>2</v>
      </c>
    </row>
    <row r="382" spans="1:26" x14ac:dyDescent="0.25">
      <c r="A382" s="2">
        <v>10000380</v>
      </c>
      <c r="B382" s="1" t="s">
        <v>581</v>
      </c>
      <c r="C382" s="3">
        <v>43518</v>
      </c>
      <c r="D382" s="3">
        <v>43720</v>
      </c>
      <c r="E382" s="3" t="s">
        <v>37</v>
      </c>
      <c r="F382" s="1" t="s">
        <v>94</v>
      </c>
      <c r="G382" s="4" t="s">
        <v>95</v>
      </c>
      <c r="H382" s="8">
        <v>0</v>
      </c>
      <c r="I382" s="8">
        <v>1</v>
      </c>
      <c r="J382" s="8">
        <v>0</v>
      </c>
      <c r="K382" s="8">
        <v>3</v>
      </c>
      <c r="L382" s="8">
        <v>1</v>
      </c>
      <c r="M382" s="8">
        <v>0</v>
      </c>
      <c r="N382" s="17" t="str">
        <f t="shared" si="25"/>
        <v>Si</v>
      </c>
      <c r="O382" s="17" t="str">
        <f t="shared" si="26"/>
        <v>Si</v>
      </c>
      <c r="P382" s="17">
        <v>1</v>
      </c>
      <c r="Q382" s="19">
        <f>Tablas!$C$5*H382</f>
        <v>0</v>
      </c>
      <c r="R382" s="19">
        <f>Tablas!$D$5*I382</f>
        <v>6500</v>
      </c>
      <c r="S382" s="19">
        <f>Tablas!$E$5*J382</f>
        <v>0</v>
      </c>
      <c r="T382" s="19">
        <f>Tablas!$F$5*K382</f>
        <v>360000</v>
      </c>
      <c r="U382" s="19">
        <f>Tablas!$G$5*L382</f>
        <v>250000</v>
      </c>
      <c r="V382" s="19">
        <f>Tablas!$H$5*M382</f>
        <v>0</v>
      </c>
      <c r="W382" s="19">
        <f t="shared" si="27"/>
        <v>616500</v>
      </c>
      <c r="X382" s="17">
        <f>VLOOKUP(G382, Tablas!$B$9:$C$36, 2, FALSE)</f>
        <v>2</v>
      </c>
      <c r="Y382" s="17">
        <f t="shared" si="28"/>
        <v>2019</v>
      </c>
      <c r="Z382" s="17">
        <f t="shared" si="29"/>
        <v>9</v>
      </c>
    </row>
    <row r="383" spans="1:26" x14ac:dyDescent="0.25">
      <c r="A383" s="2">
        <v>10000381</v>
      </c>
      <c r="B383" s="1" t="s">
        <v>582</v>
      </c>
      <c r="C383" s="3">
        <v>43518</v>
      </c>
      <c r="D383" s="3">
        <v>44026</v>
      </c>
      <c r="E383" s="3" t="s">
        <v>37</v>
      </c>
      <c r="F383" s="1" t="s">
        <v>583</v>
      </c>
      <c r="G383" s="4" t="s">
        <v>143</v>
      </c>
      <c r="H383" s="8">
        <v>0</v>
      </c>
      <c r="I383" s="8">
        <v>2</v>
      </c>
      <c r="J383" s="8">
        <v>0</v>
      </c>
      <c r="K383" s="8">
        <v>3</v>
      </c>
      <c r="L383" s="8">
        <v>1</v>
      </c>
      <c r="M383" s="8">
        <v>2</v>
      </c>
      <c r="N383" s="17" t="str">
        <f t="shared" si="25"/>
        <v>Si</v>
      </c>
      <c r="O383" s="17" t="str">
        <f t="shared" si="26"/>
        <v>Si</v>
      </c>
      <c r="P383" s="17">
        <v>1</v>
      </c>
      <c r="Q383" s="19">
        <f>Tablas!$C$5*H383</f>
        <v>0</v>
      </c>
      <c r="R383" s="19">
        <f>Tablas!$D$5*I383</f>
        <v>13000</v>
      </c>
      <c r="S383" s="19">
        <f>Tablas!$E$5*J383</f>
        <v>0</v>
      </c>
      <c r="T383" s="19">
        <f>Tablas!$F$5*K383</f>
        <v>360000</v>
      </c>
      <c r="U383" s="19">
        <f>Tablas!$G$5*L383</f>
        <v>250000</v>
      </c>
      <c r="V383" s="19">
        <f>Tablas!$H$5*M383</f>
        <v>360000</v>
      </c>
      <c r="W383" s="19">
        <f t="shared" si="27"/>
        <v>983000</v>
      </c>
      <c r="X383" s="17">
        <f>VLOOKUP(G383, Tablas!$B$9:$C$36, 2, FALSE)</f>
        <v>3</v>
      </c>
      <c r="Y383" s="17">
        <f t="shared" si="28"/>
        <v>2019</v>
      </c>
      <c r="Z383" s="17">
        <f t="shared" si="29"/>
        <v>7</v>
      </c>
    </row>
    <row r="384" spans="1:26" x14ac:dyDescent="0.25">
      <c r="A384" s="2">
        <v>10000382</v>
      </c>
      <c r="B384" s="1" t="s">
        <v>584</v>
      </c>
      <c r="C384" s="3">
        <v>43518</v>
      </c>
      <c r="D384" s="3">
        <v>44289</v>
      </c>
      <c r="E384" s="3" t="s">
        <v>37</v>
      </c>
      <c r="F384" s="1" t="s">
        <v>585</v>
      </c>
      <c r="G384" s="4" t="s">
        <v>90</v>
      </c>
      <c r="H384" s="8">
        <v>0</v>
      </c>
      <c r="I384" s="8">
        <v>1</v>
      </c>
      <c r="J384" s="8">
        <v>1</v>
      </c>
      <c r="K384" s="8">
        <v>0</v>
      </c>
      <c r="L384" s="8">
        <v>2</v>
      </c>
      <c r="M384" s="8">
        <v>2</v>
      </c>
      <c r="N384" s="17" t="str">
        <f t="shared" si="25"/>
        <v>Si</v>
      </c>
      <c r="O384" s="17" t="str">
        <f t="shared" si="26"/>
        <v>Si</v>
      </c>
      <c r="P384" s="17">
        <v>1</v>
      </c>
      <c r="Q384" s="19">
        <f>Tablas!$C$5*H384</f>
        <v>0</v>
      </c>
      <c r="R384" s="19">
        <f>Tablas!$D$5*I384</f>
        <v>6500</v>
      </c>
      <c r="S384" s="19">
        <f>Tablas!$E$5*J384</f>
        <v>1500</v>
      </c>
      <c r="T384" s="19">
        <f>Tablas!$F$5*K384</f>
        <v>0</v>
      </c>
      <c r="U384" s="19">
        <f>Tablas!$G$5*L384</f>
        <v>500000</v>
      </c>
      <c r="V384" s="19">
        <f>Tablas!$H$5*M384</f>
        <v>360000</v>
      </c>
      <c r="W384" s="19">
        <f t="shared" si="27"/>
        <v>868000</v>
      </c>
      <c r="X384" s="17">
        <f>VLOOKUP(G384, Tablas!$B$9:$C$36, 2, FALSE)</f>
        <v>2</v>
      </c>
      <c r="Y384" s="17">
        <f t="shared" si="28"/>
        <v>2019</v>
      </c>
      <c r="Z384" s="17">
        <f t="shared" si="29"/>
        <v>4</v>
      </c>
    </row>
    <row r="385" spans="1:26" x14ac:dyDescent="0.25">
      <c r="A385" s="2">
        <v>10000383</v>
      </c>
      <c r="B385" s="1" t="s">
        <v>586</v>
      </c>
      <c r="C385" s="3">
        <v>43518</v>
      </c>
      <c r="D385" s="3">
        <v>44027</v>
      </c>
      <c r="E385" s="3" t="s">
        <v>37</v>
      </c>
      <c r="F385" s="1" t="s">
        <v>179</v>
      </c>
      <c r="G385" s="4" t="s">
        <v>57</v>
      </c>
      <c r="H385" s="8">
        <v>0</v>
      </c>
      <c r="I385" s="8">
        <v>2</v>
      </c>
      <c r="J385" s="8">
        <v>1</v>
      </c>
      <c r="K385" s="8">
        <v>3</v>
      </c>
      <c r="L385" s="8">
        <v>3</v>
      </c>
      <c r="M385" s="8">
        <v>1</v>
      </c>
      <c r="N385" s="17" t="str">
        <f t="shared" si="25"/>
        <v>Si</v>
      </c>
      <c r="O385" s="17" t="str">
        <f t="shared" si="26"/>
        <v>Si</v>
      </c>
      <c r="P385" s="17">
        <v>1</v>
      </c>
      <c r="Q385" s="19">
        <f>Tablas!$C$5*H385</f>
        <v>0</v>
      </c>
      <c r="R385" s="19">
        <f>Tablas!$D$5*I385</f>
        <v>13000</v>
      </c>
      <c r="S385" s="19">
        <f>Tablas!$E$5*J385</f>
        <v>1500</v>
      </c>
      <c r="T385" s="19">
        <f>Tablas!$F$5*K385</f>
        <v>360000</v>
      </c>
      <c r="U385" s="19">
        <f>Tablas!$G$5*L385</f>
        <v>750000</v>
      </c>
      <c r="V385" s="19">
        <f>Tablas!$H$5*M385</f>
        <v>180000</v>
      </c>
      <c r="W385" s="19">
        <f t="shared" si="27"/>
        <v>1304500</v>
      </c>
      <c r="X385" s="17">
        <f>VLOOKUP(G385, Tablas!$B$9:$C$36, 2, FALSE)</f>
        <v>1</v>
      </c>
      <c r="Y385" s="17">
        <f t="shared" si="28"/>
        <v>2019</v>
      </c>
      <c r="Z385" s="17">
        <f t="shared" si="29"/>
        <v>7</v>
      </c>
    </row>
    <row r="386" spans="1:26" x14ac:dyDescent="0.25">
      <c r="A386" s="2">
        <v>10000384</v>
      </c>
      <c r="B386" s="1" t="s">
        <v>587</v>
      </c>
      <c r="C386" s="3">
        <v>43518</v>
      </c>
      <c r="D386" s="3">
        <v>44196</v>
      </c>
      <c r="E386" s="3" t="s">
        <v>44</v>
      </c>
      <c r="F386" s="1" t="s">
        <v>291</v>
      </c>
      <c r="G386" s="4" t="s">
        <v>219</v>
      </c>
      <c r="H386" s="8">
        <v>1</v>
      </c>
      <c r="I386" s="8">
        <v>0</v>
      </c>
      <c r="J386" s="8">
        <v>1</v>
      </c>
      <c r="K386" s="8">
        <v>1</v>
      </c>
      <c r="L386" s="8">
        <v>3</v>
      </c>
      <c r="M386" s="8">
        <v>0</v>
      </c>
      <c r="N386" s="17" t="str">
        <f t="shared" si="25"/>
        <v>Si</v>
      </c>
      <c r="O386" s="17" t="str">
        <f t="shared" si="26"/>
        <v>Si</v>
      </c>
      <c r="P386" s="17">
        <v>1</v>
      </c>
      <c r="Q386" s="19">
        <f>Tablas!$C$5*H386</f>
        <v>2500</v>
      </c>
      <c r="R386" s="19">
        <f>Tablas!$D$5*I386</f>
        <v>0</v>
      </c>
      <c r="S386" s="19">
        <f>Tablas!$E$5*J386</f>
        <v>1500</v>
      </c>
      <c r="T386" s="19">
        <f>Tablas!$F$5*K386</f>
        <v>120000</v>
      </c>
      <c r="U386" s="19">
        <f>Tablas!$G$5*L386</f>
        <v>750000</v>
      </c>
      <c r="V386" s="19">
        <f>Tablas!$H$5*M386</f>
        <v>0</v>
      </c>
      <c r="W386" s="19">
        <f t="shared" si="27"/>
        <v>874000</v>
      </c>
      <c r="X386" s="17">
        <f>VLOOKUP(G386, Tablas!$B$9:$C$36, 2, FALSE)</f>
        <v>4</v>
      </c>
      <c r="Y386" s="17">
        <f t="shared" si="28"/>
        <v>2019</v>
      </c>
      <c r="Z386" s="17">
        <f t="shared" si="29"/>
        <v>12</v>
      </c>
    </row>
    <row r="387" spans="1:26" x14ac:dyDescent="0.25">
      <c r="A387" s="2">
        <v>10000385</v>
      </c>
      <c r="B387" s="1" t="s">
        <v>588</v>
      </c>
      <c r="C387" s="3">
        <v>43518</v>
      </c>
      <c r="D387" s="3">
        <v>44008</v>
      </c>
      <c r="E387" s="3" t="s">
        <v>37</v>
      </c>
      <c r="F387" s="1" t="s">
        <v>583</v>
      </c>
      <c r="G387" s="4" t="s">
        <v>143</v>
      </c>
      <c r="H387" s="8">
        <v>1</v>
      </c>
      <c r="I387" s="8">
        <v>0</v>
      </c>
      <c r="J387" s="8">
        <v>0</v>
      </c>
      <c r="K387" s="8">
        <v>1</v>
      </c>
      <c r="L387" s="8">
        <v>3</v>
      </c>
      <c r="M387" s="8">
        <v>0</v>
      </c>
      <c r="N387" s="17" t="str">
        <f t="shared" ref="N387:N450" si="30">IF(OR(H387&gt;0, I387&gt;0, J387&gt;0), "Si", "No")</f>
        <v>Si</v>
      </c>
      <c r="O387" s="17" t="str">
        <f t="shared" ref="O387:O450" si="31">IF(OR(K387&gt;0, L387&gt;0, M387&gt;0), "Si", "No")</f>
        <v>Si</v>
      </c>
      <c r="P387" s="17">
        <v>1</v>
      </c>
      <c r="Q387" s="19">
        <f>Tablas!$C$5*H387</f>
        <v>2500</v>
      </c>
      <c r="R387" s="19">
        <f>Tablas!$D$5*I387</f>
        <v>0</v>
      </c>
      <c r="S387" s="19">
        <f>Tablas!$E$5*J387</f>
        <v>0</v>
      </c>
      <c r="T387" s="19">
        <f>Tablas!$F$5*K387</f>
        <v>120000</v>
      </c>
      <c r="U387" s="19">
        <f>Tablas!$G$5*L387</f>
        <v>750000</v>
      </c>
      <c r="V387" s="19">
        <f>Tablas!$H$5*M387</f>
        <v>0</v>
      </c>
      <c r="W387" s="19">
        <f t="shared" ref="W387:W450" si="32">SUM(Q387:V387)</f>
        <v>872500</v>
      </c>
      <c r="X387" s="17">
        <f>VLOOKUP(G387, Tablas!$B$9:$C$36, 2, FALSE)</f>
        <v>3</v>
      </c>
      <c r="Y387" s="17">
        <f t="shared" si="28"/>
        <v>2019</v>
      </c>
      <c r="Z387" s="17">
        <f t="shared" si="29"/>
        <v>6</v>
      </c>
    </row>
    <row r="388" spans="1:26" x14ac:dyDescent="0.25">
      <c r="A388" s="2">
        <v>10000386</v>
      </c>
      <c r="B388" s="1" t="s">
        <v>589</v>
      </c>
      <c r="C388" s="3">
        <v>43518</v>
      </c>
      <c r="D388" s="3">
        <v>43752</v>
      </c>
      <c r="E388" s="3" t="s">
        <v>37</v>
      </c>
      <c r="F388" s="1" t="s">
        <v>162</v>
      </c>
      <c r="G388" s="4" t="s">
        <v>163</v>
      </c>
      <c r="H388" s="8">
        <v>1</v>
      </c>
      <c r="I388" s="8">
        <v>0</v>
      </c>
      <c r="J388" s="8">
        <v>0</v>
      </c>
      <c r="K388" s="8">
        <v>3</v>
      </c>
      <c r="L388" s="8">
        <v>3</v>
      </c>
      <c r="M388" s="8">
        <v>0</v>
      </c>
      <c r="N388" s="17" t="str">
        <f t="shared" si="30"/>
        <v>Si</v>
      </c>
      <c r="O388" s="17" t="str">
        <f t="shared" si="31"/>
        <v>Si</v>
      </c>
      <c r="P388" s="17">
        <v>1</v>
      </c>
      <c r="Q388" s="19">
        <f>Tablas!$C$5*H388</f>
        <v>2500</v>
      </c>
      <c r="R388" s="19">
        <f>Tablas!$D$5*I388</f>
        <v>0</v>
      </c>
      <c r="S388" s="19">
        <f>Tablas!$E$5*J388</f>
        <v>0</v>
      </c>
      <c r="T388" s="19">
        <f>Tablas!$F$5*K388</f>
        <v>360000</v>
      </c>
      <c r="U388" s="19">
        <f>Tablas!$G$5*L388</f>
        <v>750000</v>
      </c>
      <c r="V388" s="19">
        <f>Tablas!$H$5*M388</f>
        <v>0</v>
      </c>
      <c r="W388" s="19">
        <f t="shared" si="32"/>
        <v>1112500</v>
      </c>
      <c r="X388" s="17">
        <f>VLOOKUP(G388, Tablas!$B$9:$C$36, 2, FALSE)</f>
        <v>4</v>
      </c>
      <c r="Y388" s="17">
        <f t="shared" ref="Y388:Y451" si="33">YEAR(C388)</f>
        <v>2019</v>
      </c>
      <c r="Z388" s="17">
        <f t="shared" ref="Z388:Z451" si="34">MONTH(D388)</f>
        <v>10</v>
      </c>
    </row>
    <row r="389" spans="1:26" x14ac:dyDescent="0.25">
      <c r="A389" s="2">
        <v>10000387</v>
      </c>
      <c r="B389" s="1" t="s">
        <v>590</v>
      </c>
      <c r="C389" s="3">
        <v>43522</v>
      </c>
      <c r="D389" s="3">
        <v>43937</v>
      </c>
      <c r="E389" s="3" t="s">
        <v>37</v>
      </c>
      <c r="F389" s="1" t="s">
        <v>194</v>
      </c>
      <c r="G389" s="4" t="s">
        <v>95</v>
      </c>
      <c r="H389" s="8">
        <v>1</v>
      </c>
      <c r="I389" s="8">
        <v>0</v>
      </c>
      <c r="J389" s="8">
        <v>0</v>
      </c>
      <c r="K389" s="8">
        <v>3</v>
      </c>
      <c r="L389" s="8">
        <v>1</v>
      </c>
      <c r="M389" s="8">
        <v>2</v>
      </c>
      <c r="N389" s="17" t="str">
        <f t="shared" si="30"/>
        <v>Si</v>
      </c>
      <c r="O389" s="17" t="str">
        <f t="shared" si="31"/>
        <v>Si</v>
      </c>
      <c r="P389" s="17">
        <v>1</v>
      </c>
      <c r="Q389" s="19">
        <f>Tablas!$C$5*H389</f>
        <v>2500</v>
      </c>
      <c r="R389" s="19">
        <f>Tablas!$D$5*I389</f>
        <v>0</v>
      </c>
      <c r="S389" s="19">
        <f>Tablas!$E$5*J389</f>
        <v>0</v>
      </c>
      <c r="T389" s="19">
        <f>Tablas!$F$5*K389</f>
        <v>360000</v>
      </c>
      <c r="U389" s="19">
        <f>Tablas!$G$5*L389</f>
        <v>250000</v>
      </c>
      <c r="V389" s="19">
        <f>Tablas!$H$5*M389</f>
        <v>360000</v>
      </c>
      <c r="W389" s="19">
        <f t="shared" si="32"/>
        <v>972500</v>
      </c>
      <c r="X389" s="17">
        <f>VLOOKUP(G389, Tablas!$B$9:$C$36, 2, FALSE)</f>
        <v>2</v>
      </c>
      <c r="Y389" s="17">
        <f t="shared" si="33"/>
        <v>2019</v>
      </c>
      <c r="Z389" s="17">
        <f t="shared" si="34"/>
        <v>4</v>
      </c>
    </row>
    <row r="390" spans="1:26" x14ac:dyDescent="0.25">
      <c r="A390" s="2">
        <v>10000388</v>
      </c>
      <c r="B390" s="1" t="s">
        <v>591</v>
      </c>
      <c r="C390" s="3">
        <v>43522</v>
      </c>
      <c r="D390" s="3">
        <v>43850</v>
      </c>
      <c r="E390" s="3" t="s">
        <v>44</v>
      </c>
      <c r="F390" s="1" t="s">
        <v>41</v>
      </c>
      <c r="G390" s="4" t="s">
        <v>41</v>
      </c>
      <c r="H390" s="8">
        <v>0</v>
      </c>
      <c r="I390" s="8">
        <v>2</v>
      </c>
      <c r="J390" s="8">
        <v>0</v>
      </c>
      <c r="K390" s="8">
        <v>3</v>
      </c>
      <c r="L390" s="8">
        <v>2</v>
      </c>
      <c r="M390" s="8">
        <v>0</v>
      </c>
      <c r="N390" s="17" t="str">
        <f t="shared" si="30"/>
        <v>Si</v>
      </c>
      <c r="O390" s="17" t="str">
        <f t="shared" si="31"/>
        <v>Si</v>
      </c>
      <c r="P390" s="17">
        <v>1</v>
      </c>
      <c r="Q390" s="19">
        <f>Tablas!$C$5*H390</f>
        <v>0</v>
      </c>
      <c r="R390" s="19">
        <f>Tablas!$D$5*I390</f>
        <v>13000</v>
      </c>
      <c r="S390" s="19">
        <f>Tablas!$E$5*J390</f>
        <v>0</v>
      </c>
      <c r="T390" s="19">
        <f>Tablas!$F$5*K390</f>
        <v>360000</v>
      </c>
      <c r="U390" s="19">
        <f>Tablas!$G$5*L390</f>
        <v>500000</v>
      </c>
      <c r="V390" s="19">
        <f>Tablas!$H$5*M390</f>
        <v>0</v>
      </c>
      <c r="W390" s="19">
        <f t="shared" si="32"/>
        <v>873000</v>
      </c>
      <c r="X390" s="17">
        <f>VLOOKUP(G390, Tablas!$B$9:$C$36, 2, FALSE)</f>
        <v>1</v>
      </c>
      <c r="Y390" s="17">
        <f t="shared" si="33"/>
        <v>2019</v>
      </c>
      <c r="Z390" s="17">
        <f t="shared" si="34"/>
        <v>1</v>
      </c>
    </row>
    <row r="391" spans="1:26" x14ac:dyDescent="0.25">
      <c r="A391" s="2">
        <v>10000389</v>
      </c>
      <c r="B391" s="1" t="s">
        <v>592</v>
      </c>
      <c r="C391" s="3">
        <v>43526</v>
      </c>
      <c r="D391" s="3">
        <v>44121</v>
      </c>
      <c r="E391" s="3" t="s">
        <v>37</v>
      </c>
      <c r="F391" s="1" t="s">
        <v>593</v>
      </c>
      <c r="G391" s="4" t="s">
        <v>109</v>
      </c>
      <c r="H391" s="8">
        <v>1</v>
      </c>
      <c r="I391" s="8">
        <v>1</v>
      </c>
      <c r="J391" s="8">
        <v>1</v>
      </c>
      <c r="K391" s="8">
        <v>0</v>
      </c>
      <c r="L391" s="8">
        <v>2</v>
      </c>
      <c r="M391" s="8">
        <v>2</v>
      </c>
      <c r="N391" s="17" t="str">
        <f t="shared" si="30"/>
        <v>Si</v>
      </c>
      <c r="O391" s="17" t="str">
        <f t="shared" si="31"/>
        <v>Si</v>
      </c>
      <c r="P391" s="17">
        <v>1</v>
      </c>
      <c r="Q391" s="19">
        <f>Tablas!$C$5*H391</f>
        <v>2500</v>
      </c>
      <c r="R391" s="19">
        <f>Tablas!$D$5*I391</f>
        <v>6500</v>
      </c>
      <c r="S391" s="19">
        <f>Tablas!$E$5*J391</f>
        <v>1500</v>
      </c>
      <c r="T391" s="19">
        <f>Tablas!$F$5*K391</f>
        <v>0</v>
      </c>
      <c r="U391" s="19">
        <f>Tablas!$G$5*L391</f>
        <v>500000</v>
      </c>
      <c r="V391" s="19">
        <f>Tablas!$H$5*M391</f>
        <v>360000</v>
      </c>
      <c r="W391" s="19">
        <f t="shared" si="32"/>
        <v>870500</v>
      </c>
      <c r="X391" s="17">
        <f>VLOOKUP(G391, Tablas!$B$9:$C$36, 2, FALSE)</f>
        <v>3</v>
      </c>
      <c r="Y391" s="17">
        <f t="shared" si="33"/>
        <v>2019</v>
      </c>
      <c r="Z391" s="17">
        <f t="shared" si="34"/>
        <v>10</v>
      </c>
    </row>
    <row r="392" spans="1:26" x14ac:dyDescent="0.25">
      <c r="A392" s="2">
        <v>10000390</v>
      </c>
      <c r="B392" s="1" t="s">
        <v>594</v>
      </c>
      <c r="C392" s="3">
        <v>43526</v>
      </c>
      <c r="D392" s="3">
        <v>44293</v>
      </c>
      <c r="E392" s="3" t="s">
        <v>37</v>
      </c>
      <c r="F392" s="1" t="s">
        <v>593</v>
      </c>
      <c r="G392" s="4" t="s">
        <v>109</v>
      </c>
      <c r="H392" s="8">
        <v>0</v>
      </c>
      <c r="I392" s="8">
        <v>1</v>
      </c>
      <c r="J392" s="8">
        <v>0</v>
      </c>
      <c r="K392" s="8">
        <v>3</v>
      </c>
      <c r="L392" s="8">
        <v>3</v>
      </c>
      <c r="M392" s="8">
        <v>0</v>
      </c>
      <c r="N392" s="17" t="str">
        <f t="shared" si="30"/>
        <v>Si</v>
      </c>
      <c r="O392" s="17" t="str">
        <f t="shared" si="31"/>
        <v>Si</v>
      </c>
      <c r="P392" s="17">
        <v>1</v>
      </c>
      <c r="Q392" s="19">
        <f>Tablas!$C$5*H392</f>
        <v>0</v>
      </c>
      <c r="R392" s="19">
        <f>Tablas!$D$5*I392</f>
        <v>6500</v>
      </c>
      <c r="S392" s="19">
        <f>Tablas!$E$5*J392</f>
        <v>0</v>
      </c>
      <c r="T392" s="19">
        <f>Tablas!$F$5*K392</f>
        <v>360000</v>
      </c>
      <c r="U392" s="19">
        <f>Tablas!$G$5*L392</f>
        <v>750000</v>
      </c>
      <c r="V392" s="19">
        <f>Tablas!$H$5*M392</f>
        <v>0</v>
      </c>
      <c r="W392" s="19">
        <f t="shared" si="32"/>
        <v>1116500</v>
      </c>
      <c r="X392" s="17">
        <f>VLOOKUP(G392, Tablas!$B$9:$C$36, 2, FALSE)</f>
        <v>3</v>
      </c>
      <c r="Y392" s="17">
        <f t="shared" si="33"/>
        <v>2019</v>
      </c>
      <c r="Z392" s="17">
        <f t="shared" si="34"/>
        <v>4</v>
      </c>
    </row>
    <row r="393" spans="1:26" x14ac:dyDescent="0.25">
      <c r="A393" s="2">
        <v>10000391</v>
      </c>
      <c r="B393" s="1" t="s">
        <v>595</v>
      </c>
      <c r="C393" s="3">
        <v>43526</v>
      </c>
      <c r="D393" s="3">
        <v>44305</v>
      </c>
      <c r="E393" s="3" t="s">
        <v>37</v>
      </c>
      <c r="F393" s="1" t="s">
        <v>593</v>
      </c>
      <c r="G393" s="4" t="s">
        <v>109</v>
      </c>
      <c r="H393" s="8">
        <v>0</v>
      </c>
      <c r="I393" s="8">
        <v>0</v>
      </c>
      <c r="J393" s="8">
        <v>0</v>
      </c>
      <c r="K393" s="8">
        <v>0</v>
      </c>
      <c r="L393" s="8">
        <v>3</v>
      </c>
      <c r="M393" s="8">
        <v>1</v>
      </c>
      <c r="N393" s="17" t="str">
        <f t="shared" si="30"/>
        <v>No</v>
      </c>
      <c r="O393" s="17" t="str">
        <f t="shared" si="31"/>
        <v>Si</v>
      </c>
      <c r="P393" s="17">
        <v>1</v>
      </c>
      <c r="Q393" s="19">
        <f>Tablas!$C$5*H393</f>
        <v>0</v>
      </c>
      <c r="R393" s="19">
        <f>Tablas!$D$5*I393</f>
        <v>0</v>
      </c>
      <c r="S393" s="19">
        <f>Tablas!$E$5*J393</f>
        <v>0</v>
      </c>
      <c r="T393" s="19">
        <f>Tablas!$F$5*K393</f>
        <v>0</v>
      </c>
      <c r="U393" s="19">
        <f>Tablas!$G$5*L393</f>
        <v>750000</v>
      </c>
      <c r="V393" s="19">
        <f>Tablas!$H$5*M393</f>
        <v>180000</v>
      </c>
      <c r="W393" s="19">
        <f t="shared" si="32"/>
        <v>930000</v>
      </c>
      <c r="X393" s="17">
        <f>VLOOKUP(G393, Tablas!$B$9:$C$36, 2, FALSE)</f>
        <v>3</v>
      </c>
      <c r="Y393" s="17">
        <f t="shared" si="33"/>
        <v>2019</v>
      </c>
      <c r="Z393" s="17">
        <f t="shared" si="34"/>
        <v>4</v>
      </c>
    </row>
    <row r="394" spans="1:26" x14ac:dyDescent="0.25">
      <c r="A394" s="2">
        <v>10000392</v>
      </c>
      <c r="B394" s="1" t="s">
        <v>596</v>
      </c>
      <c r="C394" s="3">
        <v>43526</v>
      </c>
      <c r="D394" s="3">
        <v>44260</v>
      </c>
      <c r="E394" s="3" t="s">
        <v>37</v>
      </c>
      <c r="F394" s="1" t="s">
        <v>154</v>
      </c>
      <c r="G394" s="4" t="s">
        <v>109</v>
      </c>
      <c r="H394" s="8">
        <v>1</v>
      </c>
      <c r="I394" s="8">
        <v>1</v>
      </c>
      <c r="J394" s="8">
        <v>0</v>
      </c>
      <c r="K394" s="8">
        <v>3</v>
      </c>
      <c r="L394" s="8">
        <v>3</v>
      </c>
      <c r="M394" s="8">
        <v>0</v>
      </c>
      <c r="N394" s="17" t="str">
        <f t="shared" si="30"/>
        <v>Si</v>
      </c>
      <c r="O394" s="17" t="str">
        <f t="shared" si="31"/>
        <v>Si</v>
      </c>
      <c r="P394" s="17">
        <v>1</v>
      </c>
      <c r="Q394" s="19">
        <f>Tablas!$C$5*H394</f>
        <v>2500</v>
      </c>
      <c r="R394" s="19">
        <f>Tablas!$D$5*I394</f>
        <v>6500</v>
      </c>
      <c r="S394" s="19">
        <f>Tablas!$E$5*J394</f>
        <v>0</v>
      </c>
      <c r="T394" s="19">
        <f>Tablas!$F$5*K394</f>
        <v>360000</v>
      </c>
      <c r="U394" s="19">
        <f>Tablas!$G$5*L394</f>
        <v>750000</v>
      </c>
      <c r="V394" s="19">
        <f>Tablas!$H$5*M394</f>
        <v>0</v>
      </c>
      <c r="W394" s="19">
        <f t="shared" si="32"/>
        <v>1119000</v>
      </c>
      <c r="X394" s="17">
        <f>VLOOKUP(G394, Tablas!$B$9:$C$36, 2, FALSE)</f>
        <v>3</v>
      </c>
      <c r="Y394" s="17">
        <f t="shared" si="33"/>
        <v>2019</v>
      </c>
      <c r="Z394" s="17">
        <f t="shared" si="34"/>
        <v>3</v>
      </c>
    </row>
    <row r="395" spans="1:26" x14ac:dyDescent="0.25">
      <c r="A395" s="2">
        <v>10000393</v>
      </c>
      <c r="B395" s="1" t="s">
        <v>597</v>
      </c>
      <c r="C395" s="3">
        <v>43526</v>
      </c>
      <c r="D395" s="3">
        <v>43693</v>
      </c>
      <c r="E395" s="3" t="s">
        <v>37</v>
      </c>
      <c r="F395" s="1" t="s">
        <v>593</v>
      </c>
      <c r="G395" s="4" t="s">
        <v>109</v>
      </c>
      <c r="H395" s="8">
        <v>0</v>
      </c>
      <c r="I395" s="8">
        <v>0</v>
      </c>
      <c r="J395" s="8">
        <v>1</v>
      </c>
      <c r="K395" s="8">
        <v>3</v>
      </c>
      <c r="L395" s="8">
        <v>1</v>
      </c>
      <c r="M395" s="8">
        <v>1</v>
      </c>
      <c r="N395" s="17" t="str">
        <f t="shared" si="30"/>
        <v>Si</v>
      </c>
      <c r="O395" s="17" t="str">
        <f t="shared" si="31"/>
        <v>Si</v>
      </c>
      <c r="P395" s="17">
        <v>1</v>
      </c>
      <c r="Q395" s="19">
        <f>Tablas!$C$5*H395</f>
        <v>0</v>
      </c>
      <c r="R395" s="19">
        <f>Tablas!$D$5*I395</f>
        <v>0</v>
      </c>
      <c r="S395" s="19">
        <f>Tablas!$E$5*J395</f>
        <v>1500</v>
      </c>
      <c r="T395" s="19">
        <f>Tablas!$F$5*K395</f>
        <v>360000</v>
      </c>
      <c r="U395" s="19">
        <f>Tablas!$G$5*L395</f>
        <v>250000</v>
      </c>
      <c r="V395" s="19">
        <f>Tablas!$H$5*M395</f>
        <v>180000</v>
      </c>
      <c r="W395" s="19">
        <f t="shared" si="32"/>
        <v>791500</v>
      </c>
      <c r="X395" s="17">
        <f>VLOOKUP(G395, Tablas!$B$9:$C$36, 2, FALSE)</f>
        <v>3</v>
      </c>
      <c r="Y395" s="17">
        <f t="shared" si="33"/>
        <v>2019</v>
      </c>
      <c r="Z395" s="17">
        <f t="shared" si="34"/>
        <v>8</v>
      </c>
    </row>
    <row r="396" spans="1:26" x14ac:dyDescent="0.25">
      <c r="A396" s="2">
        <v>10000394</v>
      </c>
      <c r="B396" s="1" t="s">
        <v>598</v>
      </c>
      <c r="C396" s="3">
        <v>43526</v>
      </c>
      <c r="D396" s="3">
        <v>43939</v>
      </c>
      <c r="E396" s="3" t="s">
        <v>37</v>
      </c>
      <c r="F396" s="1" t="s">
        <v>218</v>
      </c>
      <c r="G396" s="4" t="s">
        <v>219</v>
      </c>
      <c r="H396" s="8">
        <v>1</v>
      </c>
      <c r="I396" s="8">
        <v>0</v>
      </c>
      <c r="J396" s="8">
        <v>0</v>
      </c>
      <c r="K396" s="8">
        <v>3</v>
      </c>
      <c r="L396" s="8">
        <v>1</v>
      </c>
      <c r="M396" s="8">
        <v>2</v>
      </c>
      <c r="N396" s="17" t="str">
        <f t="shared" si="30"/>
        <v>Si</v>
      </c>
      <c r="O396" s="17" t="str">
        <f t="shared" si="31"/>
        <v>Si</v>
      </c>
      <c r="P396" s="17">
        <v>1</v>
      </c>
      <c r="Q396" s="19">
        <f>Tablas!$C$5*H396</f>
        <v>2500</v>
      </c>
      <c r="R396" s="19">
        <f>Tablas!$D$5*I396</f>
        <v>0</v>
      </c>
      <c r="S396" s="19">
        <f>Tablas!$E$5*J396</f>
        <v>0</v>
      </c>
      <c r="T396" s="19">
        <f>Tablas!$F$5*K396</f>
        <v>360000</v>
      </c>
      <c r="U396" s="19">
        <f>Tablas!$G$5*L396</f>
        <v>250000</v>
      </c>
      <c r="V396" s="19">
        <f>Tablas!$H$5*M396</f>
        <v>360000</v>
      </c>
      <c r="W396" s="19">
        <f t="shared" si="32"/>
        <v>972500</v>
      </c>
      <c r="X396" s="17">
        <f>VLOOKUP(G396, Tablas!$B$9:$C$36, 2, FALSE)</f>
        <v>4</v>
      </c>
      <c r="Y396" s="17">
        <f t="shared" si="33"/>
        <v>2019</v>
      </c>
      <c r="Z396" s="17">
        <f t="shared" si="34"/>
        <v>4</v>
      </c>
    </row>
    <row r="397" spans="1:26" x14ac:dyDescent="0.25">
      <c r="A397" s="2">
        <v>10000395</v>
      </c>
      <c r="B397" s="1" t="s">
        <v>599</v>
      </c>
      <c r="C397" s="3">
        <v>43526</v>
      </c>
      <c r="D397" s="3">
        <v>43975</v>
      </c>
      <c r="E397" s="3" t="s">
        <v>37</v>
      </c>
      <c r="F397" s="1" t="s">
        <v>218</v>
      </c>
      <c r="G397" s="4" t="s">
        <v>219</v>
      </c>
      <c r="H397" s="8">
        <v>1</v>
      </c>
      <c r="I397" s="8">
        <v>1</v>
      </c>
      <c r="J397" s="8">
        <v>0</v>
      </c>
      <c r="K397" s="8">
        <v>0</v>
      </c>
      <c r="L397" s="8">
        <v>3</v>
      </c>
      <c r="M397" s="8">
        <v>1</v>
      </c>
      <c r="N397" s="17" t="str">
        <f t="shared" si="30"/>
        <v>Si</v>
      </c>
      <c r="O397" s="17" t="str">
        <f t="shared" si="31"/>
        <v>Si</v>
      </c>
      <c r="P397" s="17">
        <v>1</v>
      </c>
      <c r="Q397" s="19">
        <f>Tablas!$C$5*H397</f>
        <v>2500</v>
      </c>
      <c r="R397" s="19">
        <f>Tablas!$D$5*I397</f>
        <v>6500</v>
      </c>
      <c r="S397" s="19">
        <f>Tablas!$E$5*J397</f>
        <v>0</v>
      </c>
      <c r="T397" s="19">
        <f>Tablas!$F$5*K397</f>
        <v>0</v>
      </c>
      <c r="U397" s="19">
        <f>Tablas!$G$5*L397</f>
        <v>750000</v>
      </c>
      <c r="V397" s="19">
        <f>Tablas!$H$5*M397</f>
        <v>180000</v>
      </c>
      <c r="W397" s="19">
        <f t="shared" si="32"/>
        <v>939000</v>
      </c>
      <c r="X397" s="17">
        <f>VLOOKUP(G397, Tablas!$B$9:$C$36, 2, FALSE)</f>
        <v>4</v>
      </c>
      <c r="Y397" s="17">
        <f t="shared" si="33"/>
        <v>2019</v>
      </c>
      <c r="Z397" s="17">
        <f t="shared" si="34"/>
        <v>5</v>
      </c>
    </row>
    <row r="398" spans="1:26" x14ac:dyDescent="0.25">
      <c r="A398" s="2">
        <v>10000396</v>
      </c>
      <c r="B398" s="1" t="s">
        <v>600</v>
      </c>
      <c r="C398" s="3">
        <v>43526</v>
      </c>
      <c r="D398" s="3">
        <v>43938</v>
      </c>
      <c r="E398" s="3" t="s">
        <v>37</v>
      </c>
      <c r="F398" s="1" t="s">
        <v>218</v>
      </c>
      <c r="G398" s="4" t="s">
        <v>219</v>
      </c>
      <c r="H398" s="8">
        <v>0</v>
      </c>
      <c r="I398" s="8">
        <v>1</v>
      </c>
      <c r="J398" s="8">
        <v>1</v>
      </c>
      <c r="K398" s="8">
        <v>0</v>
      </c>
      <c r="L398" s="8">
        <v>2</v>
      </c>
      <c r="M398" s="8">
        <v>1</v>
      </c>
      <c r="N398" s="17" t="str">
        <f t="shared" si="30"/>
        <v>Si</v>
      </c>
      <c r="O398" s="17" t="str">
        <f t="shared" si="31"/>
        <v>Si</v>
      </c>
      <c r="P398" s="17">
        <v>1</v>
      </c>
      <c r="Q398" s="19">
        <f>Tablas!$C$5*H398</f>
        <v>0</v>
      </c>
      <c r="R398" s="19">
        <f>Tablas!$D$5*I398</f>
        <v>6500</v>
      </c>
      <c r="S398" s="19">
        <f>Tablas!$E$5*J398</f>
        <v>1500</v>
      </c>
      <c r="T398" s="19">
        <f>Tablas!$F$5*K398</f>
        <v>0</v>
      </c>
      <c r="U398" s="19">
        <f>Tablas!$G$5*L398</f>
        <v>500000</v>
      </c>
      <c r="V398" s="19">
        <f>Tablas!$H$5*M398</f>
        <v>180000</v>
      </c>
      <c r="W398" s="19">
        <f t="shared" si="32"/>
        <v>688000</v>
      </c>
      <c r="X398" s="17">
        <f>VLOOKUP(G398, Tablas!$B$9:$C$36, 2, FALSE)</f>
        <v>4</v>
      </c>
      <c r="Y398" s="17">
        <f t="shared" si="33"/>
        <v>2019</v>
      </c>
      <c r="Z398" s="17">
        <f t="shared" si="34"/>
        <v>4</v>
      </c>
    </row>
    <row r="399" spans="1:26" x14ac:dyDescent="0.25">
      <c r="A399" s="2">
        <v>10000397</v>
      </c>
      <c r="B399" s="1" t="s">
        <v>601</v>
      </c>
      <c r="C399" s="3">
        <v>43526</v>
      </c>
      <c r="D399" s="3">
        <v>44069</v>
      </c>
      <c r="E399" s="3" t="s">
        <v>37</v>
      </c>
      <c r="F399" s="1" t="s">
        <v>218</v>
      </c>
      <c r="G399" s="4" t="s">
        <v>219</v>
      </c>
      <c r="H399" s="8">
        <v>1</v>
      </c>
      <c r="I399" s="8">
        <v>0</v>
      </c>
      <c r="J399" s="8">
        <v>0</v>
      </c>
      <c r="K399" s="8">
        <v>1</v>
      </c>
      <c r="L399" s="8">
        <v>1</v>
      </c>
      <c r="M399" s="8">
        <v>0</v>
      </c>
      <c r="N399" s="17" t="str">
        <f t="shared" si="30"/>
        <v>Si</v>
      </c>
      <c r="O399" s="17" t="str">
        <f t="shared" si="31"/>
        <v>Si</v>
      </c>
      <c r="P399" s="17">
        <v>1</v>
      </c>
      <c r="Q399" s="19">
        <f>Tablas!$C$5*H399</f>
        <v>2500</v>
      </c>
      <c r="R399" s="19">
        <f>Tablas!$D$5*I399</f>
        <v>0</v>
      </c>
      <c r="S399" s="19">
        <f>Tablas!$E$5*J399</f>
        <v>0</v>
      </c>
      <c r="T399" s="19">
        <f>Tablas!$F$5*K399</f>
        <v>120000</v>
      </c>
      <c r="U399" s="19">
        <f>Tablas!$G$5*L399</f>
        <v>250000</v>
      </c>
      <c r="V399" s="19">
        <f>Tablas!$H$5*M399</f>
        <v>0</v>
      </c>
      <c r="W399" s="19">
        <f t="shared" si="32"/>
        <v>372500</v>
      </c>
      <c r="X399" s="17">
        <f>VLOOKUP(G399, Tablas!$B$9:$C$36, 2, FALSE)</f>
        <v>4</v>
      </c>
      <c r="Y399" s="17">
        <f t="shared" si="33"/>
        <v>2019</v>
      </c>
      <c r="Z399" s="17">
        <f t="shared" si="34"/>
        <v>8</v>
      </c>
    </row>
    <row r="400" spans="1:26" x14ac:dyDescent="0.25">
      <c r="A400" s="2">
        <v>10000398</v>
      </c>
      <c r="B400" s="1" t="s">
        <v>602</v>
      </c>
      <c r="C400" s="3">
        <v>43526</v>
      </c>
      <c r="D400" s="3">
        <v>44274</v>
      </c>
      <c r="E400" s="3" t="s">
        <v>44</v>
      </c>
      <c r="F400" s="1" t="s">
        <v>603</v>
      </c>
      <c r="G400" s="4" t="s">
        <v>74</v>
      </c>
      <c r="H400" s="8">
        <v>1</v>
      </c>
      <c r="I400" s="8">
        <v>1</v>
      </c>
      <c r="J400" s="8">
        <v>1</v>
      </c>
      <c r="K400" s="8">
        <v>1</v>
      </c>
      <c r="L400" s="8">
        <v>3</v>
      </c>
      <c r="M400" s="8">
        <v>0</v>
      </c>
      <c r="N400" s="17" t="str">
        <f t="shared" si="30"/>
        <v>Si</v>
      </c>
      <c r="O400" s="17" t="str">
        <f t="shared" si="31"/>
        <v>Si</v>
      </c>
      <c r="P400" s="17">
        <v>1</v>
      </c>
      <c r="Q400" s="19">
        <f>Tablas!$C$5*H400</f>
        <v>2500</v>
      </c>
      <c r="R400" s="19">
        <f>Tablas!$D$5*I400</f>
        <v>6500</v>
      </c>
      <c r="S400" s="19">
        <f>Tablas!$E$5*J400</f>
        <v>1500</v>
      </c>
      <c r="T400" s="19">
        <f>Tablas!$F$5*K400</f>
        <v>120000</v>
      </c>
      <c r="U400" s="19">
        <f>Tablas!$G$5*L400</f>
        <v>750000</v>
      </c>
      <c r="V400" s="19">
        <f>Tablas!$H$5*M400</f>
        <v>0</v>
      </c>
      <c r="W400" s="19">
        <f t="shared" si="32"/>
        <v>880500</v>
      </c>
      <c r="X400" s="17">
        <f>VLOOKUP(G400, Tablas!$B$9:$C$36, 2, FALSE)</f>
        <v>2</v>
      </c>
      <c r="Y400" s="17">
        <f t="shared" si="33"/>
        <v>2019</v>
      </c>
      <c r="Z400" s="17">
        <f t="shared" si="34"/>
        <v>3</v>
      </c>
    </row>
    <row r="401" spans="1:26" x14ac:dyDescent="0.25">
      <c r="A401" s="2">
        <v>10000399</v>
      </c>
      <c r="B401" s="1" t="s">
        <v>604</v>
      </c>
      <c r="C401" s="3">
        <v>43526</v>
      </c>
      <c r="D401" s="3">
        <v>44358</v>
      </c>
      <c r="E401" s="3" t="s">
        <v>44</v>
      </c>
      <c r="F401" s="1" t="s">
        <v>115</v>
      </c>
      <c r="G401" s="4" t="s">
        <v>74</v>
      </c>
      <c r="H401" s="8">
        <v>1</v>
      </c>
      <c r="I401" s="8">
        <v>2</v>
      </c>
      <c r="J401" s="8">
        <v>1</v>
      </c>
      <c r="K401" s="8">
        <v>0</v>
      </c>
      <c r="L401" s="8">
        <v>2</v>
      </c>
      <c r="M401" s="8">
        <v>1</v>
      </c>
      <c r="N401" s="17" t="str">
        <f t="shared" si="30"/>
        <v>Si</v>
      </c>
      <c r="O401" s="17" t="str">
        <f t="shared" si="31"/>
        <v>Si</v>
      </c>
      <c r="P401" s="17">
        <v>1</v>
      </c>
      <c r="Q401" s="19">
        <f>Tablas!$C$5*H401</f>
        <v>2500</v>
      </c>
      <c r="R401" s="19">
        <f>Tablas!$D$5*I401</f>
        <v>13000</v>
      </c>
      <c r="S401" s="19">
        <f>Tablas!$E$5*J401</f>
        <v>1500</v>
      </c>
      <c r="T401" s="19">
        <f>Tablas!$F$5*K401</f>
        <v>0</v>
      </c>
      <c r="U401" s="19">
        <f>Tablas!$G$5*L401</f>
        <v>500000</v>
      </c>
      <c r="V401" s="19">
        <f>Tablas!$H$5*M401</f>
        <v>180000</v>
      </c>
      <c r="W401" s="19">
        <f t="shared" si="32"/>
        <v>697000</v>
      </c>
      <c r="X401" s="17">
        <f>VLOOKUP(G401, Tablas!$B$9:$C$36, 2, FALSE)</f>
        <v>2</v>
      </c>
      <c r="Y401" s="17">
        <f t="shared" si="33"/>
        <v>2019</v>
      </c>
      <c r="Z401" s="17">
        <f t="shared" si="34"/>
        <v>6</v>
      </c>
    </row>
    <row r="402" spans="1:26" x14ac:dyDescent="0.25">
      <c r="A402" s="2">
        <v>10000400</v>
      </c>
      <c r="B402" s="1" t="s">
        <v>605</v>
      </c>
      <c r="C402" s="3">
        <v>43526</v>
      </c>
      <c r="D402" s="3">
        <v>43653</v>
      </c>
      <c r="E402" s="3" t="s">
        <v>44</v>
      </c>
      <c r="F402" s="1" t="s">
        <v>204</v>
      </c>
      <c r="G402" s="4" t="s">
        <v>78</v>
      </c>
      <c r="H402" s="8">
        <v>0</v>
      </c>
      <c r="I402" s="8">
        <v>2</v>
      </c>
      <c r="J402" s="8">
        <v>0</v>
      </c>
      <c r="K402" s="8">
        <v>1</v>
      </c>
      <c r="L402" s="8">
        <v>1</v>
      </c>
      <c r="M402" s="8">
        <v>0</v>
      </c>
      <c r="N402" s="17" t="str">
        <f t="shared" si="30"/>
        <v>Si</v>
      </c>
      <c r="O402" s="17" t="str">
        <f t="shared" si="31"/>
        <v>Si</v>
      </c>
      <c r="P402" s="17">
        <v>1</v>
      </c>
      <c r="Q402" s="19">
        <f>Tablas!$C$5*H402</f>
        <v>0</v>
      </c>
      <c r="R402" s="19">
        <f>Tablas!$D$5*I402</f>
        <v>13000</v>
      </c>
      <c r="S402" s="19">
        <f>Tablas!$E$5*J402</f>
        <v>0</v>
      </c>
      <c r="T402" s="19">
        <f>Tablas!$F$5*K402</f>
        <v>120000</v>
      </c>
      <c r="U402" s="19">
        <f>Tablas!$G$5*L402</f>
        <v>250000</v>
      </c>
      <c r="V402" s="19">
        <f>Tablas!$H$5*M402</f>
        <v>0</v>
      </c>
      <c r="W402" s="19">
        <f t="shared" si="32"/>
        <v>383000</v>
      </c>
      <c r="X402" s="17">
        <f>VLOOKUP(G402, Tablas!$B$9:$C$36, 2, FALSE)</f>
        <v>2</v>
      </c>
      <c r="Y402" s="17">
        <f t="shared" si="33"/>
        <v>2019</v>
      </c>
      <c r="Z402" s="17">
        <f t="shared" si="34"/>
        <v>7</v>
      </c>
    </row>
    <row r="403" spans="1:26" x14ac:dyDescent="0.25">
      <c r="A403" s="2">
        <v>10000401</v>
      </c>
      <c r="B403" s="1" t="s">
        <v>606</v>
      </c>
      <c r="C403" s="3">
        <v>43526</v>
      </c>
      <c r="D403" s="3">
        <v>43897</v>
      </c>
      <c r="E403" s="3" t="s">
        <v>37</v>
      </c>
      <c r="F403" s="1" t="s">
        <v>115</v>
      </c>
      <c r="G403" s="4" t="s">
        <v>74</v>
      </c>
      <c r="H403" s="8">
        <v>0</v>
      </c>
      <c r="I403" s="8">
        <v>2</v>
      </c>
      <c r="J403" s="8">
        <v>1</v>
      </c>
      <c r="K403" s="8">
        <v>3</v>
      </c>
      <c r="L403" s="8">
        <v>1</v>
      </c>
      <c r="M403" s="8">
        <v>1</v>
      </c>
      <c r="N403" s="17" t="str">
        <f t="shared" si="30"/>
        <v>Si</v>
      </c>
      <c r="O403" s="17" t="str">
        <f t="shared" si="31"/>
        <v>Si</v>
      </c>
      <c r="P403" s="17">
        <v>1</v>
      </c>
      <c r="Q403" s="19">
        <f>Tablas!$C$5*H403</f>
        <v>0</v>
      </c>
      <c r="R403" s="19">
        <f>Tablas!$D$5*I403</f>
        <v>13000</v>
      </c>
      <c r="S403" s="19">
        <f>Tablas!$E$5*J403</f>
        <v>1500</v>
      </c>
      <c r="T403" s="19">
        <f>Tablas!$F$5*K403</f>
        <v>360000</v>
      </c>
      <c r="U403" s="19">
        <f>Tablas!$G$5*L403</f>
        <v>250000</v>
      </c>
      <c r="V403" s="19">
        <f>Tablas!$H$5*M403</f>
        <v>180000</v>
      </c>
      <c r="W403" s="19">
        <f t="shared" si="32"/>
        <v>804500</v>
      </c>
      <c r="X403" s="17">
        <f>VLOOKUP(G403, Tablas!$B$9:$C$36, 2, FALSE)</f>
        <v>2</v>
      </c>
      <c r="Y403" s="17">
        <f t="shared" si="33"/>
        <v>2019</v>
      </c>
      <c r="Z403" s="17">
        <f t="shared" si="34"/>
        <v>3</v>
      </c>
    </row>
    <row r="404" spans="1:26" x14ac:dyDescent="0.25">
      <c r="A404" s="2">
        <v>10000402</v>
      </c>
      <c r="B404" s="1" t="s">
        <v>607</v>
      </c>
      <c r="C404" s="3">
        <v>43526</v>
      </c>
      <c r="D404" s="3">
        <v>44254</v>
      </c>
      <c r="E404" s="3" t="s">
        <v>37</v>
      </c>
      <c r="F404" s="1" t="s">
        <v>99</v>
      </c>
      <c r="G404" s="4" t="s">
        <v>78</v>
      </c>
      <c r="H404" s="8">
        <v>0</v>
      </c>
      <c r="I404" s="8">
        <v>2</v>
      </c>
      <c r="J404" s="8">
        <v>1</v>
      </c>
      <c r="K404" s="8">
        <v>1</v>
      </c>
      <c r="L404" s="8">
        <v>3</v>
      </c>
      <c r="M404" s="8">
        <v>1</v>
      </c>
      <c r="N404" s="17" t="str">
        <f t="shared" si="30"/>
        <v>Si</v>
      </c>
      <c r="O404" s="17" t="str">
        <f t="shared" si="31"/>
        <v>Si</v>
      </c>
      <c r="P404" s="17">
        <v>1</v>
      </c>
      <c r="Q404" s="19">
        <f>Tablas!$C$5*H404</f>
        <v>0</v>
      </c>
      <c r="R404" s="19">
        <f>Tablas!$D$5*I404</f>
        <v>13000</v>
      </c>
      <c r="S404" s="19">
        <f>Tablas!$E$5*J404</f>
        <v>1500</v>
      </c>
      <c r="T404" s="19">
        <f>Tablas!$F$5*K404</f>
        <v>120000</v>
      </c>
      <c r="U404" s="19">
        <f>Tablas!$G$5*L404</f>
        <v>750000</v>
      </c>
      <c r="V404" s="19">
        <f>Tablas!$H$5*M404</f>
        <v>180000</v>
      </c>
      <c r="W404" s="19">
        <f t="shared" si="32"/>
        <v>1064500</v>
      </c>
      <c r="X404" s="17">
        <f>VLOOKUP(G404, Tablas!$B$9:$C$36, 2, FALSE)</f>
        <v>2</v>
      </c>
      <c r="Y404" s="17">
        <f t="shared" si="33"/>
        <v>2019</v>
      </c>
      <c r="Z404" s="17">
        <f t="shared" si="34"/>
        <v>2</v>
      </c>
    </row>
    <row r="405" spans="1:26" x14ac:dyDescent="0.25">
      <c r="A405" s="2">
        <v>10000403</v>
      </c>
      <c r="B405" s="1" t="s">
        <v>608</v>
      </c>
      <c r="C405" s="3">
        <v>43526</v>
      </c>
      <c r="D405" s="3">
        <v>44063</v>
      </c>
      <c r="E405" s="3" t="s">
        <v>37</v>
      </c>
      <c r="F405" s="1" t="s">
        <v>218</v>
      </c>
      <c r="G405" s="4" t="s">
        <v>219</v>
      </c>
      <c r="H405" s="8">
        <v>0</v>
      </c>
      <c r="I405" s="8">
        <v>0</v>
      </c>
      <c r="J405" s="8">
        <v>0</v>
      </c>
      <c r="K405" s="8">
        <v>3</v>
      </c>
      <c r="L405" s="8">
        <v>3</v>
      </c>
      <c r="M405" s="8">
        <v>2</v>
      </c>
      <c r="N405" s="17" t="str">
        <f t="shared" si="30"/>
        <v>No</v>
      </c>
      <c r="O405" s="17" t="str">
        <f t="shared" si="31"/>
        <v>Si</v>
      </c>
      <c r="P405" s="17">
        <v>1</v>
      </c>
      <c r="Q405" s="19">
        <f>Tablas!$C$5*H405</f>
        <v>0</v>
      </c>
      <c r="R405" s="19">
        <f>Tablas!$D$5*I405</f>
        <v>0</v>
      </c>
      <c r="S405" s="19">
        <f>Tablas!$E$5*J405</f>
        <v>0</v>
      </c>
      <c r="T405" s="19">
        <f>Tablas!$F$5*K405</f>
        <v>360000</v>
      </c>
      <c r="U405" s="19">
        <f>Tablas!$G$5*L405</f>
        <v>750000</v>
      </c>
      <c r="V405" s="19">
        <f>Tablas!$H$5*M405</f>
        <v>360000</v>
      </c>
      <c r="W405" s="19">
        <f t="shared" si="32"/>
        <v>1470000</v>
      </c>
      <c r="X405" s="17">
        <f>VLOOKUP(G405, Tablas!$B$9:$C$36, 2, FALSE)</f>
        <v>4</v>
      </c>
      <c r="Y405" s="17">
        <f t="shared" si="33"/>
        <v>2019</v>
      </c>
      <c r="Z405" s="17">
        <f t="shared" si="34"/>
        <v>8</v>
      </c>
    </row>
    <row r="406" spans="1:26" x14ac:dyDescent="0.25">
      <c r="A406" s="2">
        <v>10000404</v>
      </c>
      <c r="B406" s="1" t="s">
        <v>609</v>
      </c>
      <c r="C406" s="3">
        <v>43526</v>
      </c>
      <c r="D406" s="3">
        <v>44373</v>
      </c>
      <c r="E406" s="3" t="s">
        <v>37</v>
      </c>
      <c r="F406" s="1" t="s">
        <v>131</v>
      </c>
      <c r="G406" s="4" t="s">
        <v>85</v>
      </c>
      <c r="H406" s="8">
        <v>1</v>
      </c>
      <c r="I406" s="8">
        <v>1</v>
      </c>
      <c r="J406" s="8">
        <v>0</v>
      </c>
      <c r="K406" s="8">
        <v>1</v>
      </c>
      <c r="L406" s="8">
        <v>2</v>
      </c>
      <c r="M406" s="8">
        <v>2</v>
      </c>
      <c r="N406" s="17" t="str">
        <f t="shared" si="30"/>
        <v>Si</v>
      </c>
      <c r="O406" s="17" t="str">
        <f t="shared" si="31"/>
        <v>Si</v>
      </c>
      <c r="P406" s="17">
        <v>1</v>
      </c>
      <c r="Q406" s="19">
        <f>Tablas!$C$5*H406</f>
        <v>2500</v>
      </c>
      <c r="R406" s="19">
        <f>Tablas!$D$5*I406</f>
        <v>6500</v>
      </c>
      <c r="S406" s="19">
        <f>Tablas!$E$5*J406</f>
        <v>0</v>
      </c>
      <c r="T406" s="19">
        <f>Tablas!$F$5*K406</f>
        <v>120000</v>
      </c>
      <c r="U406" s="19">
        <f>Tablas!$G$5*L406</f>
        <v>500000</v>
      </c>
      <c r="V406" s="19">
        <f>Tablas!$H$5*M406</f>
        <v>360000</v>
      </c>
      <c r="W406" s="19">
        <f t="shared" si="32"/>
        <v>989000</v>
      </c>
      <c r="X406" s="17">
        <f>VLOOKUP(G406, Tablas!$B$9:$C$36, 2, FALSE)</f>
        <v>2</v>
      </c>
      <c r="Y406" s="17">
        <f t="shared" si="33"/>
        <v>2019</v>
      </c>
      <c r="Z406" s="17">
        <f t="shared" si="34"/>
        <v>6</v>
      </c>
    </row>
    <row r="407" spans="1:26" x14ac:dyDescent="0.25">
      <c r="A407" s="2">
        <v>10000405</v>
      </c>
      <c r="B407" s="1" t="s">
        <v>610</v>
      </c>
      <c r="C407" s="3">
        <v>43526</v>
      </c>
      <c r="D407" s="3">
        <v>43963</v>
      </c>
      <c r="E407" s="3" t="s">
        <v>44</v>
      </c>
      <c r="F407" s="1" t="s">
        <v>154</v>
      </c>
      <c r="G407" s="4" t="s">
        <v>109</v>
      </c>
      <c r="H407" s="8">
        <v>0</v>
      </c>
      <c r="I407" s="8">
        <v>0</v>
      </c>
      <c r="J407" s="8">
        <v>0</v>
      </c>
      <c r="K407" s="8">
        <v>1</v>
      </c>
      <c r="L407" s="8">
        <v>2</v>
      </c>
      <c r="M407" s="8">
        <v>1</v>
      </c>
      <c r="N407" s="17" t="str">
        <f t="shared" si="30"/>
        <v>No</v>
      </c>
      <c r="O407" s="17" t="str">
        <f t="shared" si="31"/>
        <v>Si</v>
      </c>
      <c r="P407" s="17">
        <v>1</v>
      </c>
      <c r="Q407" s="19">
        <f>Tablas!$C$5*H407</f>
        <v>0</v>
      </c>
      <c r="R407" s="19">
        <f>Tablas!$D$5*I407</f>
        <v>0</v>
      </c>
      <c r="S407" s="19">
        <f>Tablas!$E$5*J407</f>
        <v>0</v>
      </c>
      <c r="T407" s="19">
        <f>Tablas!$F$5*K407</f>
        <v>120000</v>
      </c>
      <c r="U407" s="19">
        <f>Tablas!$G$5*L407</f>
        <v>500000</v>
      </c>
      <c r="V407" s="19">
        <f>Tablas!$H$5*M407</f>
        <v>180000</v>
      </c>
      <c r="W407" s="19">
        <f t="shared" si="32"/>
        <v>800000</v>
      </c>
      <c r="X407" s="17">
        <f>VLOOKUP(G407, Tablas!$B$9:$C$36, 2, FALSE)</f>
        <v>3</v>
      </c>
      <c r="Y407" s="17">
        <f t="shared" si="33"/>
        <v>2019</v>
      </c>
      <c r="Z407" s="17">
        <f t="shared" si="34"/>
        <v>5</v>
      </c>
    </row>
    <row r="408" spans="1:26" x14ac:dyDescent="0.25">
      <c r="A408" s="2">
        <v>10000406</v>
      </c>
      <c r="B408" s="1" t="s">
        <v>611</v>
      </c>
      <c r="C408" s="3">
        <v>43526</v>
      </c>
      <c r="D408" s="3">
        <v>44057</v>
      </c>
      <c r="E408" s="3" t="s">
        <v>37</v>
      </c>
      <c r="F408" s="1" t="s">
        <v>154</v>
      </c>
      <c r="G408" s="4" t="s">
        <v>109</v>
      </c>
      <c r="H408" s="8">
        <v>0</v>
      </c>
      <c r="I408" s="8">
        <v>1</v>
      </c>
      <c r="J408" s="8">
        <v>0</v>
      </c>
      <c r="K408" s="8">
        <v>1</v>
      </c>
      <c r="L408" s="8">
        <v>3</v>
      </c>
      <c r="M408" s="8">
        <v>1</v>
      </c>
      <c r="N408" s="17" t="str">
        <f t="shared" si="30"/>
        <v>Si</v>
      </c>
      <c r="O408" s="17" t="str">
        <f t="shared" si="31"/>
        <v>Si</v>
      </c>
      <c r="P408" s="17">
        <v>1</v>
      </c>
      <c r="Q408" s="19">
        <f>Tablas!$C$5*H408</f>
        <v>0</v>
      </c>
      <c r="R408" s="19">
        <f>Tablas!$D$5*I408</f>
        <v>6500</v>
      </c>
      <c r="S408" s="19">
        <f>Tablas!$E$5*J408</f>
        <v>0</v>
      </c>
      <c r="T408" s="19">
        <f>Tablas!$F$5*K408</f>
        <v>120000</v>
      </c>
      <c r="U408" s="19">
        <f>Tablas!$G$5*L408</f>
        <v>750000</v>
      </c>
      <c r="V408" s="19">
        <f>Tablas!$H$5*M408</f>
        <v>180000</v>
      </c>
      <c r="W408" s="19">
        <f t="shared" si="32"/>
        <v>1056500</v>
      </c>
      <c r="X408" s="17">
        <f>VLOOKUP(G408, Tablas!$B$9:$C$36, 2, FALSE)</f>
        <v>3</v>
      </c>
      <c r="Y408" s="17">
        <f t="shared" si="33"/>
        <v>2019</v>
      </c>
      <c r="Z408" s="17">
        <f t="shared" si="34"/>
        <v>8</v>
      </c>
    </row>
    <row r="409" spans="1:26" x14ac:dyDescent="0.25">
      <c r="A409" s="2">
        <v>10000407</v>
      </c>
      <c r="B409" s="1" t="s">
        <v>612</v>
      </c>
      <c r="C409" s="3">
        <v>43526</v>
      </c>
      <c r="D409" s="3">
        <v>43922</v>
      </c>
      <c r="E409" s="3" t="s">
        <v>44</v>
      </c>
      <c r="F409" s="1" t="s">
        <v>204</v>
      </c>
      <c r="G409" s="4" t="s">
        <v>78</v>
      </c>
      <c r="H409" s="8">
        <v>0</v>
      </c>
      <c r="I409" s="8">
        <v>0</v>
      </c>
      <c r="J409" s="8">
        <v>1</v>
      </c>
      <c r="K409" s="8">
        <v>3</v>
      </c>
      <c r="L409" s="8">
        <v>2</v>
      </c>
      <c r="M409" s="8">
        <v>1</v>
      </c>
      <c r="N409" s="17" t="str">
        <f t="shared" si="30"/>
        <v>Si</v>
      </c>
      <c r="O409" s="17" t="str">
        <f t="shared" si="31"/>
        <v>Si</v>
      </c>
      <c r="P409" s="17">
        <v>1</v>
      </c>
      <c r="Q409" s="19">
        <f>Tablas!$C$5*H409</f>
        <v>0</v>
      </c>
      <c r="R409" s="19">
        <f>Tablas!$D$5*I409</f>
        <v>0</v>
      </c>
      <c r="S409" s="19">
        <f>Tablas!$E$5*J409</f>
        <v>1500</v>
      </c>
      <c r="T409" s="19">
        <f>Tablas!$F$5*K409</f>
        <v>360000</v>
      </c>
      <c r="U409" s="19">
        <f>Tablas!$G$5*L409</f>
        <v>500000</v>
      </c>
      <c r="V409" s="19">
        <f>Tablas!$H$5*M409</f>
        <v>180000</v>
      </c>
      <c r="W409" s="19">
        <f t="shared" si="32"/>
        <v>1041500</v>
      </c>
      <c r="X409" s="17">
        <f>VLOOKUP(G409, Tablas!$B$9:$C$36, 2, FALSE)</f>
        <v>2</v>
      </c>
      <c r="Y409" s="17">
        <f t="shared" si="33"/>
        <v>2019</v>
      </c>
      <c r="Z409" s="17">
        <f t="shared" si="34"/>
        <v>4</v>
      </c>
    </row>
    <row r="410" spans="1:26" x14ac:dyDescent="0.25">
      <c r="A410" s="2">
        <v>10000408</v>
      </c>
      <c r="B410" s="1" t="s">
        <v>613</v>
      </c>
      <c r="C410" s="3">
        <v>43526</v>
      </c>
      <c r="D410" s="3">
        <v>44342</v>
      </c>
      <c r="E410" s="3" t="s">
        <v>37</v>
      </c>
      <c r="F410" s="1" t="s">
        <v>377</v>
      </c>
      <c r="G410" s="4" t="s">
        <v>189</v>
      </c>
      <c r="H410" s="8">
        <v>0</v>
      </c>
      <c r="I410" s="8">
        <v>1</v>
      </c>
      <c r="J410" s="8">
        <v>0</v>
      </c>
      <c r="K410" s="8">
        <v>1</v>
      </c>
      <c r="L410" s="8">
        <v>3</v>
      </c>
      <c r="M410" s="8">
        <v>1</v>
      </c>
      <c r="N410" s="17" t="str">
        <f t="shared" si="30"/>
        <v>Si</v>
      </c>
      <c r="O410" s="17" t="str">
        <f t="shared" si="31"/>
        <v>Si</v>
      </c>
      <c r="P410" s="17">
        <v>1</v>
      </c>
      <c r="Q410" s="19">
        <f>Tablas!$C$5*H410</f>
        <v>0</v>
      </c>
      <c r="R410" s="19">
        <f>Tablas!$D$5*I410</f>
        <v>6500</v>
      </c>
      <c r="S410" s="19">
        <f>Tablas!$E$5*J410</f>
        <v>0</v>
      </c>
      <c r="T410" s="19">
        <f>Tablas!$F$5*K410</f>
        <v>120000</v>
      </c>
      <c r="U410" s="19">
        <f>Tablas!$G$5*L410</f>
        <v>750000</v>
      </c>
      <c r="V410" s="19">
        <f>Tablas!$H$5*M410</f>
        <v>180000</v>
      </c>
      <c r="W410" s="19">
        <f t="shared" si="32"/>
        <v>1056500</v>
      </c>
      <c r="X410" s="17">
        <f>VLOOKUP(G410, Tablas!$B$9:$C$36, 2, FALSE)</f>
        <v>4</v>
      </c>
      <c r="Y410" s="17">
        <f t="shared" si="33"/>
        <v>2019</v>
      </c>
      <c r="Z410" s="17">
        <f t="shared" si="34"/>
        <v>5</v>
      </c>
    </row>
    <row r="411" spans="1:26" x14ac:dyDescent="0.25">
      <c r="A411" s="2">
        <v>10000409</v>
      </c>
      <c r="B411" s="1" t="s">
        <v>614</v>
      </c>
      <c r="C411" s="3">
        <v>43526</v>
      </c>
      <c r="D411" s="3">
        <v>44171</v>
      </c>
      <c r="E411" s="3" t="s">
        <v>37</v>
      </c>
      <c r="F411" s="1" t="s">
        <v>254</v>
      </c>
      <c r="G411" s="4" t="s">
        <v>78</v>
      </c>
      <c r="H411" s="8">
        <v>0</v>
      </c>
      <c r="I411" s="8">
        <v>0</v>
      </c>
      <c r="J411" s="8">
        <v>0</v>
      </c>
      <c r="K411" s="8">
        <v>1</v>
      </c>
      <c r="L411" s="8">
        <v>2</v>
      </c>
      <c r="M411" s="8">
        <v>2</v>
      </c>
      <c r="N411" s="17" t="str">
        <f t="shared" si="30"/>
        <v>No</v>
      </c>
      <c r="O411" s="17" t="str">
        <f t="shared" si="31"/>
        <v>Si</v>
      </c>
      <c r="P411" s="17">
        <v>1</v>
      </c>
      <c r="Q411" s="19">
        <f>Tablas!$C$5*H411</f>
        <v>0</v>
      </c>
      <c r="R411" s="19">
        <f>Tablas!$D$5*I411</f>
        <v>0</v>
      </c>
      <c r="S411" s="19">
        <f>Tablas!$E$5*J411</f>
        <v>0</v>
      </c>
      <c r="T411" s="19">
        <f>Tablas!$F$5*K411</f>
        <v>120000</v>
      </c>
      <c r="U411" s="19">
        <f>Tablas!$G$5*L411</f>
        <v>500000</v>
      </c>
      <c r="V411" s="19">
        <f>Tablas!$H$5*M411</f>
        <v>360000</v>
      </c>
      <c r="W411" s="19">
        <f t="shared" si="32"/>
        <v>980000</v>
      </c>
      <c r="X411" s="17">
        <f>VLOOKUP(G411, Tablas!$B$9:$C$36, 2, FALSE)</f>
        <v>2</v>
      </c>
      <c r="Y411" s="17">
        <f t="shared" si="33"/>
        <v>2019</v>
      </c>
      <c r="Z411" s="17">
        <f t="shared" si="34"/>
        <v>12</v>
      </c>
    </row>
    <row r="412" spans="1:26" x14ac:dyDescent="0.25">
      <c r="A412" s="2">
        <v>10000410</v>
      </c>
      <c r="B412" s="1" t="s">
        <v>615</v>
      </c>
      <c r="C412" s="3">
        <v>43526</v>
      </c>
      <c r="D412" s="3">
        <v>44124</v>
      </c>
      <c r="E412" s="3" t="s">
        <v>37</v>
      </c>
      <c r="F412" s="1" t="s">
        <v>41</v>
      </c>
      <c r="G412" s="4" t="s">
        <v>41</v>
      </c>
      <c r="H412" s="8">
        <v>0</v>
      </c>
      <c r="I412" s="8">
        <v>2</v>
      </c>
      <c r="J412" s="8">
        <v>0</v>
      </c>
      <c r="K412" s="8">
        <v>1</v>
      </c>
      <c r="L412" s="8">
        <v>1</v>
      </c>
      <c r="M412" s="8">
        <v>0</v>
      </c>
      <c r="N412" s="17" t="str">
        <f t="shared" si="30"/>
        <v>Si</v>
      </c>
      <c r="O412" s="17" t="str">
        <f t="shared" si="31"/>
        <v>Si</v>
      </c>
      <c r="P412" s="17">
        <v>1</v>
      </c>
      <c r="Q412" s="19">
        <f>Tablas!$C$5*H412</f>
        <v>0</v>
      </c>
      <c r="R412" s="19">
        <f>Tablas!$D$5*I412</f>
        <v>13000</v>
      </c>
      <c r="S412" s="19">
        <f>Tablas!$E$5*J412</f>
        <v>0</v>
      </c>
      <c r="T412" s="19">
        <f>Tablas!$F$5*K412</f>
        <v>120000</v>
      </c>
      <c r="U412" s="19">
        <f>Tablas!$G$5*L412</f>
        <v>250000</v>
      </c>
      <c r="V412" s="19">
        <f>Tablas!$H$5*M412</f>
        <v>0</v>
      </c>
      <c r="W412" s="19">
        <f t="shared" si="32"/>
        <v>383000</v>
      </c>
      <c r="X412" s="17">
        <f>VLOOKUP(G412, Tablas!$B$9:$C$36, 2, FALSE)</f>
        <v>1</v>
      </c>
      <c r="Y412" s="17">
        <f t="shared" si="33"/>
        <v>2019</v>
      </c>
      <c r="Z412" s="17">
        <f t="shared" si="34"/>
        <v>10</v>
      </c>
    </row>
    <row r="413" spans="1:26" x14ac:dyDescent="0.25">
      <c r="A413" s="2">
        <v>10000411</v>
      </c>
      <c r="B413" s="1" t="s">
        <v>616</v>
      </c>
      <c r="C413" s="3">
        <v>43526</v>
      </c>
      <c r="D413" s="3">
        <v>44312</v>
      </c>
      <c r="E413" s="3" t="s">
        <v>37</v>
      </c>
      <c r="F413" s="1" t="s">
        <v>377</v>
      </c>
      <c r="G413" s="4" t="s">
        <v>189</v>
      </c>
      <c r="H413" s="8">
        <v>0</v>
      </c>
      <c r="I413" s="8">
        <v>0</v>
      </c>
      <c r="J413" s="8">
        <v>0</v>
      </c>
      <c r="K413" s="8">
        <v>0</v>
      </c>
      <c r="L413" s="8">
        <v>1</v>
      </c>
      <c r="M413" s="8">
        <v>0</v>
      </c>
      <c r="N413" s="17" t="str">
        <f t="shared" si="30"/>
        <v>No</v>
      </c>
      <c r="O413" s="17" t="str">
        <f t="shared" si="31"/>
        <v>Si</v>
      </c>
      <c r="P413" s="17">
        <v>1</v>
      </c>
      <c r="Q413" s="19">
        <f>Tablas!$C$5*H413</f>
        <v>0</v>
      </c>
      <c r="R413" s="19">
        <f>Tablas!$D$5*I413</f>
        <v>0</v>
      </c>
      <c r="S413" s="19">
        <f>Tablas!$E$5*J413</f>
        <v>0</v>
      </c>
      <c r="T413" s="19">
        <f>Tablas!$F$5*K413</f>
        <v>0</v>
      </c>
      <c r="U413" s="19">
        <f>Tablas!$G$5*L413</f>
        <v>250000</v>
      </c>
      <c r="V413" s="19">
        <f>Tablas!$H$5*M413</f>
        <v>0</v>
      </c>
      <c r="W413" s="19">
        <f t="shared" si="32"/>
        <v>250000</v>
      </c>
      <c r="X413" s="17">
        <f>VLOOKUP(G413, Tablas!$B$9:$C$36, 2, FALSE)</f>
        <v>4</v>
      </c>
      <c r="Y413" s="17">
        <f t="shared" si="33"/>
        <v>2019</v>
      </c>
      <c r="Z413" s="17">
        <f t="shared" si="34"/>
        <v>4</v>
      </c>
    </row>
    <row r="414" spans="1:26" x14ac:dyDescent="0.25">
      <c r="A414" s="2">
        <v>10000412</v>
      </c>
      <c r="B414" s="1" t="s">
        <v>617</v>
      </c>
      <c r="C414" s="3">
        <v>43526</v>
      </c>
      <c r="D414" s="3">
        <v>44113</v>
      </c>
      <c r="E414" s="3" t="s">
        <v>37</v>
      </c>
      <c r="F414" s="1" t="s">
        <v>618</v>
      </c>
      <c r="G414" s="4" t="s">
        <v>189</v>
      </c>
      <c r="H414" s="8">
        <v>0</v>
      </c>
      <c r="I414" s="8">
        <v>0</v>
      </c>
      <c r="J414" s="8">
        <v>0</v>
      </c>
      <c r="K414" s="8">
        <v>1</v>
      </c>
      <c r="L414" s="8">
        <v>2</v>
      </c>
      <c r="M414" s="8">
        <v>0</v>
      </c>
      <c r="N414" s="17" t="str">
        <f t="shared" si="30"/>
        <v>No</v>
      </c>
      <c r="O414" s="17" t="str">
        <f t="shared" si="31"/>
        <v>Si</v>
      </c>
      <c r="P414" s="17">
        <v>1</v>
      </c>
      <c r="Q414" s="19">
        <f>Tablas!$C$5*H414</f>
        <v>0</v>
      </c>
      <c r="R414" s="19">
        <f>Tablas!$D$5*I414</f>
        <v>0</v>
      </c>
      <c r="S414" s="19">
        <f>Tablas!$E$5*J414</f>
        <v>0</v>
      </c>
      <c r="T414" s="19">
        <f>Tablas!$F$5*K414</f>
        <v>120000</v>
      </c>
      <c r="U414" s="19">
        <f>Tablas!$G$5*L414</f>
        <v>500000</v>
      </c>
      <c r="V414" s="19">
        <f>Tablas!$H$5*M414</f>
        <v>0</v>
      </c>
      <c r="W414" s="19">
        <f t="shared" si="32"/>
        <v>620000</v>
      </c>
      <c r="X414" s="17">
        <f>VLOOKUP(G414, Tablas!$B$9:$C$36, 2, FALSE)</f>
        <v>4</v>
      </c>
      <c r="Y414" s="17">
        <f t="shared" si="33"/>
        <v>2019</v>
      </c>
      <c r="Z414" s="17">
        <f t="shared" si="34"/>
        <v>10</v>
      </c>
    </row>
    <row r="415" spans="1:26" x14ac:dyDescent="0.25">
      <c r="A415" s="2">
        <v>10000413</v>
      </c>
      <c r="B415" s="1" t="s">
        <v>619</v>
      </c>
      <c r="C415" s="3">
        <v>43526</v>
      </c>
      <c r="D415" s="3">
        <v>44090</v>
      </c>
      <c r="E415" s="3" t="s">
        <v>44</v>
      </c>
      <c r="F415" s="1" t="s">
        <v>41</v>
      </c>
      <c r="G415" s="4" t="s">
        <v>41</v>
      </c>
      <c r="H415" s="8">
        <v>1</v>
      </c>
      <c r="I415" s="8">
        <v>1</v>
      </c>
      <c r="J415" s="8">
        <v>0</v>
      </c>
      <c r="K415" s="8">
        <v>0</v>
      </c>
      <c r="L415" s="8">
        <v>2</v>
      </c>
      <c r="M415" s="8">
        <v>0</v>
      </c>
      <c r="N415" s="17" t="str">
        <f t="shared" si="30"/>
        <v>Si</v>
      </c>
      <c r="O415" s="17" t="str">
        <f t="shared" si="31"/>
        <v>Si</v>
      </c>
      <c r="P415" s="17">
        <v>1</v>
      </c>
      <c r="Q415" s="19">
        <f>Tablas!$C$5*H415</f>
        <v>2500</v>
      </c>
      <c r="R415" s="19">
        <f>Tablas!$D$5*I415</f>
        <v>6500</v>
      </c>
      <c r="S415" s="19">
        <f>Tablas!$E$5*J415</f>
        <v>0</v>
      </c>
      <c r="T415" s="19">
        <f>Tablas!$F$5*K415</f>
        <v>0</v>
      </c>
      <c r="U415" s="19">
        <f>Tablas!$G$5*L415</f>
        <v>500000</v>
      </c>
      <c r="V415" s="19">
        <f>Tablas!$H$5*M415</f>
        <v>0</v>
      </c>
      <c r="W415" s="19">
        <f t="shared" si="32"/>
        <v>509000</v>
      </c>
      <c r="X415" s="17">
        <f>VLOOKUP(G415, Tablas!$B$9:$C$36, 2, FALSE)</f>
        <v>1</v>
      </c>
      <c r="Y415" s="17">
        <f t="shared" si="33"/>
        <v>2019</v>
      </c>
      <c r="Z415" s="17">
        <f t="shared" si="34"/>
        <v>9</v>
      </c>
    </row>
    <row r="416" spans="1:26" x14ac:dyDescent="0.25">
      <c r="A416" s="2">
        <v>10000414</v>
      </c>
      <c r="B416" s="1" t="s">
        <v>620</v>
      </c>
      <c r="C416" s="3">
        <v>43526</v>
      </c>
      <c r="D416" s="3">
        <v>44258</v>
      </c>
      <c r="E416" s="3" t="s">
        <v>37</v>
      </c>
      <c r="F416" s="1" t="s">
        <v>41</v>
      </c>
      <c r="G416" s="4" t="s">
        <v>41</v>
      </c>
      <c r="H416" s="8">
        <v>0</v>
      </c>
      <c r="I416" s="8">
        <v>0</v>
      </c>
      <c r="J416" s="8">
        <v>0</v>
      </c>
      <c r="K416" s="8">
        <v>0</v>
      </c>
      <c r="L416" s="8">
        <v>3</v>
      </c>
      <c r="M416" s="8">
        <v>0</v>
      </c>
      <c r="N416" s="17" t="str">
        <f t="shared" si="30"/>
        <v>No</v>
      </c>
      <c r="O416" s="17" t="str">
        <f t="shared" si="31"/>
        <v>Si</v>
      </c>
      <c r="P416" s="17">
        <v>1</v>
      </c>
      <c r="Q416" s="19">
        <f>Tablas!$C$5*H416</f>
        <v>0</v>
      </c>
      <c r="R416" s="19">
        <f>Tablas!$D$5*I416</f>
        <v>0</v>
      </c>
      <c r="S416" s="19">
        <f>Tablas!$E$5*J416</f>
        <v>0</v>
      </c>
      <c r="T416" s="19">
        <f>Tablas!$F$5*K416</f>
        <v>0</v>
      </c>
      <c r="U416" s="19">
        <f>Tablas!$G$5*L416</f>
        <v>750000</v>
      </c>
      <c r="V416" s="19">
        <f>Tablas!$H$5*M416</f>
        <v>0</v>
      </c>
      <c r="W416" s="19">
        <f t="shared" si="32"/>
        <v>750000</v>
      </c>
      <c r="X416" s="17">
        <f>VLOOKUP(G416, Tablas!$B$9:$C$36, 2, FALSE)</f>
        <v>1</v>
      </c>
      <c r="Y416" s="17">
        <f t="shared" si="33"/>
        <v>2019</v>
      </c>
      <c r="Z416" s="17">
        <f t="shared" si="34"/>
        <v>3</v>
      </c>
    </row>
    <row r="417" spans="1:26" x14ac:dyDescent="0.25">
      <c r="A417" s="2">
        <v>10000415</v>
      </c>
      <c r="B417" s="1" t="s">
        <v>621</v>
      </c>
      <c r="C417" s="3">
        <v>43526</v>
      </c>
      <c r="D417" s="3">
        <v>43615</v>
      </c>
      <c r="E417" s="3" t="s">
        <v>37</v>
      </c>
      <c r="F417" s="1" t="s">
        <v>622</v>
      </c>
      <c r="G417" s="4" t="s">
        <v>74</v>
      </c>
      <c r="H417" s="8">
        <v>0</v>
      </c>
      <c r="I417" s="8">
        <v>2</v>
      </c>
      <c r="J417" s="8">
        <v>0</v>
      </c>
      <c r="K417" s="8">
        <v>3</v>
      </c>
      <c r="L417" s="8">
        <v>3</v>
      </c>
      <c r="M417" s="8">
        <v>1</v>
      </c>
      <c r="N417" s="17" t="str">
        <f t="shared" si="30"/>
        <v>Si</v>
      </c>
      <c r="O417" s="17" t="str">
        <f t="shared" si="31"/>
        <v>Si</v>
      </c>
      <c r="P417" s="17">
        <v>1</v>
      </c>
      <c r="Q417" s="19">
        <f>Tablas!$C$5*H417</f>
        <v>0</v>
      </c>
      <c r="R417" s="19">
        <f>Tablas!$D$5*I417</f>
        <v>13000</v>
      </c>
      <c r="S417" s="19">
        <f>Tablas!$E$5*J417</f>
        <v>0</v>
      </c>
      <c r="T417" s="19">
        <f>Tablas!$F$5*K417</f>
        <v>360000</v>
      </c>
      <c r="U417" s="19">
        <f>Tablas!$G$5*L417</f>
        <v>750000</v>
      </c>
      <c r="V417" s="19">
        <f>Tablas!$H$5*M417</f>
        <v>180000</v>
      </c>
      <c r="W417" s="19">
        <f t="shared" si="32"/>
        <v>1303000</v>
      </c>
      <c r="X417" s="17">
        <f>VLOOKUP(G417, Tablas!$B$9:$C$36, 2, FALSE)</f>
        <v>2</v>
      </c>
      <c r="Y417" s="17">
        <f t="shared" si="33"/>
        <v>2019</v>
      </c>
      <c r="Z417" s="17">
        <f t="shared" si="34"/>
        <v>5</v>
      </c>
    </row>
    <row r="418" spans="1:26" x14ac:dyDescent="0.25">
      <c r="A418" s="2">
        <v>10000416</v>
      </c>
      <c r="B418" s="1" t="s">
        <v>623</v>
      </c>
      <c r="C418" s="3">
        <v>43526</v>
      </c>
      <c r="D418" s="3">
        <v>44096</v>
      </c>
      <c r="E418" s="3" t="s">
        <v>37</v>
      </c>
      <c r="F418" s="1" t="s">
        <v>41</v>
      </c>
      <c r="G418" s="4" t="s">
        <v>41</v>
      </c>
      <c r="H418" s="8">
        <v>0</v>
      </c>
      <c r="I418" s="8">
        <v>0</v>
      </c>
      <c r="J418" s="8">
        <v>1</v>
      </c>
      <c r="K418" s="8">
        <v>0</v>
      </c>
      <c r="L418" s="8">
        <v>1</v>
      </c>
      <c r="M418" s="8">
        <v>1</v>
      </c>
      <c r="N418" s="17" t="str">
        <f t="shared" si="30"/>
        <v>Si</v>
      </c>
      <c r="O418" s="17" t="str">
        <f t="shared" si="31"/>
        <v>Si</v>
      </c>
      <c r="P418" s="17">
        <v>1</v>
      </c>
      <c r="Q418" s="19">
        <f>Tablas!$C$5*H418</f>
        <v>0</v>
      </c>
      <c r="R418" s="19">
        <f>Tablas!$D$5*I418</f>
        <v>0</v>
      </c>
      <c r="S418" s="19">
        <f>Tablas!$E$5*J418</f>
        <v>1500</v>
      </c>
      <c r="T418" s="19">
        <f>Tablas!$F$5*K418</f>
        <v>0</v>
      </c>
      <c r="U418" s="19">
        <f>Tablas!$G$5*L418</f>
        <v>250000</v>
      </c>
      <c r="V418" s="19">
        <f>Tablas!$H$5*M418</f>
        <v>180000</v>
      </c>
      <c r="W418" s="19">
        <f t="shared" si="32"/>
        <v>431500</v>
      </c>
      <c r="X418" s="17">
        <f>VLOOKUP(G418, Tablas!$B$9:$C$36, 2, FALSE)</f>
        <v>1</v>
      </c>
      <c r="Y418" s="17">
        <f t="shared" si="33"/>
        <v>2019</v>
      </c>
      <c r="Z418" s="17">
        <f t="shared" si="34"/>
        <v>9</v>
      </c>
    </row>
    <row r="419" spans="1:26" x14ac:dyDescent="0.25">
      <c r="A419" s="2">
        <v>10000417</v>
      </c>
      <c r="B419" s="1" t="s">
        <v>624</v>
      </c>
      <c r="C419" s="3">
        <v>43540</v>
      </c>
      <c r="D419" s="3">
        <v>44202</v>
      </c>
      <c r="E419" s="3" t="s">
        <v>37</v>
      </c>
      <c r="F419" s="1" t="s">
        <v>625</v>
      </c>
      <c r="G419" s="4" t="s">
        <v>189</v>
      </c>
      <c r="H419" s="8">
        <v>0</v>
      </c>
      <c r="I419" s="8">
        <v>1</v>
      </c>
      <c r="J419" s="8">
        <v>1</v>
      </c>
      <c r="K419" s="8">
        <v>1</v>
      </c>
      <c r="L419" s="8">
        <v>1</v>
      </c>
      <c r="M419" s="8">
        <v>0</v>
      </c>
      <c r="N419" s="17" t="str">
        <f t="shared" si="30"/>
        <v>Si</v>
      </c>
      <c r="O419" s="17" t="str">
        <f t="shared" si="31"/>
        <v>Si</v>
      </c>
      <c r="P419" s="17">
        <v>1</v>
      </c>
      <c r="Q419" s="19">
        <f>Tablas!$C$5*H419</f>
        <v>0</v>
      </c>
      <c r="R419" s="19">
        <f>Tablas!$D$5*I419</f>
        <v>6500</v>
      </c>
      <c r="S419" s="19">
        <f>Tablas!$E$5*J419</f>
        <v>1500</v>
      </c>
      <c r="T419" s="19">
        <f>Tablas!$F$5*K419</f>
        <v>120000</v>
      </c>
      <c r="U419" s="19">
        <f>Tablas!$G$5*L419</f>
        <v>250000</v>
      </c>
      <c r="V419" s="19">
        <f>Tablas!$H$5*M419</f>
        <v>0</v>
      </c>
      <c r="W419" s="19">
        <f t="shared" si="32"/>
        <v>378000</v>
      </c>
      <c r="X419" s="17">
        <f>VLOOKUP(G419, Tablas!$B$9:$C$36, 2, FALSE)</f>
        <v>4</v>
      </c>
      <c r="Y419" s="17">
        <f t="shared" si="33"/>
        <v>2019</v>
      </c>
      <c r="Z419" s="17">
        <f t="shared" si="34"/>
        <v>1</v>
      </c>
    </row>
    <row r="420" spans="1:26" x14ac:dyDescent="0.25">
      <c r="A420" s="2">
        <v>10000418</v>
      </c>
      <c r="B420" s="1" t="s">
        <v>626</v>
      </c>
      <c r="C420" s="3">
        <v>43540</v>
      </c>
      <c r="D420" s="3">
        <v>44179</v>
      </c>
      <c r="E420" s="3" t="s">
        <v>44</v>
      </c>
      <c r="F420" s="1" t="s">
        <v>41</v>
      </c>
      <c r="G420" s="4" t="s">
        <v>41</v>
      </c>
      <c r="H420" s="8">
        <v>0</v>
      </c>
      <c r="I420" s="8">
        <v>2</v>
      </c>
      <c r="J420" s="8">
        <v>1</v>
      </c>
      <c r="K420" s="8">
        <v>0</v>
      </c>
      <c r="L420" s="8">
        <v>1</v>
      </c>
      <c r="M420" s="8">
        <v>2</v>
      </c>
      <c r="N420" s="17" t="str">
        <f t="shared" si="30"/>
        <v>Si</v>
      </c>
      <c r="O420" s="17" t="str">
        <f t="shared" si="31"/>
        <v>Si</v>
      </c>
      <c r="P420" s="17">
        <v>1</v>
      </c>
      <c r="Q420" s="19">
        <f>Tablas!$C$5*H420</f>
        <v>0</v>
      </c>
      <c r="R420" s="19">
        <f>Tablas!$D$5*I420</f>
        <v>13000</v>
      </c>
      <c r="S420" s="19">
        <f>Tablas!$E$5*J420</f>
        <v>1500</v>
      </c>
      <c r="T420" s="19">
        <f>Tablas!$F$5*K420</f>
        <v>0</v>
      </c>
      <c r="U420" s="19">
        <f>Tablas!$G$5*L420</f>
        <v>250000</v>
      </c>
      <c r="V420" s="19">
        <f>Tablas!$H$5*M420</f>
        <v>360000</v>
      </c>
      <c r="W420" s="19">
        <f t="shared" si="32"/>
        <v>624500</v>
      </c>
      <c r="X420" s="17">
        <f>VLOOKUP(G420, Tablas!$B$9:$C$36, 2, FALSE)</f>
        <v>1</v>
      </c>
      <c r="Y420" s="17">
        <f t="shared" si="33"/>
        <v>2019</v>
      </c>
      <c r="Z420" s="17">
        <f t="shared" si="34"/>
        <v>12</v>
      </c>
    </row>
    <row r="421" spans="1:26" x14ac:dyDescent="0.25">
      <c r="A421" s="2">
        <v>10000419</v>
      </c>
      <c r="B421" s="1" t="s">
        <v>627</v>
      </c>
      <c r="C421" s="3">
        <v>43540</v>
      </c>
      <c r="D421" s="3">
        <v>44407</v>
      </c>
      <c r="E421" s="3" t="s">
        <v>37</v>
      </c>
      <c r="F421" s="1" t="s">
        <v>628</v>
      </c>
      <c r="G421" s="4" t="s">
        <v>125</v>
      </c>
      <c r="H421" s="8">
        <v>1</v>
      </c>
      <c r="I421" s="8">
        <v>2</v>
      </c>
      <c r="J421" s="8">
        <v>1</v>
      </c>
      <c r="K421" s="8">
        <v>0</v>
      </c>
      <c r="L421" s="8">
        <v>3</v>
      </c>
      <c r="M421" s="8">
        <v>1</v>
      </c>
      <c r="N421" s="17" t="str">
        <f t="shared" si="30"/>
        <v>Si</v>
      </c>
      <c r="O421" s="17" t="str">
        <f t="shared" si="31"/>
        <v>Si</v>
      </c>
      <c r="P421" s="17">
        <v>1</v>
      </c>
      <c r="Q421" s="19">
        <f>Tablas!$C$5*H421</f>
        <v>2500</v>
      </c>
      <c r="R421" s="19">
        <f>Tablas!$D$5*I421</f>
        <v>13000</v>
      </c>
      <c r="S421" s="19">
        <f>Tablas!$E$5*J421</f>
        <v>1500</v>
      </c>
      <c r="T421" s="19">
        <f>Tablas!$F$5*K421</f>
        <v>0</v>
      </c>
      <c r="U421" s="19">
        <f>Tablas!$G$5*L421</f>
        <v>750000</v>
      </c>
      <c r="V421" s="19">
        <f>Tablas!$H$5*M421</f>
        <v>180000</v>
      </c>
      <c r="W421" s="19">
        <f t="shared" si="32"/>
        <v>947000</v>
      </c>
      <c r="X421" s="17">
        <f>VLOOKUP(G421, Tablas!$B$9:$C$36, 2, FALSE)</f>
        <v>3</v>
      </c>
      <c r="Y421" s="17">
        <f t="shared" si="33"/>
        <v>2019</v>
      </c>
      <c r="Z421" s="17">
        <f t="shared" si="34"/>
        <v>7</v>
      </c>
    </row>
    <row r="422" spans="1:26" x14ac:dyDescent="0.25">
      <c r="A422" s="2">
        <v>10000420</v>
      </c>
      <c r="B422" s="1" t="s">
        <v>629</v>
      </c>
      <c r="C422" s="3">
        <v>43540</v>
      </c>
      <c r="D422" s="3">
        <v>44120</v>
      </c>
      <c r="E422" s="3" t="s">
        <v>37</v>
      </c>
      <c r="F422" s="1" t="s">
        <v>630</v>
      </c>
      <c r="G422" s="4" t="s">
        <v>189</v>
      </c>
      <c r="H422" s="8">
        <v>1</v>
      </c>
      <c r="I422" s="8">
        <v>2</v>
      </c>
      <c r="J422" s="8">
        <v>0</v>
      </c>
      <c r="K422" s="8">
        <v>3</v>
      </c>
      <c r="L422" s="8">
        <v>1</v>
      </c>
      <c r="M422" s="8">
        <v>1</v>
      </c>
      <c r="N422" s="17" t="str">
        <f t="shared" si="30"/>
        <v>Si</v>
      </c>
      <c r="O422" s="17" t="str">
        <f t="shared" si="31"/>
        <v>Si</v>
      </c>
      <c r="P422" s="17">
        <v>1</v>
      </c>
      <c r="Q422" s="19">
        <f>Tablas!$C$5*H422</f>
        <v>2500</v>
      </c>
      <c r="R422" s="19">
        <f>Tablas!$D$5*I422</f>
        <v>13000</v>
      </c>
      <c r="S422" s="19">
        <f>Tablas!$E$5*J422</f>
        <v>0</v>
      </c>
      <c r="T422" s="19">
        <f>Tablas!$F$5*K422</f>
        <v>360000</v>
      </c>
      <c r="U422" s="19">
        <f>Tablas!$G$5*L422</f>
        <v>250000</v>
      </c>
      <c r="V422" s="19">
        <f>Tablas!$H$5*M422</f>
        <v>180000</v>
      </c>
      <c r="W422" s="19">
        <f t="shared" si="32"/>
        <v>805500</v>
      </c>
      <c r="X422" s="17">
        <f>VLOOKUP(G422, Tablas!$B$9:$C$36, 2, FALSE)</f>
        <v>4</v>
      </c>
      <c r="Y422" s="17">
        <f t="shared" si="33"/>
        <v>2019</v>
      </c>
      <c r="Z422" s="17">
        <f t="shared" si="34"/>
        <v>10</v>
      </c>
    </row>
    <row r="423" spans="1:26" x14ac:dyDescent="0.25">
      <c r="A423" s="2">
        <v>10000421</v>
      </c>
      <c r="B423" s="1" t="s">
        <v>631</v>
      </c>
      <c r="C423" s="3">
        <v>43547</v>
      </c>
      <c r="D423" s="3">
        <v>44103</v>
      </c>
      <c r="E423" s="3" t="s">
        <v>37</v>
      </c>
      <c r="F423" s="1" t="s">
        <v>41</v>
      </c>
      <c r="G423" s="4" t="s">
        <v>41</v>
      </c>
      <c r="H423" s="8">
        <v>0</v>
      </c>
      <c r="I423" s="8">
        <v>0</v>
      </c>
      <c r="J423" s="8">
        <v>0</v>
      </c>
      <c r="K423" s="8">
        <v>0</v>
      </c>
      <c r="L423" s="8">
        <v>2</v>
      </c>
      <c r="M423" s="8">
        <v>0</v>
      </c>
      <c r="N423" s="17" t="str">
        <f t="shared" si="30"/>
        <v>No</v>
      </c>
      <c r="O423" s="17" t="str">
        <f t="shared" si="31"/>
        <v>Si</v>
      </c>
      <c r="P423" s="17">
        <v>1</v>
      </c>
      <c r="Q423" s="19">
        <f>Tablas!$C$5*H423</f>
        <v>0</v>
      </c>
      <c r="R423" s="19">
        <f>Tablas!$D$5*I423</f>
        <v>0</v>
      </c>
      <c r="S423" s="19">
        <f>Tablas!$E$5*J423</f>
        <v>0</v>
      </c>
      <c r="T423" s="19">
        <f>Tablas!$F$5*K423</f>
        <v>0</v>
      </c>
      <c r="U423" s="19">
        <f>Tablas!$G$5*L423</f>
        <v>500000</v>
      </c>
      <c r="V423" s="19">
        <f>Tablas!$H$5*M423</f>
        <v>0</v>
      </c>
      <c r="W423" s="19">
        <f t="shared" si="32"/>
        <v>500000</v>
      </c>
      <c r="X423" s="17">
        <f>VLOOKUP(G423, Tablas!$B$9:$C$36, 2, FALSE)</f>
        <v>1</v>
      </c>
      <c r="Y423" s="17">
        <f t="shared" si="33"/>
        <v>2019</v>
      </c>
      <c r="Z423" s="17">
        <f t="shared" si="34"/>
        <v>9</v>
      </c>
    </row>
    <row r="424" spans="1:26" x14ac:dyDescent="0.25">
      <c r="A424" s="2">
        <v>10000422</v>
      </c>
      <c r="B424" s="1" t="s">
        <v>632</v>
      </c>
      <c r="C424" s="3">
        <v>43547</v>
      </c>
      <c r="D424" s="3">
        <v>44171</v>
      </c>
      <c r="E424" s="3" t="s">
        <v>37</v>
      </c>
      <c r="F424" s="1" t="s">
        <v>485</v>
      </c>
      <c r="G424" s="4" t="s">
        <v>47</v>
      </c>
      <c r="H424" s="8">
        <v>0</v>
      </c>
      <c r="I424" s="8">
        <v>2</v>
      </c>
      <c r="J424" s="8">
        <v>0</v>
      </c>
      <c r="K424" s="8">
        <v>1</v>
      </c>
      <c r="L424" s="8">
        <v>1</v>
      </c>
      <c r="M424" s="8">
        <v>0</v>
      </c>
      <c r="N424" s="17" t="str">
        <f t="shared" si="30"/>
        <v>Si</v>
      </c>
      <c r="O424" s="17" t="str">
        <f t="shared" si="31"/>
        <v>Si</v>
      </c>
      <c r="P424" s="17">
        <v>1</v>
      </c>
      <c r="Q424" s="19">
        <f>Tablas!$C$5*H424</f>
        <v>0</v>
      </c>
      <c r="R424" s="19">
        <f>Tablas!$D$5*I424</f>
        <v>13000</v>
      </c>
      <c r="S424" s="19">
        <f>Tablas!$E$5*J424</f>
        <v>0</v>
      </c>
      <c r="T424" s="19">
        <f>Tablas!$F$5*K424</f>
        <v>120000</v>
      </c>
      <c r="U424" s="19">
        <f>Tablas!$G$5*L424</f>
        <v>250000</v>
      </c>
      <c r="V424" s="19">
        <f>Tablas!$H$5*M424</f>
        <v>0</v>
      </c>
      <c r="W424" s="19">
        <f t="shared" si="32"/>
        <v>383000</v>
      </c>
      <c r="X424" s="17">
        <f>VLOOKUP(G424, Tablas!$B$9:$C$36, 2, FALSE)</f>
        <v>1</v>
      </c>
      <c r="Y424" s="17">
        <f t="shared" si="33"/>
        <v>2019</v>
      </c>
      <c r="Z424" s="17">
        <f t="shared" si="34"/>
        <v>12</v>
      </c>
    </row>
    <row r="425" spans="1:26" x14ac:dyDescent="0.25">
      <c r="A425" s="2">
        <v>10000423</v>
      </c>
      <c r="B425" s="1" t="s">
        <v>633</v>
      </c>
      <c r="C425" s="3">
        <v>43547</v>
      </c>
      <c r="D425" s="3">
        <v>43946</v>
      </c>
      <c r="E425" s="3" t="s">
        <v>44</v>
      </c>
      <c r="F425" s="1" t="s">
        <v>634</v>
      </c>
      <c r="G425" s="4" t="s">
        <v>113</v>
      </c>
      <c r="H425" s="8">
        <v>0</v>
      </c>
      <c r="I425" s="8">
        <v>1</v>
      </c>
      <c r="J425" s="8">
        <v>0</v>
      </c>
      <c r="K425" s="8">
        <v>0</v>
      </c>
      <c r="L425" s="8">
        <v>3</v>
      </c>
      <c r="M425" s="8">
        <v>2</v>
      </c>
      <c r="N425" s="17" t="str">
        <f t="shared" si="30"/>
        <v>Si</v>
      </c>
      <c r="O425" s="17" t="str">
        <f t="shared" si="31"/>
        <v>Si</v>
      </c>
      <c r="P425" s="17">
        <v>1</v>
      </c>
      <c r="Q425" s="19">
        <f>Tablas!$C$5*H425</f>
        <v>0</v>
      </c>
      <c r="R425" s="19">
        <f>Tablas!$D$5*I425</f>
        <v>6500</v>
      </c>
      <c r="S425" s="19">
        <f>Tablas!$E$5*J425</f>
        <v>0</v>
      </c>
      <c r="T425" s="19">
        <f>Tablas!$F$5*K425</f>
        <v>0</v>
      </c>
      <c r="U425" s="19">
        <f>Tablas!$G$5*L425</f>
        <v>750000</v>
      </c>
      <c r="V425" s="19">
        <f>Tablas!$H$5*M425</f>
        <v>360000</v>
      </c>
      <c r="W425" s="19">
        <f t="shared" si="32"/>
        <v>1116500</v>
      </c>
      <c r="X425" s="17">
        <f>VLOOKUP(G425, Tablas!$B$9:$C$36, 2, FALSE)</f>
        <v>3</v>
      </c>
      <c r="Y425" s="17">
        <f t="shared" si="33"/>
        <v>2019</v>
      </c>
      <c r="Z425" s="17">
        <f t="shared" si="34"/>
        <v>4</v>
      </c>
    </row>
    <row r="426" spans="1:26" x14ac:dyDescent="0.25">
      <c r="A426" s="2">
        <v>10000424</v>
      </c>
      <c r="B426" s="1" t="s">
        <v>635</v>
      </c>
      <c r="C426" s="3">
        <v>43547</v>
      </c>
      <c r="D426" s="3">
        <v>44220</v>
      </c>
      <c r="E426" s="3" t="s">
        <v>37</v>
      </c>
      <c r="F426" s="1" t="s">
        <v>53</v>
      </c>
      <c r="G426" s="4" t="s">
        <v>54</v>
      </c>
      <c r="H426" s="8">
        <v>1</v>
      </c>
      <c r="I426" s="8">
        <v>1</v>
      </c>
      <c r="J426" s="8">
        <v>0</v>
      </c>
      <c r="K426" s="8">
        <v>1</v>
      </c>
      <c r="L426" s="8">
        <v>1</v>
      </c>
      <c r="M426" s="8">
        <v>0</v>
      </c>
      <c r="N426" s="17" t="str">
        <f t="shared" si="30"/>
        <v>Si</v>
      </c>
      <c r="O426" s="17" t="str">
        <f t="shared" si="31"/>
        <v>Si</v>
      </c>
      <c r="P426" s="17">
        <v>1</v>
      </c>
      <c r="Q426" s="19">
        <f>Tablas!$C$5*H426</f>
        <v>2500</v>
      </c>
      <c r="R426" s="19">
        <f>Tablas!$D$5*I426</f>
        <v>6500</v>
      </c>
      <c r="S426" s="19">
        <f>Tablas!$E$5*J426</f>
        <v>0</v>
      </c>
      <c r="T426" s="19">
        <f>Tablas!$F$5*K426</f>
        <v>120000</v>
      </c>
      <c r="U426" s="19">
        <f>Tablas!$G$5*L426</f>
        <v>250000</v>
      </c>
      <c r="V426" s="19">
        <f>Tablas!$H$5*M426</f>
        <v>0</v>
      </c>
      <c r="W426" s="19">
        <f t="shared" si="32"/>
        <v>379000</v>
      </c>
      <c r="X426" s="17">
        <f>VLOOKUP(G426, Tablas!$B$9:$C$36, 2, FALSE)</f>
        <v>1</v>
      </c>
      <c r="Y426" s="17">
        <f t="shared" si="33"/>
        <v>2019</v>
      </c>
      <c r="Z426" s="17">
        <f t="shared" si="34"/>
        <v>1</v>
      </c>
    </row>
    <row r="427" spans="1:26" x14ac:dyDescent="0.25">
      <c r="A427" s="2">
        <v>10000425</v>
      </c>
      <c r="B427" s="1" t="s">
        <v>636</v>
      </c>
      <c r="C427" s="3">
        <v>43547</v>
      </c>
      <c r="D427" s="3">
        <v>43768</v>
      </c>
      <c r="E427" s="3" t="s">
        <v>44</v>
      </c>
      <c r="F427" s="1" t="s">
        <v>41</v>
      </c>
      <c r="G427" s="4" t="s">
        <v>41</v>
      </c>
      <c r="H427" s="8">
        <v>0</v>
      </c>
      <c r="I427" s="8">
        <v>1</v>
      </c>
      <c r="J427" s="8">
        <v>0</v>
      </c>
      <c r="K427" s="8">
        <v>1</v>
      </c>
      <c r="L427" s="8">
        <v>2</v>
      </c>
      <c r="M427" s="8">
        <v>2</v>
      </c>
      <c r="N427" s="17" t="str">
        <f t="shared" si="30"/>
        <v>Si</v>
      </c>
      <c r="O427" s="17" t="str">
        <f t="shared" si="31"/>
        <v>Si</v>
      </c>
      <c r="P427" s="17">
        <v>1</v>
      </c>
      <c r="Q427" s="19">
        <f>Tablas!$C$5*H427</f>
        <v>0</v>
      </c>
      <c r="R427" s="19">
        <f>Tablas!$D$5*I427</f>
        <v>6500</v>
      </c>
      <c r="S427" s="19">
        <f>Tablas!$E$5*J427</f>
        <v>0</v>
      </c>
      <c r="T427" s="19">
        <f>Tablas!$F$5*K427</f>
        <v>120000</v>
      </c>
      <c r="U427" s="19">
        <f>Tablas!$G$5*L427</f>
        <v>500000</v>
      </c>
      <c r="V427" s="19">
        <f>Tablas!$H$5*M427</f>
        <v>360000</v>
      </c>
      <c r="W427" s="19">
        <f t="shared" si="32"/>
        <v>986500</v>
      </c>
      <c r="X427" s="17">
        <f>VLOOKUP(G427, Tablas!$B$9:$C$36, 2, FALSE)</f>
        <v>1</v>
      </c>
      <c r="Y427" s="17">
        <f t="shared" si="33"/>
        <v>2019</v>
      </c>
      <c r="Z427" s="17">
        <f t="shared" si="34"/>
        <v>10</v>
      </c>
    </row>
    <row r="428" spans="1:26" x14ac:dyDescent="0.25">
      <c r="A428" s="2">
        <v>10000426</v>
      </c>
      <c r="B428" s="1" t="s">
        <v>637</v>
      </c>
      <c r="C428" s="3">
        <v>43547</v>
      </c>
      <c r="D428" s="3">
        <v>43635</v>
      </c>
      <c r="E428" s="3" t="s">
        <v>37</v>
      </c>
      <c r="F428" s="1" t="s">
        <v>41</v>
      </c>
      <c r="G428" s="4" t="s">
        <v>41</v>
      </c>
      <c r="H428" s="8">
        <v>0</v>
      </c>
      <c r="I428" s="8">
        <v>0</v>
      </c>
      <c r="J428" s="8">
        <v>0</v>
      </c>
      <c r="K428" s="8">
        <v>1</v>
      </c>
      <c r="L428" s="8">
        <v>1</v>
      </c>
      <c r="M428" s="8">
        <v>0</v>
      </c>
      <c r="N428" s="17" t="str">
        <f t="shared" si="30"/>
        <v>No</v>
      </c>
      <c r="O428" s="17" t="str">
        <f t="shared" si="31"/>
        <v>Si</v>
      </c>
      <c r="P428" s="17">
        <v>1</v>
      </c>
      <c r="Q428" s="19">
        <f>Tablas!$C$5*H428</f>
        <v>0</v>
      </c>
      <c r="R428" s="19">
        <f>Tablas!$D$5*I428</f>
        <v>0</v>
      </c>
      <c r="S428" s="19">
        <f>Tablas!$E$5*J428</f>
        <v>0</v>
      </c>
      <c r="T428" s="19">
        <f>Tablas!$F$5*K428</f>
        <v>120000</v>
      </c>
      <c r="U428" s="19">
        <f>Tablas!$G$5*L428</f>
        <v>250000</v>
      </c>
      <c r="V428" s="19">
        <f>Tablas!$H$5*M428</f>
        <v>0</v>
      </c>
      <c r="W428" s="19">
        <f t="shared" si="32"/>
        <v>370000</v>
      </c>
      <c r="X428" s="17">
        <f>VLOOKUP(G428, Tablas!$B$9:$C$36, 2, FALSE)</f>
        <v>1</v>
      </c>
      <c r="Y428" s="17">
        <f t="shared" si="33"/>
        <v>2019</v>
      </c>
      <c r="Z428" s="17">
        <f t="shared" si="34"/>
        <v>6</v>
      </c>
    </row>
    <row r="429" spans="1:26" x14ac:dyDescent="0.25">
      <c r="A429" s="2">
        <v>10000427</v>
      </c>
      <c r="B429" s="1" t="s">
        <v>638</v>
      </c>
      <c r="C429" s="3">
        <v>43547</v>
      </c>
      <c r="D429" s="3">
        <v>44203</v>
      </c>
      <c r="E429" s="3" t="s">
        <v>37</v>
      </c>
      <c r="F429" s="1" t="s">
        <v>41</v>
      </c>
      <c r="G429" s="4" t="s">
        <v>41</v>
      </c>
      <c r="H429" s="8">
        <v>0</v>
      </c>
      <c r="I429" s="8">
        <v>1</v>
      </c>
      <c r="J429" s="8">
        <v>0</v>
      </c>
      <c r="K429" s="8">
        <v>3</v>
      </c>
      <c r="L429" s="8">
        <v>3</v>
      </c>
      <c r="M429" s="8">
        <v>0</v>
      </c>
      <c r="N429" s="17" t="str">
        <f t="shared" si="30"/>
        <v>Si</v>
      </c>
      <c r="O429" s="17" t="str">
        <f t="shared" si="31"/>
        <v>Si</v>
      </c>
      <c r="P429" s="17">
        <v>1</v>
      </c>
      <c r="Q429" s="19">
        <f>Tablas!$C$5*H429</f>
        <v>0</v>
      </c>
      <c r="R429" s="19">
        <f>Tablas!$D$5*I429</f>
        <v>6500</v>
      </c>
      <c r="S429" s="19">
        <f>Tablas!$E$5*J429</f>
        <v>0</v>
      </c>
      <c r="T429" s="19">
        <f>Tablas!$F$5*K429</f>
        <v>360000</v>
      </c>
      <c r="U429" s="19">
        <f>Tablas!$G$5*L429</f>
        <v>750000</v>
      </c>
      <c r="V429" s="19">
        <f>Tablas!$H$5*M429</f>
        <v>0</v>
      </c>
      <c r="W429" s="19">
        <f t="shared" si="32"/>
        <v>1116500</v>
      </c>
      <c r="X429" s="17">
        <f>VLOOKUP(G429, Tablas!$B$9:$C$36, 2, FALSE)</f>
        <v>1</v>
      </c>
      <c r="Y429" s="17">
        <f t="shared" si="33"/>
        <v>2019</v>
      </c>
      <c r="Z429" s="17">
        <f t="shared" si="34"/>
        <v>1</v>
      </c>
    </row>
    <row r="430" spans="1:26" x14ac:dyDescent="0.25">
      <c r="A430" s="2">
        <v>10000428</v>
      </c>
      <c r="B430" s="1" t="s">
        <v>639</v>
      </c>
      <c r="C430" s="3">
        <v>43547</v>
      </c>
      <c r="D430" s="3">
        <v>44314</v>
      </c>
      <c r="E430" s="3" t="s">
        <v>37</v>
      </c>
      <c r="F430" s="1" t="s">
        <v>204</v>
      </c>
      <c r="G430" s="4" t="s">
        <v>78</v>
      </c>
      <c r="H430" s="8">
        <v>0</v>
      </c>
      <c r="I430" s="8">
        <v>2</v>
      </c>
      <c r="J430" s="8">
        <v>0</v>
      </c>
      <c r="K430" s="8">
        <v>3</v>
      </c>
      <c r="L430" s="8">
        <v>3</v>
      </c>
      <c r="M430" s="8">
        <v>1</v>
      </c>
      <c r="N430" s="17" t="str">
        <f t="shared" si="30"/>
        <v>Si</v>
      </c>
      <c r="O430" s="17" t="str">
        <f t="shared" si="31"/>
        <v>Si</v>
      </c>
      <c r="P430" s="17">
        <v>1</v>
      </c>
      <c r="Q430" s="19">
        <f>Tablas!$C$5*H430</f>
        <v>0</v>
      </c>
      <c r="R430" s="19">
        <f>Tablas!$D$5*I430</f>
        <v>13000</v>
      </c>
      <c r="S430" s="19">
        <f>Tablas!$E$5*J430</f>
        <v>0</v>
      </c>
      <c r="T430" s="19">
        <f>Tablas!$F$5*K430</f>
        <v>360000</v>
      </c>
      <c r="U430" s="19">
        <f>Tablas!$G$5*L430</f>
        <v>750000</v>
      </c>
      <c r="V430" s="19">
        <f>Tablas!$H$5*M430</f>
        <v>180000</v>
      </c>
      <c r="W430" s="19">
        <f t="shared" si="32"/>
        <v>1303000</v>
      </c>
      <c r="X430" s="17">
        <f>VLOOKUP(G430, Tablas!$B$9:$C$36, 2, FALSE)</f>
        <v>2</v>
      </c>
      <c r="Y430" s="17">
        <f t="shared" si="33"/>
        <v>2019</v>
      </c>
      <c r="Z430" s="17">
        <f t="shared" si="34"/>
        <v>4</v>
      </c>
    </row>
    <row r="431" spans="1:26" x14ac:dyDescent="0.25">
      <c r="A431" s="2">
        <v>10000429</v>
      </c>
      <c r="B431" s="1" t="s">
        <v>640</v>
      </c>
      <c r="C431" s="3">
        <v>43547</v>
      </c>
      <c r="D431" s="3">
        <v>43853</v>
      </c>
      <c r="E431" s="3" t="s">
        <v>37</v>
      </c>
      <c r="F431" s="1" t="s">
        <v>62</v>
      </c>
      <c r="G431" s="4" t="s">
        <v>63</v>
      </c>
      <c r="H431" s="8">
        <v>0</v>
      </c>
      <c r="I431" s="8">
        <v>1</v>
      </c>
      <c r="J431" s="8">
        <v>1</v>
      </c>
      <c r="K431" s="8">
        <v>0</v>
      </c>
      <c r="L431" s="8">
        <v>3</v>
      </c>
      <c r="M431" s="8">
        <v>1</v>
      </c>
      <c r="N431" s="17" t="str">
        <f t="shared" si="30"/>
        <v>Si</v>
      </c>
      <c r="O431" s="17" t="str">
        <f t="shared" si="31"/>
        <v>Si</v>
      </c>
      <c r="P431" s="17">
        <v>1</v>
      </c>
      <c r="Q431" s="19">
        <f>Tablas!$C$5*H431</f>
        <v>0</v>
      </c>
      <c r="R431" s="19">
        <f>Tablas!$D$5*I431</f>
        <v>6500</v>
      </c>
      <c r="S431" s="19">
        <f>Tablas!$E$5*J431</f>
        <v>1500</v>
      </c>
      <c r="T431" s="19">
        <f>Tablas!$F$5*K431</f>
        <v>0</v>
      </c>
      <c r="U431" s="19">
        <f>Tablas!$G$5*L431</f>
        <v>750000</v>
      </c>
      <c r="V431" s="19">
        <f>Tablas!$H$5*M431</f>
        <v>180000</v>
      </c>
      <c r="W431" s="19">
        <f t="shared" si="32"/>
        <v>938000</v>
      </c>
      <c r="X431" s="17">
        <f>VLOOKUP(G431, Tablas!$B$9:$C$36, 2, FALSE)</f>
        <v>1</v>
      </c>
      <c r="Y431" s="17">
        <f t="shared" si="33"/>
        <v>2019</v>
      </c>
      <c r="Z431" s="17">
        <f t="shared" si="34"/>
        <v>1</v>
      </c>
    </row>
    <row r="432" spans="1:26" x14ac:dyDescent="0.25">
      <c r="A432" s="2">
        <v>10000430</v>
      </c>
      <c r="B432" s="1" t="s">
        <v>641</v>
      </c>
      <c r="C432" s="3">
        <v>43547</v>
      </c>
      <c r="D432" s="3">
        <v>44270</v>
      </c>
      <c r="E432" s="3" t="s">
        <v>37</v>
      </c>
      <c r="F432" s="1" t="s">
        <v>485</v>
      </c>
      <c r="G432" s="4" t="s">
        <v>47</v>
      </c>
      <c r="H432" s="8">
        <v>0</v>
      </c>
      <c r="I432" s="8">
        <v>1</v>
      </c>
      <c r="J432" s="8">
        <v>1</v>
      </c>
      <c r="K432" s="8">
        <v>0</v>
      </c>
      <c r="L432" s="8">
        <v>2</v>
      </c>
      <c r="M432" s="8">
        <v>1</v>
      </c>
      <c r="N432" s="17" t="str">
        <f t="shared" si="30"/>
        <v>Si</v>
      </c>
      <c r="O432" s="17" t="str">
        <f t="shared" si="31"/>
        <v>Si</v>
      </c>
      <c r="P432" s="17">
        <v>1</v>
      </c>
      <c r="Q432" s="19">
        <f>Tablas!$C$5*H432</f>
        <v>0</v>
      </c>
      <c r="R432" s="19">
        <f>Tablas!$D$5*I432</f>
        <v>6500</v>
      </c>
      <c r="S432" s="19">
        <f>Tablas!$E$5*J432</f>
        <v>1500</v>
      </c>
      <c r="T432" s="19">
        <f>Tablas!$F$5*K432</f>
        <v>0</v>
      </c>
      <c r="U432" s="19">
        <f>Tablas!$G$5*L432</f>
        <v>500000</v>
      </c>
      <c r="V432" s="19">
        <f>Tablas!$H$5*M432</f>
        <v>180000</v>
      </c>
      <c r="W432" s="19">
        <f t="shared" si="32"/>
        <v>688000</v>
      </c>
      <c r="X432" s="17">
        <f>VLOOKUP(G432, Tablas!$B$9:$C$36, 2, FALSE)</f>
        <v>1</v>
      </c>
      <c r="Y432" s="17">
        <f t="shared" si="33"/>
        <v>2019</v>
      </c>
      <c r="Z432" s="17">
        <f t="shared" si="34"/>
        <v>3</v>
      </c>
    </row>
    <row r="433" spans="1:26" x14ac:dyDescent="0.25">
      <c r="A433" s="2">
        <v>10000431</v>
      </c>
      <c r="B433" s="1" t="s">
        <v>642</v>
      </c>
      <c r="C433" s="3">
        <v>43547</v>
      </c>
      <c r="D433" s="3">
        <v>44089</v>
      </c>
      <c r="E433" s="3" t="s">
        <v>37</v>
      </c>
      <c r="F433" s="1" t="s">
        <v>179</v>
      </c>
      <c r="G433" s="4" t="s">
        <v>57</v>
      </c>
      <c r="H433" s="8">
        <v>0</v>
      </c>
      <c r="I433" s="8">
        <v>2</v>
      </c>
      <c r="J433" s="8">
        <v>0</v>
      </c>
      <c r="K433" s="8">
        <v>3</v>
      </c>
      <c r="L433" s="8">
        <v>3</v>
      </c>
      <c r="M433" s="8">
        <v>0</v>
      </c>
      <c r="N433" s="17" t="str">
        <f t="shared" si="30"/>
        <v>Si</v>
      </c>
      <c r="O433" s="17" t="str">
        <f t="shared" si="31"/>
        <v>Si</v>
      </c>
      <c r="P433" s="17">
        <v>1</v>
      </c>
      <c r="Q433" s="19">
        <f>Tablas!$C$5*H433</f>
        <v>0</v>
      </c>
      <c r="R433" s="19">
        <f>Tablas!$D$5*I433</f>
        <v>13000</v>
      </c>
      <c r="S433" s="19">
        <f>Tablas!$E$5*J433</f>
        <v>0</v>
      </c>
      <c r="T433" s="19">
        <f>Tablas!$F$5*K433</f>
        <v>360000</v>
      </c>
      <c r="U433" s="19">
        <f>Tablas!$G$5*L433</f>
        <v>750000</v>
      </c>
      <c r="V433" s="19">
        <f>Tablas!$H$5*M433</f>
        <v>0</v>
      </c>
      <c r="W433" s="19">
        <f t="shared" si="32"/>
        <v>1123000</v>
      </c>
      <c r="X433" s="17">
        <f>VLOOKUP(G433, Tablas!$B$9:$C$36, 2, FALSE)</f>
        <v>1</v>
      </c>
      <c r="Y433" s="17">
        <f t="shared" si="33"/>
        <v>2019</v>
      </c>
      <c r="Z433" s="17">
        <f t="shared" si="34"/>
        <v>9</v>
      </c>
    </row>
    <row r="434" spans="1:26" x14ac:dyDescent="0.25">
      <c r="A434" s="2">
        <v>10000432</v>
      </c>
      <c r="B434" s="1" t="s">
        <v>643</v>
      </c>
      <c r="C434" s="3">
        <v>43547</v>
      </c>
      <c r="D434" s="3">
        <v>43706</v>
      </c>
      <c r="E434" s="3" t="s">
        <v>37</v>
      </c>
      <c r="F434" s="1" t="s">
        <v>94</v>
      </c>
      <c r="G434" s="4" t="s">
        <v>95</v>
      </c>
      <c r="H434" s="8">
        <v>1</v>
      </c>
      <c r="I434" s="8">
        <v>0</v>
      </c>
      <c r="J434" s="8">
        <v>1</v>
      </c>
      <c r="K434" s="8">
        <v>1</v>
      </c>
      <c r="L434" s="8">
        <v>1</v>
      </c>
      <c r="M434" s="8">
        <v>1</v>
      </c>
      <c r="N434" s="17" t="str">
        <f t="shared" si="30"/>
        <v>Si</v>
      </c>
      <c r="O434" s="17" t="str">
        <f t="shared" si="31"/>
        <v>Si</v>
      </c>
      <c r="P434" s="17">
        <v>1</v>
      </c>
      <c r="Q434" s="19">
        <f>Tablas!$C$5*H434</f>
        <v>2500</v>
      </c>
      <c r="R434" s="19">
        <f>Tablas!$D$5*I434</f>
        <v>0</v>
      </c>
      <c r="S434" s="19">
        <f>Tablas!$E$5*J434</f>
        <v>1500</v>
      </c>
      <c r="T434" s="19">
        <f>Tablas!$F$5*K434</f>
        <v>120000</v>
      </c>
      <c r="U434" s="19">
        <f>Tablas!$G$5*L434</f>
        <v>250000</v>
      </c>
      <c r="V434" s="19">
        <f>Tablas!$H$5*M434</f>
        <v>180000</v>
      </c>
      <c r="W434" s="19">
        <f t="shared" si="32"/>
        <v>554000</v>
      </c>
      <c r="X434" s="17">
        <f>VLOOKUP(G434, Tablas!$B$9:$C$36, 2, FALSE)</f>
        <v>2</v>
      </c>
      <c r="Y434" s="17">
        <f t="shared" si="33"/>
        <v>2019</v>
      </c>
      <c r="Z434" s="17">
        <f t="shared" si="34"/>
        <v>8</v>
      </c>
    </row>
    <row r="435" spans="1:26" x14ac:dyDescent="0.25">
      <c r="A435" s="2">
        <v>10000433</v>
      </c>
      <c r="B435" s="1" t="s">
        <v>644</v>
      </c>
      <c r="C435" s="3">
        <v>43547</v>
      </c>
      <c r="D435" s="3">
        <v>43763</v>
      </c>
      <c r="E435" s="3" t="s">
        <v>37</v>
      </c>
      <c r="F435" s="1" t="s">
        <v>645</v>
      </c>
      <c r="G435" s="4" t="s">
        <v>258</v>
      </c>
      <c r="H435" s="8">
        <v>0</v>
      </c>
      <c r="I435" s="8">
        <v>1</v>
      </c>
      <c r="J435" s="8">
        <v>1</v>
      </c>
      <c r="K435" s="8">
        <v>1</v>
      </c>
      <c r="L435" s="8">
        <v>3</v>
      </c>
      <c r="M435" s="8">
        <v>2</v>
      </c>
      <c r="N435" s="17" t="str">
        <f t="shared" si="30"/>
        <v>Si</v>
      </c>
      <c r="O435" s="17" t="str">
        <f t="shared" si="31"/>
        <v>Si</v>
      </c>
      <c r="P435" s="17">
        <v>1</v>
      </c>
      <c r="Q435" s="19">
        <f>Tablas!$C$5*H435</f>
        <v>0</v>
      </c>
      <c r="R435" s="19">
        <f>Tablas!$D$5*I435</f>
        <v>6500</v>
      </c>
      <c r="S435" s="19">
        <f>Tablas!$E$5*J435</f>
        <v>1500</v>
      </c>
      <c r="T435" s="19">
        <f>Tablas!$F$5*K435</f>
        <v>120000</v>
      </c>
      <c r="U435" s="19">
        <f>Tablas!$G$5*L435</f>
        <v>750000</v>
      </c>
      <c r="V435" s="19">
        <f>Tablas!$H$5*M435</f>
        <v>360000</v>
      </c>
      <c r="W435" s="19">
        <f t="shared" si="32"/>
        <v>1238000</v>
      </c>
      <c r="X435" s="17">
        <f>VLOOKUP(G435, Tablas!$B$9:$C$36, 2, FALSE)</f>
        <v>4</v>
      </c>
      <c r="Y435" s="17">
        <f t="shared" si="33"/>
        <v>2019</v>
      </c>
      <c r="Z435" s="17">
        <f t="shared" si="34"/>
        <v>10</v>
      </c>
    </row>
    <row r="436" spans="1:26" x14ac:dyDescent="0.25">
      <c r="A436" s="2">
        <v>10000434</v>
      </c>
      <c r="B436" s="1" t="s">
        <v>646</v>
      </c>
      <c r="C436" s="3">
        <v>43547</v>
      </c>
      <c r="D436" s="3">
        <v>43630</v>
      </c>
      <c r="E436" s="3" t="s">
        <v>37</v>
      </c>
      <c r="F436" s="1" t="s">
        <v>381</v>
      </c>
      <c r="G436" s="4" t="s">
        <v>258</v>
      </c>
      <c r="H436" s="8">
        <v>0</v>
      </c>
      <c r="I436" s="8">
        <v>1</v>
      </c>
      <c r="J436" s="8">
        <v>0</v>
      </c>
      <c r="K436" s="8">
        <v>3</v>
      </c>
      <c r="L436" s="8">
        <v>1</v>
      </c>
      <c r="M436" s="8">
        <v>1</v>
      </c>
      <c r="N436" s="17" t="str">
        <f t="shared" si="30"/>
        <v>Si</v>
      </c>
      <c r="O436" s="17" t="str">
        <f t="shared" si="31"/>
        <v>Si</v>
      </c>
      <c r="P436" s="17">
        <v>1</v>
      </c>
      <c r="Q436" s="19">
        <f>Tablas!$C$5*H436</f>
        <v>0</v>
      </c>
      <c r="R436" s="19">
        <f>Tablas!$D$5*I436</f>
        <v>6500</v>
      </c>
      <c r="S436" s="19">
        <f>Tablas!$E$5*J436</f>
        <v>0</v>
      </c>
      <c r="T436" s="19">
        <f>Tablas!$F$5*K436</f>
        <v>360000</v>
      </c>
      <c r="U436" s="19">
        <f>Tablas!$G$5*L436</f>
        <v>250000</v>
      </c>
      <c r="V436" s="19">
        <f>Tablas!$H$5*M436</f>
        <v>180000</v>
      </c>
      <c r="W436" s="19">
        <f t="shared" si="32"/>
        <v>796500</v>
      </c>
      <c r="X436" s="17">
        <f>VLOOKUP(G436, Tablas!$B$9:$C$36, 2, FALSE)</f>
        <v>4</v>
      </c>
      <c r="Y436" s="17">
        <f t="shared" si="33"/>
        <v>2019</v>
      </c>
      <c r="Z436" s="17">
        <f t="shared" si="34"/>
        <v>6</v>
      </c>
    </row>
    <row r="437" spans="1:26" x14ac:dyDescent="0.25">
      <c r="A437" s="2">
        <v>10000435</v>
      </c>
      <c r="B437" s="1" t="s">
        <v>647</v>
      </c>
      <c r="C437" s="3">
        <v>43547</v>
      </c>
      <c r="D437" s="3">
        <v>43655</v>
      </c>
      <c r="E437" s="3" t="s">
        <v>37</v>
      </c>
      <c r="F437" s="1" t="s">
        <v>485</v>
      </c>
      <c r="G437" s="4" t="s">
        <v>47</v>
      </c>
      <c r="H437" s="8">
        <v>0</v>
      </c>
      <c r="I437" s="8">
        <v>1</v>
      </c>
      <c r="J437" s="8">
        <v>0</v>
      </c>
      <c r="K437" s="8">
        <v>3</v>
      </c>
      <c r="L437" s="8">
        <v>2</v>
      </c>
      <c r="M437" s="8">
        <v>1</v>
      </c>
      <c r="N437" s="17" t="str">
        <f t="shared" si="30"/>
        <v>Si</v>
      </c>
      <c r="O437" s="17" t="str">
        <f t="shared" si="31"/>
        <v>Si</v>
      </c>
      <c r="P437" s="17">
        <v>1</v>
      </c>
      <c r="Q437" s="19">
        <f>Tablas!$C$5*H437</f>
        <v>0</v>
      </c>
      <c r="R437" s="19">
        <f>Tablas!$D$5*I437</f>
        <v>6500</v>
      </c>
      <c r="S437" s="19">
        <f>Tablas!$E$5*J437</f>
        <v>0</v>
      </c>
      <c r="T437" s="19">
        <f>Tablas!$F$5*K437</f>
        <v>360000</v>
      </c>
      <c r="U437" s="19">
        <f>Tablas!$G$5*L437</f>
        <v>500000</v>
      </c>
      <c r="V437" s="19">
        <f>Tablas!$H$5*M437</f>
        <v>180000</v>
      </c>
      <c r="W437" s="19">
        <f t="shared" si="32"/>
        <v>1046500</v>
      </c>
      <c r="X437" s="17">
        <f>VLOOKUP(G437, Tablas!$B$9:$C$36, 2, FALSE)</f>
        <v>1</v>
      </c>
      <c r="Y437" s="17">
        <f t="shared" si="33"/>
        <v>2019</v>
      </c>
      <c r="Z437" s="17">
        <f t="shared" si="34"/>
        <v>7</v>
      </c>
    </row>
    <row r="438" spans="1:26" x14ac:dyDescent="0.25">
      <c r="A438" s="2">
        <v>10000436</v>
      </c>
      <c r="B438" s="1" t="s">
        <v>648</v>
      </c>
      <c r="C438" s="3">
        <v>43547</v>
      </c>
      <c r="D438" s="3">
        <v>43868</v>
      </c>
      <c r="E438" s="3" t="s">
        <v>37</v>
      </c>
      <c r="F438" s="1" t="s">
        <v>41</v>
      </c>
      <c r="G438" s="4" t="s">
        <v>41</v>
      </c>
      <c r="H438" s="8">
        <v>1</v>
      </c>
      <c r="I438" s="8">
        <v>2</v>
      </c>
      <c r="J438" s="8">
        <v>1</v>
      </c>
      <c r="K438" s="8">
        <v>3</v>
      </c>
      <c r="L438" s="8">
        <v>3</v>
      </c>
      <c r="M438" s="8">
        <v>2</v>
      </c>
      <c r="N438" s="17" t="str">
        <f t="shared" si="30"/>
        <v>Si</v>
      </c>
      <c r="O438" s="17" t="str">
        <f t="shared" si="31"/>
        <v>Si</v>
      </c>
      <c r="P438" s="17">
        <v>1</v>
      </c>
      <c r="Q438" s="19">
        <f>Tablas!$C$5*H438</f>
        <v>2500</v>
      </c>
      <c r="R438" s="19">
        <f>Tablas!$D$5*I438</f>
        <v>13000</v>
      </c>
      <c r="S438" s="19">
        <f>Tablas!$E$5*J438</f>
        <v>1500</v>
      </c>
      <c r="T438" s="19">
        <f>Tablas!$F$5*K438</f>
        <v>360000</v>
      </c>
      <c r="U438" s="19">
        <f>Tablas!$G$5*L438</f>
        <v>750000</v>
      </c>
      <c r="V438" s="19">
        <f>Tablas!$H$5*M438</f>
        <v>360000</v>
      </c>
      <c r="W438" s="19">
        <f t="shared" si="32"/>
        <v>1487000</v>
      </c>
      <c r="X438" s="17">
        <f>VLOOKUP(G438, Tablas!$B$9:$C$36, 2, FALSE)</f>
        <v>1</v>
      </c>
      <c r="Y438" s="17">
        <f t="shared" si="33"/>
        <v>2019</v>
      </c>
      <c r="Z438" s="17">
        <f t="shared" si="34"/>
        <v>2</v>
      </c>
    </row>
    <row r="439" spans="1:26" x14ac:dyDescent="0.25">
      <c r="A439" s="2">
        <v>10000437</v>
      </c>
      <c r="B439" s="1" t="s">
        <v>649</v>
      </c>
      <c r="C439" s="3">
        <v>43547</v>
      </c>
      <c r="D439" s="3">
        <v>44277</v>
      </c>
      <c r="E439" s="3" t="s">
        <v>37</v>
      </c>
      <c r="F439" s="1" t="s">
        <v>41</v>
      </c>
      <c r="G439" s="4" t="s">
        <v>41</v>
      </c>
      <c r="H439" s="8">
        <v>1</v>
      </c>
      <c r="I439" s="8">
        <v>0</v>
      </c>
      <c r="J439" s="8">
        <v>0</v>
      </c>
      <c r="K439" s="8">
        <v>0</v>
      </c>
      <c r="L439" s="8">
        <v>3</v>
      </c>
      <c r="M439" s="8">
        <v>2</v>
      </c>
      <c r="N439" s="17" t="str">
        <f t="shared" si="30"/>
        <v>Si</v>
      </c>
      <c r="O439" s="17" t="str">
        <f t="shared" si="31"/>
        <v>Si</v>
      </c>
      <c r="P439" s="17">
        <v>1</v>
      </c>
      <c r="Q439" s="19">
        <f>Tablas!$C$5*H439</f>
        <v>2500</v>
      </c>
      <c r="R439" s="19">
        <f>Tablas!$D$5*I439</f>
        <v>0</v>
      </c>
      <c r="S439" s="19">
        <f>Tablas!$E$5*J439</f>
        <v>0</v>
      </c>
      <c r="T439" s="19">
        <f>Tablas!$F$5*K439</f>
        <v>0</v>
      </c>
      <c r="U439" s="19">
        <f>Tablas!$G$5*L439</f>
        <v>750000</v>
      </c>
      <c r="V439" s="19">
        <f>Tablas!$H$5*M439</f>
        <v>360000</v>
      </c>
      <c r="W439" s="19">
        <f t="shared" si="32"/>
        <v>1112500</v>
      </c>
      <c r="X439" s="17">
        <f>VLOOKUP(G439, Tablas!$B$9:$C$36, 2, FALSE)</f>
        <v>1</v>
      </c>
      <c r="Y439" s="17">
        <f t="shared" si="33"/>
        <v>2019</v>
      </c>
      <c r="Z439" s="17">
        <f t="shared" si="34"/>
        <v>3</v>
      </c>
    </row>
    <row r="440" spans="1:26" x14ac:dyDescent="0.25">
      <c r="A440" s="2">
        <v>10000438</v>
      </c>
      <c r="B440" s="1" t="s">
        <v>650</v>
      </c>
      <c r="C440" s="3">
        <v>43547</v>
      </c>
      <c r="D440" s="3">
        <v>43668</v>
      </c>
      <c r="E440" s="3" t="s">
        <v>37</v>
      </c>
      <c r="F440" s="1" t="s">
        <v>41</v>
      </c>
      <c r="G440" s="4" t="s">
        <v>41</v>
      </c>
      <c r="H440" s="8">
        <v>0</v>
      </c>
      <c r="I440" s="8">
        <v>2</v>
      </c>
      <c r="J440" s="8">
        <v>1</v>
      </c>
      <c r="K440" s="8">
        <v>1</v>
      </c>
      <c r="L440" s="8">
        <v>2</v>
      </c>
      <c r="M440" s="8">
        <v>2</v>
      </c>
      <c r="N440" s="17" t="str">
        <f t="shared" si="30"/>
        <v>Si</v>
      </c>
      <c r="O440" s="17" t="str">
        <f t="shared" si="31"/>
        <v>Si</v>
      </c>
      <c r="P440" s="17">
        <v>1</v>
      </c>
      <c r="Q440" s="19">
        <f>Tablas!$C$5*H440</f>
        <v>0</v>
      </c>
      <c r="R440" s="19">
        <f>Tablas!$D$5*I440</f>
        <v>13000</v>
      </c>
      <c r="S440" s="19">
        <f>Tablas!$E$5*J440</f>
        <v>1500</v>
      </c>
      <c r="T440" s="19">
        <f>Tablas!$F$5*K440</f>
        <v>120000</v>
      </c>
      <c r="U440" s="19">
        <f>Tablas!$G$5*L440</f>
        <v>500000</v>
      </c>
      <c r="V440" s="19">
        <f>Tablas!$H$5*M440</f>
        <v>360000</v>
      </c>
      <c r="W440" s="19">
        <f t="shared" si="32"/>
        <v>994500</v>
      </c>
      <c r="X440" s="17">
        <f>VLOOKUP(G440, Tablas!$B$9:$C$36, 2, FALSE)</f>
        <v>1</v>
      </c>
      <c r="Y440" s="17">
        <f t="shared" si="33"/>
        <v>2019</v>
      </c>
      <c r="Z440" s="17">
        <f t="shared" si="34"/>
        <v>7</v>
      </c>
    </row>
    <row r="441" spans="1:26" x14ac:dyDescent="0.25">
      <c r="A441" s="2">
        <v>10000439</v>
      </c>
      <c r="B441" s="1" t="s">
        <v>651</v>
      </c>
      <c r="C441" s="3">
        <v>43547</v>
      </c>
      <c r="D441" s="3">
        <v>43632</v>
      </c>
      <c r="E441" s="3" t="s">
        <v>37</v>
      </c>
      <c r="F441" s="1" t="s">
        <v>38</v>
      </c>
      <c r="G441" s="4" t="s">
        <v>39</v>
      </c>
      <c r="H441" s="8">
        <v>1</v>
      </c>
      <c r="I441" s="8">
        <v>1</v>
      </c>
      <c r="J441" s="8">
        <v>1</v>
      </c>
      <c r="K441" s="8">
        <v>1</v>
      </c>
      <c r="L441" s="8">
        <v>3</v>
      </c>
      <c r="M441" s="8">
        <v>2</v>
      </c>
      <c r="N441" s="17" t="str">
        <f t="shared" si="30"/>
        <v>Si</v>
      </c>
      <c r="O441" s="17" t="str">
        <f t="shared" si="31"/>
        <v>Si</v>
      </c>
      <c r="P441" s="17">
        <v>1</v>
      </c>
      <c r="Q441" s="19">
        <f>Tablas!$C$5*H441</f>
        <v>2500</v>
      </c>
      <c r="R441" s="19">
        <f>Tablas!$D$5*I441</f>
        <v>6500</v>
      </c>
      <c r="S441" s="19">
        <f>Tablas!$E$5*J441</f>
        <v>1500</v>
      </c>
      <c r="T441" s="19">
        <f>Tablas!$F$5*K441</f>
        <v>120000</v>
      </c>
      <c r="U441" s="19">
        <f>Tablas!$G$5*L441</f>
        <v>750000</v>
      </c>
      <c r="V441" s="19">
        <f>Tablas!$H$5*M441</f>
        <v>360000</v>
      </c>
      <c r="W441" s="19">
        <f t="shared" si="32"/>
        <v>1240500</v>
      </c>
      <c r="X441" s="17">
        <f>VLOOKUP(G441, Tablas!$B$9:$C$36, 2, FALSE)</f>
        <v>1</v>
      </c>
      <c r="Y441" s="17">
        <f t="shared" si="33"/>
        <v>2019</v>
      </c>
      <c r="Z441" s="17">
        <f t="shared" si="34"/>
        <v>6</v>
      </c>
    </row>
    <row r="442" spans="1:26" x14ac:dyDescent="0.25">
      <c r="A442" s="2">
        <v>10000440</v>
      </c>
      <c r="B442" s="1" t="s">
        <v>652</v>
      </c>
      <c r="C442" s="3">
        <v>43547</v>
      </c>
      <c r="D442" s="3">
        <v>44265</v>
      </c>
      <c r="E442" s="3" t="s">
        <v>37</v>
      </c>
      <c r="F442" s="1" t="s">
        <v>62</v>
      </c>
      <c r="G442" s="4" t="s">
        <v>63</v>
      </c>
      <c r="H442" s="8">
        <v>0</v>
      </c>
      <c r="I442" s="8">
        <v>1</v>
      </c>
      <c r="J442" s="8">
        <v>0</v>
      </c>
      <c r="K442" s="8">
        <v>1</v>
      </c>
      <c r="L442" s="8">
        <v>3</v>
      </c>
      <c r="M442" s="8">
        <v>0</v>
      </c>
      <c r="N442" s="17" t="str">
        <f t="shared" si="30"/>
        <v>Si</v>
      </c>
      <c r="O442" s="17" t="str">
        <f t="shared" si="31"/>
        <v>Si</v>
      </c>
      <c r="P442" s="17">
        <v>1</v>
      </c>
      <c r="Q442" s="19">
        <f>Tablas!$C$5*H442</f>
        <v>0</v>
      </c>
      <c r="R442" s="19">
        <f>Tablas!$D$5*I442</f>
        <v>6500</v>
      </c>
      <c r="S442" s="19">
        <f>Tablas!$E$5*J442</f>
        <v>0</v>
      </c>
      <c r="T442" s="19">
        <f>Tablas!$F$5*K442</f>
        <v>120000</v>
      </c>
      <c r="U442" s="19">
        <f>Tablas!$G$5*L442</f>
        <v>750000</v>
      </c>
      <c r="V442" s="19">
        <f>Tablas!$H$5*M442</f>
        <v>0</v>
      </c>
      <c r="W442" s="19">
        <f t="shared" si="32"/>
        <v>876500</v>
      </c>
      <c r="X442" s="17">
        <f>VLOOKUP(G442, Tablas!$B$9:$C$36, 2, FALSE)</f>
        <v>1</v>
      </c>
      <c r="Y442" s="17">
        <f t="shared" si="33"/>
        <v>2019</v>
      </c>
      <c r="Z442" s="17">
        <f t="shared" si="34"/>
        <v>3</v>
      </c>
    </row>
    <row r="443" spans="1:26" x14ac:dyDescent="0.25">
      <c r="A443" s="2">
        <v>10000441</v>
      </c>
      <c r="B443" s="1" t="s">
        <v>653</v>
      </c>
      <c r="C443" s="3">
        <v>43547</v>
      </c>
      <c r="D443" s="3">
        <v>44373</v>
      </c>
      <c r="E443" s="3" t="s">
        <v>37</v>
      </c>
      <c r="F443" s="1" t="s">
        <v>62</v>
      </c>
      <c r="G443" s="4" t="s">
        <v>63</v>
      </c>
      <c r="H443" s="8">
        <v>1</v>
      </c>
      <c r="I443" s="8">
        <v>1</v>
      </c>
      <c r="J443" s="8">
        <v>1</v>
      </c>
      <c r="K443" s="8">
        <v>1</v>
      </c>
      <c r="L443" s="8">
        <v>3</v>
      </c>
      <c r="M443" s="8">
        <v>0</v>
      </c>
      <c r="N443" s="17" t="str">
        <f t="shared" si="30"/>
        <v>Si</v>
      </c>
      <c r="O443" s="17" t="str">
        <f t="shared" si="31"/>
        <v>Si</v>
      </c>
      <c r="P443" s="17">
        <v>1</v>
      </c>
      <c r="Q443" s="19">
        <f>Tablas!$C$5*H443</f>
        <v>2500</v>
      </c>
      <c r="R443" s="19">
        <f>Tablas!$D$5*I443</f>
        <v>6500</v>
      </c>
      <c r="S443" s="19">
        <f>Tablas!$E$5*J443</f>
        <v>1500</v>
      </c>
      <c r="T443" s="19">
        <f>Tablas!$F$5*K443</f>
        <v>120000</v>
      </c>
      <c r="U443" s="19">
        <f>Tablas!$G$5*L443</f>
        <v>750000</v>
      </c>
      <c r="V443" s="19">
        <f>Tablas!$H$5*M443</f>
        <v>0</v>
      </c>
      <c r="W443" s="19">
        <f t="shared" si="32"/>
        <v>880500</v>
      </c>
      <c r="X443" s="17">
        <f>VLOOKUP(G443, Tablas!$B$9:$C$36, 2, FALSE)</f>
        <v>1</v>
      </c>
      <c r="Y443" s="17">
        <f t="shared" si="33"/>
        <v>2019</v>
      </c>
      <c r="Z443" s="17">
        <f t="shared" si="34"/>
        <v>6</v>
      </c>
    </row>
    <row r="444" spans="1:26" x14ac:dyDescent="0.25">
      <c r="A444" s="2">
        <v>10000442</v>
      </c>
      <c r="B444" s="1" t="s">
        <v>654</v>
      </c>
      <c r="C444" s="3">
        <v>43547</v>
      </c>
      <c r="D444" s="3">
        <v>44040</v>
      </c>
      <c r="E444" s="3" t="s">
        <v>37</v>
      </c>
      <c r="F444" s="1" t="s">
        <v>62</v>
      </c>
      <c r="G444" s="4" t="s">
        <v>63</v>
      </c>
      <c r="H444" s="8">
        <v>1</v>
      </c>
      <c r="I444" s="8">
        <v>1</v>
      </c>
      <c r="J444" s="8">
        <v>0</v>
      </c>
      <c r="K444" s="8">
        <v>3</v>
      </c>
      <c r="L444" s="8">
        <v>3</v>
      </c>
      <c r="M444" s="8">
        <v>2</v>
      </c>
      <c r="N444" s="17" t="str">
        <f t="shared" si="30"/>
        <v>Si</v>
      </c>
      <c r="O444" s="17" t="str">
        <f t="shared" si="31"/>
        <v>Si</v>
      </c>
      <c r="P444" s="17">
        <v>1</v>
      </c>
      <c r="Q444" s="19">
        <f>Tablas!$C$5*H444</f>
        <v>2500</v>
      </c>
      <c r="R444" s="19">
        <f>Tablas!$D$5*I444</f>
        <v>6500</v>
      </c>
      <c r="S444" s="19">
        <f>Tablas!$E$5*J444</f>
        <v>0</v>
      </c>
      <c r="T444" s="19">
        <f>Tablas!$F$5*K444</f>
        <v>360000</v>
      </c>
      <c r="U444" s="19">
        <f>Tablas!$G$5*L444</f>
        <v>750000</v>
      </c>
      <c r="V444" s="19">
        <f>Tablas!$H$5*M444</f>
        <v>360000</v>
      </c>
      <c r="W444" s="19">
        <f t="shared" si="32"/>
        <v>1479000</v>
      </c>
      <c r="X444" s="17">
        <f>VLOOKUP(G444, Tablas!$B$9:$C$36, 2, FALSE)</f>
        <v>1</v>
      </c>
      <c r="Y444" s="17">
        <f t="shared" si="33"/>
        <v>2019</v>
      </c>
      <c r="Z444" s="17">
        <f t="shared" si="34"/>
        <v>7</v>
      </c>
    </row>
    <row r="445" spans="1:26" x14ac:dyDescent="0.25">
      <c r="A445" s="2">
        <v>10000443</v>
      </c>
      <c r="B445" s="1" t="s">
        <v>655</v>
      </c>
      <c r="C445" s="3">
        <v>43547</v>
      </c>
      <c r="D445" s="3">
        <v>44299</v>
      </c>
      <c r="E445" s="3" t="s">
        <v>37</v>
      </c>
      <c r="F445" s="1" t="s">
        <v>179</v>
      </c>
      <c r="G445" s="4" t="s">
        <v>57</v>
      </c>
      <c r="H445" s="8">
        <v>1</v>
      </c>
      <c r="I445" s="8">
        <v>0</v>
      </c>
      <c r="J445" s="8">
        <v>1</v>
      </c>
      <c r="K445" s="8">
        <v>0</v>
      </c>
      <c r="L445" s="8">
        <v>2</v>
      </c>
      <c r="M445" s="8">
        <v>0</v>
      </c>
      <c r="N445" s="17" t="str">
        <f t="shared" si="30"/>
        <v>Si</v>
      </c>
      <c r="O445" s="17" t="str">
        <f t="shared" si="31"/>
        <v>Si</v>
      </c>
      <c r="P445" s="17">
        <v>1</v>
      </c>
      <c r="Q445" s="19">
        <f>Tablas!$C$5*H445</f>
        <v>2500</v>
      </c>
      <c r="R445" s="19">
        <f>Tablas!$D$5*I445</f>
        <v>0</v>
      </c>
      <c r="S445" s="19">
        <f>Tablas!$E$5*J445</f>
        <v>1500</v>
      </c>
      <c r="T445" s="19">
        <f>Tablas!$F$5*K445</f>
        <v>0</v>
      </c>
      <c r="U445" s="19">
        <f>Tablas!$G$5*L445</f>
        <v>500000</v>
      </c>
      <c r="V445" s="19">
        <f>Tablas!$H$5*M445</f>
        <v>0</v>
      </c>
      <c r="W445" s="19">
        <f t="shared" si="32"/>
        <v>504000</v>
      </c>
      <c r="X445" s="17">
        <f>VLOOKUP(G445, Tablas!$B$9:$C$36, 2, FALSE)</f>
        <v>1</v>
      </c>
      <c r="Y445" s="17">
        <f t="shared" si="33"/>
        <v>2019</v>
      </c>
      <c r="Z445" s="17">
        <f t="shared" si="34"/>
        <v>4</v>
      </c>
    </row>
    <row r="446" spans="1:26" x14ac:dyDescent="0.25">
      <c r="A446" s="2">
        <v>10000444</v>
      </c>
      <c r="B446" s="1" t="s">
        <v>656</v>
      </c>
      <c r="C446" s="3">
        <v>43547</v>
      </c>
      <c r="D446" s="3">
        <v>44222</v>
      </c>
      <c r="E446" s="3" t="s">
        <v>37</v>
      </c>
      <c r="F446" s="1" t="s">
        <v>131</v>
      </c>
      <c r="G446" s="4" t="s">
        <v>85</v>
      </c>
      <c r="H446" s="8">
        <v>1</v>
      </c>
      <c r="I446" s="8">
        <v>1</v>
      </c>
      <c r="J446" s="8">
        <v>1</v>
      </c>
      <c r="K446" s="8">
        <v>1</v>
      </c>
      <c r="L446" s="8">
        <v>1</v>
      </c>
      <c r="M446" s="8">
        <v>0</v>
      </c>
      <c r="N446" s="17" t="str">
        <f t="shared" si="30"/>
        <v>Si</v>
      </c>
      <c r="O446" s="17" t="str">
        <f t="shared" si="31"/>
        <v>Si</v>
      </c>
      <c r="P446" s="17">
        <v>1</v>
      </c>
      <c r="Q446" s="19">
        <f>Tablas!$C$5*H446</f>
        <v>2500</v>
      </c>
      <c r="R446" s="19">
        <f>Tablas!$D$5*I446</f>
        <v>6500</v>
      </c>
      <c r="S446" s="19">
        <f>Tablas!$E$5*J446</f>
        <v>1500</v>
      </c>
      <c r="T446" s="19">
        <f>Tablas!$F$5*K446</f>
        <v>120000</v>
      </c>
      <c r="U446" s="19">
        <f>Tablas!$G$5*L446</f>
        <v>250000</v>
      </c>
      <c r="V446" s="19">
        <f>Tablas!$H$5*M446</f>
        <v>0</v>
      </c>
      <c r="W446" s="19">
        <f t="shared" si="32"/>
        <v>380500</v>
      </c>
      <c r="X446" s="17">
        <f>VLOOKUP(G446, Tablas!$B$9:$C$36, 2, FALSE)</f>
        <v>2</v>
      </c>
      <c r="Y446" s="17">
        <f t="shared" si="33"/>
        <v>2019</v>
      </c>
      <c r="Z446" s="17">
        <f t="shared" si="34"/>
        <v>1</v>
      </c>
    </row>
    <row r="447" spans="1:26" x14ac:dyDescent="0.25">
      <c r="A447" s="2">
        <v>10000445</v>
      </c>
      <c r="B447" s="1" t="s">
        <v>657</v>
      </c>
      <c r="C447" s="3">
        <v>43547</v>
      </c>
      <c r="D447" s="3">
        <v>43654</v>
      </c>
      <c r="E447" s="3" t="s">
        <v>37</v>
      </c>
      <c r="F447" s="1" t="s">
        <v>41</v>
      </c>
      <c r="G447" s="4" t="s">
        <v>41</v>
      </c>
      <c r="H447" s="8">
        <v>0</v>
      </c>
      <c r="I447" s="8">
        <v>1</v>
      </c>
      <c r="J447" s="8">
        <v>1</v>
      </c>
      <c r="K447" s="8">
        <v>0</v>
      </c>
      <c r="L447" s="8">
        <v>1</v>
      </c>
      <c r="M447" s="8">
        <v>2</v>
      </c>
      <c r="N447" s="17" t="str">
        <f t="shared" si="30"/>
        <v>Si</v>
      </c>
      <c r="O447" s="17" t="str">
        <f t="shared" si="31"/>
        <v>Si</v>
      </c>
      <c r="P447" s="17">
        <v>1</v>
      </c>
      <c r="Q447" s="19">
        <f>Tablas!$C$5*H447</f>
        <v>0</v>
      </c>
      <c r="R447" s="19">
        <f>Tablas!$D$5*I447</f>
        <v>6500</v>
      </c>
      <c r="S447" s="19">
        <f>Tablas!$E$5*J447</f>
        <v>1500</v>
      </c>
      <c r="T447" s="19">
        <f>Tablas!$F$5*K447</f>
        <v>0</v>
      </c>
      <c r="U447" s="19">
        <f>Tablas!$G$5*L447</f>
        <v>250000</v>
      </c>
      <c r="V447" s="19">
        <f>Tablas!$H$5*M447</f>
        <v>360000</v>
      </c>
      <c r="W447" s="19">
        <f t="shared" si="32"/>
        <v>618000</v>
      </c>
      <c r="X447" s="17">
        <f>VLOOKUP(G447, Tablas!$B$9:$C$36, 2, FALSE)</f>
        <v>1</v>
      </c>
      <c r="Y447" s="17">
        <f t="shared" si="33"/>
        <v>2019</v>
      </c>
      <c r="Z447" s="17">
        <f t="shared" si="34"/>
        <v>7</v>
      </c>
    </row>
    <row r="448" spans="1:26" x14ac:dyDescent="0.25">
      <c r="A448" s="2">
        <v>10000446</v>
      </c>
      <c r="B448" s="1" t="s">
        <v>658</v>
      </c>
      <c r="C448" s="3">
        <v>43547</v>
      </c>
      <c r="D448" s="3">
        <v>44393</v>
      </c>
      <c r="E448" s="3" t="s">
        <v>37</v>
      </c>
      <c r="F448" s="1" t="s">
        <v>41</v>
      </c>
      <c r="G448" s="4" t="s">
        <v>41</v>
      </c>
      <c r="H448" s="8">
        <v>1</v>
      </c>
      <c r="I448" s="8">
        <v>2</v>
      </c>
      <c r="J448" s="8">
        <v>0</v>
      </c>
      <c r="K448" s="8">
        <v>0</v>
      </c>
      <c r="L448" s="8">
        <v>2</v>
      </c>
      <c r="M448" s="8">
        <v>1</v>
      </c>
      <c r="N448" s="17" t="str">
        <f t="shared" si="30"/>
        <v>Si</v>
      </c>
      <c r="O448" s="17" t="str">
        <f t="shared" si="31"/>
        <v>Si</v>
      </c>
      <c r="P448" s="17">
        <v>1</v>
      </c>
      <c r="Q448" s="19">
        <f>Tablas!$C$5*H448</f>
        <v>2500</v>
      </c>
      <c r="R448" s="19">
        <f>Tablas!$D$5*I448</f>
        <v>13000</v>
      </c>
      <c r="S448" s="19">
        <f>Tablas!$E$5*J448</f>
        <v>0</v>
      </c>
      <c r="T448" s="19">
        <f>Tablas!$F$5*K448</f>
        <v>0</v>
      </c>
      <c r="U448" s="19">
        <f>Tablas!$G$5*L448</f>
        <v>500000</v>
      </c>
      <c r="V448" s="19">
        <f>Tablas!$H$5*M448</f>
        <v>180000</v>
      </c>
      <c r="W448" s="19">
        <f t="shared" si="32"/>
        <v>695500</v>
      </c>
      <c r="X448" s="17">
        <f>VLOOKUP(G448, Tablas!$B$9:$C$36, 2, FALSE)</f>
        <v>1</v>
      </c>
      <c r="Y448" s="17">
        <f t="shared" si="33"/>
        <v>2019</v>
      </c>
      <c r="Z448" s="17">
        <f t="shared" si="34"/>
        <v>7</v>
      </c>
    </row>
    <row r="449" spans="1:26" x14ac:dyDescent="0.25">
      <c r="A449" s="2">
        <v>10000447</v>
      </c>
      <c r="B449" s="1" t="s">
        <v>659</v>
      </c>
      <c r="C449" s="3">
        <v>43547</v>
      </c>
      <c r="D449" s="3">
        <v>44032</v>
      </c>
      <c r="E449" s="3" t="s">
        <v>37</v>
      </c>
      <c r="F449" s="1" t="s">
        <v>49</v>
      </c>
      <c r="G449" s="4" t="s">
        <v>50</v>
      </c>
      <c r="H449" s="8">
        <v>0</v>
      </c>
      <c r="I449" s="8">
        <v>2</v>
      </c>
      <c r="J449" s="8">
        <v>1</v>
      </c>
      <c r="K449" s="8">
        <v>3</v>
      </c>
      <c r="L449" s="8">
        <v>3</v>
      </c>
      <c r="M449" s="8">
        <v>1</v>
      </c>
      <c r="N449" s="17" t="str">
        <f t="shared" si="30"/>
        <v>Si</v>
      </c>
      <c r="O449" s="17" t="str">
        <f t="shared" si="31"/>
        <v>Si</v>
      </c>
      <c r="P449" s="17">
        <v>1</v>
      </c>
      <c r="Q449" s="19">
        <f>Tablas!$C$5*H449</f>
        <v>0</v>
      </c>
      <c r="R449" s="19">
        <f>Tablas!$D$5*I449</f>
        <v>13000</v>
      </c>
      <c r="S449" s="19">
        <f>Tablas!$E$5*J449</f>
        <v>1500</v>
      </c>
      <c r="T449" s="19">
        <f>Tablas!$F$5*K449</f>
        <v>360000</v>
      </c>
      <c r="U449" s="19">
        <f>Tablas!$G$5*L449</f>
        <v>750000</v>
      </c>
      <c r="V449" s="19">
        <f>Tablas!$H$5*M449</f>
        <v>180000</v>
      </c>
      <c r="W449" s="19">
        <f t="shared" si="32"/>
        <v>1304500</v>
      </c>
      <c r="X449" s="17">
        <f>VLOOKUP(G449, Tablas!$B$9:$C$36, 2, FALSE)</f>
        <v>1</v>
      </c>
      <c r="Y449" s="17">
        <f t="shared" si="33"/>
        <v>2019</v>
      </c>
      <c r="Z449" s="17">
        <f t="shared" si="34"/>
        <v>7</v>
      </c>
    </row>
    <row r="450" spans="1:26" x14ac:dyDescent="0.25">
      <c r="A450" s="2">
        <v>10000448</v>
      </c>
      <c r="B450" s="1" t="s">
        <v>660</v>
      </c>
      <c r="C450" s="3">
        <v>43547</v>
      </c>
      <c r="D450" s="3">
        <v>44073</v>
      </c>
      <c r="E450" s="3" t="s">
        <v>37</v>
      </c>
      <c r="F450" s="1" t="s">
        <v>49</v>
      </c>
      <c r="G450" s="4" t="s">
        <v>50</v>
      </c>
      <c r="H450" s="8">
        <v>1</v>
      </c>
      <c r="I450" s="8">
        <v>1</v>
      </c>
      <c r="J450" s="8">
        <v>0</v>
      </c>
      <c r="K450" s="8">
        <v>0</v>
      </c>
      <c r="L450" s="8">
        <v>2</v>
      </c>
      <c r="M450" s="8">
        <v>2</v>
      </c>
      <c r="N450" s="17" t="str">
        <f t="shared" si="30"/>
        <v>Si</v>
      </c>
      <c r="O450" s="17" t="str">
        <f t="shared" si="31"/>
        <v>Si</v>
      </c>
      <c r="P450" s="17">
        <v>1</v>
      </c>
      <c r="Q450" s="19">
        <f>Tablas!$C$5*H450</f>
        <v>2500</v>
      </c>
      <c r="R450" s="19">
        <f>Tablas!$D$5*I450</f>
        <v>6500</v>
      </c>
      <c r="S450" s="19">
        <f>Tablas!$E$5*J450</f>
        <v>0</v>
      </c>
      <c r="T450" s="19">
        <f>Tablas!$F$5*K450</f>
        <v>0</v>
      </c>
      <c r="U450" s="19">
        <f>Tablas!$G$5*L450</f>
        <v>500000</v>
      </c>
      <c r="V450" s="19">
        <f>Tablas!$H$5*M450</f>
        <v>360000</v>
      </c>
      <c r="W450" s="19">
        <f t="shared" si="32"/>
        <v>869000</v>
      </c>
      <c r="X450" s="17">
        <f>VLOOKUP(G450, Tablas!$B$9:$C$36, 2, FALSE)</f>
        <v>1</v>
      </c>
      <c r="Y450" s="17">
        <f t="shared" si="33"/>
        <v>2019</v>
      </c>
      <c r="Z450" s="17">
        <f t="shared" si="34"/>
        <v>8</v>
      </c>
    </row>
    <row r="451" spans="1:26" x14ac:dyDescent="0.25">
      <c r="A451" s="2">
        <v>10000449</v>
      </c>
      <c r="B451" s="1" t="s">
        <v>661</v>
      </c>
      <c r="C451" s="3">
        <v>43547</v>
      </c>
      <c r="D451" s="3">
        <v>44015</v>
      </c>
      <c r="E451" s="3" t="s">
        <v>37</v>
      </c>
      <c r="F451" s="1" t="s">
        <v>106</v>
      </c>
      <c r="G451" s="4" t="s">
        <v>50</v>
      </c>
      <c r="H451" s="8">
        <v>0</v>
      </c>
      <c r="I451" s="8">
        <v>0</v>
      </c>
      <c r="J451" s="8">
        <v>0</v>
      </c>
      <c r="K451" s="8">
        <v>1</v>
      </c>
      <c r="L451" s="8">
        <v>1</v>
      </c>
      <c r="M451" s="8">
        <v>2</v>
      </c>
      <c r="N451" s="17" t="str">
        <f t="shared" ref="N451:N514" si="35">IF(OR(H451&gt;0, I451&gt;0, J451&gt;0), "Si", "No")</f>
        <v>No</v>
      </c>
      <c r="O451" s="17" t="str">
        <f t="shared" ref="O451:O514" si="36">IF(OR(K451&gt;0, L451&gt;0, M451&gt;0), "Si", "No")</f>
        <v>Si</v>
      </c>
      <c r="P451" s="17">
        <v>1</v>
      </c>
      <c r="Q451" s="19">
        <f>Tablas!$C$5*H451</f>
        <v>0</v>
      </c>
      <c r="R451" s="19">
        <f>Tablas!$D$5*I451</f>
        <v>0</v>
      </c>
      <c r="S451" s="19">
        <f>Tablas!$E$5*J451</f>
        <v>0</v>
      </c>
      <c r="T451" s="19">
        <f>Tablas!$F$5*K451</f>
        <v>120000</v>
      </c>
      <c r="U451" s="19">
        <f>Tablas!$G$5*L451</f>
        <v>250000</v>
      </c>
      <c r="V451" s="19">
        <f>Tablas!$H$5*M451</f>
        <v>360000</v>
      </c>
      <c r="W451" s="19">
        <f t="shared" ref="W451:W514" si="37">SUM(Q451:V451)</f>
        <v>730000</v>
      </c>
      <c r="X451" s="17">
        <f>VLOOKUP(G451, Tablas!$B$9:$C$36, 2, FALSE)</f>
        <v>1</v>
      </c>
      <c r="Y451" s="17">
        <f t="shared" si="33"/>
        <v>2019</v>
      </c>
      <c r="Z451" s="17">
        <f t="shared" si="34"/>
        <v>7</v>
      </c>
    </row>
    <row r="452" spans="1:26" x14ac:dyDescent="0.25">
      <c r="A452" s="2">
        <v>10000450</v>
      </c>
      <c r="B452" s="1" t="s">
        <v>662</v>
      </c>
      <c r="C452" s="3">
        <v>43547</v>
      </c>
      <c r="D452" s="3">
        <v>44429</v>
      </c>
      <c r="E452" s="3" t="s">
        <v>37</v>
      </c>
      <c r="F452" s="1" t="s">
        <v>663</v>
      </c>
      <c r="G452" s="4" t="s">
        <v>163</v>
      </c>
      <c r="H452" s="8">
        <v>1</v>
      </c>
      <c r="I452" s="8">
        <v>2</v>
      </c>
      <c r="J452" s="8">
        <v>1</v>
      </c>
      <c r="K452" s="8">
        <v>3</v>
      </c>
      <c r="L452" s="8">
        <v>1</v>
      </c>
      <c r="M452" s="8">
        <v>2</v>
      </c>
      <c r="N452" s="17" t="str">
        <f t="shared" si="35"/>
        <v>Si</v>
      </c>
      <c r="O452" s="17" t="str">
        <f t="shared" si="36"/>
        <v>Si</v>
      </c>
      <c r="P452" s="17">
        <v>1</v>
      </c>
      <c r="Q452" s="19">
        <f>Tablas!$C$5*H452</f>
        <v>2500</v>
      </c>
      <c r="R452" s="19">
        <f>Tablas!$D$5*I452</f>
        <v>13000</v>
      </c>
      <c r="S452" s="19">
        <f>Tablas!$E$5*J452</f>
        <v>1500</v>
      </c>
      <c r="T452" s="19">
        <f>Tablas!$F$5*K452</f>
        <v>360000</v>
      </c>
      <c r="U452" s="19">
        <f>Tablas!$G$5*L452</f>
        <v>250000</v>
      </c>
      <c r="V452" s="19">
        <f>Tablas!$H$5*M452</f>
        <v>360000</v>
      </c>
      <c r="W452" s="19">
        <f t="shared" si="37"/>
        <v>987000</v>
      </c>
      <c r="X452" s="17">
        <f>VLOOKUP(G452, Tablas!$B$9:$C$36, 2, FALSE)</f>
        <v>4</v>
      </c>
      <c r="Y452" s="17">
        <f t="shared" ref="Y452:Y515" si="38">YEAR(C452)</f>
        <v>2019</v>
      </c>
      <c r="Z452" s="17">
        <f t="shared" ref="Z452:Z515" si="39">MONTH(D452)</f>
        <v>8</v>
      </c>
    </row>
    <row r="453" spans="1:26" x14ac:dyDescent="0.25">
      <c r="A453" s="2">
        <v>10000451</v>
      </c>
      <c r="B453" s="1" t="s">
        <v>664</v>
      </c>
      <c r="C453" s="3">
        <v>43547</v>
      </c>
      <c r="D453" s="3">
        <v>44155</v>
      </c>
      <c r="E453" s="3" t="s">
        <v>37</v>
      </c>
      <c r="F453" s="1" t="s">
        <v>485</v>
      </c>
      <c r="G453" s="4" t="s">
        <v>47</v>
      </c>
      <c r="H453" s="8">
        <v>1</v>
      </c>
      <c r="I453" s="8">
        <v>0</v>
      </c>
      <c r="J453" s="8">
        <v>0</v>
      </c>
      <c r="K453" s="8">
        <v>0</v>
      </c>
      <c r="L453" s="8">
        <v>2</v>
      </c>
      <c r="M453" s="8">
        <v>2</v>
      </c>
      <c r="N453" s="17" t="str">
        <f t="shared" si="35"/>
        <v>Si</v>
      </c>
      <c r="O453" s="17" t="str">
        <f t="shared" si="36"/>
        <v>Si</v>
      </c>
      <c r="P453" s="17">
        <v>1</v>
      </c>
      <c r="Q453" s="19">
        <f>Tablas!$C$5*H453</f>
        <v>2500</v>
      </c>
      <c r="R453" s="19">
        <f>Tablas!$D$5*I453</f>
        <v>0</v>
      </c>
      <c r="S453" s="19">
        <f>Tablas!$E$5*J453</f>
        <v>0</v>
      </c>
      <c r="T453" s="19">
        <f>Tablas!$F$5*K453</f>
        <v>0</v>
      </c>
      <c r="U453" s="19">
        <f>Tablas!$G$5*L453</f>
        <v>500000</v>
      </c>
      <c r="V453" s="19">
        <f>Tablas!$H$5*M453</f>
        <v>360000</v>
      </c>
      <c r="W453" s="19">
        <f t="shared" si="37"/>
        <v>862500</v>
      </c>
      <c r="X453" s="17">
        <f>VLOOKUP(G453, Tablas!$B$9:$C$36, 2, FALSE)</f>
        <v>1</v>
      </c>
      <c r="Y453" s="17">
        <f t="shared" si="38"/>
        <v>2019</v>
      </c>
      <c r="Z453" s="17">
        <f t="shared" si="39"/>
        <v>11</v>
      </c>
    </row>
    <row r="454" spans="1:26" x14ac:dyDescent="0.25">
      <c r="A454" s="2">
        <v>10000452</v>
      </c>
      <c r="B454" s="1" t="s">
        <v>665</v>
      </c>
      <c r="C454" s="3">
        <v>43547</v>
      </c>
      <c r="D454" s="3">
        <v>44291</v>
      </c>
      <c r="E454" s="3" t="s">
        <v>37</v>
      </c>
      <c r="F454" s="1" t="s">
        <v>666</v>
      </c>
      <c r="G454" s="4" t="s">
        <v>163</v>
      </c>
      <c r="H454" s="8">
        <v>0</v>
      </c>
      <c r="I454" s="8">
        <v>0</v>
      </c>
      <c r="J454" s="8">
        <v>0</v>
      </c>
      <c r="K454" s="8">
        <v>0</v>
      </c>
      <c r="L454" s="8">
        <v>2</v>
      </c>
      <c r="M454" s="8">
        <v>1</v>
      </c>
      <c r="N454" s="17" t="str">
        <f t="shared" si="35"/>
        <v>No</v>
      </c>
      <c r="O454" s="17" t="str">
        <f t="shared" si="36"/>
        <v>Si</v>
      </c>
      <c r="P454" s="17">
        <v>1</v>
      </c>
      <c r="Q454" s="19">
        <f>Tablas!$C$5*H454</f>
        <v>0</v>
      </c>
      <c r="R454" s="19">
        <f>Tablas!$D$5*I454</f>
        <v>0</v>
      </c>
      <c r="S454" s="19">
        <f>Tablas!$E$5*J454</f>
        <v>0</v>
      </c>
      <c r="T454" s="19">
        <f>Tablas!$F$5*K454</f>
        <v>0</v>
      </c>
      <c r="U454" s="19">
        <f>Tablas!$G$5*L454</f>
        <v>500000</v>
      </c>
      <c r="V454" s="19">
        <f>Tablas!$H$5*M454</f>
        <v>180000</v>
      </c>
      <c r="W454" s="19">
        <f t="shared" si="37"/>
        <v>680000</v>
      </c>
      <c r="X454" s="17">
        <f>VLOOKUP(G454, Tablas!$B$9:$C$36, 2, FALSE)</f>
        <v>4</v>
      </c>
      <c r="Y454" s="17">
        <f t="shared" si="38"/>
        <v>2019</v>
      </c>
      <c r="Z454" s="17">
        <f t="shared" si="39"/>
        <v>4</v>
      </c>
    </row>
    <row r="455" spans="1:26" x14ac:dyDescent="0.25">
      <c r="A455" s="2">
        <v>10000453</v>
      </c>
      <c r="B455" s="1" t="s">
        <v>667</v>
      </c>
      <c r="C455" s="3">
        <v>43547</v>
      </c>
      <c r="D455" s="3">
        <v>43895</v>
      </c>
      <c r="E455" s="3" t="s">
        <v>37</v>
      </c>
      <c r="F455" s="1" t="s">
        <v>62</v>
      </c>
      <c r="G455" s="4" t="s">
        <v>63</v>
      </c>
      <c r="H455" s="8">
        <v>0</v>
      </c>
      <c r="I455" s="8">
        <v>0</v>
      </c>
      <c r="J455" s="8">
        <v>0</v>
      </c>
      <c r="K455" s="8">
        <v>3</v>
      </c>
      <c r="L455" s="8">
        <v>2</v>
      </c>
      <c r="M455" s="8">
        <v>0</v>
      </c>
      <c r="N455" s="17" t="str">
        <f t="shared" si="35"/>
        <v>No</v>
      </c>
      <c r="O455" s="17" t="str">
        <f t="shared" si="36"/>
        <v>Si</v>
      </c>
      <c r="P455" s="17">
        <v>1</v>
      </c>
      <c r="Q455" s="19">
        <f>Tablas!$C$5*H455</f>
        <v>0</v>
      </c>
      <c r="R455" s="19">
        <f>Tablas!$D$5*I455</f>
        <v>0</v>
      </c>
      <c r="S455" s="19">
        <f>Tablas!$E$5*J455</f>
        <v>0</v>
      </c>
      <c r="T455" s="19">
        <f>Tablas!$F$5*K455</f>
        <v>360000</v>
      </c>
      <c r="U455" s="19">
        <f>Tablas!$G$5*L455</f>
        <v>500000</v>
      </c>
      <c r="V455" s="19">
        <f>Tablas!$H$5*M455</f>
        <v>0</v>
      </c>
      <c r="W455" s="19">
        <f t="shared" si="37"/>
        <v>860000</v>
      </c>
      <c r="X455" s="17">
        <f>VLOOKUP(G455, Tablas!$B$9:$C$36, 2, FALSE)</f>
        <v>1</v>
      </c>
      <c r="Y455" s="17">
        <f t="shared" si="38"/>
        <v>2019</v>
      </c>
      <c r="Z455" s="17">
        <f t="shared" si="39"/>
        <v>3</v>
      </c>
    </row>
    <row r="456" spans="1:26" x14ac:dyDescent="0.25">
      <c r="A456" s="2">
        <v>10000454</v>
      </c>
      <c r="B456" s="1" t="s">
        <v>668</v>
      </c>
      <c r="C456" s="3">
        <v>43547</v>
      </c>
      <c r="D456" s="3">
        <v>43995</v>
      </c>
      <c r="E456" s="3" t="s">
        <v>37</v>
      </c>
      <c r="F456" s="1" t="s">
        <v>87</v>
      </c>
      <c r="G456" s="4" t="s">
        <v>47</v>
      </c>
      <c r="H456" s="8">
        <v>0</v>
      </c>
      <c r="I456" s="8">
        <v>1</v>
      </c>
      <c r="J456" s="8">
        <v>0</v>
      </c>
      <c r="K456" s="8">
        <v>0</v>
      </c>
      <c r="L456" s="8">
        <v>2</v>
      </c>
      <c r="M456" s="8">
        <v>2</v>
      </c>
      <c r="N456" s="17" t="str">
        <f t="shared" si="35"/>
        <v>Si</v>
      </c>
      <c r="O456" s="17" t="str">
        <f t="shared" si="36"/>
        <v>Si</v>
      </c>
      <c r="P456" s="17">
        <v>1</v>
      </c>
      <c r="Q456" s="19">
        <f>Tablas!$C$5*H456</f>
        <v>0</v>
      </c>
      <c r="R456" s="19">
        <f>Tablas!$D$5*I456</f>
        <v>6500</v>
      </c>
      <c r="S456" s="19">
        <f>Tablas!$E$5*J456</f>
        <v>0</v>
      </c>
      <c r="T456" s="19">
        <f>Tablas!$F$5*K456</f>
        <v>0</v>
      </c>
      <c r="U456" s="19">
        <f>Tablas!$G$5*L456</f>
        <v>500000</v>
      </c>
      <c r="V456" s="19">
        <f>Tablas!$H$5*M456</f>
        <v>360000</v>
      </c>
      <c r="W456" s="19">
        <f t="shared" si="37"/>
        <v>866500</v>
      </c>
      <c r="X456" s="17">
        <f>VLOOKUP(G456, Tablas!$B$9:$C$36, 2, FALSE)</f>
        <v>1</v>
      </c>
      <c r="Y456" s="17">
        <f t="shared" si="38"/>
        <v>2019</v>
      </c>
      <c r="Z456" s="17">
        <f t="shared" si="39"/>
        <v>6</v>
      </c>
    </row>
    <row r="457" spans="1:26" x14ac:dyDescent="0.25">
      <c r="A457" s="2">
        <v>10000455</v>
      </c>
      <c r="B457" s="1" t="s">
        <v>669</v>
      </c>
      <c r="C457" s="3">
        <v>43547</v>
      </c>
      <c r="D457" s="3">
        <v>44207</v>
      </c>
      <c r="E457" s="3" t="s">
        <v>37</v>
      </c>
      <c r="F457" s="1" t="s">
        <v>485</v>
      </c>
      <c r="G457" s="4" t="s">
        <v>47</v>
      </c>
      <c r="H457" s="8">
        <v>0</v>
      </c>
      <c r="I457" s="8">
        <v>2</v>
      </c>
      <c r="J457" s="8">
        <v>0</v>
      </c>
      <c r="K457" s="8">
        <v>3</v>
      </c>
      <c r="L457" s="8">
        <v>2</v>
      </c>
      <c r="M457" s="8">
        <v>1</v>
      </c>
      <c r="N457" s="17" t="str">
        <f t="shared" si="35"/>
        <v>Si</v>
      </c>
      <c r="O457" s="17" t="str">
        <f t="shared" si="36"/>
        <v>Si</v>
      </c>
      <c r="P457" s="17">
        <v>1</v>
      </c>
      <c r="Q457" s="19">
        <f>Tablas!$C$5*H457</f>
        <v>0</v>
      </c>
      <c r="R457" s="19">
        <f>Tablas!$D$5*I457</f>
        <v>13000</v>
      </c>
      <c r="S457" s="19">
        <f>Tablas!$E$5*J457</f>
        <v>0</v>
      </c>
      <c r="T457" s="19">
        <f>Tablas!$F$5*K457</f>
        <v>360000</v>
      </c>
      <c r="U457" s="19">
        <f>Tablas!$G$5*L457</f>
        <v>500000</v>
      </c>
      <c r="V457" s="19">
        <f>Tablas!$H$5*M457</f>
        <v>180000</v>
      </c>
      <c r="W457" s="19">
        <f t="shared" si="37"/>
        <v>1053000</v>
      </c>
      <c r="X457" s="17">
        <f>VLOOKUP(G457, Tablas!$B$9:$C$36, 2, FALSE)</f>
        <v>1</v>
      </c>
      <c r="Y457" s="17">
        <f t="shared" si="38"/>
        <v>2019</v>
      </c>
      <c r="Z457" s="17">
        <f t="shared" si="39"/>
        <v>1</v>
      </c>
    </row>
    <row r="458" spans="1:26" x14ac:dyDescent="0.25">
      <c r="A458" s="2">
        <v>10000456</v>
      </c>
      <c r="B458" s="1" t="s">
        <v>670</v>
      </c>
      <c r="C458" s="3">
        <v>43547</v>
      </c>
      <c r="D458" s="3">
        <v>43939</v>
      </c>
      <c r="E458" s="3" t="s">
        <v>37</v>
      </c>
      <c r="F458" s="1" t="s">
        <v>41</v>
      </c>
      <c r="G458" s="4" t="s">
        <v>41</v>
      </c>
      <c r="H458" s="8">
        <v>0</v>
      </c>
      <c r="I458" s="8">
        <v>1</v>
      </c>
      <c r="J458" s="8">
        <v>0</v>
      </c>
      <c r="K458" s="8">
        <v>0</v>
      </c>
      <c r="L458" s="8">
        <v>3</v>
      </c>
      <c r="M458" s="8">
        <v>2</v>
      </c>
      <c r="N458" s="17" t="str">
        <f t="shared" si="35"/>
        <v>Si</v>
      </c>
      <c r="O458" s="17" t="str">
        <f t="shared" si="36"/>
        <v>Si</v>
      </c>
      <c r="P458" s="17">
        <v>1</v>
      </c>
      <c r="Q458" s="19">
        <f>Tablas!$C$5*H458</f>
        <v>0</v>
      </c>
      <c r="R458" s="19">
        <f>Tablas!$D$5*I458</f>
        <v>6500</v>
      </c>
      <c r="S458" s="19">
        <f>Tablas!$E$5*J458</f>
        <v>0</v>
      </c>
      <c r="T458" s="19">
        <f>Tablas!$F$5*K458</f>
        <v>0</v>
      </c>
      <c r="U458" s="19">
        <f>Tablas!$G$5*L458</f>
        <v>750000</v>
      </c>
      <c r="V458" s="19">
        <f>Tablas!$H$5*M458</f>
        <v>360000</v>
      </c>
      <c r="W458" s="19">
        <f t="shared" si="37"/>
        <v>1116500</v>
      </c>
      <c r="X458" s="17">
        <f>VLOOKUP(G458, Tablas!$B$9:$C$36, 2, FALSE)</f>
        <v>1</v>
      </c>
      <c r="Y458" s="17">
        <f t="shared" si="38"/>
        <v>2019</v>
      </c>
      <c r="Z458" s="17">
        <f t="shared" si="39"/>
        <v>4</v>
      </c>
    </row>
    <row r="459" spans="1:26" x14ac:dyDescent="0.25">
      <c r="A459" s="2">
        <v>10000457</v>
      </c>
      <c r="B459" s="1" t="s">
        <v>671</v>
      </c>
      <c r="C459" s="3">
        <v>43547</v>
      </c>
      <c r="D459" s="3">
        <v>44151</v>
      </c>
      <c r="E459" s="3" t="s">
        <v>37</v>
      </c>
      <c r="F459" s="1" t="s">
        <v>41</v>
      </c>
      <c r="G459" s="4" t="s">
        <v>41</v>
      </c>
      <c r="H459" s="8">
        <v>1</v>
      </c>
      <c r="I459" s="8">
        <v>1</v>
      </c>
      <c r="J459" s="8">
        <v>0</v>
      </c>
      <c r="K459" s="8">
        <v>3</v>
      </c>
      <c r="L459" s="8">
        <v>1</v>
      </c>
      <c r="M459" s="8">
        <v>1</v>
      </c>
      <c r="N459" s="17" t="str">
        <f t="shared" si="35"/>
        <v>Si</v>
      </c>
      <c r="O459" s="17" t="str">
        <f t="shared" si="36"/>
        <v>Si</v>
      </c>
      <c r="P459" s="17">
        <v>1</v>
      </c>
      <c r="Q459" s="19">
        <f>Tablas!$C$5*H459</f>
        <v>2500</v>
      </c>
      <c r="R459" s="19">
        <f>Tablas!$D$5*I459</f>
        <v>6500</v>
      </c>
      <c r="S459" s="19">
        <f>Tablas!$E$5*J459</f>
        <v>0</v>
      </c>
      <c r="T459" s="19">
        <f>Tablas!$F$5*K459</f>
        <v>360000</v>
      </c>
      <c r="U459" s="19">
        <f>Tablas!$G$5*L459</f>
        <v>250000</v>
      </c>
      <c r="V459" s="19">
        <f>Tablas!$H$5*M459</f>
        <v>180000</v>
      </c>
      <c r="W459" s="19">
        <f t="shared" si="37"/>
        <v>799000</v>
      </c>
      <c r="X459" s="17">
        <f>VLOOKUP(G459, Tablas!$B$9:$C$36, 2, FALSE)</f>
        <v>1</v>
      </c>
      <c r="Y459" s="17">
        <f t="shared" si="38"/>
        <v>2019</v>
      </c>
      <c r="Z459" s="17">
        <f t="shared" si="39"/>
        <v>11</v>
      </c>
    </row>
    <row r="460" spans="1:26" x14ac:dyDescent="0.25">
      <c r="A460" s="2">
        <v>10000458</v>
      </c>
      <c r="B460" s="1" t="s">
        <v>672</v>
      </c>
      <c r="C460" s="3">
        <v>43547</v>
      </c>
      <c r="D460" s="3">
        <v>43743</v>
      </c>
      <c r="E460" s="3" t="s">
        <v>37</v>
      </c>
      <c r="F460" s="1" t="s">
        <v>673</v>
      </c>
      <c r="G460" s="4" t="s">
        <v>258</v>
      </c>
      <c r="H460" s="8">
        <v>0</v>
      </c>
      <c r="I460" s="8">
        <v>1</v>
      </c>
      <c r="J460" s="8">
        <v>1</v>
      </c>
      <c r="K460" s="8">
        <v>3</v>
      </c>
      <c r="L460" s="8">
        <v>3</v>
      </c>
      <c r="M460" s="8">
        <v>1</v>
      </c>
      <c r="N460" s="17" t="str">
        <f t="shared" si="35"/>
        <v>Si</v>
      </c>
      <c r="O460" s="17" t="str">
        <f t="shared" si="36"/>
        <v>Si</v>
      </c>
      <c r="P460" s="17">
        <v>1</v>
      </c>
      <c r="Q460" s="19">
        <f>Tablas!$C$5*H460</f>
        <v>0</v>
      </c>
      <c r="R460" s="19">
        <f>Tablas!$D$5*I460</f>
        <v>6500</v>
      </c>
      <c r="S460" s="19">
        <f>Tablas!$E$5*J460</f>
        <v>1500</v>
      </c>
      <c r="T460" s="19">
        <f>Tablas!$F$5*K460</f>
        <v>360000</v>
      </c>
      <c r="U460" s="19">
        <f>Tablas!$G$5*L460</f>
        <v>750000</v>
      </c>
      <c r="V460" s="19">
        <f>Tablas!$H$5*M460</f>
        <v>180000</v>
      </c>
      <c r="W460" s="19">
        <f t="shared" si="37"/>
        <v>1298000</v>
      </c>
      <c r="X460" s="17">
        <f>VLOOKUP(G460, Tablas!$B$9:$C$36, 2, FALSE)</f>
        <v>4</v>
      </c>
      <c r="Y460" s="17">
        <f t="shared" si="38"/>
        <v>2019</v>
      </c>
      <c r="Z460" s="17">
        <f t="shared" si="39"/>
        <v>10</v>
      </c>
    </row>
    <row r="461" spans="1:26" x14ac:dyDescent="0.25">
      <c r="A461" s="2">
        <v>10000459</v>
      </c>
      <c r="B461" s="1" t="s">
        <v>674</v>
      </c>
      <c r="C461" s="3">
        <v>43547</v>
      </c>
      <c r="D461" s="3">
        <v>44421</v>
      </c>
      <c r="E461" s="3" t="s">
        <v>37</v>
      </c>
      <c r="F461" s="1" t="s">
        <v>53</v>
      </c>
      <c r="G461" s="4" t="s">
        <v>54</v>
      </c>
      <c r="H461" s="8">
        <v>0</v>
      </c>
      <c r="I461" s="8">
        <v>2</v>
      </c>
      <c r="J461" s="8">
        <v>0</v>
      </c>
      <c r="K461" s="8">
        <v>1</v>
      </c>
      <c r="L461" s="8">
        <v>1</v>
      </c>
      <c r="M461" s="8">
        <v>0</v>
      </c>
      <c r="N461" s="17" t="str">
        <f t="shared" si="35"/>
        <v>Si</v>
      </c>
      <c r="O461" s="17" t="str">
        <f t="shared" si="36"/>
        <v>Si</v>
      </c>
      <c r="P461" s="17">
        <v>1</v>
      </c>
      <c r="Q461" s="19">
        <f>Tablas!$C$5*H461</f>
        <v>0</v>
      </c>
      <c r="R461" s="19">
        <f>Tablas!$D$5*I461</f>
        <v>13000</v>
      </c>
      <c r="S461" s="19">
        <f>Tablas!$E$5*J461</f>
        <v>0</v>
      </c>
      <c r="T461" s="19">
        <f>Tablas!$F$5*K461</f>
        <v>120000</v>
      </c>
      <c r="U461" s="19">
        <f>Tablas!$G$5*L461</f>
        <v>250000</v>
      </c>
      <c r="V461" s="19">
        <f>Tablas!$H$5*M461</f>
        <v>0</v>
      </c>
      <c r="W461" s="19">
        <f t="shared" si="37"/>
        <v>383000</v>
      </c>
      <c r="X461" s="17">
        <f>VLOOKUP(G461, Tablas!$B$9:$C$36, 2, FALSE)</f>
        <v>1</v>
      </c>
      <c r="Y461" s="17">
        <f t="shared" si="38"/>
        <v>2019</v>
      </c>
      <c r="Z461" s="17">
        <f t="shared" si="39"/>
        <v>8</v>
      </c>
    </row>
    <row r="462" spans="1:26" x14ac:dyDescent="0.25">
      <c r="A462" s="2">
        <v>10000460</v>
      </c>
      <c r="B462" s="1" t="s">
        <v>675</v>
      </c>
      <c r="C462" s="3">
        <v>43547</v>
      </c>
      <c r="D462" s="3">
        <v>44383</v>
      </c>
      <c r="E462" s="3" t="s">
        <v>37</v>
      </c>
      <c r="F462" s="1" t="s">
        <v>41</v>
      </c>
      <c r="G462" s="4" t="s">
        <v>41</v>
      </c>
      <c r="H462" s="8">
        <v>0</v>
      </c>
      <c r="I462" s="8">
        <v>2</v>
      </c>
      <c r="J462" s="8">
        <v>1</v>
      </c>
      <c r="K462" s="8">
        <v>3</v>
      </c>
      <c r="L462" s="8">
        <v>1</v>
      </c>
      <c r="M462" s="8">
        <v>0</v>
      </c>
      <c r="N462" s="17" t="str">
        <f t="shared" si="35"/>
        <v>Si</v>
      </c>
      <c r="O462" s="17" t="str">
        <f t="shared" si="36"/>
        <v>Si</v>
      </c>
      <c r="P462" s="17">
        <v>1</v>
      </c>
      <c r="Q462" s="19">
        <f>Tablas!$C$5*H462</f>
        <v>0</v>
      </c>
      <c r="R462" s="19">
        <f>Tablas!$D$5*I462</f>
        <v>13000</v>
      </c>
      <c r="S462" s="19">
        <f>Tablas!$E$5*J462</f>
        <v>1500</v>
      </c>
      <c r="T462" s="19">
        <f>Tablas!$F$5*K462</f>
        <v>360000</v>
      </c>
      <c r="U462" s="19">
        <f>Tablas!$G$5*L462</f>
        <v>250000</v>
      </c>
      <c r="V462" s="19">
        <f>Tablas!$H$5*M462</f>
        <v>0</v>
      </c>
      <c r="W462" s="19">
        <f t="shared" si="37"/>
        <v>624500</v>
      </c>
      <c r="X462" s="17">
        <f>VLOOKUP(G462, Tablas!$B$9:$C$36, 2, FALSE)</f>
        <v>1</v>
      </c>
      <c r="Y462" s="17">
        <f t="shared" si="38"/>
        <v>2019</v>
      </c>
      <c r="Z462" s="17">
        <f t="shared" si="39"/>
        <v>7</v>
      </c>
    </row>
    <row r="463" spans="1:26" x14ac:dyDescent="0.25">
      <c r="A463" s="2">
        <v>10000461</v>
      </c>
      <c r="B463" s="1" t="s">
        <v>676</v>
      </c>
      <c r="C463" s="3">
        <v>43547</v>
      </c>
      <c r="D463" s="3">
        <v>43764</v>
      </c>
      <c r="E463" s="3" t="s">
        <v>37</v>
      </c>
      <c r="F463" s="1" t="s">
        <v>53</v>
      </c>
      <c r="G463" s="4" t="s">
        <v>54</v>
      </c>
      <c r="H463" s="8">
        <v>0</v>
      </c>
      <c r="I463" s="8">
        <v>2</v>
      </c>
      <c r="J463" s="8">
        <v>1</v>
      </c>
      <c r="K463" s="8">
        <v>0</v>
      </c>
      <c r="L463" s="8">
        <v>1</v>
      </c>
      <c r="M463" s="8">
        <v>0</v>
      </c>
      <c r="N463" s="17" t="str">
        <f t="shared" si="35"/>
        <v>Si</v>
      </c>
      <c r="O463" s="17" t="str">
        <f t="shared" si="36"/>
        <v>Si</v>
      </c>
      <c r="P463" s="17">
        <v>1</v>
      </c>
      <c r="Q463" s="19">
        <f>Tablas!$C$5*H463</f>
        <v>0</v>
      </c>
      <c r="R463" s="19">
        <f>Tablas!$D$5*I463</f>
        <v>13000</v>
      </c>
      <c r="S463" s="19">
        <f>Tablas!$E$5*J463</f>
        <v>1500</v>
      </c>
      <c r="T463" s="19">
        <f>Tablas!$F$5*K463</f>
        <v>0</v>
      </c>
      <c r="U463" s="19">
        <f>Tablas!$G$5*L463</f>
        <v>250000</v>
      </c>
      <c r="V463" s="19">
        <f>Tablas!$H$5*M463</f>
        <v>0</v>
      </c>
      <c r="W463" s="19">
        <f t="shared" si="37"/>
        <v>264500</v>
      </c>
      <c r="X463" s="17">
        <f>VLOOKUP(G463, Tablas!$B$9:$C$36, 2, FALSE)</f>
        <v>1</v>
      </c>
      <c r="Y463" s="17">
        <f t="shared" si="38"/>
        <v>2019</v>
      </c>
      <c r="Z463" s="17">
        <f t="shared" si="39"/>
        <v>10</v>
      </c>
    </row>
    <row r="464" spans="1:26" x14ac:dyDescent="0.25">
      <c r="A464" s="2">
        <v>10000462</v>
      </c>
      <c r="B464" s="1" t="s">
        <v>677</v>
      </c>
      <c r="C464" s="3">
        <v>43547</v>
      </c>
      <c r="D464" s="3">
        <v>43662</v>
      </c>
      <c r="E464" s="3" t="s">
        <v>44</v>
      </c>
      <c r="F464" s="1" t="s">
        <v>678</v>
      </c>
      <c r="G464" s="4" t="s">
        <v>113</v>
      </c>
      <c r="H464" s="8">
        <v>0</v>
      </c>
      <c r="I464" s="8">
        <v>2</v>
      </c>
      <c r="J464" s="8">
        <v>0</v>
      </c>
      <c r="K464" s="8">
        <v>1</v>
      </c>
      <c r="L464" s="8">
        <v>2</v>
      </c>
      <c r="M464" s="8">
        <v>2</v>
      </c>
      <c r="N464" s="17" t="str">
        <f t="shared" si="35"/>
        <v>Si</v>
      </c>
      <c r="O464" s="17" t="str">
        <f t="shared" si="36"/>
        <v>Si</v>
      </c>
      <c r="P464" s="17">
        <v>1</v>
      </c>
      <c r="Q464" s="19">
        <f>Tablas!$C$5*H464</f>
        <v>0</v>
      </c>
      <c r="R464" s="19">
        <f>Tablas!$D$5*I464</f>
        <v>13000</v>
      </c>
      <c r="S464" s="19">
        <f>Tablas!$E$5*J464</f>
        <v>0</v>
      </c>
      <c r="T464" s="19">
        <f>Tablas!$F$5*K464</f>
        <v>120000</v>
      </c>
      <c r="U464" s="19">
        <f>Tablas!$G$5*L464</f>
        <v>500000</v>
      </c>
      <c r="V464" s="19">
        <f>Tablas!$H$5*M464</f>
        <v>360000</v>
      </c>
      <c r="W464" s="19">
        <f t="shared" si="37"/>
        <v>993000</v>
      </c>
      <c r="X464" s="17">
        <f>VLOOKUP(G464, Tablas!$B$9:$C$36, 2, FALSE)</f>
        <v>3</v>
      </c>
      <c r="Y464" s="17">
        <f t="shared" si="38"/>
        <v>2019</v>
      </c>
      <c r="Z464" s="17">
        <f t="shared" si="39"/>
        <v>7</v>
      </c>
    </row>
    <row r="465" spans="1:26" x14ac:dyDescent="0.25">
      <c r="A465" s="2">
        <v>10000463</v>
      </c>
      <c r="B465" s="1" t="s">
        <v>679</v>
      </c>
      <c r="C465" s="3">
        <v>43547</v>
      </c>
      <c r="D465" s="3">
        <v>43958</v>
      </c>
      <c r="E465" s="3" t="s">
        <v>44</v>
      </c>
      <c r="F465" s="1" t="s">
        <v>53</v>
      </c>
      <c r="G465" s="4" t="s">
        <v>54</v>
      </c>
      <c r="H465" s="8">
        <v>1</v>
      </c>
      <c r="I465" s="8">
        <v>0</v>
      </c>
      <c r="J465" s="8">
        <v>1</v>
      </c>
      <c r="K465" s="8">
        <v>1</v>
      </c>
      <c r="L465" s="8">
        <v>2</v>
      </c>
      <c r="M465" s="8">
        <v>1</v>
      </c>
      <c r="N465" s="17" t="str">
        <f t="shared" si="35"/>
        <v>Si</v>
      </c>
      <c r="O465" s="17" t="str">
        <f t="shared" si="36"/>
        <v>Si</v>
      </c>
      <c r="P465" s="17">
        <v>1</v>
      </c>
      <c r="Q465" s="19">
        <f>Tablas!$C$5*H465</f>
        <v>2500</v>
      </c>
      <c r="R465" s="19">
        <f>Tablas!$D$5*I465</f>
        <v>0</v>
      </c>
      <c r="S465" s="19">
        <f>Tablas!$E$5*J465</f>
        <v>1500</v>
      </c>
      <c r="T465" s="19">
        <f>Tablas!$F$5*K465</f>
        <v>120000</v>
      </c>
      <c r="U465" s="19">
        <f>Tablas!$G$5*L465</f>
        <v>500000</v>
      </c>
      <c r="V465" s="19">
        <f>Tablas!$H$5*M465</f>
        <v>180000</v>
      </c>
      <c r="W465" s="19">
        <f t="shared" si="37"/>
        <v>804000</v>
      </c>
      <c r="X465" s="17">
        <f>VLOOKUP(G465, Tablas!$B$9:$C$36, 2, FALSE)</f>
        <v>1</v>
      </c>
      <c r="Y465" s="17">
        <f t="shared" si="38"/>
        <v>2019</v>
      </c>
      <c r="Z465" s="17">
        <f t="shared" si="39"/>
        <v>5</v>
      </c>
    </row>
    <row r="466" spans="1:26" x14ac:dyDescent="0.25">
      <c r="A466" s="2">
        <v>10000464</v>
      </c>
      <c r="B466" s="1" t="s">
        <v>680</v>
      </c>
      <c r="C466" s="3">
        <v>43547</v>
      </c>
      <c r="D466" s="3">
        <v>43797</v>
      </c>
      <c r="E466" s="3" t="s">
        <v>44</v>
      </c>
      <c r="F466" s="1" t="s">
        <v>92</v>
      </c>
      <c r="G466" s="4" t="s">
        <v>90</v>
      </c>
      <c r="H466" s="8">
        <v>0</v>
      </c>
      <c r="I466" s="8">
        <v>2</v>
      </c>
      <c r="J466" s="8">
        <v>1</v>
      </c>
      <c r="K466" s="8">
        <v>1</v>
      </c>
      <c r="L466" s="8">
        <v>3</v>
      </c>
      <c r="M466" s="8">
        <v>2</v>
      </c>
      <c r="N466" s="17" t="str">
        <f t="shared" si="35"/>
        <v>Si</v>
      </c>
      <c r="O466" s="17" t="str">
        <f t="shared" si="36"/>
        <v>Si</v>
      </c>
      <c r="P466" s="17">
        <v>1</v>
      </c>
      <c r="Q466" s="19">
        <f>Tablas!$C$5*H466</f>
        <v>0</v>
      </c>
      <c r="R466" s="19">
        <f>Tablas!$D$5*I466</f>
        <v>13000</v>
      </c>
      <c r="S466" s="19">
        <f>Tablas!$E$5*J466</f>
        <v>1500</v>
      </c>
      <c r="T466" s="19">
        <f>Tablas!$F$5*K466</f>
        <v>120000</v>
      </c>
      <c r="U466" s="19">
        <f>Tablas!$G$5*L466</f>
        <v>750000</v>
      </c>
      <c r="V466" s="19">
        <f>Tablas!$H$5*M466</f>
        <v>360000</v>
      </c>
      <c r="W466" s="19">
        <f t="shared" si="37"/>
        <v>1244500</v>
      </c>
      <c r="X466" s="17">
        <f>VLOOKUP(G466, Tablas!$B$9:$C$36, 2, FALSE)</f>
        <v>2</v>
      </c>
      <c r="Y466" s="17">
        <f t="shared" si="38"/>
        <v>2019</v>
      </c>
      <c r="Z466" s="17">
        <f t="shared" si="39"/>
        <v>11</v>
      </c>
    </row>
    <row r="467" spans="1:26" x14ac:dyDescent="0.25">
      <c r="A467" s="2">
        <v>10000465</v>
      </c>
      <c r="B467" s="1" t="s">
        <v>681</v>
      </c>
      <c r="C467" s="3">
        <v>43547</v>
      </c>
      <c r="D467" s="3">
        <v>44148</v>
      </c>
      <c r="E467" s="3" t="s">
        <v>44</v>
      </c>
      <c r="F467" s="1" t="s">
        <v>204</v>
      </c>
      <c r="G467" s="4" t="s">
        <v>78</v>
      </c>
      <c r="H467" s="8">
        <v>0</v>
      </c>
      <c r="I467" s="8">
        <v>0</v>
      </c>
      <c r="J467" s="8">
        <v>0</v>
      </c>
      <c r="K467" s="8">
        <v>3</v>
      </c>
      <c r="L467" s="8">
        <v>2</v>
      </c>
      <c r="M467" s="8">
        <v>1</v>
      </c>
      <c r="N467" s="17" t="str">
        <f t="shared" si="35"/>
        <v>No</v>
      </c>
      <c r="O467" s="17" t="str">
        <f t="shared" si="36"/>
        <v>Si</v>
      </c>
      <c r="P467" s="17">
        <v>1</v>
      </c>
      <c r="Q467" s="19">
        <f>Tablas!$C$5*H467</f>
        <v>0</v>
      </c>
      <c r="R467" s="19">
        <f>Tablas!$D$5*I467</f>
        <v>0</v>
      </c>
      <c r="S467" s="19">
        <f>Tablas!$E$5*J467</f>
        <v>0</v>
      </c>
      <c r="T467" s="19">
        <f>Tablas!$F$5*K467</f>
        <v>360000</v>
      </c>
      <c r="U467" s="19">
        <f>Tablas!$G$5*L467</f>
        <v>500000</v>
      </c>
      <c r="V467" s="19">
        <f>Tablas!$H$5*M467</f>
        <v>180000</v>
      </c>
      <c r="W467" s="19">
        <f t="shared" si="37"/>
        <v>1040000</v>
      </c>
      <c r="X467" s="17">
        <f>VLOOKUP(G467, Tablas!$B$9:$C$36, 2, FALSE)</f>
        <v>2</v>
      </c>
      <c r="Y467" s="17">
        <f t="shared" si="38"/>
        <v>2019</v>
      </c>
      <c r="Z467" s="17">
        <f t="shared" si="39"/>
        <v>11</v>
      </c>
    </row>
    <row r="468" spans="1:26" x14ac:dyDescent="0.25">
      <c r="A468" s="2">
        <v>10000466</v>
      </c>
      <c r="B468" s="1" t="s">
        <v>682</v>
      </c>
      <c r="C468" s="3">
        <v>43547</v>
      </c>
      <c r="D468" s="3">
        <v>43796</v>
      </c>
      <c r="E468" s="3" t="s">
        <v>44</v>
      </c>
      <c r="F468" s="1" t="s">
        <v>683</v>
      </c>
      <c r="G468" s="4" t="s">
        <v>39</v>
      </c>
      <c r="H468" s="8">
        <v>1</v>
      </c>
      <c r="I468" s="8">
        <v>0</v>
      </c>
      <c r="J468" s="8">
        <v>0</v>
      </c>
      <c r="K468" s="8">
        <v>0</v>
      </c>
      <c r="L468" s="8">
        <v>1</v>
      </c>
      <c r="M468" s="8">
        <v>1</v>
      </c>
      <c r="N468" s="17" t="str">
        <f t="shared" si="35"/>
        <v>Si</v>
      </c>
      <c r="O468" s="17" t="str">
        <f t="shared" si="36"/>
        <v>Si</v>
      </c>
      <c r="P468" s="17">
        <v>1</v>
      </c>
      <c r="Q468" s="19">
        <f>Tablas!$C$5*H468</f>
        <v>2500</v>
      </c>
      <c r="R468" s="19">
        <f>Tablas!$D$5*I468</f>
        <v>0</v>
      </c>
      <c r="S468" s="19">
        <f>Tablas!$E$5*J468</f>
        <v>0</v>
      </c>
      <c r="T468" s="19">
        <f>Tablas!$F$5*K468</f>
        <v>0</v>
      </c>
      <c r="U468" s="19">
        <f>Tablas!$G$5*L468</f>
        <v>250000</v>
      </c>
      <c r="V468" s="19">
        <f>Tablas!$H$5*M468</f>
        <v>180000</v>
      </c>
      <c r="W468" s="19">
        <f t="shared" si="37"/>
        <v>432500</v>
      </c>
      <c r="X468" s="17">
        <f>VLOOKUP(G468, Tablas!$B$9:$C$36, 2, FALSE)</f>
        <v>1</v>
      </c>
      <c r="Y468" s="17">
        <f t="shared" si="38"/>
        <v>2019</v>
      </c>
      <c r="Z468" s="17">
        <f t="shared" si="39"/>
        <v>11</v>
      </c>
    </row>
    <row r="469" spans="1:26" x14ac:dyDescent="0.25">
      <c r="A469" s="2">
        <v>10000467</v>
      </c>
      <c r="B469" s="1" t="s">
        <v>684</v>
      </c>
      <c r="C469" s="3">
        <v>43547</v>
      </c>
      <c r="D469" s="3">
        <v>43821</v>
      </c>
      <c r="E469" s="3" t="s">
        <v>44</v>
      </c>
      <c r="F469" s="1" t="s">
        <v>94</v>
      </c>
      <c r="G469" s="4" t="s">
        <v>95</v>
      </c>
      <c r="H469" s="8">
        <v>0</v>
      </c>
      <c r="I469" s="8">
        <v>0</v>
      </c>
      <c r="J469" s="8">
        <v>0</v>
      </c>
      <c r="K469" s="8">
        <v>0</v>
      </c>
      <c r="L469" s="8">
        <v>3</v>
      </c>
      <c r="M469" s="8">
        <v>2</v>
      </c>
      <c r="N469" s="17" t="str">
        <f t="shared" si="35"/>
        <v>No</v>
      </c>
      <c r="O469" s="17" t="str">
        <f t="shared" si="36"/>
        <v>Si</v>
      </c>
      <c r="P469" s="17">
        <v>1</v>
      </c>
      <c r="Q469" s="19">
        <f>Tablas!$C$5*H469</f>
        <v>0</v>
      </c>
      <c r="R469" s="19">
        <f>Tablas!$D$5*I469</f>
        <v>0</v>
      </c>
      <c r="S469" s="19">
        <f>Tablas!$E$5*J469</f>
        <v>0</v>
      </c>
      <c r="T469" s="19">
        <f>Tablas!$F$5*K469</f>
        <v>0</v>
      </c>
      <c r="U469" s="19">
        <f>Tablas!$G$5*L469</f>
        <v>750000</v>
      </c>
      <c r="V469" s="19">
        <f>Tablas!$H$5*M469</f>
        <v>360000</v>
      </c>
      <c r="W469" s="19">
        <f t="shared" si="37"/>
        <v>1110000</v>
      </c>
      <c r="X469" s="17">
        <f>VLOOKUP(G469, Tablas!$B$9:$C$36, 2, FALSE)</f>
        <v>2</v>
      </c>
      <c r="Y469" s="17">
        <f t="shared" si="38"/>
        <v>2019</v>
      </c>
      <c r="Z469" s="17">
        <f t="shared" si="39"/>
        <v>12</v>
      </c>
    </row>
    <row r="470" spans="1:26" x14ac:dyDescent="0.25">
      <c r="A470" s="2">
        <v>10000468</v>
      </c>
      <c r="B470" s="1" t="s">
        <v>685</v>
      </c>
      <c r="C470" s="3">
        <v>43547</v>
      </c>
      <c r="D470" s="3">
        <v>43615</v>
      </c>
      <c r="E470" s="3" t="s">
        <v>44</v>
      </c>
      <c r="F470" s="1" t="s">
        <v>686</v>
      </c>
      <c r="G470" s="4" t="s">
        <v>95</v>
      </c>
      <c r="H470" s="8">
        <v>1</v>
      </c>
      <c r="I470" s="8">
        <v>0</v>
      </c>
      <c r="J470" s="8">
        <v>1</v>
      </c>
      <c r="K470" s="8">
        <v>1</v>
      </c>
      <c r="L470" s="8">
        <v>2</v>
      </c>
      <c r="M470" s="8">
        <v>1</v>
      </c>
      <c r="N470" s="17" t="str">
        <f t="shared" si="35"/>
        <v>Si</v>
      </c>
      <c r="O470" s="17" t="str">
        <f t="shared" si="36"/>
        <v>Si</v>
      </c>
      <c r="P470" s="17">
        <v>1</v>
      </c>
      <c r="Q470" s="19">
        <f>Tablas!$C$5*H470</f>
        <v>2500</v>
      </c>
      <c r="R470" s="19">
        <f>Tablas!$D$5*I470</f>
        <v>0</v>
      </c>
      <c r="S470" s="19">
        <f>Tablas!$E$5*J470</f>
        <v>1500</v>
      </c>
      <c r="T470" s="19">
        <f>Tablas!$F$5*K470</f>
        <v>120000</v>
      </c>
      <c r="U470" s="19">
        <f>Tablas!$G$5*L470</f>
        <v>500000</v>
      </c>
      <c r="V470" s="19">
        <f>Tablas!$H$5*M470</f>
        <v>180000</v>
      </c>
      <c r="W470" s="19">
        <f t="shared" si="37"/>
        <v>804000</v>
      </c>
      <c r="X470" s="17">
        <f>VLOOKUP(G470, Tablas!$B$9:$C$36, 2, FALSE)</f>
        <v>2</v>
      </c>
      <c r="Y470" s="17">
        <f t="shared" si="38"/>
        <v>2019</v>
      </c>
      <c r="Z470" s="17">
        <f t="shared" si="39"/>
        <v>5</v>
      </c>
    </row>
    <row r="471" spans="1:26" x14ac:dyDescent="0.25">
      <c r="A471" s="2">
        <v>10000469</v>
      </c>
      <c r="B471" s="1" t="s">
        <v>687</v>
      </c>
      <c r="C471" s="3">
        <v>43547</v>
      </c>
      <c r="D471" s="3">
        <v>44291</v>
      </c>
      <c r="E471" s="3" t="s">
        <v>37</v>
      </c>
      <c r="F471" s="1" t="s">
        <v>686</v>
      </c>
      <c r="G471" s="4" t="s">
        <v>95</v>
      </c>
      <c r="H471" s="8">
        <v>0</v>
      </c>
      <c r="I471" s="8">
        <v>2</v>
      </c>
      <c r="J471" s="8">
        <v>0</v>
      </c>
      <c r="K471" s="8">
        <v>0</v>
      </c>
      <c r="L471" s="8">
        <v>1</v>
      </c>
      <c r="M471" s="8">
        <v>1</v>
      </c>
      <c r="N471" s="17" t="str">
        <f t="shared" si="35"/>
        <v>Si</v>
      </c>
      <c r="O471" s="17" t="str">
        <f t="shared" si="36"/>
        <v>Si</v>
      </c>
      <c r="P471" s="17">
        <v>1</v>
      </c>
      <c r="Q471" s="19">
        <f>Tablas!$C$5*H471</f>
        <v>0</v>
      </c>
      <c r="R471" s="19">
        <f>Tablas!$D$5*I471</f>
        <v>13000</v>
      </c>
      <c r="S471" s="19">
        <f>Tablas!$E$5*J471</f>
        <v>0</v>
      </c>
      <c r="T471" s="19">
        <f>Tablas!$F$5*K471</f>
        <v>0</v>
      </c>
      <c r="U471" s="19">
        <f>Tablas!$G$5*L471</f>
        <v>250000</v>
      </c>
      <c r="V471" s="19">
        <f>Tablas!$H$5*M471</f>
        <v>180000</v>
      </c>
      <c r="W471" s="19">
        <f t="shared" si="37"/>
        <v>443000</v>
      </c>
      <c r="X471" s="17">
        <f>VLOOKUP(G471, Tablas!$B$9:$C$36, 2, FALSE)</f>
        <v>2</v>
      </c>
      <c r="Y471" s="17">
        <f t="shared" si="38"/>
        <v>2019</v>
      </c>
      <c r="Z471" s="17">
        <f t="shared" si="39"/>
        <v>4</v>
      </c>
    </row>
    <row r="472" spans="1:26" x14ac:dyDescent="0.25">
      <c r="A472" s="2">
        <v>10000470</v>
      </c>
      <c r="B472" s="1" t="s">
        <v>688</v>
      </c>
      <c r="C472" s="3">
        <v>43547</v>
      </c>
      <c r="D472" s="3">
        <v>44084</v>
      </c>
      <c r="E472" s="3" t="s">
        <v>44</v>
      </c>
      <c r="F472" s="1" t="s">
        <v>689</v>
      </c>
      <c r="G472" s="4" t="s">
        <v>95</v>
      </c>
      <c r="H472" s="8">
        <v>1</v>
      </c>
      <c r="I472" s="8">
        <v>0</v>
      </c>
      <c r="J472" s="8">
        <v>0</v>
      </c>
      <c r="K472" s="8">
        <v>3</v>
      </c>
      <c r="L472" s="8">
        <v>2</v>
      </c>
      <c r="M472" s="8">
        <v>0</v>
      </c>
      <c r="N472" s="17" t="str">
        <f t="shared" si="35"/>
        <v>Si</v>
      </c>
      <c r="O472" s="17" t="str">
        <f t="shared" si="36"/>
        <v>Si</v>
      </c>
      <c r="P472" s="17">
        <v>1</v>
      </c>
      <c r="Q472" s="19">
        <f>Tablas!$C$5*H472</f>
        <v>2500</v>
      </c>
      <c r="R472" s="19">
        <f>Tablas!$D$5*I472</f>
        <v>0</v>
      </c>
      <c r="S472" s="19">
        <f>Tablas!$E$5*J472</f>
        <v>0</v>
      </c>
      <c r="T472" s="19">
        <f>Tablas!$F$5*K472</f>
        <v>360000</v>
      </c>
      <c r="U472" s="19">
        <f>Tablas!$G$5*L472</f>
        <v>500000</v>
      </c>
      <c r="V472" s="19">
        <f>Tablas!$H$5*M472</f>
        <v>0</v>
      </c>
      <c r="W472" s="19">
        <f t="shared" si="37"/>
        <v>862500</v>
      </c>
      <c r="X472" s="17">
        <f>VLOOKUP(G472, Tablas!$B$9:$C$36, 2, FALSE)</f>
        <v>2</v>
      </c>
      <c r="Y472" s="17">
        <f t="shared" si="38"/>
        <v>2019</v>
      </c>
      <c r="Z472" s="17">
        <f t="shared" si="39"/>
        <v>9</v>
      </c>
    </row>
    <row r="473" spans="1:26" x14ac:dyDescent="0.25">
      <c r="A473" s="2">
        <v>10000471</v>
      </c>
      <c r="B473" s="1" t="s">
        <v>690</v>
      </c>
      <c r="C473" s="3">
        <v>43547</v>
      </c>
      <c r="D473" s="3">
        <v>43609</v>
      </c>
      <c r="E473" s="3" t="s">
        <v>44</v>
      </c>
      <c r="F473" s="1" t="s">
        <v>148</v>
      </c>
      <c r="G473" s="4" t="s">
        <v>149</v>
      </c>
      <c r="H473" s="8">
        <v>0</v>
      </c>
      <c r="I473" s="8">
        <v>2</v>
      </c>
      <c r="J473" s="8">
        <v>0</v>
      </c>
      <c r="K473" s="8">
        <v>0</v>
      </c>
      <c r="L473" s="8">
        <v>2</v>
      </c>
      <c r="M473" s="8">
        <v>2</v>
      </c>
      <c r="N473" s="17" t="str">
        <f t="shared" si="35"/>
        <v>Si</v>
      </c>
      <c r="O473" s="17" t="str">
        <f t="shared" si="36"/>
        <v>Si</v>
      </c>
      <c r="P473" s="17">
        <v>1</v>
      </c>
      <c r="Q473" s="19">
        <f>Tablas!$C$5*H473</f>
        <v>0</v>
      </c>
      <c r="R473" s="19">
        <f>Tablas!$D$5*I473</f>
        <v>13000</v>
      </c>
      <c r="S473" s="19">
        <f>Tablas!$E$5*J473</f>
        <v>0</v>
      </c>
      <c r="T473" s="19">
        <f>Tablas!$F$5*K473</f>
        <v>0</v>
      </c>
      <c r="U473" s="19">
        <f>Tablas!$G$5*L473</f>
        <v>500000</v>
      </c>
      <c r="V473" s="19">
        <f>Tablas!$H$5*M473</f>
        <v>360000</v>
      </c>
      <c r="W473" s="19">
        <f t="shared" si="37"/>
        <v>873000</v>
      </c>
      <c r="X473" s="17">
        <f>VLOOKUP(G473, Tablas!$B$9:$C$36, 2, FALSE)</f>
        <v>4</v>
      </c>
      <c r="Y473" s="17">
        <f t="shared" si="38"/>
        <v>2019</v>
      </c>
      <c r="Z473" s="17">
        <f t="shared" si="39"/>
        <v>5</v>
      </c>
    </row>
    <row r="474" spans="1:26" x14ac:dyDescent="0.25">
      <c r="A474" s="2">
        <v>10000472</v>
      </c>
      <c r="B474" s="1" t="s">
        <v>691</v>
      </c>
      <c r="C474" s="3">
        <v>43547</v>
      </c>
      <c r="D474" s="3">
        <v>44016</v>
      </c>
      <c r="E474" s="3" t="s">
        <v>44</v>
      </c>
      <c r="F474" s="1" t="s">
        <v>692</v>
      </c>
      <c r="G474" s="4" t="s">
        <v>78</v>
      </c>
      <c r="H474" s="8">
        <v>0</v>
      </c>
      <c r="I474" s="8">
        <v>0</v>
      </c>
      <c r="J474" s="8">
        <v>0</v>
      </c>
      <c r="K474" s="8">
        <v>3</v>
      </c>
      <c r="L474" s="8">
        <v>1</v>
      </c>
      <c r="M474" s="8">
        <v>0</v>
      </c>
      <c r="N474" s="17" t="str">
        <f t="shared" si="35"/>
        <v>No</v>
      </c>
      <c r="O474" s="17" t="str">
        <f t="shared" si="36"/>
        <v>Si</v>
      </c>
      <c r="P474" s="17">
        <v>1</v>
      </c>
      <c r="Q474" s="19">
        <f>Tablas!$C$5*H474</f>
        <v>0</v>
      </c>
      <c r="R474" s="19">
        <f>Tablas!$D$5*I474</f>
        <v>0</v>
      </c>
      <c r="S474" s="19">
        <f>Tablas!$E$5*J474</f>
        <v>0</v>
      </c>
      <c r="T474" s="19">
        <f>Tablas!$F$5*K474</f>
        <v>360000</v>
      </c>
      <c r="U474" s="19">
        <f>Tablas!$G$5*L474</f>
        <v>250000</v>
      </c>
      <c r="V474" s="19">
        <f>Tablas!$H$5*M474</f>
        <v>0</v>
      </c>
      <c r="W474" s="19">
        <f t="shared" si="37"/>
        <v>610000</v>
      </c>
      <c r="X474" s="17">
        <f>VLOOKUP(G474, Tablas!$B$9:$C$36, 2, FALSE)</f>
        <v>2</v>
      </c>
      <c r="Y474" s="17">
        <f t="shared" si="38"/>
        <v>2019</v>
      </c>
      <c r="Z474" s="17">
        <f t="shared" si="39"/>
        <v>7</v>
      </c>
    </row>
    <row r="475" spans="1:26" x14ac:dyDescent="0.25">
      <c r="A475" s="2">
        <v>10000473</v>
      </c>
      <c r="B475" s="1" t="s">
        <v>693</v>
      </c>
      <c r="C475" s="3">
        <v>43547</v>
      </c>
      <c r="D475" s="3">
        <v>43807</v>
      </c>
      <c r="E475" s="3" t="s">
        <v>37</v>
      </c>
      <c r="F475" s="1" t="s">
        <v>694</v>
      </c>
      <c r="G475" s="4" t="s">
        <v>39</v>
      </c>
      <c r="H475" s="8">
        <v>0</v>
      </c>
      <c r="I475" s="8">
        <v>2</v>
      </c>
      <c r="J475" s="8">
        <v>0</v>
      </c>
      <c r="K475" s="8">
        <v>1</v>
      </c>
      <c r="L475" s="8">
        <v>3</v>
      </c>
      <c r="M475" s="8">
        <v>0</v>
      </c>
      <c r="N475" s="17" t="str">
        <f t="shared" si="35"/>
        <v>Si</v>
      </c>
      <c r="O475" s="17" t="str">
        <f t="shared" si="36"/>
        <v>Si</v>
      </c>
      <c r="P475" s="17">
        <v>1</v>
      </c>
      <c r="Q475" s="19">
        <f>Tablas!$C$5*H475</f>
        <v>0</v>
      </c>
      <c r="R475" s="19">
        <f>Tablas!$D$5*I475</f>
        <v>13000</v>
      </c>
      <c r="S475" s="19">
        <f>Tablas!$E$5*J475</f>
        <v>0</v>
      </c>
      <c r="T475" s="19">
        <f>Tablas!$F$5*K475</f>
        <v>120000</v>
      </c>
      <c r="U475" s="19">
        <f>Tablas!$G$5*L475</f>
        <v>750000</v>
      </c>
      <c r="V475" s="19">
        <f>Tablas!$H$5*M475</f>
        <v>0</v>
      </c>
      <c r="W475" s="19">
        <f t="shared" si="37"/>
        <v>883000</v>
      </c>
      <c r="X475" s="17">
        <f>VLOOKUP(G475, Tablas!$B$9:$C$36, 2, FALSE)</f>
        <v>1</v>
      </c>
      <c r="Y475" s="17">
        <f t="shared" si="38"/>
        <v>2019</v>
      </c>
      <c r="Z475" s="17">
        <f t="shared" si="39"/>
        <v>12</v>
      </c>
    </row>
    <row r="476" spans="1:26" x14ac:dyDescent="0.25">
      <c r="A476" s="2">
        <v>10000474</v>
      </c>
      <c r="B476" s="1" t="s">
        <v>695</v>
      </c>
      <c r="C476" s="3">
        <v>43547</v>
      </c>
      <c r="D476" s="3">
        <v>44088</v>
      </c>
      <c r="E476" s="3" t="s">
        <v>44</v>
      </c>
      <c r="F476" s="1" t="s">
        <v>38</v>
      </c>
      <c r="G476" s="4" t="s">
        <v>39</v>
      </c>
      <c r="H476" s="8">
        <v>0</v>
      </c>
      <c r="I476" s="8">
        <v>1</v>
      </c>
      <c r="J476" s="8">
        <v>1</v>
      </c>
      <c r="K476" s="8">
        <v>0</v>
      </c>
      <c r="L476" s="8">
        <v>2</v>
      </c>
      <c r="M476" s="8">
        <v>0</v>
      </c>
      <c r="N476" s="17" t="str">
        <f t="shared" si="35"/>
        <v>Si</v>
      </c>
      <c r="O476" s="17" t="str">
        <f t="shared" si="36"/>
        <v>Si</v>
      </c>
      <c r="P476" s="17">
        <v>1</v>
      </c>
      <c r="Q476" s="19">
        <f>Tablas!$C$5*H476</f>
        <v>0</v>
      </c>
      <c r="R476" s="19">
        <f>Tablas!$D$5*I476</f>
        <v>6500</v>
      </c>
      <c r="S476" s="19">
        <f>Tablas!$E$5*J476</f>
        <v>1500</v>
      </c>
      <c r="T476" s="19">
        <f>Tablas!$F$5*K476</f>
        <v>0</v>
      </c>
      <c r="U476" s="19">
        <f>Tablas!$G$5*L476</f>
        <v>500000</v>
      </c>
      <c r="V476" s="19">
        <f>Tablas!$H$5*M476</f>
        <v>0</v>
      </c>
      <c r="W476" s="19">
        <f t="shared" si="37"/>
        <v>508000</v>
      </c>
      <c r="X476" s="17">
        <f>VLOOKUP(G476, Tablas!$B$9:$C$36, 2, FALSE)</f>
        <v>1</v>
      </c>
      <c r="Y476" s="17">
        <f t="shared" si="38"/>
        <v>2019</v>
      </c>
      <c r="Z476" s="17">
        <f t="shared" si="39"/>
        <v>9</v>
      </c>
    </row>
    <row r="477" spans="1:26" x14ac:dyDescent="0.25">
      <c r="A477" s="2">
        <v>10000475</v>
      </c>
      <c r="B477" s="1" t="s">
        <v>696</v>
      </c>
      <c r="C477" s="3">
        <v>43547</v>
      </c>
      <c r="D477" s="3">
        <v>43653</v>
      </c>
      <c r="E477" s="3" t="s">
        <v>37</v>
      </c>
      <c r="F477" s="1" t="s">
        <v>179</v>
      </c>
      <c r="G477" s="4" t="s">
        <v>57</v>
      </c>
      <c r="H477" s="8">
        <v>0</v>
      </c>
      <c r="I477" s="8">
        <v>1</v>
      </c>
      <c r="J477" s="8">
        <v>0</v>
      </c>
      <c r="K477" s="8">
        <v>1</v>
      </c>
      <c r="L477" s="8">
        <v>3</v>
      </c>
      <c r="M477" s="8">
        <v>0</v>
      </c>
      <c r="N477" s="17" t="str">
        <f t="shared" si="35"/>
        <v>Si</v>
      </c>
      <c r="O477" s="17" t="str">
        <f t="shared" si="36"/>
        <v>Si</v>
      </c>
      <c r="P477" s="17">
        <v>1</v>
      </c>
      <c r="Q477" s="19">
        <f>Tablas!$C$5*H477</f>
        <v>0</v>
      </c>
      <c r="R477" s="19">
        <f>Tablas!$D$5*I477</f>
        <v>6500</v>
      </c>
      <c r="S477" s="19">
        <f>Tablas!$E$5*J477</f>
        <v>0</v>
      </c>
      <c r="T477" s="19">
        <f>Tablas!$F$5*K477</f>
        <v>120000</v>
      </c>
      <c r="U477" s="19">
        <f>Tablas!$G$5*L477</f>
        <v>750000</v>
      </c>
      <c r="V477" s="19">
        <f>Tablas!$H$5*M477</f>
        <v>0</v>
      </c>
      <c r="W477" s="19">
        <f t="shared" si="37"/>
        <v>876500</v>
      </c>
      <c r="X477" s="17">
        <f>VLOOKUP(G477, Tablas!$B$9:$C$36, 2, FALSE)</f>
        <v>1</v>
      </c>
      <c r="Y477" s="17">
        <f t="shared" si="38"/>
        <v>2019</v>
      </c>
      <c r="Z477" s="17">
        <f t="shared" si="39"/>
        <v>7</v>
      </c>
    </row>
    <row r="478" spans="1:26" x14ac:dyDescent="0.25">
      <c r="A478" s="2">
        <v>10000476</v>
      </c>
      <c r="B478" s="1" t="s">
        <v>697</v>
      </c>
      <c r="C478" s="3">
        <v>43547</v>
      </c>
      <c r="D478" s="3">
        <v>44126</v>
      </c>
      <c r="E478" s="3" t="s">
        <v>44</v>
      </c>
      <c r="F478" s="1" t="s">
        <v>179</v>
      </c>
      <c r="G478" s="4" t="s">
        <v>57</v>
      </c>
      <c r="H478" s="8">
        <v>0</v>
      </c>
      <c r="I478" s="8">
        <v>0</v>
      </c>
      <c r="J478" s="8">
        <v>0</v>
      </c>
      <c r="K478" s="8">
        <v>0</v>
      </c>
      <c r="L478" s="8">
        <v>1</v>
      </c>
      <c r="M478" s="8">
        <v>0</v>
      </c>
      <c r="N478" s="17" t="str">
        <f t="shared" si="35"/>
        <v>No</v>
      </c>
      <c r="O478" s="17" t="str">
        <f t="shared" si="36"/>
        <v>Si</v>
      </c>
      <c r="P478" s="17">
        <v>1</v>
      </c>
      <c r="Q478" s="19">
        <f>Tablas!$C$5*H478</f>
        <v>0</v>
      </c>
      <c r="R478" s="19">
        <f>Tablas!$D$5*I478</f>
        <v>0</v>
      </c>
      <c r="S478" s="19">
        <f>Tablas!$E$5*J478</f>
        <v>0</v>
      </c>
      <c r="T478" s="19">
        <f>Tablas!$F$5*K478</f>
        <v>0</v>
      </c>
      <c r="U478" s="19">
        <f>Tablas!$G$5*L478</f>
        <v>250000</v>
      </c>
      <c r="V478" s="19">
        <f>Tablas!$H$5*M478</f>
        <v>0</v>
      </c>
      <c r="W478" s="19">
        <f t="shared" si="37"/>
        <v>250000</v>
      </c>
      <c r="X478" s="17">
        <f>VLOOKUP(G478, Tablas!$B$9:$C$36, 2, FALSE)</f>
        <v>1</v>
      </c>
      <c r="Y478" s="17">
        <f t="shared" si="38"/>
        <v>2019</v>
      </c>
      <c r="Z478" s="17">
        <f t="shared" si="39"/>
        <v>10</v>
      </c>
    </row>
    <row r="479" spans="1:26" x14ac:dyDescent="0.25">
      <c r="A479" s="2">
        <v>10000477</v>
      </c>
      <c r="B479" s="1" t="s">
        <v>698</v>
      </c>
      <c r="C479" s="3">
        <v>43547</v>
      </c>
      <c r="D479" s="3">
        <v>43939</v>
      </c>
      <c r="E479" s="3" t="s">
        <v>37</v>
      </c>
      <c r="F479" s="1" t="s">
        <v>94</v>
      </c>
      <c r="G479" s="4" t="s">
        <v>95</v>
      </c>
      <c r="H479" s="8">
        <v>0</v>
      </c>
      <c r="I479" s="8">
        <v>1</v>
      </c>
      <c r="J479" s="8">
        <v>1</v>
      </c>
      <c r="K479" s="8">
        <v>1</v>
      </c>
      <c r="L479" s="8">
        <v>1</v>
      </c>
      <c r="M479" s="8">
        <v>1</v>
      </c>
      <c r="N479" s="17" t="str">
        <f t="shared" si="35"/>
        <v>Si</v>
      </c>
      <c r="O479" s="17" t="str">
        <f t="shared" si="36"/>
        <v>Si</v>
      </c>
      <c r="P479" s="17">
        <v>1</v>
      </c>
      <c r="Q479" s="19">
        <f>Tablas!$C$5*H479</f>
        <v>0</v>
      </c>
      <c r="R479" s="19">
        <f>Tablas!$D$5*I479</f>
        <v>6500</v>
      </c>
      <c r="S479" s="19">
        <f>Tablas!$E$5*J479</f>
        <v>1500</v>
      </c>
      <c r="T479" s="19">
        <f>Tablas!$F$5*K479</f>
        <v>120000</v>
      </c>
      <c r="U479" s="19">
        <f>Tablas!$G$5*L479</f>
        <v>250000</v>
      </c>
      <c r="V479" s="19">
        <f>Tablas!$H$5*M479</f>
        <v>180000</v>
      </c>
      <c r="W479" s="19">
        <f t="shared" si="37"/>
        <v>558000</v>
      </c>
      <c r="X479" s="17">
        <f>VLOOKUP(G479, Tablas!$B$9:$C$36, 2, FALSE)</f>
        <v>2</v>
      </c>
      <c r="Y479" s="17">
        <f t="shared" si="38"/>
        <v>2019</v>
      </c>
      <c r="Z479" s="17">
        <f t="shared" si="39"/>
        <v>4</v>
      </c>
    </row>
    <row r="480" spans="1:26" x14ac:dyDescent="0.25">
      <c r="A480" s="2">
        <v>10000478</v>
      </c>
      <c r="B480" s="1" t="s">
        <v>699</v>
      </c>
      <c r="C480" s="3">
        <v>43547</v>
      </c>
      <c r="D480" s="3">
        <v>43793</v>
      </c>
      <c r="E480" s="3" t="s">
        <v>44</v>
      </c>
      <c r="F480" s="1" t="s">
        <v>41</v>
      </c>
      <c r="G480" s="4" t="s">
        <v>41</v>
      </c>
      <c r="H480" s="8">
        <v>1</v>
      </c>
      <c r="I480" s="8">
        <v>2</v>
      </c>
      <c r="J480" s="8">
        <v>0</v>
      </c>
      <c r="K480" s="8">
        <v>1</v>
      </c>
      <c r="L480" s="8">
        <v>1</v>
      </c>
      <c r="M480" s="8">
        <v>0</v>
      </c>
      <c r="N480" s="17" t="str">
        <f t="shared" si="35"/>
        <v>Si</v>
      </c>
      <c r="O480" s="17" t="str">
        <f t="shared" si="36"/>
        <v>Si</v>
      </c>
      <c r="P480" s="17">
        <v>1</v>
      </c>
      <c r="Q480" s="19">
        <f>Tablas!$C$5*H480</f>
        <v>2500</v>
      </c>
      <c r="R480" s="19">
        <f>Tablas!$D$5*I480</f>
        <v>13000</v>
      </c>
      <c r="S480" s="19">
        <f>Tablas!$E$5*J480</f>
        <v>0</v>
      </c>
      <c r="T480" s="19">
        <f>Tablas!$F$5*K480</f>
        <v>120000</v>
      </c>
      <c r="U480" s="19">
        <f>Tablas!$G$5*L480</f>
        <v>250000</v>
      </c>
      <c r="V480" s="19">
        <f>Tablas!$H$5*M480</f>
        <v>0</v>
      </c>
      <c r="W480" s="19">
        <f t="shared" si="37"/>
        <v>385500</v>
      </c>
      <c r="X480" s="17">
        <f>VLOOKUP(G480, Tablas!$B$9:$C$36, 2, FALSE)</f>
        <v>1</v>
      </c>
      <c r="Y480" s="17">
        <f t="shared" si="38"/>
        <v>2019</v>
      </c>
      <c r="Z480" s="17">
        <f t="shared" si="39"/>
        <v>11</v>
      </c>
    </row>
    <row r="481" spans="1:26" x14ac:dyDescent="0.25">
      <c r="A481" s="2">
        <v>10000479</v>
      </c>
      <c r="B481" s="1" t="s">
        <v>700</v>
      </c>
      <c r="C481" s="3">
        <v>43547</v>
      </c>
      <c r="D481" s="3">
        <v>44076</v>
      </c>
      <c r="E481" s="3" t="s">
        <v>37</v>
      </c>
      <c r="F481" s="1" t="s">
        <v>49</v>
      </c>
      <c r="G481" s="4" t="s">
        <v>50</v>
      </c>
      <c r="H481" s="8">
        <v>0</v>
      </c>
      <c r="I481" s="8">
        <v>0</v>
      </c>
      <c r="J481" s="8">
        <v>0</v>
      </c>
      <c r="K481" s="8">
        <v>1</v>
      </c>
      <c r="L481" s="8">
        <v>3</v>
      </c>
      <c r="M481" s="8">
        <v>2</v>
      </c>
      <c r="N481" s="17" t="str">
        <f t="shared" si="35"/>
        <v>No</v>
      </c>
      <c r="O481" s="17" t="str">
        <f t="shared" si="36"/>
        <v>Si</v>
      </c>
      <c r="P481" s="17">
        <v>1</v>
      </c>
      <c r="Q481" s="19">
        <f>Tablas!$C$5*H481</f>
        <v>0</v>
      </c>
      <c r="R481" s="19">
        <f>Tablas!$D$5*I481</f>
        <v>0</v>
      </c>
      <c r="S481" s="19">
        <f>Tablas!$E$5*J481</f>
        <v>0</v>
      </c>
      <c r="T481" s="19">
        <f>Tablas!$F$5*K481</f>
        <v>120000</v>
      </c>
      <c r="U481" s="19">
        <f>Tablas!$G$5*L481</f>
        <v>750000</v>
      </c>
      <c r="V481" s="19">
        <f>Tablas!$H$5*M481</f>
        <v>360000</v>
      </c>
      <c r="W481" s="19">
        <f t="shared" si="37"/>
        <v>1230000</v>
      </c>
      <c r="X481" s="17">
        <f>VLOOKUP(G481, Tablas!$B$9:$C$36, 2, FALSE)</f>
        <v>1</v>
      </c>
      <c r="Y481" s="17">
        <f t="shared" si="38"/>
        <v>2019</v>
      </c>
      <c r="Z481" s="17">
        <f t="shared" si="39"/>
        <v>9</v>
      </c>
    </row>
    <row r="482" spans="1:26" x14ac:dyDescent="0.25">
      <c r="A482" s="2">
        <v>10000480</v>
      </c>
      <c r="B482" s="1" t="s">
        <v>701</v>
      </c>
      <c r="C482" s="3">
        <v>43547</v>
      </c>
      <c r="D482" s="3">
        <v>43981</v>
      </c>
      <c r="E482" s="3" t="s">
        <v>44</v>
      </c>
      <c r="F482" s="1" t="s">
        <v>106</v>
      </c>
      <c r="G482" s="4" t="s">
        <v>50</v>
      </c>
      <c r="H482" s="8">
        <v>1</v>
      </c>
      <c r="I482" s="8">
        <v>1</v>
      </c>
      <c r="J482" s="8">
        <v>1</v>
      </c>
      <c r="K482" s="8">
        <v>0</v>
      </c>
      <c r="L482" s="8">
        <v>1</v>
      </c>
      <c r="M482" s="8">
        <v>0</v>
      </c>
      <c r="N482" s="17" t="str">
        <f t="shared" si="35"/>
        <v>Si</v>
      </c>
      <c r="O482" s="17" t="str">
        <f t="shared" si="36"/>
        <v>Si</v>
      </c>
      <c r="P482" s="17">
        <v>1</v>
      </c>
      <c r="Q482" s="19">
        <f>Tablas!$C$5*H482</f>
        <v>2500</v>
      </c>
      <c r="R482" s="19">
        <f>Tablas!$D$5*I482</f>
        <v>6500</v>
      </c>
      <c r="S482" s="19">
        <f>Tablas!$E$5*J482</f>
        <v>1500</v>
      </c>
      <c r="T482" s="19">
        <f>Tablas!$F$5*K482</f>
        <v>0</v>
      </c>
      <c r="U482" s="19">
        <f>Tablas!$G$5*L482</f>
        <v>250000</v>
      </c>
      <c r="V482" s="19">
        <f>Tablas!$H$5*M482</f>
        <v>0</v>
      </c>
      <c r="W482" s="19">
        <f t="shared" si="37"/>
        <v>260500</v>
      </c>
      <c r="X482" s="17">
        <f>VLOOKUP(G482, Tablas!$B$9:$C$36, 2, FALSE)</f>
        <v>1</v>
      </c>
      <c r="Y482" s="17">
        <f t="shared" si="38"/>
        <v>2019</v>
      </c>
      <c r="Z482" s="17">
        <f t="shared" si="39"/>
        <v>5</v>
      </c>
    </row>
    <row r="483" spans="1:26" x14ac:dyDescent="0.25">
      <c r="A483" s="2">
        <v>10000481</v>
      </c>
      <c r="B483" s="1" t="s">
        <v>702</v>
      </c>
      <c r="C483" s="3">
        <v>43547</v>
      </c>
      <c r="D483" s="3">
        <v>44227</v>
      </c>
      <c r="E483" s="3" t="s">
        <v>37</v>
      </c>
      <c r="F483" s="1" t="s">
        <v>41</v>
      </c>
      <c r="G483" s="4" t="s">
        <v>41</v>
      </c>
      <c r="H483" s="8">
        <v>0</v>
      </c>
      <c r="I483" s="8">
        <v>1</v>
      </c>
      <c r="J483" s="8">
        <v>0</v>
      </c>
      <c r="K483" s="8">
        <v>3</v>
      </c>
      <c r="L483" s="8">
        <v>1</v>
      </c>
      <c r="M483" s="8">
        <v>1</v>
      </c>
      <c r="N483" s="17" t="str">
        <f t="shared" si="35"/>
        <v>Si</v>
      </c>
      <c r="O483" s="17" t="str">
        <f t="shared" si="36"/>
        <v>Si</v>
      </c>
      <c r="P483" s="17">
        <v>1</v>
      </c>
      <c r="Q483" s="19">
        <f>Tablas!$C$5*H483</f>
        <v>0</v>
      </c>
      <c r="R483" s="19">
        <f>Tablas!$D$5*I483</f>
        <v>6500</v>
      </c>
      <c r="S483" s="19">
        <f>Tablas!$E$5*J483</f>
        <v>0</v>
      </c>
      <c r="T483" s="19">
        <f>Tablas!$F$5*K483</f>
        <v>360000</v>
      </c>
      <c r="U483" s="19">
        <f>Tablas!$G$5*L483</f>
        <v>250000</v>
      </c>
      <c r="V483" s="19">
        <f>Tablas!$H$5*M483</f>
        <v>180000</v>
      </c>
      <c r="W483" s="19">
        <f t="shared" si="37"/>
        <v>796500</v>
      </c>
      <c r="X483" s="17">
        <f>VLOOKUP(G483, Tablas!$B$9:$C$36, 2, FALSE)</f>
        <v>1</v>
      </c>
      <c r="Y483" s="17">
        <f t="shared" si="38"/>
        <v>2019</v>
      </c>
      <c r="Z483" s="17">
        <f t="shared" si="39"/>
        <v>1</v>
      </c>
    </row>
    <row r="484" spans="1:26" x14ac:dyDescent="0.25">
      <c r="A484" s="2">
        <v>10000482</v>
      </c>
      <c r="B484" s="1" t="s">
        <v>703</v>
      </c>
      <c r="C484" s="3">
        <v>43547</v>
      </c>
      <c r="D484" s="3">
        <v>43941</v>
      </c>
      <c r="E484" s="3" t="s">
        <v>37</v>
      </c>
      <c r="F484" s="1" t="s">
        <v>41</v>
      </c>
      <c r="G484" s="4" t="s">
        <v>41</v>
      </c>
      <c r="H484" s="8">
        <v>0</v>
      </c>
      <c r="I484" s="8">
        <v>1</v>
      </c>
      <c r="J484" s="8">
        <v>0</v>
      </c>
      <c r="K484" s="8">
        <v>0</v>
      </c>
      <c r="L484" s="8">
        <v>3</v>
      </c>
      <c r="M484" s="8">
        <v>0</v>
      </c>
      <c r="N484" s="17" t="str">
        <f t="shared" si="35"/>
        <v>Si</v>
      </c>
      <c r="O484" s="17" t="str">
        <f t="shared" si="36"/>
        <v>Si</v>
      </c>
      <c r="P484" s="17">
        <v>1</v>
      </c>
      <c r="Q484" s="19">
        <f>Tablas!$C$5*H484</f>
        <v>0</v>
      </c>
      <c r="R484" s="19">
        <f>Tablas!$D$5*I484</f>
        <v>6500</v>
      </c>
      <c r="S484" s="19">
        <f>Tablas!$E$5*J484</f>
        <v>0</v>
      </c>
      <c r="T484" s="19">
        <f>Tablas!$F$5*K484</f>
        <v>0</v>
      </c>
      <c r="U484" s="19">
        <f>Tablas!$G$5*L484</f>
        <v>750000</v>
      </c>
      <c r="V484" s="19">
        <f>Tablas!$H$5*M484</f>
        <v>0</v>
      </c>
      <c r="W484" s="19">
        <f t="shared" si="37"/>
        <v>756500</v>
      </c>
      <c r="X484" s="17">
        <f>VLOOKUP(G484, Tablas!$B$9:$C$36, 2, FALSE)</f>
        <v>1</v>
      </c>
      <c r="Y484" s="17">
        <f t="shared" si="38"/>
        <v>2019</v>
      </c>
      <c r="Z484" s="17">
        <f t="shared" si="39"/>
        <v>4</v>
      </c>
    </row>
    <row r="485" spans="1:26" x14ac:dyDescent="0.25">
      <c r="A485" s="2">
        <v>10000483</v>
      </c>
      <c r="B485" s="1" t="s">
        <v>704</v>
      </c>
      <c r="C485" s="3">
        <v>43547</v>
      </c>
      <c r="D485" s="3">
        <v>44037</v>
      </c>
      <c r="E485" s="3" t="s">
        <v>44</v>
      </c>
      <c r="F485" s="1" t="s">
        <v>692</v>
      </c>
      <c r="G485" s="4" t="s">
        <v>78</v>
      </c>
      <c r="H485" s="8">
        <v>0</v>
      </c>
      <c r="I485" s="8">
        <v>0</v>
      </c>
      <c r="J485" s="8">
        <v>1</v>
      </c>
      <c r="K485" s="8">
        <v>1</v>
      </c>
      <c r="L485" s="8">
        <v>3</v>
      </c>
      <c r="M485" s="8">
        <v>0</v>
      </c>
      <c r="N485" s="17" t="str">
        <f t="shared" si="35"/>
        <v>Si</v>
      </c>
      <c r="O485" s="17" t="str">
        <f t="shared" si="36"/>
        <v>Si</v>
      </c>
      <c r="P485" s="17">
        <v>1</v>
      </c>
      <c r="Q485" s="19">
        <f>Tablas!$C$5*H485</f>
        <v>0</v>
      </c>
      <c r="R485" s="19">
        <f>Tablas!$D$5*I485</f>
        <v>0</v>
      </c>
      <c r="S485" s="19">
        <f>Tablas!$E$5*J485</f>
        <v>1500</v>
      </c>
      <c r="T485" s="19">
        <f>Tablas!$F$5*K485</f>
        <v>120000</v>
      </c>
      <c r="U485" s="19">
        <f>Tablas!$G$5*L485</f>
        <v>750000</v>
      </c>
      <c r="V485" s="19">
        <f>Tablas!$H$5*M485</f>
        <v>0</v>
      </c>
      <c r="W485" s="19">
        <f t="shared" si="37"/>
        <v>871500</v>
      </c>
      <c r="X485" s="17">
        <f>VLOOKUP(G485, Tablas!$B$9:$C$36, 2, FALSE)</f>
        <v>2</v>
      </c>
      <c r="Y485" s="17">
        <f t="shared" si="38"/>
        <v>2019</v>
      </c>
      <c r="Z485" s="17">
        <f t="shared" si="39"/>
        <v>7</v>
      </c>
    </row>
    <row r="486" spans="1:26" x14ac:dyDescent="0.25">
      <c r="A486" s="2">
        <v>10000484</v>
      </c>
      <c r="B486" s="1" t="s">
        <v>705</v>
      </c>
      <c r="C486" s="3">
        <v>43547</v>
      </c>
      <c r="D486" s="3">
        <v>43772</v>
      </c>
      <c r="E486" s="3" t="s">
        <v>44</v>
      </c>
      <c r="F486" s="1" t="s">
        <v>673</v>
      </c>
      <c r="G486" s="4" t="s">
        <v>258</v>
      </c>
      <c r="H486" s="8">
        <v>1</v>
      </c>
      <c r="I486" s="8">
        <v>0</v>
      </c>
      <c r="J486" s="8">
        <v>1</v>
      </c>
      <c r="K486" s="8">
        <v>3</v>
      </c>
      <c r="L486" s="8">
        <v>1</v>
      </c>
      <c r="M486" s="8">
        <v>1</v>
      </c>
      <c r="N486" s="17" t="str">
        <f t="shared" si="35"/>
        <v>Si</v>
      </c>
      <c r="O486" s="17" t="str">
        <f t="shared" si="36"/>
        <v>Si</v>
      </c>
      <c r="P486" s="17">
        <v>1</v>
      </c>
      <c r="Q486" s="19">
        <f>Tablas!$C$5*H486</f>
        <v>2500</v>
      </c>
      <c r="R486" s="19">
        <f>Tablas!$D$5*I486</f>
        <v>0</v>
      </c>
      <c r="S486" s="19">
        <f>Tablas!$E$5*J486</f>
        <v>1500</v>
      </c>
      <c r="T486" s="19">
        <f>Tablas!$F$5*K486</f>
        <v>360000</v>
      </c>
      <c r="U486" s="19">
        <f>Tablas!$G$5*L486</f>
        <v>250000</v>
      </c>
      <c r="V486" s="19">
        <f>Tablas!$H$5*M486</f>
        <v>180000</v>
      </c>
      <c r="W486" s="19">
        <f t="shared" si="37"/>
        <v>794000</v>
      </c>
      <c r="X486" s="17">
        <f>VLOOKUP(G486, Tablas!$B$9:$C$36, 2, FALSE)</f>
        <v>4</v>
      </c>
      <c r="Y486" s="17">
        <f t="shared" si="38"/>
        <v>2019</v>
      </c>
      <c r="Z486" s="17">
        <f t="shared" si="39"/>
        <v>11</v>
      </c>
    </row>
    <row r="487" spans="1:26" x14ac:dyDescent="0.25">
      <c r="A487" s="2">
        <v>10000485</v>
      </c>
      <c r="B487" s="1" t="s">
        <v>706</v>
      </c>
      <c r="C487" s="3">
        <v>43547</v>
      </c>
      <c r="D487" s="3">
        <v>44191</v>
      </c>
      <c r="E487" s="3" t="s">
        <v>44</v>
      </c>
      <c r="F487" s="1" t="s">
        <v>41</v>
      </c>
      <c r="G487" s="4" t="s">
        <v>41</v>
      </c>
      <c r="H487" s="8">
        <v>0</v>
      </c>
      <c r="I487" s="8">
        <v>1</v>
      </c>
      <c r="J487" s="8">
        <v>1</v>
      </c>
      <c r="K487" s="8">
        <v>1</v>
      </c>
      <c r="L487" s="8">
        <v>2</v>
      </c>
      <c r="M487" s="8">
        <v>1</v>
      </c>
      <c r="N487" s="17" t="str">
        <f t="shared" si="35"/>
        <v>Si</v>
      </c>
      <c r="O487" s="17" t="str">
        <f t="shared" si="36"/>
        <v>Si</v>
      </c>
      <c r="P487" s="17">
        <v>1</v>
      </c>
      <c r="Q487" s="19">
        <f>Tablas!$C$5*H487</f>
        <v>0</v>
      </c>
      <c r="R487" s="19">
        <f>Tablas!$D$5*I487</f>
        <v>6500</v>
      </c>
      <c r="S487" s="19">
        <f>Tablas!$E$5*J487</f>
        <v>1500</v>
      </c>
      <c r="T487" s="19">
        <f>Tablas!$F$5*K487</f>
        <v>120000</v>
      </c>
      <c r="U487" s="19">
        <f>Tablas!$G$5*L487</f>
        <v>500000</v>
      </c>
      <c r="V487" s="19">
        <f>Tablas!$H$5*M487</f>
        <v>180000</v>
      </c>
      <c r="W487" s="19">
        <f t="shared" si="37"/>
        <v>808000</v>
      </c>
      <c r="X487" s="17">
        <f>VLOOKUP(G487, Tablas!$B$9:$C$36, 2, FALSE)</f>
        <v>1</v>
      </c>
      <c r="Y487" s="17">
        <f t="shared" si="38"/>
        <v>2019</v>
      </c>
      <c r="Z487" s="17">
        <f t="shared" si="39"/>
        <v>12</v>
      </c>
    </row>
    <row r="488" spans="1:26" x14ac:dyDescent="0.25">
      <c r="A488" s="2">
        <v>10000486</v>
      </c>
      <c r="B488" s="1" t="s">
        <v>707</v>
      </c>
      <c r="C488" s="3">
        <v>43547</v>
      </c>
      <c r="D488" s="3">
        <v>44150</v>
      </c>
      <c r="E488" s="3" t="s">
        <v>37</v>
      </c>
      <c r="F488" s="1" t="s">
        <v>485</v>
      </c>
      <c r="G488" s="4" t="s">
        <v>47</v>
      </c>
      <c r="H488" s="8">
        <v>1</v>
      </c>
      <c r="I488" s="8">
        <v>0</v>
      </c>
      <c r="J488" s="8">
        <v>0</v>
      </c>
      <c r="K488" s="8">
        <v>1</v>
      </c>
      <c r="L488" s="8">
        <v>3</v>
      </c>
      <c r="M488" s="8">
        <v>2</v>
      </c>
      <c r="N488" s="17" t="str">
        <f t="shared" si="35"/>
        <v>Si</v>
      </c>
      <c r="O488" s="17" t="str">
        <f t="shared" si="36"/>
        <v>Si</v>
      </c>
      <c r="P488" s="17">
        <v>1</v>
      </c>
      <c r="Q488" s="19">
        <f>Tablas!$C$5*H488</f>
        <v>2500</v>
      </c>
      <c r="R488" s="19">
        <f>Tablas!$D$5*I488</f>
        <v>0</v>
      </c>
      <c r="S488" s="19">
        <f>Tablas!$E$5*J488</f>
        <v>0</v>
      </c>
      <c r="T488" s="19">
        <f>Tablas!$F$5*K488</f>
        <v>120000</v>
      </c>
      <c r="U488" s="19">
        <f>Tablas!$G$5*L488</f>
        <v>750000</v>
      </c>
      <c r="V488" s="19">
        <f>Tablas!$H$5*M488</f>
        <v>360000</v>
      </c>
      <c r="W488" s="19">
        <f t="shared" si="37"/>
        <v>1232500</v>
      </c>
      <c r="X488" s="17">
        <f>VLOOKUP(G488, Tablas!$B$9:$C$36, 2, FALSE)</f>
        <v>1</v>
      </c>
      <c r="Y488" s="17">
        <f t="shared" si="38"/>
        <v>2019</v>
      </c>
      <c r="Z488" s="17">
        <f t="shared" si="39"/>
        <v>11</v>
      </c>
    </row>
    <row r="489" spans="1:26" x14ac:dyDescent="0.25">
      <c r="A489" s="2">
        <v>10000487</v>
      </c>
      <c r="B489" s="1" t="s">
        <v>708</v>
      </c>
      <c r="C489" s="3">
        <v>43547</v>
      </c>
      <c r="D489" s="3">
        <v>43705</v>
      </c>
      <c r="E489" s="3" t="s">
        <v>44</v>
      </c>
      <c r="F489" s="1" t="s">
        <v>709</v>
      </c>
      <c r="G489" s="4" t="s">
        <v>74</v>
      </c>
      <c r="H489" s="8">
        <v>1</v>
      </c>
      <c r="I489" s="8">
        <v>1</v>
      </c>
      <c r="J489" s="8">
        <v>1</v>
      </c>
      <c r="K489" s="8">
        <v>1</v>
      </c>
      <c r="L489" s="8">
        <v>3</v>
      </c>
      <c r="M489" s="8">
        <v>1</v>
      </c>
      <c r="N489" s="17" t="str">
        <f t="shared" si="35"/>
        <v>Si</v>
      </c>
      <c r="O489" s="17" t="str">
        <f t="shared" si="36"/>
        <v>Si</v>
      </c>
      <c r="P489" s="17">
        <v>1</v>
      </c>
      <c r="Q489" s="19">
        <f>Tablas!$C$5*H489</f>
        <v>2500</v>
      </c>
      <c r="R489" s="19">
        <f>Tablas!$D$5*I489</f>
        <v>6500</v>
      </c>
      <c r="S489" s="19">
        <f>Tablas!$E$5*J489</f>
        <v>1500</v>
      </c>
      <c r="T489" s="19">
        <f>Tablas!$F$5*K489</f>
        <v>120000</v>
      </c>
      <c r="U489" s="19">
        <f>Tablas!$G$5*L489</f>
        <v>750000</v>
      </c>
      <c r="V489" s="19">
        <f>Tablas!$H$5*M489</f>
        <v>180000</v>
      </c>
      <c r="W489" s="19">
        <f t="shared" si="37"/>
        <v>1060500</v>
      </c>
      <c r="X489" s="17">
        <f>VLOOKUP(G489, Tablas!$B$9:$C$36, 2, FALSE)</f>
        <v>2</v>
      </c>
      <c r="Y489" s="17">
        <f t="shared" si="38"/>
        <v>2019</v>
      </c>
      <c r="Z489" s="17">
        <f t="shared" si="39"/>
        <v>8</v>
      </c>
    </row>
    <row r="490" spans="1:26" x14ac:dyDescent="0.25">
      <c r="A490" s="2">
        <v>10000488</v>
      </c>
      <c r="B490" s="1" t="s">
        <v>710</v>
      </c>
      <c r="C490" s="3">
        <v>43547</v>
      </c>
      <c r="D490" s="3">
        <v>44434</v>
      </c>
      <c r="E490" s="3" t="s">
        <v>44</v>
      </c>
      <c r="F490" s="1" t="s">
        <v>41</v>
      </c>
      <c r="G490" s="4" t="s">
        <v>41</v>
      </c>
      <c r="H490" s="8">
        <v>0</v>
      </c>
      <c r="I490" s="8">
        <v>0</v>
      </c>
      <c r="J490" s="8">
        <v>1</v>
      </c>
      <c r="K490" s="8">
        <v>1</v>
      </c>
      <c r="L490" s="8">
        <v>2</v>
      </c>
      <c r="M490" s="8">
        <v>1</v>
      </c>
      <c r="N490" s="17" t="str">
        <f t="shared" si="35"/>
        <v>Si</v>
      </c>
      <c r="O490" s="17" t="str">
        <f t="shared" si="36"/>
        <v>Si</v>
      </c>
      <c r="P490" s="17">
        <v>1</v>
      </c>
      <c r="Q490" s="19">
        <f>Tablas!$C$5*H490</f>
        <v>0</v>
      </c>
      <c r="R490" s="19">
        <f>Tablas!$D$5*I490</f>
        <v>0</v>
      </c>
      <c r="S490" s="19">
        <f>Tablas!$E$5*J490</f>
        <v>1500</v>
      </c>
      <c r="T490" s="19">
        <f>Tablas!$F$5*K490</f>
        <v>120000</v>
      </c>
      <c r="U490" s="19">
        <f>Tablas!$G$5*L490</f>
        <v>500000</v>
      </c>
      <c r="V490" s="19">
        <f>Tablas!$H$5*M490</f>
        <v>180000</v>
      </c>
      <c r="W490" s="19">
        <f t="shared" si="37"/>
        <v>801500</v>
      </c>
      <c r="X490" s="17">
        <f>VLOOKUP(G490, Tablas!$B$9:$C$36, 2, FALSE)</f>
        <v>1</v>
      </c>
      <c r="Y490" s="17">
        <f t="shared" si="38"/>
        <v>2019</v>
      </c>
      <c r="Z490" s="17">
        <f t="shared" si="39"/>
        <v>8</v>
      </c>
    </row>
    <row r="491" spans="1:26" x14ac:dyDescent="0.25">
      <c r="A491" s="2">
        <v>10000489</v>
      </c>
      <c r="B491" s="1" t="s">
        <v>711</v>
      </c>
      <c r="C491" s="3">
        <v>43547</v>
      </c>
      <c r="D491" s="3">
        <v>44286</v>
      </c>
      <c r="E491" s="3" t="s">
        <v>44</v>
      </c>
      <c r="F491" s="1" t="s">
        <v>62</v>
      </c>
      <c r="G491" s="4" t="s">
        <v>63</v>
      </c>
      <c r="H491" s="8">
        <v>0</v>
      </c>
      <c r="I491" s="8">
        <v>0</v>
      </c>
      <c r="J491" s="8">
        <v>0</v>
      </c>
      <c r="K491" s="8">
        <v>3</v>
      </c>
      <c r="L491" s="8">
        <v>1</v>
      </c>
      <c r="M491" s="8">
        <v>1</v>
      </c>
      <c r="N491" s="17" t="str">
        <f t="shared" si="35"/>
        <v>No</v>
      </c>
      <c r="O491" s="17" t="str">
        <f t="shared" si="36"/>
        <v>Si</v>
      </c>
      <c r="P491" s="17">
        <v>1</v>
      </c>
      <c r="Q491" s="19">
        <f>Tablas!$C$5*H491</f>
        <v>0</v>
      </c>
      <c r="R491" s="19">
        <f>Tablas!$D$5*I491</f>
        <v>0</v>
      </c>
      <c r="S491" s="19">
        <f>Tablas!$E$5*J491</f>
        <v>0</v>
      </c>
      <c r="T491" s="19">
        <f>Tablas!$F$5*K491</f>
        <v>360000</v>
      </c>
      <c r="U491" s="19">
        <f>Tablas!$G$5*L491</f>
        <v>250000</v>
      </c>
      <c r="V491" s="19">
        <f>Tablas!$H$5*M491</f>
        <v>180000</v>
      </c>
      <c r="W491" s="19">
        <f t="shared" si="37"/>
        <v>790000</v>
      </c>
      <c r="X491" s="17">
        <f>VLOOKUP(G491, Tablas!$B$9:$C$36, 2, FALSE)</f>
        <v>1</v>
      </c>
      <c r="Y491" s="17">
        <f t="shared" si="38"/>
        <v>2019</v>
      </c>
      <c r="Z491" s="17">
        <f t="shared" si="39"/>
        <v>3</v>
      </c>
    </row>
    <row r="492" spans="1:26" x14ac:dyDescent="0.25">
      <c r="A492" s="2">
        <v>10000490</v>
      </c>
      <c r="B492" s="1" t="s">
        <v>712</v>
      </c>
      <c r="C492" s="3">
        <v>43547</v>
      </c>
      <c r="D492" s="3">
        <v>43750</v>
      </c>
      <c r="E492" s="3" t="s">
        <v>37</v>
      </c>
      <c r="F492" s="1" t="s">
        <v>89</v>
      </c>
      <c r="G492" s="4" t="s">
        <v>90</v>
      </c>
      <c r="H492" s="8">
        <v>0</v>
      </c>
      <c r="I492" s="8">
        <v>2</v>
      </c>
      <c r="J492" s="8">
        <v>0</v>
      </c>
      <c r="K492" s="8">
        <v>0</v>
      </c>
      <c r="L492" s="8">
        <v>3</v>
      </c>
      <c r="M492" s="8">
        <v>0</v>
      </c>
      <c r="N492" s="17" t="str">
        <f t="shared" si="35"/>
        <v>Si</v>
      </c>
      <c r="O492" s="17" t="str">
        <f t="shared" si="36"/>
        <v>Si</v>
      </c>
      <c r="P492" s="17">
        <v>1</v>
      </c>
      <c r="Q492" s="19">
        <f>Tablas!$C$5*H492</f>
        <v>0</v>
      </c>
      <c r="R492" s="19">
        <f>Tablas!$D$5*I492</f>
        <v>13000</v>
      </c>
      <c r="S492" s="19">
        <f>Tablas!$E$5*J492</f>
        <v>0</v>
      </c>
      <c r="T492" s="19">
        <f>Tablas!$F$5*K492</f>
        <v>0</v>
      </c>
      <c r="U492" s="19">
        <f>Tablas!$G$5*L492</f>
        <v>750000</v>
      </c>
      <c r="V492" s="19">
        <f>Tablas!$H$5*M492</f>
        <v>0</v>
      </c>
      <c r="W492" s="19">
        <f t="shared" si="37"/>
        <v>763000</v>
      </c>
      <c r="X492" s="17">
        <f>VLOOKUP(G492, Tablas!$B$9:$C$36, 2, FALSE)</f>
        <v>2</v>
      </c>
      <c r="Y492" s="17">
        <f t="shared" si="38"/>
        <v>2019</v>
      </c>
      <c r="Z492" s="17">
        <f t="shared" si="39"/>
        <v>10</v>
      </c>
    </row>
    <row r="493" spans="1:26" x14ac:dyDescent="0.25">
      <c r="A493" s="2">
        <v>10000491</v>
      </c>
      <c r="B493" s="1" t="s">
        <v>713</v>
      </c>
      <c r="C493" s="3">
        <v>43547</v>
      </c>
      <c r="D493" s="3">
        <v>44013</v>
      </c>
      <c r="E493" s="3" t="s">
        <v>44</v>
      </c>
      <c r="F493" s="1" t="s">
        <v>53</v>
      </c>
      <c r="G493" s="4" t="s">
        <v>54</v>
      </c>
      <c r="H493" s="8">
        <v>0</v>
      </c>
      <c r="I493" s="8">
        <v>2</v>
      </c>
      <c r="J493" s="8">
        <v>0</v>
      </c>
      <c r="K493" s="8">
        <v>3</v>
      </c>
      <c r="L493" s="8">
        <v>2</v>
      </c>
      <c r="M493" s="8">
        <v>0</v>
      </c>
      <c r="N493" s="17" t="str">
        <f t="shared" si="35"/>
        <v>Si</v>
      </c>
      <c r="O493" s="17" t="str">
        <f t="shared" si="36"/>
        <v>Si</v>
      </c>
      <c r="P493" s="17">
        <v>1</v>
      </c>
      <c r="Q493" s="19">
        <f>Tablas!$C$5*H493</f>
        <v>0</v>
      </c>
      <c r="R493" s="19">
        <f>Tablas!$D$5*I493</f>
        <v>13000</v>
      </c>
      <c r="S493" s="19">
        <f>Tablas!$E$5*J493</f>
        <v>0</v>
      </c>
      <c r="T493" s="19">
        <f>Tablas!$F$5*K493</f>
        <v>360000</v>
      </c>
      <c r="U493" s="19">
        <f>Tablas!$G$5*L493</f>
        <v>500000</v>
      </c>
      <c r="V493" s="19">
        <f>Tablas!$H$5*M493</f>
        <v>0</v>
      </c>
      <c r="W493" s="19">
        <f t="shared" si="37"/>
        <v>873000</v>
      </c>
      <c r="X493" s="17">
        <f>VLOOKUP(G493, Tablas!$B$9:$C$36, 2, FALSE)</f>
        <v>1</v>
      </c>
      <c r="Y493" s="17">
        <f t="shared" si="38"/>
        <v>2019</v>
      </c>
      <c r="Z493" s="17">
        <f t="shared" si="39"/>
        <v>7</v>
      </c>
    </row>
    <row r="494" spans="1:26" x14ac:dyDescent="0.25">
      <c r="A494" s="2">
        <v>10000492</v>
      </c>
      <c r="B494" s="1" t="s">
        <v>714</v>
      </c>
      <c r="C494" s="3">
        <v>43547</v>
      </c>
      <c r="D494" s="3">
        <v>43874</v>
      </c>
      <c r="E494" s="3" t="s">
        <v>44</v>
      </c>
      <c r="F494" s="1" t="s">
        <v>204</v>
      </c>
      <c r="G494" s="4" t="s">
        <v>78</v>
      </c>
      <c r="H494" s="8">
        <v>1</v>
      </c>
      <c r="I494" s="8">
        <v>2</v>
      </c>
      <c r="J494" s="8">
        <v>0</v>
      </c>
      <c r="K494" s="8">
        <v>0</v>
      </c>
      <c r="L494" s="8">
        <v>1</v>
      </c>
      <c r="M494" s="8">
        <v>0</v>
      </c>
      <c r="N494" s="17" t="str">
        <f t="shared" si="35"/>
        <v>Si</v>
      </c>
      <c r="O494" s="17" t="str">
        <f t="shared" si="36"/>
        <v>Si</v>
      </c>
      <c r="P494" s="17">
        <v>1</v>
      </c>
      <c r="Q494" s="19">
        <f>Tablas!$C$5*H494</f>
        <v>2500</v>
      </c>
      <c r="R494" s="19">
        <f>Tablas!$D$5*I494</f>
        <v>13000</v>
      </c>
      <c r="S494" s="19">
        <f>Tablas!$E$5*J494</f>
        <v>0</v>
      </c>
      <c r="T494" s="19">
        <f>Tablas!$F$5*K494</f>
        <v>0</v>
      </c>
      <c r="U494" s="19">
        <f>Tablas!$G$5*L494</f>
        <v>250000</v>
      </c>
      <c r="V494" s="19">
        <f>Tablas!$H$5*M494</f>
        <v>0</v>
      </c>
      <c r="W494" s="19">
        <f t="shared" si="37"/>
        <v>265500</v>
      </c>
      <c r="X494" s="17">
        <f>VLOOKUP(G494, Tablas!$B$9:$C$36, 2, FALSE)</f>
        <v>2</v>
      </c>
      <c r="Y494" s="17">
        <f t="shared" si="38"/>
        <v>2019</v>
      </c>
      <c r="Z494" s="17">
        <f t="shared" si="39"/>
        <v>2</v>
      </c>
    </row>
    <row r="495" spans="1:26" x14ac:dyDescent="0.25">
      <c r="A495" s="2">
        <v>10000493</v>
      </c>
      <c r="B495" s="1" t="s">
        <v>715</v>
      </c>
      <c r="C495" s="3">
        <v>43547</v>
      </c>
      <c r="D495" s="3">
        <v>43863</v>
      </c>
      <c r="E495" s="3" t="s">
        <v>44</v>
      </c>
      <c r="F495" s="1" t="s">
        <v>94</v>
      </c>
      <c r="G495" s="4" t="s">
        <v>95</v>
      </c>
      <c r="H495" s="8">
        <v>0</v>
      </c>
      <c r="I495" s="8">
        <v>2</v>
      </c>
      <c r="J495" s="8">
        <v>1</v>
      </c>
      <c r="K495" s="8">
        <v>3</v>
      </c>
      <c r="L495" s="8">
        <v>1</v>
      </c>
      <c r="M495" s="8">
        <v>1</v>
      </c>
      <c r="N495" s="17" t="str">
        <f t="shared" si="35"/>
        <v>Si</v>
      </c>
      <c r="O495" s="17" t="str">
        <f t="shared" si="36"/>
        <v>Si</v>
      </c>
      <c r="P495" s="17">
        <v>1</v>
      </c>
      <c r="Q495" s="19">
        <f>Tablas!$C$5*H495</f>
        <v>0</v>
      </c>
      <c r="R495" s="19">
        <f>Tablas!$D$5*I495</f>
        <v>13000</v>
      </c>
      <c r="S495" s="19">
        <f>Tablas!$E$5*J495</f>
        <v>1500</v>
      </c>
      <c r="T495" s="19">
        <f>Tablas!$F$5*K495</f>
        <v>360000</v>
      </c>
      <c r="U495" s="19">
        <f>Tablas!$G$5*L495</f>
        <v>250000</v>
      </c>
      <c r="V495" s="19">
        <f>Tablas!$H$5*M495</f>
        <v>180000</v>
      </c>
      <c r="W495" s="19">
        <f t="shared" si="37"/>
        <v>804500</v>
      </c>
      <c r="X495" s="17">
        <f>VLOOKUP(G495, Tablas!$B$9:$C$36, 2, FALSE)</f>
        <v>2</v>
      </c>
      <c r="Y495" s="17">
        <f t="shared" si="38"/>
        <v>2019</v>
      </c>
      <c r="Z495" s="17">
        <f t="shared" si="39"/>
        <v>2</v>
      </c>
    </row>
    <row r="496" spans="1:26" x14ac:dyDescent="0.25">
      <c r="A496" s="2">
        <v>10000494</v>
      </c>
      <c r="B496" s="1" t="s">
        <v>716</v>
      </c>
      <c r="C496" s="3">
        <v>43547</v>
      </c>
      <c r="D496" s="3">
        <v>43658</v>
      </c>
      <c r="E496" s="3" t="s">
        <v>37</v>
      </c>
      <c r="F496" s="1" t="s">
        <v>168</v>
      </c>
      <c r="G496" s="4" t="s">
        <v>125</v>
      </c>
      <c r="H496" s="8">
        <v>0</v>
      </c>
      <c r="I496" s="8">
        <v>0</v>
      </c>
      <c r="J496" s="8">
        <v>0</v>
      </c>
      <c r="K496" s="8">
        <v>3</v>
      </c>
      <c r="L496" s="8">
        <v>1</v>
      </c>
      <c r="M496" s="8">
        <v>2</v>
      </c>
      <c r="N496" s="17" t="str">
        <f t="shared" si="35"/>
        <v>No</v>
      </c>
      <c r="O496" s="17" t="str">
        <f t="shared" si="36"/>
        <v>Si</v>
      </c>
      <c r="P496" s="17">
        <v>1</v>
      </c>
      <c r="Q496" s="19">
        <f>Tablas!$C$5*H496</f>
        <v>0</v>
      </c>
      <c r="R496" s="19">
        <f>Tablas!$D$5*I496</f>
        <v>0</v>
      </c>
      <c r="S496" s="19">
        <f>Tablas!$E$5*J496</f>
        <v>0</v>
      </c>
      <c r="T496" s="19">
        <f>Tablas!$F$5*K496</f>
        <v>360000</v>
      </c>
      <c r="U496" s="19">
        <f>Tablas!$G$5*L496</f>
        <v>250000</v>
      </c>
      <c r="V496" s="19">
        <f>Tablas!$H$5*M496</f>
        <v>360000</v>
      </c>
      <c r="W496" s="19">
        <f t="shared" si="37"/>
        <v>970000</v>
      </c>
      <c r="X496" s="17">
        <f>VLOOKUP(G496, Tablas!$B$9:$C$36, 2, FALSE)</f>
        <v>3</v>
      </c>
      <c r="Y496" s="17">
        <f t="shared" si="38"/>
        <v>2019</v>
      </c>
      <c r="Z496" s="17">
        <f t="shared" si="39"/>
        <v>7</v>
      </c>
    </row>
    <row r="497" spans="1:26" x14ac:dyDescent="0.25">
      <c r="A497" s="2">
        <v>10000495</v>
      </c>
      <c r="B497" s="1" t="s">
        <v>717</v>
      </c>
      <c r="C497" s="3">
        <v>43547</v>
      </c>
      <c r="D497" s="3">
        <v>43738</v>
      </c>
      <c r="E497" s="3" t="s">
        <v>44</v>
      </c>
      <c r="F497" s="1" t="s">
        <v>94</v>
      </c>
      <c r="G497" s="4" t="s">
        <v>95</v>
      </c>
      <c r="H497" s="8">
        <v>1</v>
      </c>
      <c r="I497" s="8">
        <v>0</v>
      </c>
      <c r="J497" s="8">
        <v>1</v>
      </c>
      <c r="K497" s="8">
        <v>3</v>
      </c>
      <c r="L497" s="8">
        <v>2</v>
      </c>
      <c r="M497" s="8">
        <v>2</v>
      </c>
      <c r="N497" s="17" t="str">
        <f t="shared" si="35"/>
        <v>Si</v>
      </c>
      <c r="O497" s="17" t="str">
        <f t="shared" si="36"/>
        <v>Si</v>
      </c>
      <c r="P497" s="17">
        <v>1</v>
      </c>
      <c r="Q497" s="19">
        <f>Tablas!$C$5*H497</f>
        <v>2500</v>
      </c>
      <c r="R497" s="19">
        <f>Tablas!$D$5*I497</f>
        <v>0</v>
      </c>
      <c r="S497" s="19">
        <f>Tablas!$E$5*J497</f>
        <v>1500</v>
      </c>
      <c r="T497" s="19">
        <f>Tablas!$F$5*K497</f>
        <v>360000</v>
      </c>
      <c r="U497" s="19">
        <f>Tablas!$G$5*L497</f>
        <v>500000</v>
      </c>
      <c r="V497" s="19">
        <f>Tablas!$H$5*M497</f>
        <v>360000</v>
      </c>
      <c r="W497" s="19">
        <f t="shared" si="37"/>
        <v>1224000</v>
      </c>
      <c r="X497" s="17">
        <f>VLOOKUP(G497, Tablas!$B$9:$C$36, 2, FALSE)</f>
        <v>2</v>
      </c>
      <c r="Y497" s="17">
        <f t="shared" si="38"/>
        <v>2019</v>
      </c>
      <c r="Z497" s="17">
        <f t="shared" si="39"/>
        <v>9</v>
      </c>
    </row>
    <row r="498" spans="1:26" x14ac:dyDescent="0.25">
      <c r="A498" s="2">
        <v>10000496</v>
      </c>
      <c r="B498" s="1" t="s">
        <v>718</v>
      </c>
      <c r="C498" s="3">
        <v>43547</v>
      </c>
      <c r="D498" s="3">
        <v>44104</v>
      </c>
      <c r="E498" s="3" t="s">
        <v>44</v>
      </c>
      <c r="F498" s="1" t="s">
        <v>94</v>
      </c>
      <c r="G498" s="4" t="s">
        <v>95</v>
      </c>
      <c r="H498" s="8">
        <v>0</v>
      </c>
      <c r="I498" s="8">
        <v>0</v>
      </c>
      <c r="J498" s="8">
        <v>1</v>
      </c>
      <c r="K498" s="8">
        <v>0</v>
      </c>
      <c r="L498" s="8">
        <v>2</v>
      </c>
      <c r="M498" s="8">
        <v>1</v>
      </c>
      <c r="N498" s="17" t="str">
        <f t="shared" si="35"/>
        <v>Si</v>
      </c>
      <c r="O498" s="17" t="str">
        <f t="shared" si="36"/>
        <v>Si</v>
      </c>
      <c r="P498" s="17">
        <v>1</v>
      </c>
      <c r="Q498" s="19">
        <f>Tablas!$C$5*H498</f>
        <v>0</v>
      </c>
      <c r="R498" s="19">
        <f>Tablas!$D$5*I498</f>
        <v>0</v>
      </c>
      <c r="S498" s="19">
        <f>Tablas!$E$5*J498</f>
        <v>1500</v>
      </c>
      <c r="T498" s="19">
        <f>Tablas!$F$5*K498</f>
        <v>0</v>
      </c>
      <c r="U498" s="19">
        <f>Tablas!$G$5*L498</f>
        <v>500000</v>
      </c>
      <c r="V498" s="19">
        <f>Tablas!$H$5*M498</f>
        <v>180000</v>
      </c>
      <c r="W498" s="19">
        <f t="shared" si="37"/>
        <v>681500</v>
      </c>
      <c r="X498" s="17">
        <f>VLOOKUP(G498, Tablas!$B$9:$C$36, 2, FALSE)</f>
        <v>2</v>
      </c>
      <c r="Y498" s="17">
        <f t="shared" si="38"/>
        <v>2019</v>
      </c>
      <c r="Z498" s="17">
        <f t="shared" si="39"/>
        <v>9</v>
      </c>
    </row>
    <row r="499" spans="1:26" x14ac:dyDescent="0.25">
      <c r="A499" s="2">
        <v>10000497</v>
      </c>
      <c r="B499" s="1" t="s">
        <v>719</v>
      </c>
      <c r="C499" s="3">
        <v>43547</v>
      </c>
      <c r="D499" s="3">
        <v>43867</v>
      </c>
      <c r="E499" s="3" t="s">
        <v>44</v>
      </c>
      <c r="F499" s="1" t="s">
        <v>720</v>
      </c>
      <c r="G499" s="4" t="s">
        <v>143</v>
      </c>
      <c r="H499" s="8">
        <v>1</v>
      </c>
      <c r="I499" s="8">
        <v>2</v>
      </c>
      <c r="J499" s="8">
        <v>1</v>
      </c>
      <c r="K499" s="8">
        <v>0</v>
      </c>
      <c r="L499" s="8">
        <v>1</v>
      </c>
      <c r="M499" s="8">
        <v>1</v>
      </c>
      <c r="N499" s="17" t="str">
        <f t="shared" si="35"/>
        <v>Si</v>
      </c>
      <c r="O499" s="17" t="str">
        <f t="shared" si="36"/>
        <v>Si</v>
      </c>
      <c r="P499" s="17">
        <v>1</v>
      </c>
      <c r="Q499" s="19">
        <f>Tablas!$C$5*H499</f>
        <v>2500</v>
      </c>
      <c r="R499" s="19">
        <f>Tablas!$D$5*I499</f>
        <v>13000</v>
      </c>
      <c r="S499" s="19">
        <f>Tablas!$E$5*J499</f>
        <v>1500</v>
      </c>
      <c r="T499" s="19">
        <f>Tablas!$F$5*K499</f>
        <v>0</v>
      </c>
      <c r="U499" s="19">
        <f>Tablas!$G$5*L499</f>
        <v>250000</v>
      </c>
      <c r="V499" s="19">
        <f>Tablas!$H$5*M499</f>
        <v>180000</v>
      </c>
      <c r="W499" s="19">
        <f t="shared" si="37"/>
        <v>447000</v>
      </c>
      <c r="X499" s="17">
        <f>VLOOKUP(G499, Tablas!$B$9:$C$36, 2, FALSE)</f>
        <v>3</v>
      </c>
      <c r="Y499" s="17">
        <f t="shared" si="38"/>
        <v>2019</v>
      </c>
      <c r="Z499" s="17">
        <f t="shared" si="39"/>
        <v>2</v>
      </c>
    </row>
    <row r="500" spans="1:26" x14ac:dyDescent="0.25">
      <c r="A500" s="2">
        <v>10000498</v>
      </c>
      <c r="B500" s="1" t="s">
        <v>721</v>
      </c>
      <c r="C500" s="3">
        <v>43547</v>
      </c>
      <c r="D500" s="3">
        <v>43624</v>
      </c>
      <c r="E500" s="3" t="s">
        <v>37</v>
      </c>
      <c r="F500" s="1" t="s">
        <v>179</v>
      </c>
      <c r="G500" s="4" t="s">
        <v>57</v>
      </c>
      <c r="H500" s="8">
        <v>0</v>
      </c>
      <c r="I500" s="8">
        <v>0</v>
      </c>
      <c r="J500" s="8">
        <v>0</v>
      </c>
      <c r="K500" s="8">
        <v>0</v>
      </c>
      <c r="L500" s="8">
        <v>3</v>
      </c>
      <c r="M500" s="8">
        <v>2</v>
      </c>
      <c r="N500" s="17" t="str">
        <f t="shared" si="35"/>
        <v>No</v>
      </c>
      <c r="O500" s="17" t="str">
        <f t="shared" si="36"/>
        <v>Si</v>
      </c>
      <c r="P500" s="17">
        <v>1</v>
      </c>
      <c r="Q500" s="19">
        <f>Tablas!$C$5*H500</f>
        <v>0</v>
      </c>
      <c r="R500" s="19">
        <f>Tablas!$D$5*I500</f>
        <v>0</v>
      </c>
      <c r="S500" s="19">
        <f>Tablas!$E$5*J500</f>
        <v>0</v>
      </c>
      <c r="T500" s="19">
        <f>Tablas!$F$5*K500</f>
        <v>0</v>
      </c>
      <c r="U500" s="19">
        <f>Tablas!$G$5*L500</f>
        <v>750000</v>
      </c>
      <c r="V500" s="19">
        <f>Tablas!$H$5*M500</f>
        <v>360000</v>
      </c>
      <c r="W500" s="19">
        <f t="shared" si="37"/>
        <v>1110000</v>
      </c>
      <c r="X500" s="17">
        <f>VLOOKUP(G500, Tablas!$B$9:$C$36, 2, FALSE)</f>
        <v>1</v>
      </c>
      <c r="Y500" s="17">
        <f t="shared" si="38"/>
        <v>2019</v>
      </c>
      <c r="Z500" s="17">
        <f t="shared" si="39"/>
        <v>6</v>
      </c>
    </row>
    <row r="501" spans="1:26" x14ac:dyDescent="0.25">
      <c r="A501" s="2">
        <v>10000499</v>
      </c>
      <c r="B501" s="1" t="s">
        <v>722</v>
      </c>
      <c r="C501" s="3">
        <v>43547</v>
      </c>
      <c r="D501" s="3">
        <v>43882</v>
      </c>
      <c r="E501" s="3" t="s">
        <v>44</v>
      </c>
      <c r="F501" s="1" t="s">
        <v>179</v>
      </c>
      <c r="G501" s="4" t="s">
        <v>57</v>
      </c>
      <c r="H501" s="8">
        <v>0</v>
      </c>
      <c r="I501" s="8">
        <v>2</v>
      </c>
      <c r="J501" s="8">
        <v>0</v>
      </c>
      <c r="K501" s="8">
        <v>3</v>
      </c>
      <c r="L501" s="8">
        <v>3</v>
      </c>
      <c r="M501" s="8">
        <v>0</v>
      </c>
      <c r="N501" s="17" t="str">
        <f t="shared" si="35"/>
        <v>Si</v>
      </c>
      <c r="O501" s="17" t="str">
        <f t="shared" si="36"/>
        <v>Si</v>
      </c>
      <c r="P501" s="17">
        <v>1</v>
      </c>
      <c r="Q501" s="19">
        <f>Tablas!$C$5*H501</f>
        <v>0</v>
      </c>
      <c r="R501" s="19">
        <f>Tablas!$D$5*I501</f>
        <v>13000</v>
      </c>
      <c r="S501" s="19">
        <f>Tablas!$E$5*J501</f>
        <v>0</v>
      </c>
      <c r="T501" s="19">
        <f>Tablas!$F$5*K501</f>
        <v>360000</v>
      </c>
      <c r="U501" s="19">
        <f>Tablas!$G$5*L501</f>
        <v>750000</v>
      </c>
      <c r="V501" s="19">
        <f>Tablas!$H$5*M501</f>
        <v>0</v>
      </c>
      <c r="W501" s="19">
        <f t="shared" si="37"/>
        <v>1123000</v>
      </c>
      <c r="X501" s="17">
        <f>VLOOKUP(G501, Tablas!$B$9:$C$36, 2, FALSE)</f>
        <v>1</v>
      </c>
      <c r="Y501" s="17">
        <f t="shared" si="38"/>
        <v>2019</v>
      </c>
      <c r="Z501" s="17">
        <f t="shared" si="39"/>
        <v>2</v>
      </c>
    </row>
    <row r="502" spans="1:26" x14ac:dyDescent="0.25">
      <c r="A502" s="2">
        <v>10000500</v>
      </c>
      <c r="B502" s="1" t="s">
        <v>723</v>
      </c>
      <c r="C502" s="3">
        <v>43547</v>
      </c>
      <c r="D502" s="3">
        <v>44307</v>
      </c>
      <c r="E502" s="3" t="s">
        <v>37</v>
      </c>
      <c r="F502" s="1" t="s">
        <v>179</v>
      </c>
      <c r="G502" s="4" t="s">
        <v>57</v>
      </c>
      <c r="H502" s="8">
        <v>0</v>
      </c>
      <c r="I502" s="8">
        <v>0</v>
      </c>
      <c r="J502" s="8">
        <v>1</v>
      </c>
      <c r="K502" s="8">
        <v>1</v>
      </c>
      <c r="L502" s="8">
        <v>3</v>
      </c>
      <c r="M502" s="8">
        <v>0</v>
      </c>
      <c r="N502" s="17" t="str">
        <f t="shared" si="35"/>
        <v>Si</v>
      </c>
      <c r="O502" s="17" t="str">
        <f t="shared" si="36"/>
        <v>Si</v>
      </c>
      <c r="P502" s="17">
        <v>1</v>
      </c>
      <c r="Q502" s="19">
        <f>Tablas!$C$5*H502</f>
        <v>0</v>
      </c>
      <c r="R502" s="19">
        <f>Tablas!$D$5*I502</f>
        <v>0</v>
      </c>
      <c r="S502" s="19">
        <f>Tablas!$E$5*J502</f>
        <v>1500</v>
      </c>
      <c r="T502" s="19">
        <f>Tablas!$F$5*K502</f>
        <v>120000</v>
      </c>
      <c r="U502" s="19">
        <f>Tablas!$G$5*L502</f>
        <v>750000</v>
      </c>
      <c r="V502" s="19">
        <f>Tablas!$H$5*M502</f>
        <v>0</v>
      </c>
      <c r="W502" s="19">
        <f t="shared" si="37"/>
        <v>871500</v>
      </c>
      <c r="X502" s="17">
        <f>VLOOKUP(G502, Tablas!$B$9:$C$36, 2, FALSE)</f>
        <v>1</v>
      </c>
      <c r="Y502" s="17">
        <f t="shared" si="38"/>
        <v>2019</v>
      </c>
      <c r="Z502" s="17">
        <f t="shared" si="39"/>
        <v>4</v>
      </c>
    </row>
    <row r="503" spans="1:26" x14ac:dyDescent="0.25">
      <c r="A503" s="2">
        <v>10000501</v>
      </c>
      <c r="B503" s="1" t="s">
        <v>724</v>
      </c>
      <c r="C503" s="3">
        <v>43547</v>
      </c>
      <c r="D503" s="3">
        <v>44416</v>
      </c>
      <c r="E503" s="3" t="s">
        <v>37</v>
      </c>
      <c r="F503" s="1" t="s">
        <v>53</v>
      </c>
      <c r="G503" s="4" t="s">
        <v>54</v>
      </c>
      <c r="H503" s="8">
        <v>0</v>
      </c>
      <c r="I503" s="8">
        <v>0</v>
      </c>
      <c r="J503" s="8">
        <v>1</v>
      </c>
      <c r="K503" s="8">
        <v>3</v>
      </c>
      <c r="L503" s="8">
        <v>1</v>
      </c>
      <c r="M503" s="8">
        <v>2</v>
      </c>
      <c r="N503" s="17" t="str">
        <f t="shared" si="35"/>
        <v>Si</v>
      </c>
      <c r="O503" s="17" t="str">
        <f t="shared" si="36"/>
        <v>Si</v>
      </c>
      <c r="P503" s="17">
        <v>1</v>
      </c>
      <c r="Q503" s="19">
        <f>Tablas!$C$5*H503</f>
        <v>0</v>
      </c>
      <c r="R503" s="19">
        <f>Tablas!$D$5*I503</f>
        <v>0</v>
      </c>
      <c r="S503" s="19">
        <f>Tablas!$E$5*J503</f>
        <v>1500</v>
      </c>
      <c r="T503" s="19">
        <f>Tablas!$F$5*K503</f>
        <v>360000</v>
      </c>
      <c r="U503" s="19">
        <f>Tablas!$G$5*L503</f>
        <v>250000</v>
      </c>
      <c r="V503" s="19">
        <f>Tablas!$H$5*M503</f>
        <v>360000</v>
      </c>
      <c r="W503" s="19">
        <f t="shared" si="37"/>
        <v>971500</v>
      </c>
      <c r="X503" s="17">
        <f>VLOOKUP(G503, Tablas!$B$9:$C$36, 2, FALSE)</f>
        <v>1</v>
      </c>
      <c r="Y503" s="17">
        <f t="shared" si="38"/>
        <v>2019</v>
      </c>
      <c r="Z503" s="17">
        <f t="shared" si="39"/>
        <v>8</v>
      </c>
    </row>
    <row r="504" spans="1:26" x14ac:dyDescent="0.25">
      <c r="A504" s="2">
        <v>10000502</v>
      </c>
      <c r="B504" s="1" t="s">
        <v>725</v>
      </c>
      <c r="C504" s="3">
        <v>43547</v>
      </c>
      <c r="D504" s="3">
        <v>44138</v>
      </c>
      <c r="E504" s="3" t="s">
        <v>37</v>
      </c>
      <c r="F504" s="1" t="s">
        <v>53</v>
      </c>
      <c r="G504" s="4" t="s">
        <v>54</v>
      </c>
      <c r="H504" s="8">
        <v>0</v>
      </c>
      <c r="I504" s="8">
        <v>2</v>
      </c>
      <c r="J504" s="8">
        <v>1</v>
      </c>
      <c r="K504" s="8">
        <v>3</v>
      </c>
      <c r="L504" s="8">
        <v>3</v>
      </c>
      <c r="M504" s="8">
        <v>2</v>
      </c>
      <c r="N504" s="17" t="str">
        <f t="shared" si="35"/>
        <v>Si</v>
      </c>
      <c r="O504" s="17" t="str">
        <f t="shared" si="36"/>
        <v>Si</v>
      </c>
      <c r="P504" s="17">
        <v>1</v>
      </c>
      <c r="Q504" s="19">
        <f>Tablas!$C$5*H504</f>
        <v>0</v>
      </c>
      <c r="R504" s="19">
        <f>Tablas!$D$5*I504</f>
        <v>13000</v>
      </c>
      <c r="S504" s="19">
        <f>Tablas!$E$5*J504</f>
        <v>1500</v>
      </c>
      <c r="T504" s="19">
        <f>Tablas!$F$5*K504</f>
        <v>360000</v>
      </c>
      <c r="U504" s="19">
        <f>Tablas!$G$5*L504</f>
        <v>750000</v>
      </c>
      <c r="V504" s="19">
        <f>Tablas!$H$5*M504</f>
        <v>360000</v>
      </c>
      <c r="W504" s="19">
        <f t="shared" si="37"/>
        <v>1484500</v>
      </c>
      <c r="X504" s="17">
        <f>VLOOKUP(G504, Tablas!$B$9:$C$36, 2, FALSE)</f>
        <v>1</v>
      </c>
      <c r="Y504" s="17">
        <f t="shared" si="38"/>
        <v>2019</v>
      </c>
      <c r="Z504" s="17">
        <f t="shared" si="39"/>
        <v>11</v>
      </c>
    </row>
    <row r="505" spans="1:26" x14ac:dyDescent="0.25">
      <c r="A505" s="2">
        <v>10000503</v>
      </c>
      <c r="B505" s="1" t="s">
        <v>726</v>
      </c>
      <c r="C505" s="3">
        <v>43547</v>
      </c>
      <c r="D505" s="3">
        <v>44063</v>
      </c>
      <c r="E505" s="3" t="s">
        <v>44</v>
      </c>
      <c r="F505" s="1" t="s">
        <v>106</v>
      </c>
      <c r="G505" s="4" t="s">
        <v>50</v>
      </c>
      <c r="H505" s="8">
        <v>1</v>
      </c>
      <c r="I505" s="8">
        <v>2</v>
      </c>
      <c r="J505" s="8">
        <v>0</v>
      </c>
      <c r="K505" s="8">
        <v>0</v>
      </c>
      <c r="L505" s="8">
        <v>3</v>
      </c>
      <c r="M505" s="8">
        <v>0</v>
      </c>
      <c r="N505" s="17" t="str">
        <f t="shared" si="35"/>
        <v>Si</v>
      </c>
      <c r="O505" s="17" t="str">
        <f t="shared" si="36"/>
        <v>Si</v>
      </c>
      <c r="P505" s="17">
        <v>1</v>
      </c>
      <c r="Q505" s="19">
        <f>Tablas!$C$5*H505</f>
        <v>2500</v>
      </c>
      <c r="R505" s="19">
        <f>Tablas!$D$5*I505</f>
        <v>13000</v>
      </c>
      <c r="S505" s="19">
        <f>Tablas!$E$5*J505</f>
        <v>0</v>
      </c>
      <c r="T505" s="19">
        <f>Tablas!$F$5*K505</f>
        <v>0</v>
      </c>
      <c r="U505" s="19">
        <f>Tablas!$G$5*L505</f>
        <v>750000</v>
      </c>
      <c r="V505" s="19">
        <f>Tablas!$H$5*M505</f>
        <v>0</v>
      </c>
      <c r="W505" s="19">
        <f t="shared" si="37"/>
        <v>765500</v>
      </c>
      <c r="X505" s="17">
        <f>VLOOKUP(G505, Tablas!$B$9:$C$36, 2, FALSE)</f>
        <v>1</v>
      </c>
      <c r="Y505" s="17">
        <f t="shared" si="38"/>
        <v>2019</v>
      </c>
      <c r="Z505" s="17">
        <f t="shared" si="39"/>
        <v>8</v>
      </c>
    </row>
    <row r="506" spans="1:26" x14ac:dyDescent="0.25">
      <c r="A506" s="2">
        <v>10000504</v>
      </c>
      <c r="B506" s="1" t="s">
        <v>727</v>
      </c>
      <c r="C506" s="3">
        <v>43547</v>
      </c>
      <c r="D506" s="3">
        <v>44295</v>
      </c>
      <c r="E506" s="3" t="s">
        <v>44</v>
      </c>
      <c r="F506" s="1" t="s">
        <v>49</v>
      </c>
      <c r="G506" s="4" t="s">
        <v>50</v>
      </c>
      <c r="H506" s="8">
        <v>0</v>
      </c>
      <c r="I506" s="8">
        <v>2</v>
      </c>
      <c r="J506" s="8">
        <v>0</v>
      </c>
      <c r="K506" s="8">
        <v>3</v>
      </c>
      <c r="L506" s="8">
        <v>1</v>
      </c>
      <c r="M506" s="8">
        <v>1</v>
      </c>
      <c r="N506" s="17" t="str">
        <f t="shared" si="35"/>
        <v>Si</v>
      </c>
      <c r="O506" s="17" t="str">
        <f t="shared" si="36"/>
        <v>Si</v>
      </c>
      <c r="P506" s="17">
        <v>1</v>
      </c>
      <c r="Q506" s="19">
        <f>Tablas!$C$5*H506</f>
        <v>0</v>
      </c>
      <c r="R506" s="19">
        <f>Tablas!$D$5*I506</f>
        <v>13000</v>
      </c>
      <c r="S506" s="19">
        <f>Tablas!$E$5*J506</f>
        <v>0</v>
      </c>
      <c r="T506" s="19">
        <f>Tablas!$F$5*K506</f>
        <v>360000</v>
      </c>
      <c r="U506" s="19">
        <f>Tablas!$G$5*L506</f>
        <v>250000</v>
      </c>
      <c r="V506" s="19">
        <f>Tablas!$H$5*M506</f>
        <v>180000</v>
      </c>
      <c r="W506" s="19">
        <f t="shared" si="37"/>
        <v>803000</v>
      </c>
      <c r="X506" s="17">
        <f>VLOOKUP(G506, Tablas!$B$9:$C$36, 2, FALSE)</f>
        <v>1</v>
      </c>
      <c r="Y506" s="17">
        <f t="shared" si="38"/>
        <v>2019</v>
      </c>
      <c r="Z506" s="17">
        <f t="shared" si="39"/>
        <v>4</v>
      </c>
    </row>
    <row r="507" spans="1:26" x14ac:dyDescent="0.25">
      <c r="A507" s="2">
        <v>10000505</v>
      </c>
      <c r="B507" s="1" t="s">
        <v>728</v>
      </c>
      <c r="C507" s="3">
        <v>43547</v>
      </c>
      <c r="D507" s="3">
        <v>44198</v>
      </c>
      <c r="E507" s="3" t="s">
        <v>37</v>
      </c>
      <c r="F507" s="1" t="s">
        <v>59</v>
      </c>
      <c r="G507" s="4" t="s">
        <v>50</v>
      </c>
      <c r="H507" s="8">
        <v>0</v>
      </c>
      <c r="I507" s="8">
        <v>2</v>
      </c>
      <c r="J507" s="8">
        <v>0</v>
      </c>
      <c r="K507" s="8">
        <v>1</v>
      </c>
      <c r="L507" s="8">
        <v>3</v>
      </c>
      <c r="M507" s="8">
        <v>1</v>
      </c>
      <c r="N507" s="17" t="str">
        <f t="shared" si="35"/>
        <v>Si</v>
      </c>
      <c r="O507" s="17" t="str">
        <f t="shared" si="36"/>
        <v>Si</v>
      </c>
      <c r="P507" s="17">
        <v>1</v>
      </c>
      <c r="Q507" s="19">
        <f>Tablas!$C$5*H507</f>
        <v>0</v>
      </c>
      <c r="R507" s="19">
        <f>Tablas!$D$5*I507</f>
        <v>13000</v>
      </c>
      <c r="S507" s="19">
        <f>Tablas!$E$5*J507</f>
        <v>0</v>
      </c>
      <c r="T507" s="19">
        <f>Tablas!$F$5*K507</f>
        <v>120000</v>
      </c>
      <c r="U507" s="19">
        <f>Tablas!$G$5*L507</f>
        <v>750000</v>
      </c>
      <c r="V507" s="19">
        <f>Tablas!$H$5*M507</f>
        <v>180000</v>
      </c>
      <c r="W507" s="19">
        <f t="shared" si="37"/>
        <v>1063000</v>
      </c>
      <c r="X507" s="17">
        <f>VLOOKUP(G507, Tablas!$B$9:$C$36, 2, FALSE)</f>
        <v>1</v>
      </c>
      <c r="Y507" s="17">
        <f t="shared" si="38"/>
        <v>2019</v>
      </c>
      <c r="Z507" s="17">
        <f t="shared" si="39"/>
        <v>1</v>
      </c>
    </row>
    <row r="508" spans="1:26" x14ac:dyDescent="0.25">
      <c r="A508" s="2">
        <v>10000506</v>
      </c>
      <c r="B508" s="1" t="s">
        <v>729</v>
      </c>
      <c r="C508" s="3">
        <v>43547</v>
      </c>
      <c r="D508" s="3">
        <v>43858</v>
      </c>
      <c r="E508" s="3" t="s">
        <v>37</v>
      </c>
      <c r="F508" s="1" t="s">
        <v>89</v>
      </c>
      <c r="G508" s="4" t="s">
        <v>90</v>
      </c>
      <c r="H508" s="8">
        <v>1</v>
      </c>
      <c r="I508" s="8">
        <v>0</v>
      </c>
      <c r="J508" s="8">
        <v>0</v>
      </c>
      <c r="K508" s="8">
        <v>1</v>
      </c>
      <c r="L508" s="8">
        <v>3</v>
      </c>
      <c r="M508" s="8">
        <v>0</v>
      </c>
      <c r="N508" s="17" t="str">
        <f t="shared" si="35"/>
        <v>Si</v>
      </c>
      <c r="O508" s="17" t="str">
        <f t="shared" si="36"/>
        <v>Si</v>
      </c>
      <c r="P508" s="17">
        <v>1</v>
      </c>
      <c r="Q508" s="19">
        <f>Tablas!$C$5*H508</f>
        <v>2500</v>
      </c>
      <c r="R508" s="19">
        <f>Tablas!$D$5*I508</f>
        <v>0</v>
      </c>
      <c r="S508" s="19">
        <f>Tablas!$E$5*J508</f>
        <v>0</v>
      </c>
      <c r="T508" s="19">
        <f>Tablas!$F$5*K508</f>
        <v>120000</v>
      </c>
      <c r="U508" s="19">
        <f>Tablas!$G$5*L508</f>
        <v>750000</v>
      </c>
      <c r="V508" s="19">
        <f>Tablas!$H$5*M508</f>
        <v>0</v>
      </c>
      <c r="W508" s="19">
        <f t="shared" si="37"/>
        <v>872500</v>
      </c>
      <c r="X508" s="17">
        <f>VLOOKUP(G508, Tablas!$B$9:$C$36, 2, FALSE)</f>
        <v>2</v>
      </c>
      <c r="Y508" s="17">
        <f t="shared" si="38"/>
        <v>2019</v>
      </c>
      <c r="Z508" s="17">
        <f t="shared" si="39"/>
        <v>1</v>
      </c>
    </row>
    <row r="509" spans="1:26" x14ac:dyDescent="0.25">
      <c r="A509" s="2">
        <v>10000507</v>
      </c>
      <c r="B509" s="1" t="s">
        <v>730</v>
      </c>
      <c r="C509" s="3">
        <v>43547</v>
      </c>
      <c r="D509" s="3">
        <v>44404</v>
      </c>
      <c r="E509" s="3" t="s">
        <v>44</v>
      </c>
      <c r="F509" s="1" t="s">
        <v>89</v>
      </c>
      <c r="G509" s="4" t="s">
        <v>90</v>
      </c>
      <c r="H509" s="8">
        <v>1</v>
      </c>
      <c r="I509" s="8">
        <v>0</v>
      </c>
      <c r="J509" s="8">
        <v>0</v>
      </c>
      <c r="K509" s="8">
        <v>3</v>
      </c>
      <c r="L509" s="8">
        <v>1</v>
      </c>
      <c r="M509" s="8">
        <v>1</v>
      </c>
      <c r="N509" s="17" t="str">
        <f t="shared" si="35"/>
        <v>Si</v>
      </c>
      <c r="O509" s="17" t="str">
        <f t="shared" si="36"/>
        <v>Si</v>
      </c>
      <c r="P509" s="17">
        <v>1</v>
      </c>
      <c r="Q509" s="19">
        <f>Tablas!$C$5*H509</f>
        <v>2500</v>
      </c>
      <c r="R509" s="19">
        <f>Tablas!$D$5*I509</f>
        <v>0</v>
      </c>
      <c r="S509" s="19">
        <f>Tablas!$E$5*J509</f>
        <v>0</v>
      </c>
      <c r="T509" s="19">
        <f>Tablas!$F$5*K509</f>
        <v>360000</v>
      </c>
      <c r="U509" s="19">
        <f>Tablas!$G$5*L509</f>
        <v>250000</v>
      </c>
      <c r="V509" s="19">
        <f>Tablas!$H$5*M509</f>
        <v>180000</v>
      </c>
      <c r="W509" s="19">
        <f t="shared" si="37"/>
        <v>792500</v>
      </c>
      <c r="X509" s="17">
        <f>VLOOKUP(G509, Tablas!$B$9:$C$36, 2, FALSE)</f>
        <v>2</v>
      </c>
      <c r="Y509" s="17">
        <f t="shared" si="38"/>
        <v>2019</v>
      </c>
      <c r="Z509" s="17">
        <f t="shared" si="39"/>
        <v>7</v>
      </c>
    </row>
    <row r="510" spans="1:26" x14ac:dyDescent="0.25">
      <c r="A510" s="2">
        <v>10000508</v>
      </c>
      <c r="B510" s="1" t="s">
        <v>731</v>
      </c>
      <c r="C510" s="3">
        <v>43547</v>
      </c>
      <c r="D510" s="3">
        <v>44184</v>
      </c>
      <c r="E510" s="3" t="s">
        <v>37</v>
      </c>
      <c r="F510" s="1" t="s">
        <v>89</v>
      </c>
      <c r="G510" s="4" t="s">
        <v>90</v>
      </c>
      <c r="H510" s="8">
        <v>1</v>
      </c>
      <c r="I510" s="8">
        <v>2</v>
      </c>
      <c r="J510" s="8">
        <v>0</v>
      </c>
      <c r="K510" s="8">
        <v>0</v>
      </c>
      <c r="L510" s="8">
        <v>2</v>
      </c>
      <c r="M510" s="8">
        <v>1</v>
      </c>
      <c r="N510" s="17" t="str">
        <f t="shared" si="35"/>
        <v>Si</v>
      </c>
      <c r="O510" s="17" t="str">
        <f t="shared" si="36"/>
        <v>Si</v>
      </c>
      <c r="P510" s="17">
        <v>1</v>
      </c>
      <c r="Q510" s="19">
        <f>Tablas!$C$5*H510</f>
        <v>2500</v>
      </c>
      <c r="R510" s="19">
        <f>Tablas!$D$5*I510</f>
        <v>13000</v>
      </c>
      <c r="S510" s="19">
        <f>Tablas!$E$5*J510</f>
        <v>0</v>
      </c>
      <c r="T510" s="19">
        <f>Tablas!$F$5*K510</f>
        <v>0</v>
      </c>
      <c r="U510" s="19">
        <f>Tablas!$G$5*L510</f>
        <v>500000</v>
      </c>
      <c r="V510" s="19">
        <f>Tablas!$H$5*M510</f>
        <v>180000</v>
      </c>
      <c r="W510" s="19">
        <f t="shared" si="37"/>
        <v>695500</v>
      </c>
      <c r="X510" s="17">
        <f>VLOOKUP(G510, Tablas!$B$9:$C$36, 2, FALSE)</f>
        <v>2</v>
      </c>
      <c r="Y510" s="17">
        <f t="shared" si="38"/>
        <v>2019</v>
      </c>
      <c r="Z510" s="17">
        <f t="shared" si="39"/>
        <v>12</v>
      </c>
    </row>
    <row r="511" spans="1:26" x14ac:dyDescent="0.25">
      <c r="A511" s="2">
        <v>10000509</v>
      </c>
      <c r="B511" s="1" t="s">
        <v>732</v>
      </c>
      <c r="C511" s="3">
        <v>43547</v>
      </c>
      <c r="D511" s="3">
        <v>43661</v>
      </c>
      <c r="E511" s="3" t="s">
        <v>44</v>
      </c>
      <c r="F511" s="1" t="s">
        <v>89</v>
      </c>
      <c r="G511" s="4" t="s">
        <v>90</v>
      </c>
      <c r="H511" s="8">
        <v>1</v>
      </c>
      <c r="I511" s="8">
        <v>1</v>
      </c>
      <c r="J511" s="8">
        <v>1</v>
      </c>
      <c r="K511" s="8">
        <v>0</v>
      </c>
      <c r="L511" s="8">
        <v>2</v>
      </c>
      <c r="M511" s="8">
        <v>2</v>
      </c>
      <c r="N511" s="17" t="str">
        <f t="shared" si="35"/>
        <v>Si</v>
      </c>
      <c r="O511" s="17" t="str">
        <f t="shared" si="36"/>
        <v>Si</v>
      </c>
      <c r="P511" s="17">
        <v>1</v>
      </c>
      <c r="Q511" s="19">
        <f>Tablas!$C$5*H511</f>
        <v>2500</v>
      </c>
      <c r="R511" s="19">
        <f>Tablas!$D$5*I511</f>
        <v>6500</v>
      </c>
      <c r="S511" s="19">
        <f>Tablas!$E$5*J511</f>
        <v>1500</v>
      </c>
      <c r="T511" s="19">
        <f>Tablas!$F$5*K511</f>
        <v>0</v>
      </c>
      <c r="U511" s="19">
        <f>Tablas!$G$5*L511</f>
        <v>500000</v>
      </c>
      <c r="V511" s="19">
        <f>Tablas!$H$5*M511</f>
        <v>360000</v>
      </c>
      <c r="W511" s="19">
        <f t="shared" si="37"/>
        <v>870500</v>
      </c>
      <c r="X511" s="17">
        <f>VLOOKUP(G511, Tablas!$B$9:$C$36, 2, FALSE)</f>
        <v>2</v>
      </c>
      <c r="Y511" s="17">
        <f t="shared" si="38"/>
        <v>2019</v>
      </c>
      <c r="Z511" s="17">
        <f t="shared" si="39"/>
        <v>7</v>
      </c>
    </row>
    <row r="512" spans="1:26" x14ac:dyDescent="0.25">
      <c r="A512" s="2">
        <v>10000510</v>
      </c>
      <c r="B512" s="1" t="s">
        <v>733</v>
      </c>
      <c r="C512" s="3">
        <v>43547</v>
      </c>
      <c r="D512" s="3">
        <v>43991</v>
      </c>
      <c r="E512" s="3" t="s">
        <v>37</v>
      </c>
      <c r="F512" s="1" t="s">
        <v>89</v>
      </c>
      <c r="G512" s="4" t="s">
        <v>90</v>
      </c>
      <c r="H512" s="8">
        <v>0</v>
      </c>
      <c r="I512" s="8">
        <v>1</v>
      </c>
      <c r="J512" s="8">
        <v>0</v>
      </c>
      <c r="K512" s="8">
        <v>3</v>
      </c>
      <c r="L512" s="8">
        <v>2</v>
      </c>
      <c r="M512" s="8">
        <v>1</v>
      </c>
      <c r="N512" s="17" t="str">
        <f t="shared" si="35"/>
        <v>Si</v>
      </c>
      <c r="O512" s="17" t="str">
        <f t="shared" si="36"/>
        <v>Si</v>
      </c>
      <c r="P512" s="17">
        <v>1</v>
      </c>
      <c r="Q512" s="19">
        <f>Tablas!$C$5*H512</f>
        <v>0</v>
      </c>
      <c r="R512" s="19">
        <f>Tablas!$D$5*I512</f>
        <v>6500</v>
      </c>
      <c r="S512" s="19">
        <f>Tablas!$E$5*J512</f>
        <v>0</v>
      </c>
      <c r="T512" s="19">
        <f>Tablas!$F$5*K512</f>
        <v>360000</v>
      </c>
      <c r="U512" s="19">
        <f>Tablas!$G$5*L512</f>
        <v>500000</v>
      </c>
      <c r="V512" s="19">
        <f>Tablas!$H$5*M512</f>
        <v>180000</v>
      </c>
      <c r="W512" s="19">
        <f t="shared" si="37"/>
        <v>1046500</v>
      </c>
      <c r="X512" s="17">
        <f>VLOOKUP(G512, Tablas!$B$9:$C$36, 2, FALSE)</f>
        <v>2</v>
      </c>
      <c r="Y512" s="17">
        <f t="shared" si="38"/>
        <v>2019</v>
      </c>
      <c r="Z512" s="17">
        <f t="shared" si="39"/>
        <v>6</v>
      </c>
    </row>
    <row r="513" spans="1:26" x14ac:dyDescent="0.25">
      <c r="A513" s="2">
        <v>10000511</v>
      </c>
      <c r="B513" s="1" t="s">
        <v>734</v>
      </c>
      <c r="C513" s="3">
        <v>43547</v>
      </c>
      <c r="D513" s="3">
        <v>43820</v>
      </c>
      <c r="E513" s="3" t="s">
        <v>37</v>
      </c>
      <c r="F513" s="1" t="s">
        <v>381</v>
      </c>
      <c r="G513" s="4" t="s">
        <v>258</v>
      </c>
      <c r="H513" s="8">
        <v>1</v>
      </c>
      <c r="I513" s="8">
        <v>0</v>
      </c>
      <c r="J513" s="8">
        <v>1</v>
      </c>
      <c r="K513" s="8">
        <v>0</v>
      </c>
      <c r="L513" s="8">
        <v>3</v>
      </c>
      <c r="M513" s="8">
        <v>1</v>
      </c>
      <c r="N513" s="17" t="str">
        <f t="shared" si="35"/>
        <v>Si</v>
      </c>
      <c r="O513" s="17" t="str">
        <f t="shared" si="36"/>
        <v>Si</v>
      </c>
      <c r="P513" s="17">
        <v>1</v>
      </c>
      <c r="Q513" s="19">
        <f>Tablas!$C$5*H513</f>
        <v>2500</v>
      </c>
      <c r="R513" s="19">
        <f>Tablas!$D$5*I513</f>
        <v>0</v>
      </c>
      <c r="S513" s="19">
        <f>Tablas!$E$5*J513</f>
        <v>1500</v>
      </c>
      <c r="T513" s="19">
        <f>Tablas!$F$5*K513</f>
        <v>0</v>
      </c>
      <c r="U513" s="19">
        <f>Tablas!$G$5*L513</f>
        <v>750000</v>
      </c>
      <c r="V513" s="19">
        <f>Tablas!$H$5*M513</f>
        <v>180000</v>
      </c>
      <c r="W513" s="19">
        <f t="shared" si="37"/>
        <v>934000</v>
      </c>
      <c r="X513" s="17">
        <f>VLOOKUP(G513, Tablas!$B$9:$C$36, 2, FALSE)</f>
        <v>4</v>
      </c>
      <c r="Y513" s="17">
        <f t="shared" si="38"/>
        <v>2019</v>
      </c>
      <c r="Z513" s="17">
        <f t="shared" si="39"/>
        <v>12</v>
      </c>
    </row>
    <row r="514" spans="1:26" x14ac:dyDescent="0.25">
      <c r="A514" s="2">
        <v>10000512</v>
      </c>
      <c r="B514" s="1" t="s">
        <v>735</v>
      </c>
      <c r="C514" s="3">
        <v>43547</v>
      </c>
      <c r="D514" s="3">
        <v>43979</v>
      </c>
      <c r="E514" s="3" t="s">
        <v>44</v>
      </c>
      <c r="F514" s="1" t="s">
        <v>41</v>
      </c>
      <c r="G514" s="4" t="s">
        <v>41</v>
      </c>
      <c r="H514" s="8">
        <v>0</v>
      </c>
      <c r="I514" s="8">
        <v>0</v>
      </c>
      <c r="J514" s="8">
        <v>0</v>
      </c>
      <c r="K514" s="8">
        <v>3</v>
      </c>
      <c r="L514" s="8">
        <v>2</v>
      </c>
      <c r="M514" s="8">
        <v>1</v>
      </c>
      <c r="N514" s="17" t="str">
        <f t="shared" si="35"/>
        <v>No</v>
      </c>
      <c r="O514" s="17" t="str">
        <f t="shared" si="36"/>
        <v>Si</v>
      </c>
      <c r="P514" s="17">
        <v>1</v>
      </c>
      <c r="Q514" s="19">
        <f>Tablas!$C$5*H514</f>
        <v>0</v>
      </c>
      <c r="R514" s="19">
        <f>Tablas!$D$5*I514</f>
        <v>0</v>
      </c>
      <c r="S514" s="19">
        <f>Tablas!$E$5*J514</f>
        <v>0</v>
      </c>
      <c r="T514" s="19">
        <f>Tablas!$F$5*K514</f>
        <v>360000</v>
      </c>
      <c r="U514" s="19">
        <f>Tablas!$G$5*L514</f>
        <v>500000</v>
      </c>
      <c r="V514" s="19">
        <f>Tablas!$H$5*M514</f>
        <v>180000</v>
      </c>
      <c r="W514" s="19">
        <f t="shared" si="37"/>
        <v>1040000</v>
      </c>
      <c r="X514" s="17">
        <f>VLOOKUP(G514, Tablas!$B$9:$C$36, 2, FALSE)</f>
        <v>1</v>
      </c>
      <c r="Y514" s="17">
        <f t="shared" si="38"/>
        <v>2019</v>
      </c>
      <c r="Z514" s="17">
        <f t="shared" si="39"/>
        <v>5</v>
      </c>
    </row>
    <row r="515" spans="1:26" x14ac:dyDescent="0.25">
      <c r="A515" s="2">
        <v>10000513</v>
      </c>
      <c r="B515" s="1" t="s">
        <v>736</v>
      </c>
      <c r="C515" s="3">
        <v>43547</v>
      </c>
      <c r="D515" s="3">
        <v>43939</v>
      </c>
      <c r="E515" s="3" t="s">
        <v>37</v>
      </c>
      <c r="F515" s="1" t="s">
        <v>204</v>
      </c>
      <c r="G515" s="4" t="s">
        <v>78</v>
      </c>
      <c r="H515" s="8">
        <v>0</v>
      </c>
      <c r="I515" s="8">
        <v>0</v>
      </c>
      <c r="J515" s="8">
        <v>0</v>
      </c>
      <c r="K515" s="8">
        <v>1</v>
      </c>
      <c r="L515" s="8">
        <v>1</v>
      </c>
      <c r="M515" s="8">
        <v>2</v>
      </c>
      <c r="N515" s="17" t="str">
        <f t="shared" ref="N515:N578" si="40">IF(OR(H515&gt;0, I515&gt;0, J515&gt;0), "Si", "No")</f>
        <v>No</v>
      </c>
      <c r="O515" s="17" t="str">
        <f t="shared" ref="O515:O578" si="41">IF(OR(K515&gt;0, L515&gt;0, M515&gt;0), "Si", "No")</f>
        <v>Si</v>
      </c>
      <c r="P515" s="17">
        <v>1</v>
      </c>
      <c r="Q515" s="19">
        <f>Tablas!$C$5*H515</f>
        <v>0</v>
      </c>
      <c r="R515" s="19">
        <f>Tablas!$D$5*I515</f>
        <v>0</v>
      </c>
      <c r="S515" s="19">
        <f>Tablas!$E$5*J515</f>
        <v>0</v>
      </c>
      <c r="T515" s="19">
        <f>Tablas!$F$5*K515</f>
        <v>120000</v>
      </c>
      <c r="U515" s="19">
        <f>Tablas!$G$5*L515</f>
        <v>250000</v>
      </c>
      <c r="V515" s="19">
        <f>Tablas!$H$5*M515</f>
        <v>360000</v>
      </c>
      <c r="W515" s="19">
        <f t="shared" ref="W515:W578" si="42">SUM(Q515:V515)</f>
        <v>730000</v>
      </c>
      <c r="X515" s="17">
        <f>VLOOKUP(G515, Tablas!$B$9:$C$36, 2, FALSE)</f>
        <v>2</v>
      </c>
      <c r="Y515" s="17">
        <f t="shared" si="38"/>
        <v>2019</v>
      </c>
      <c r="Z515" s="17">
        <f t="shared" si="39"/>
        <v>4</v>
      </c>
    </row>
    <row r="516" spans="1:26" x14ac:dyDescent="0.25">
      <c r="A516" s="2">
        <v>10000514</v>
      </c>
      <c r="B516" s="1" t="s">
        <v>737</v>
      </c>
      <c r="C516" s="3">
        <v>43547</v>
      </c>
      <c r="D516" s="3">
        <v>43891</v>
      </c>
      <c r="E516" s="3" t="s">
        <v>37</v>
      </c>
      <c r="F516" s="1" t="s">
        <v>41</v>
      </c>
      <c r="G516" s="4" t="s">
        <v>41</v>
      </c>
      <c r="H516" s="8">
        <v>0</v>
      </c>
      <c r="I516" s="8">
        <v>2</v>
      </c>
      <c r="J516" s="8">
        <v>1</v>
      </c>
      <c r="K516" s="8">
        <v>1</v>
      </c>
      <c r="L516" s="8">
        <v>2</v>
      </c>
      <c r="M516" s="8">
        <v>0</v>
      </c>
      <c r="N516" s="17" t="str">
        <f t="shared" si="40"/>
        <v>Si</v>
      </c>
      <c r="O516" s="17" t="str">
        <f t="shared" si="41"/>
        <v>Si</v>
      </c>
      <c r="P516" s="17">
        <v>1</v>
      </c>
      <c r="Q516" s="19">
        <f>Tablas!$C$5*H516</f>
        <v>0</v>
      </c>
      <c r="R516" s="19">
        <f>Tablas!$D$5*I516</f>
        <v>13000</v>
      </c>
      <c r="S516" s="19">
        <f>Tablas!$E$5*J516</f>
        <v>1500</v>
      </c>
      <c r="T516" s="19">
        <f>Tablas!$F$5*K516</f>
        <v>120000</v>
      </c>
      <c r="U516" s="19">
        <f>Tablas!$G$5*L516</f>
        <v>500000</v>
      </c>
      <c r="V516" s="19">
        <f>Tablas!$H$5*M516</f>
        <v>0</v>
      </c>
      <c r="W516" s="19">
        <f t="shared" si="42"/>
        <v>634500</v>
      </c>
      <c r="X516" s="17">
        <f>VLOOKUP(G516, Tablas!$B$9:$C$36, 2, FALSE)</f>
        <v>1</v>
      </c>
      <c r="Y516" s="17">
        <f t="shared" ref="Y516:Y579" si="43">YEAR(C516)</f>
        <v>2019</v>
      </c>
      <c r="Z516" s="17">
        <f t="shared" ref="Z516:Z579" si="44">MONTH(D516)</f>
        <v>3</v>
      </c>
    </row>
    <row r="517" spans="1:26" x14ac:dyDescent="0.25">
      <c r="A517" s="2">
        <v>10000515</v>
      </c>
      <c r="B517" s="1" t="s">
        <v>738</v>
      </c>
      <c r="C517" s="3">
        <v>43547</v>
      </c>
      <c r="D517" s="3">
        <v>43884</v>
      </c>
      <c r="E517" s="3" t="s">
        <v>44</v>
      </c>
      <c r="F517" s="1" t="s">
        <v>87</v>
      </c>
      <c r="G517" s="4" t="s">
        <v>47</v>
      </c>
      <c r="H517" s="8">
        <v>0</v>
      </c>
      <c r="I517" s="8">
        <v>1</v>
      </c>
      <c r="J517" s="8">
        <v>0</v>
      </c>
      <c r="K517" s="8">
        <v>1</v>
      </c>
      <c r="L517" s="8">
        <v>1</v>
      </c>
      <c r="M517" s="8">
        <v>1</v>
      </c>
      <c r="N517" s="17" t="str">
        <f t="shared" si="40"/>
        <v>Si</v>
      </c>
      <c r="O517" s="17" t="str">
        <f t="shared" si="41"/>
        <v>Si</v>
      </c>
      <c r="P517" s="17">
        <v>1</v>
      </c>
      <c r="Q517" s="19">
        <f>Tablas!$C$5*H517</f>
        <v>0</v>
      </c>
      <c r="R517" s="19">
        <f>Tablas!$D$5*I517</f>
        <v>6500</v>
      </c>
      <c r="S517" s="19">
        <f>Tablas!$E$5*J517</f>
        <v>0</v>
      </c>
      <c r="T517" s="19">
        <f>Tablas!$F$5*K517</f>
        <v>120000</v>
      </c>
      <c r="U517" s="19">
        <f>Tablas!$G$5*L517</f>
        <v>250000</v>
      </c>
      <c r="V517" s="19">
        <f>Tablas!$H$5*M517</f>
        <v>180000</v>
      </c>
      <c r="W517" s="19">
        <f t="shared" si="42"/>
        <v>556500</v>
      </c>
      <c r="X517" s="17">
        <f>VLOOKUP(G517, Tablas!$B$9:$C$36, 2, FALSE)</f>
        <v>1</v>
      </c>
      <c r="Y517" s="17">
        <f t="shared" si="43"/>
        <v>2019</v>
      </c>
      <c r="Z517" s="17">
        <f t="shared" si="44"/>
        <v>2</v>
      </c>
    </row>
    <row r="518" spans="1:26" x14ac:dyDescent="0.25">
      <c r="A518" s="2">
        <v>10000516</v>
      </c>
      <c r="B518" s="1" t="s">
        <v>739</v>
      </c>
      <c r="C518" s="3">
        <v>43547</v>
      </c>
      <c r="D518" s="3">
        <v>44196</v>
      </c>
      <c r="E518" s="3" t="s">
        <v>37</v>
      </c>
      <c r="F518" s="1" t="s">
        <v>740</v>
      </c>
      <c r="G518" s="4" t="s">
        <v>54</v>
      </c>
      <c r="H518" s="8">
        <v>0</v>
      </c>
      <c r="I518" s="8">
        <v>0</v>
      </c>
      <c r="J518" s="8">
        <v>0</v>
      </c>
      <c r="K518" s="8">
        <v>0</v>
      </c>
      <c r="L518" s="8">
        <v>3</v>
      </c>
      <c r="M518" s="8">
        <v>0</v>
      </c>
      <c r="N518" s="17" t="str">
        <f t="shared" si="40"/>
        <v>No</v>
      </c>
      <c r="O518" s="17" t="str">
        <f t="shared" si="41"/>
        <v>Si</v>
      </c>
      <c r="P518" s="17">
        <v>1</v>
      </c>
      <c r="Q518" s="19">
        <f>Tablas!$C$5*H518</f>
        <v>0</v>
      </c>
      <c r="R518" s="19">
        <f>Tablas!$D$5*I518</f>
        <v>0</v>
      </c>
      <c r="S518" s="19">
        <f>Tablas!$E$5*J518</f>
        <v>0</v>
      </c>
      <c r="T518" s="19">
        <f>Tablas!$F$5*K518</f>
        <v>0</v>
      </c>
      <c r="U518" s="19">
        <f>Tablas!$G$5*L518</f>
        <v>750000</v>
      </c>
      <c r="V518" s="19">
        <f>Tablas!$H$5*M518</f>
        <v>0</v>
      </c>
      <c r="W518" s="19">
        <f t="shared" si="42"/>
        <v>750000</v>
      </c>
      <c r="X518" s="17">
        <f>VLOOKUP(G518, Tablas!$B$9:$C$36, 2, FALSE)</f>
        <v>1</v>
      </c>
      <c r="Y518" s="17">
        <f t="shared" si="43"/>
        <v>2019</v>
      </c>
      <c r="Z518" s="17">
        <f t="shared" si="44"/>
        <v>12</v>
      </c>
    </row>
    <row r="519" spans="1:26" x14ac:dyDescent="0.25">
      <c r="A519" s="2">
        <v>10000517</v>
      </c>
      <c r="B519" s="1" t="s">
        <v>741</v>
      </c>
      <c r="C519" s="3">
        <v>43547</v>
      </c>
      <c r="D519" s="3">
        <v>43833</v>
      </c>
      <c r="E519" s="3" t="s">
        <v>44</v>
      </c>
      <c r="F519" s="1" t="s">
        <v>41</v>
      </c>
      <c r="G519" s="4" t="s">
        <v>41</v>
      </c>
      <c r="H519" s="8">
        <v>1</v>
      </c>
      <c r="I519" s="8">
        <v>1</v>
      </c>
      <c r="J519" s="8">
        <v>0</v>
      </c>
      <c r="K519" s="8">
        <v>3</v>
      </c>
      <c r="L519" s="8">
        <v>2</v>
      </c>
      <c r="M519" s="8">
        <v>0</v>
      </c>
      <c r="N519" s="17" t="str">
        <f t="shared" si="40"/>
        <v>Si</v>
      </c>
      <c r="O519" s="17" t="str">
        <f t="shared" si="41"/>
        <v>Si</v>
      </c>
      <c r="P519" s="17">
        <v>1</v>
      </c>
      <c r="Q519" s="19">
        <f>Tablas!$C$5*H519</f>
        <v>2500</v>
      </c>
      <c r="R519" s="19">
        <f>Tablas!$D$5*I519</f>
        <v>6500</v>
      </c>
      <c r="S519" s="19">
        <f>Tablas!$E$5*J519</f>
        <v>0</v>
      </c>
      <c r="T519" s="19">
        <f>Tablas!$F$5*K519</f>
        <v>360000</v>
      </c>
      <c r="U519" s="19">
        <f>Tablas!$G$5*L519</f>
        <v>500000</v>
      </c>
      <c r="V519" s="19">
        <f>Tablas!$H$5*M519</f>
        <v>0</v>
      </c>
      <c r="W519" s="19">
        <f t="shared" si="42"/>
        <v>869000</v>
      </c>
      <c r="X519" s="17">
        <f>VLOOKUP(G519, Tablas!$B$9:$C$36, 2, FALSE)</f>
        <v>1</v>
      </c>
      <c r="Y519" s="17">
        <f t="shared" si="43"/>
        <v>2019</v>
      </c>
      <c r="Z519" s="17">
        <f t="shared" si="44"/>
        <v>1</v>
      </c>
    </row>
    <row r="520" spans="1:26" x14ac:dyDescent="0.25">
      <c r="A520" s="2">
        <v>10000518</v>
      </c>
      <c r="B520" s="1" t="s">
        <v>742</v>
      </c>
      <c r="C520" s="3">
        <v>43547</v>
      </c>
      <c r="D520" s="3">
        <v>43872</v>
      </c>
      <c r="E520" s="3" t="s">
        <v>44</v>
      </c>
      <c r="F520" s="1" t="s">
        <v>743</v>
      </c>
      <c r="G520" s="4" t="s">
        <v>47</v>
      </c>
      <c r="H520" s="8">
        <v>0</v>
      </c>
      <c r="I520" s="8">
        <v>2</v>
      </c>
      <c r="J520" s="8">
        <v>1</v>
      </c>
      <c r="K520" s="8">
        <v>0</v>
      </c>
      <c r="L520" s="8">
        <v>1</v>
      </c>
      <c r="M520" s="8">
        <v>1</v>
      </c>
      <c r="N520" s="17" t="str">
        <f t="shared" si="40"/>
        <v>Si</v>
      </c>
      <c r="O520" s="17" t="str">
        <f t="shared" si="41"/>
        <v>Si</v>
      </c>
      <c r="P520" s="17">
        <v>1</v>
      </c>
      <c r="Q520" s="19">
        <f>Tablas!$C$5*H520</f>
        <v>0</v>
      </c>
      <c r="R520" s="19">
        <f>Tablas!$D$5*I520</f>
        <v>13000</v>
      </c>
      <c r="S520" s="19">
        <f>Tablas!$E$5*J520</f>
        <v>1500</v>
      </c>
      <c r="T520" s="19">
        <f>Tablas!$F$5*K520</f>
        <v>0</v>
      </c>
      <c r="U520" s="19">
        <f>Tablas!$G$5*L520</f>
        <v>250000</v>
      </c>
      <c r="V520" s="19">
        <f>Tablas!$H$5*M520</f>
        <v>180000</v>
      </c>
      <c r="W520" s="19">
        <f t="shared" si="42"/>
        <v>444500</v>
      </c>
      <c r="X520" s="17">
        <f>VLOOKUP(G520, Tablas!$B$9:$C$36, 2, FALSE)</f>
        <v>1</v>
      </c>
      <c r="Y520" s="17">
        <f t="shared" si="43"/>
        <v>2019</v>
      </c>
      <c r="Z520" s="17">
        <f t="shared" si="44"/>
        <v>2</v>
      </c>
    </row>
    <row r="521" spans="1:26" x14ac:dyDescent="0.25">
      <c r="A521" s="2">
        <v>10000519</v>
      </c>
      <c r="B521" s="1" t="s">
        <v>744</v>
      </c>
      <c r="C521" s="3">
        <v>43547</v>
      </c>
      <c r="D521" s="3">
        <v>44427</v>
      </c>
      <c r="E521" s="3" t="s">
        <v>44</v>
      </c>
      <c r="F521" s="1" t="s">
        <v>87</v>
      </c>
      <c r="G521" s="4" t="s">
        <v>47</v>
      </c>
      <c r="H521" s="8">
        <v>0</v>
      </c>
      <c r="I521" s="8">
        <v>2</v>
      </c>
      <c r="J521" s="8">
        <v>1</v>
      </c>
      <c r="K521" s="8">
        <v>0</v>
      </c>
      <c r="L521" s="8">
        <v>1</v>
      </c>
      <c r="M521" s="8">
        <v>2</v>
      </c>
      <c r="N521" s="17" t="str">
        <f t="shared" si="40"/>
        <v>Si</v>
      </c>
      <c r="O521" s="17" t="str">
        <f t="shared" si="41"/>
        <v>Si</v>
      </c>
      <c r="P521" s="17">
        <v>1</v>
      </c>
      <c r="Q521" s="19">
        <f>Tablas!$C$5*H521</f>
        <v>0</v>
      </c>
      <c r="R521" s="19">
        <f>Tablas!$D$5*I521</f>
        <v>13000</v>
      </c>
      <c r="S521" s="19">
        <f>Tablas!$E$5*J521</f>
        <v>1500</v>
      </c>
      <c r="T521" s="19">
        <f>Tablas!$F$5*K521</f>
        <v>0</v>
      </c>
      <c r="U521" s="19">
        <f>Tablas!$G$5*L521</f>
        <v>250000</v>
      </c>
      <c r="V521" s="19">
        <f>Tablas!$H$5*M521</f>
        <v>360000</v>
      </c>
      <c r="W521" s="19">
        <f t="shared" si="42"/>
        <v>624500</v>
      </c>
      <c r="X521" s="17">
        <f>VLOOKUP(G521, Tablas!$B$9:$C$36, 2, FALSE)</f>
        <v>1</v>
      </c>
      <c r="Y521" s="17">
        <f t="shared" si="43"/>
        <v>2019</v>
      </c>
      <c r="Z521" s="17">
        <f t="shared" si="44"/>
        <v>8</v>
      </c>
    </row>
    <row r="522" spans="1:26" x14ac:dyDescent="0.25">
      <c r="A522" s="2">
        <v>10000520</v>
      </c>
      <c r="B522" s="1" t="s">
        <v>745</v>
      </c>
      <c r="C522" s="3">
        <v>43547</v>
      </c>
      <c r="D522" s="3">
        <v>44371</v>
      </c>
      <c r="E522" s="3" t="s">
        <v>37</v>
      </c>
      <c r="F522" s="1" t="s">
        <v>41</v>
      </c>
      <c r="G522" s="4" t="s">
        <v>41</v>
      </c>
      <c r="H522" s="8">
        <v>0</v>
      </c>
      <c r="I522" s="8">
        <v>0</v>
      </c>
      <c r="J522" s="8">
        <v>0</v>
      </c>
      <c r="K522" s="8">
        <v>0</v>
      </c>
      <c r="L522" s="8">
        <v>3</v>
      </c>
      <c r="M522" s="8">
        <v>1</v>
      </c>
      <c r="N522" s="17" t="str">
        <f t="shared" si="40"/>
        <v>No</v>
      </c>
      <c r="O522" s="17" t="str">
        <f t="shared" si="41"/>
        <v>Si</v>
      </c>
      <c r="P522" s="17">
        <v>1</v>
      </c>
      <c r="Q522" s="19">
        <f>Tablas!$C$5*H522</f>
        <v>0</v>
      </c>
      <c r="R522" s="19">
        <f>Tablas!$D$5*I522</f>
        <v>0</v>
      </c>
      <c r="S522" s="19">
        <f>Tablas!$E$5*J522</f>
        <v>0</v>
      </c>
      <c r="T522" s="19">
        <f>Tablas!$F$5*K522</f>
        <v>0</v>
      </c>
      <c r="U522" s="19">
        <f>Tablas!$G$5*L522</f>
        <v>750000</v>
      </c>
      <c r="V522" s="19">
        <f>Tablas!$H$5*M522</f>
        <v>180000</v>
      </c>
      <c r="W522" s="19">
        <f t="shared" si="42"/>
        <v>930000</v>
      </c>
      <c r="X522" s="17">
        <f>VLOOKUP(G522, Tablas!$B$9:$C$36, 2, FALSE)</f>
        <v>1</v>
      </c>
      <c r="Y522" s="17">
        <f t="shared" si="43"/>
        <v>2019</v>
      </c>
      <c r="Z522" s="17">
        <f t="shared" si="44"/>
        <v>6</v>
      </c>
    </row>
    <row r="523" spans="1:26" x14ac:dyDescent="0.25">
      <c r="A523" s="2">
        <v>10000521</v>
      </c>
      <c r="B523" s="1" t="s">
        <v>746</v>
      </c>
      <c r="C523" s="3">
        <v>43547</v>
      </c>
      <c r="D523" s="3">
        <v>44429</v>
      </c>
      <c r="E523" s="3" t="s">
        <v>37</v>
      </c>
      <c r="F523" s="1" t="s">
        <v>41</v>
      </c>
      <c r="G523" s="4" t="s">
        <v>41</v>
      </c>
      <c r="H523" s="8">
        <v>0</v>
      </c>
      <c r="I523" s="8">
        <v>0</v>
      </c>
      <c r="J523" s="8">
        <v>0</v>
      </c>
      <c r="K523" s="8">
        <v>1</v>
      </c>
      <c r="L523" s="8">
        <v>2</v>
      </c>
      <c r="M523" s="8">
        <v>2</v>
      </c>
      <c r="N523" s="17" t="str">
        <f t="shared" si="40"/>
        <v>No</v>
      </c>
      <c r="O523" s="17" t="str">
        <f t="shared" si="41"/>
        <v>Si</v>
      </c>
      <c r="P523" s="17">
        <v>1</v>
      </c>
      <c r="Q523" s="19">
        <f>Tablas!$C$5*H523</f>
        <v>0</v>
      </c>
      <c r="R523" s="19">
        <f>Tablas!$D$5*I523</f>
        <v>0</v>
      </c>
      <c r="S523" s="19">
        <f>Tablas!$E$5*J523</f>
        <v>0</v>
      </c>
      <c r="T523" s="19">
        <f>Tablas!$F$5*K523</f>
        <v>120000</v>
      </c>
      <c r="U523" s="19">
        <f>Tablas!$G$5*L523</f>
        <v>500000</v>
      </c>
      <c r="V523" s="19">
        <f>Tablas!$H$5*M523</f>
        <v>360000</v>
      </c>
      <c r="W523" s="19">
        <f t="shared" si="42"/>
        <v>980000</v>
      </c>
      <c r="X523" s="17">
        <f>VLOOKUP(G523, Tablas!$B$9:$C$36, 2, FALSE)</f>
        <v>1</v>
      </c>
      <c r="Y523" s="17">
        <f t="shared" si="43"/>
        <v>2019</v>
      </c>
      <c r="Z523" s="17">
        <f t="shared" si="44"/>
        <v>8</v>
      </c>
    </row>
    <row r="524" spans="1:26" x14ac:dyDescent="0.25">
      <c r="A524" s="2">
        <v>10000522</v>
      </c>
      <c r="B524" s="1" t="s">
        <v>747</v>
      </c>
      <c r="C524" s="3">
        <v>43547</v>
      </c>
      <c r="D524" s="3">
        <v>44209</v>
      </c>
      <c r="E524" s="3" t="s">
        <v>44</v>
      </c>
      <c r="F524" s="1" t="s">
        <v>41</v>
      </c>
      <c r="G524" s="4" t="s">
        <v>41</v>
      </c>
      <c r="H524" s="8">
        <v>1</v>
      </c>
      <c r="I524" s="8">
        <v>1</v>
      </c>
      <c r="J524" s="8">
        <v>0</v>
      </c>
      <c r="K524" s="8">
        <v>1</v>
      </c>
      <c r="L524" s="8">
        <v>1</v>
      </c>
      <c r="M524" s="8">
        <v>1</v>
      </c>
      <c r="N524" s="17" t="str">
        <f t="shared" si="40"/>
        <v>Si</v>
      </c>
      <c r="O524" s="17" t="str">
        <f t="shared" si="41"/>
        <v>Si</v>
      </c>
      <c r="P524" s="17">
        <v>1</v>
      </c>
      <c r="Q524" s="19">
        <f>Tablas!$C$5*H524</f>
        <v>2500</v>
      </c>
      <c r="R524" s="19">
        <f>Tablas!$D$5*I524</f>
        <v>6500</v>
      </c>
      <c r="S524" s="19">
        <f>Tablas!$E$5*J524</f>
        <v>0</v>
      </c>
      <c r="T524" s="19">
        <f>Tablas!$F$5*K524</f>
        <v>120000</v>
      </c>
      <c r="U524" s="19">
        <f>Tablas!$G$5*L524</f>
        <v>250000</v>
      </c>
      <c r="V524" s="19">
        <f>Tablas!$H$5*M524</f>
        <v>180000</v>
      </c>
      <c r="W524" s="19">
        <f t="shared" si="42"/>
        <v>559000</v>
      </c>
      <c r="X524" s="17">
        <f>VLOOKUP(G524, Tablas!$B$9:$C$36, 2, FALSE)</f>
        <v>1</v>
      </c>
      <c r="Y524" s="17">
        <f t="shared" si="43"/>
        <v>2019</v>
      </c>
      <c r="Z524" s="17">
        <f t="shared" si="44"/>
        <v>1</v>
      </c>
    </row>
    <row r="525" spans="1:26" x14ac:dyDescent="0.25">
      <c r="A525" s="2">
        <v>10000523</v>
      </c>
      <c r="B525" s="1" t="s">
        <v>748</v>
      </c>
      <c r="C525" s="3">
        <v>43547</v>
      </c>
      <c r="D525" s="3">
        <v>43638</v>
      </c>
      <c r="E525" s="3" t="s">
        <v>37</v>
      </c>
      <c r="F525" s="1" t="s">
        <v>41</v>
      </c>
      <c r="G525" s="4" t="s">
        <v>41</v>
      </c>
      <c r="H525" s="8">
        <v>1</v>
      </c>
      <c r="I525" s="8">
        <v>1</v>
      </c>
      <c r="J525" s="8">
        <v>0</v>
      </c>
      <c r="K525" s="8">
        <v>1</v>
      </c>
      <c r="L525" s="8">
        <v>2</v>
      </c>
      <c r="M525" s="8">
        <v>2</v>
      </c>
      <c r="N525" s="17" t="str">
        <f t="shared" si="40"/>
        <v>Si</v>
      </c>
      <c r="O525" s="17" t="str">
        <f t="shared" si="41"/>
        <v>Si</v>
      </c>
      <c r="P525" s="17">
        <v>1</v>
      </c>
      <c r="Q525" s="19">
        <f>Tablas!$C$5*H525</f>
        <v>2500</v>
      </c>
      <c r="R525" s="19">
        <f>Tablas!$D$5*I525</f>
        <v>6500</v>
      </c>
      <c r="S525" s="19">
        <f>Tablas!$E$5*J525</f>
        <v>0</v>
      </c>
      <c r="T525" s="19">
        <f>Tablas!$F$5*K525</f>
        <v>120000</v>
      </c>
      <c r="U525" s="19">
        <f>Tablas!$G$5*L525</f>
        <v>500000</v>
      </c>
      <c r="V525" s="19">
        <f>Tablas!$H$5*M525</f>
        <v>360000</v>
      </c>
      <c r="W525" s="19">
        <f t="shared" si="42"/>
        <v>989000</v>
      </c>
      <c r="X525" s="17">
        <f>VLOOKUP(G525, Tablas!$B$9:$C$36, 2, FALSE)</f>
        <v>1</v>
      </c>
      <c r="Y525" s="17">
        <f t="shared" si="43"/>
        <v>2019</v>
      </c>
      <c r="Z525" s="17">
        <f t="shared" si="44"/>
        <v>6</v>
      </c>
    </row>
    <row r="526" spans="1:26" x14ac:dyDescent="0.25">
      <c r="A526" s="2">
        <v>10000524</v>
      </c>
      <c r="B526" s="1" t="s">
        <v>749</v>
      </c>
      <c r="C526" s="3">
        <v>43547</v>
      </c>
      <c r="D526" s="3">
        <v>43661</v>
      </c>
      <c r="E526" s="3" t="s">
        <v>37</v>
      </c>
      <c r="F526" s="1" t="s">
        <v>381</v>
      </c>
      <c r="G526" s="4" t="s">
        <v>258</v>
      </c>
      <c r="H526" s="8">
        <v>0</v>
      </c>
      <c r="I526" s="8">
        <v>1</v>
      </c>
      <c r="J526" s="8">
        <v>0</v>
      </c>
      <c r="K526" s="8">
        <v>3</v>
      </c>
      <c r="L526" s="8">
        <v>1</v>
      </c>
      <c r="M526" s="8">
        <v>0</v>
      </c>
      <c r="N526" s="17" t="str">
        <f t="shared" si="40"/>
        <v>Si</v>
      </c>
      <c r="O526" s="17" t="str">
        <f t="shared" si="41"/>
        <v>Si</v>
      </c>
      <c r="P526" s="17">
        <v>1</v>
      </c>
      <c r="Q526" s="19">
        <f>Tablas!$C$5*H526</f>
        <v>0</v>
      </c>
      <c r="R526" s="19">
        <f>Tablas!$D$5*I526</f>
        <v>6500</v>
      </c>
      <c r="S526" s="19">
        <f>Tablas!$E$5*J526</f>
        <v>0</v>
      </c>
      <c r="T526" s="19">
        <f>Tablas!$F$5*K526</f>
        <v>360000</v>
      </c>
      <c r="U526" s="19">
        <f>Tablas!$G$5*L526</f>
        <v>250000</v>
      </c>
      <c r="V526" s="19">
        <f>Tablas!$H$5*M526</f>
        <v>0</v>
      </c>
      <c r="W526" s="19">
        <f t="shared" si="42"/>
        <v>616500</v>
      </c>
      <c r="X526" s="17">
        <f>VLOOKUP(G526, Tablas!$B$9:$C$36, 2, FALSE)</f>
        <v>4</v>
      </c>
      <c r="Y526" s="17">
        <f t="shared" si="43"/>
        <v>2019</v>
      </c>
      <c r="Z526" s="17">
        <f t="shared" si="44"/>
        <v>7</v>
      </c>
    </row>
    <row r="527" spans="1:26" x14ac:dyDescent="0.25">
      <c r="A527" s="2">
        <v>10000525</v>
      </c>
      <c r="B527" s="1" t="s">
        <v>750</v>
      </c>
      <c r="C527" s="3">
        <v>43547</v>
      </c>
      <c r="D527" s="3">
        <v>44096</v>
      </c>
      <c r="E527" s="3" t="s">
        <v>44</v>
      </c>
      <c r="F527" s="1" t="s">
        <v>87</v>
      </c>
      <c r="G527" s="4" t="s">
        <v>47</v>
      </c>
      <c r="H527" s="8">
        <v>0</v>
      </c>
      <c r="I527" s="8">
        <v>2</v>
      </c>
      <c r="J527" s="8">
        <v>0</v>
      </c>
      <c r="K527" s="8">
        <v>0</v>
      </c>
      <c r="L527" s="8">
        <v>2</v>
      </c>
      <c r="M527" s="8">
        <v>2</v>
      </c>
      <c r="N527" s="17" t="str">
        <f t="shared" si="40"/>
        <v>Si</v>
      </c>
      <c r="O527" s="17" t="str">
        <f t="shared" si="41"/>
        <v>Si</v>
      </c>
      <c r="P527" s="17">
        <v>1</v>
      </c>
      <c r="Q527" s="19">
        <f>Tablas!$C$5*H527</f>
        <v>0</v>
      </c>
      <c r="R527" s="19">
        <f>Tablas!$D$5*I527</f>
        <v>13000</v>
      </c>
      <c r="S527" s="19">
        <f>Tablas!$E$5*J527</f>
        <v>0</v>
      </c>
      <c r="T527" s="19">
        <f>Tablas!$F$5*K527</f>
        <v>0</v>
      </c>
      <c r="U527" s="19">
        <f>Tablas!$G$5*L527</f>
        <v>500000</v>
      </c>
      <c r="V527" s="19">
        <f>Tablas!$H$5*M527</f>
        <v>360000</v>
      </c>
      <c r="W527" s="19">
        <f t="shared" si="42"/>
        <v>873000</v>
      </c>
      <c r="X527" s="17">
        <f>VLOOKUP(G527, Tablas!$B$9:$C$36, 2, FALSE)</f>
        <v>1</v>
      </c>
      <c r="Y527" s="17">
        <f t="shared" si="43"/>
        <v>2019</v>
      </c>
      <c r="Z527" s="17">
        <f t="shared" si="44"/>
        <v>9</v>
      </c>
    </row>
    <row r="528" spans="1:26" x14ac:dyDescent="0.25">
      <c r="A528" s="2">
        <v>10000526</v>
      </c>
      <c r="B528" s="1" t="s">
        <v>751</v>
      </c>
      <c r="C528" s="3">
        <v>43547</v>
      </c>
      <c r="D528" s="3">
        <v>43956</v>
      </c>
      <c r="E528" s="3" t="s">
        <v>44</v>
      </c>
      <c r="F528" s="1" t="s">
        <v>38</v>
      </c>
      <c r="G528" s="4" t="s">
        <v>39</v>
      </c>
      <c r="H528" s="8">
        <v>0</v>
      </c>
      <c r="I528" s="8">
        <v>0</v>
      </c>
      <c r="J528" s="8">
        <v>0</v>
      </c>
      <c r="K528" s="8">
        <v>1</v>
      </c>
      <c r="L528" s="8">
        <v>1</v>
      </c>
      <c r="M528" s="8">
        <v>1</v>
      </c>
      <c r="N528" s="17" t="str">
        <f t="shared" si="40"/>
        <v>No</v>
      </c>
      <c r="O528" s="17" t="str">
        <f t="shared" si="41"/>
        <v>Si</v>
      </c>
      <c r="P528" s="17">
        <v>1</v>
      </c>
      <c r="Q528" s="19">
        <f>Tablas!$C$5*H528</f>
        <v>0</v>
      </c>
      <c r="R528" s="19">
        <f>Tablas!$D$5*I528</f>
        <v>0</v>
      </c>
      <c r="S528" s="19">
        <f>Tablas!$E$5*J528</f>
        <v>0</v>
      </c>
      <c r="T528" s="19">
        <f>Tablas!$F$5*K528</f>
        <v>120000</v>
      </c>
      <c r="U528" s="19">
        <f>Tablas!$G$5*L528</f>
        <v>250000</v>
      </c>
      <c r="V528" s="19">
        <f>Tablas!$H$5*M528</f>
        <v>180000</v>
      </c>
      <c r="W528" s="19">
        <f t="shared" si="42"/>
        <v>550000</v>
      </c>
      <c r="X528" s="17">
        <f>VLOOKUP(G528, Tablas!$B$9:$C$36, 2, FALSE)</f>
        <v>1</v>
      </c>
      <c r="Y528" s="17">
        <f t="shared" si="43"/>
        <v>2019</v>
      </c>
      <c r="Z528" s="17">
        <f t="shared" si="44"/>
        <v>5</v>
      </c>
    </row>
    <row r="529" spans="1:26" x14ac:dyDescent="0.25">
      <c r="A529" s="2">
        <v>10000527</v>
      </c>
      <c r="B529" s="1" t="s">
        <v>752</v>
      </c>
      <c r="C529" s="3">
        <v>43547</v>
      </c>
      <c r="D529" s="3">
        <v>44084</v>
      </c>
      <c r="E529" s="3" t="s">
        <v>44</v>
      </c>
      <c r="F529" s="1" t="s">
        <v>694</v>
      </c>
      <c r="G529" s="4" t="s">
        <v>39</v>
      </c>
      <c r="H529" s="8">
        <v>0</v>
      </c>
      <c r="I529" s="8">
        <v>2</v>
      </c>
      <c r="J529" s="8">
        <v>0</v>
      </c>
      <c r="K529" s="8">
        <v>0</v>
      </c>
      <c r="L529" s="8">
        <v>1</v>
      </c>
      <c r="M529" s="8">
        <v>2</v>
      </c>
      <c r="N529" s="17" t="str">
        <f t="shared" si="40"/>
        <v>Si</v>
      </c>
      <c r="O529" s="17" t="str">
        <f t="shared" si="41"/>
        <v>Si</v>
      </c>
      <c r="P529" s="17">
        <v>1</v>
      </c>
      <c r="Q529" s="19">
        <f>Tablas!$C$5*H529</f>
        <v>0</v>
      </c>
      <c r="R529" s="19">
        <f>Tablas!$D$5*I529</f>
        <v>13000</v>
      </c>
      <c r="S529" s="19">
        <f>Tablas!$E$5*J529</f>
        <v>0</v>
      </c>
      <c r="T529" s="19">
        <f>Tablas!$F$5*K529</f>
        <v>0</v>
      </c>
      <c r="U529" s="19">
        <f>Tablas!$G$5*L529</f>
        <v>250000</v>
      </c>
      <c r="V529" s="19">
        <f>Tablas!$H$5*M529</f>
        <v>360000</v>
      </c>
      <c r="W529" s="19">
        <f t="shared" si="42"/>
        <v>623000</v>
      </c>
      <c r="X529" s="17">
        <f>VLOOKUP(G529, Tablas!$B$9:$C$36, 2, FALSE)</f>
        <v>1</v>
      </c>
      <c r="Y529" s="17">
        <f t="shared" si="43"/>
        <v>2019</v>
      </c>
      <c r="Z529" s="17">
        <f t="shared" si="44"/>
        <v>9</v>
      </c>
    </row>
    <row r="530" spans="1:26" x14ac:dyDescent="0.25">
      <c r="A530" s="2">
        <v>10000528</v>
      </c>
      <c r="B530" s="1" t="s">
        <v>753</v>
      </c>
      <c r="C530" s="3">
        <v>43547</v>
      </c>
      <c r="D530" s="3">
        <v>44405</v>
      </c>
      <c r="E530" s="3" t="s">
        <v>44</v>
      </c>
      <c r="F530" s="1" t="s">
        <v>204</v>
      </c>
      <c r="G530" s="4" t="s">
        <v>78</v>
      </c>
      <c r="H530" s="8">
        <v>0</v>
      </c>
      <c r="I530" s="8">
        <v>0</v>
      </c>
      <c r="J530" s="8">
        <v>0</v>
      </c>
      <c r="K530" s="8">
        <v>1</v>
      </c>
      <c r="L530" s="8">
        <v>2</v>
      </c>
      <c r="M530" s="8">
        <v>1</v>
      </c>
      <c r="N530" s="17" t="str">
        <f t="shared" si="40"/>
        <v>No</v>
      </c>
      <c r="O530" s="17" t="str">
        <f t="shared" si="41"/>
        <v>Si</v>
      </c>
      <c r="P530" s="17">
        <v>1</v>
      </c>
      <c r="Q530" s="19">
        <f>Tablas!$C$5*H530</f>
        <v>0</v>
      </c>
      <c r="R530" s="19">
        <f>Tablas!$D$5*I530</f>
        <v>0</v>
      </c>
      <c r="S530" s="19">
        <f>Tablas!$E$5*J530</f>
        <v>0</v>
      </c>
      <c r="T530" s="19">
        <f>Tablas!$F$5*K530</f>
        <v>120000</v>
      </c>
      <c r="U530" s="19">
        <f>Tablas!$G$5*L530</f>
        <v>500000</v>
      </c>
      <c r="V530" s="19">
        <f>Tablas!$H$5*M530</f>
        <v>180000</v>
      </c>
      <c r="W530" s="19">
        <f t="shared" si="42"/>
        <v>800000</v>
      </c>
      <c r="X530" s="17">
        <f>VLOOKUP(G530, Tablas!$B$9:$C$36, 2, FALSE)</f>
        <v>2</v>
      </c>
      <c r="Y530" s="17">
        <f t="shared" si="43"/>
        <v>2019</v>
      </c>
      <c r="Z530" s="17">
        <f t="shared" si="44"/>
        <v>7</v>
      </c>
    </row>
    <row r="531" spans="1:26" x14ac:dyDescent="0.25">
      <c r="A531" s="2">
        <v>10000529</v>
      </c>
      <c r="B531" s="1" t="s">
        <v>754</v>
      </c>
      <c r="C531" s="3">
        <v>43547</v>
      </c>
      <c r="D531" s="3">
        <v>43873</v>
      </c>
      <c r="E531" s="3" t="s">
        <v>44</v>
      </c>
      <c r="F531" s="1" t="s">
        <v>204</v>
      </c>
      <c r="G531" s="4" t="s">
        <v>78</v>
      </c>
      <c r="H531" s="8">
        <v>0</v>
      </c>
      <c r="I531" s="8">
        <v>0</v>
      </c>
      <c r="J531" s="8">
        <v>1</v>
      </c>
      <c r="K531" s="8">
        <v>0</v>
      </c>
      <c r="L531" s="8">
        <v>3</v>
      </c>
      <c r="M531" s="8">
        <v>1</v>
      </c>
      <c r="N531" s="17" t="str">
        <f t="shared" si="40"/>
        <v>Si</v>
      </c>
      <c r="O531" s="17" t="str">
        <f t="shared" si="41"/>
        <v>Si</v>
      </c>
      <c r="P531" s="17">
        <v>1</v>
      </c>
      <c r="Q531" s="19">
        <f>Tablas!$C$5*H531</f>
        <v>0</v>
      </c>
      <c r="R531" s="19">
        <f>Tablas!$D$5*I531</f>
        <v>0</v>
      </c>
      <c r="S531" s="19">
        <f>Tablas!$E$5*J531</f>
        <v>1500</v>
      </c>
      <c r="T531" s="19">
        <f>Tablas!$F$5*K531</f>
        <v>0</v>
      </c>
      <c r="U531" s="19">
        <f>Tablas!$G$5*L531</f>
        <v>750000</v>
      </c>
      <c r="V531" s="19">
        <f>Tablas!$H$5*M531</f>
        <v>180000</v>
      </c>
      <c r="W531" s="19">
        <f t="shared" si="42"/>
        <v>931500</v>
      </c>
      <c r="X531" s="17">
        <f>VLOOKUP(G531, Tablas!$B$9:$C$36, 2, FALSE)</f>
        <v>2</v>
      </c>
      <c r="Y531" s="17">
        <f t="shared" si="43"/>
        <v>2019</v>
      </c>
      <c r="Z531" s="17">
        <f t="shared" si="44"/>
        <v>2</v>
      </c>
    </row>
    <row r="532" spans="1:26" x14ac:dyDescent="0.25">
      <c r="A532" s="2">
        <v>10000530</v>
      </c>
      <c r="B532" s="1" t="s">
        <v>755</v>
      </c>
      <c r="C532" s="3">
        <v>43547</v>
      </c>
      <c r="D532" s="3">
        <v>44390</v>
      </c>
      <c r="E532" s="3" t="s">
        <v>44</v>
      </c>
      <c r="F532" s="1" t="s">
        <v>204</v>
      </c>
      <c r="G532" s="4" t="s">
        <v>78</v>
      </c>
      <c r="H532" s="8">
        <v>1</v>
      </c>
      <c r="I532" s="8">
        <v>2</v>
      </c>
      <c r="J532" s="8">
        <v>1</v>
      </c>
      <c r="K532" s="8">
        <v>3</v>
      </c>
      <c r="L532" s="8">
        <v>2</v>
      </c>
      <c r="M532" s="8">
        <v>0</v>
      </c>
      <c r="N532" s="17" t="str">
        <f t="shared" si="40"/>
        <v>Si</v>
      </c>
      <c r="O532" s="17" t="str">
        <f t="shared" si="41"/>
        <v>Si</v>
      </c>
      <c r="P532" s="17">
        <v>1</v>
      </c>
      <c r="Q532" s="19">
        <f>Tablas!$C$5*H532</f>
        <v>2500</v>
      </c>
      <c r="R532" s="19">
        <f>Tablas!$D$5*I532</f>
        <v>13000</v>
      </c>
      <c r="S532" s="19">
        <f>Tablas!$E$5*J532</f>
        <v>1500</v>
      </c>
      <c r="T532" s="19">
        <f>Tablas!$F$5*K532</f>
        <v>360000</v>
      </c>
      <c r="U532" s="19">
        <f>Tablas!$G$5*L532</f>
        <v>500000</v>
      </c>
      <c r="V532" s="19">
        <f>Tablas!$H$5*M532</f>
        <v>0</v>
      </c>
      <c r="W532" s="19">
        <f t="shared" si="42"/>
        <v>877000</v>
      </c>
      <c r="X532" s="17">
        <f>VLOOKUP(G532, Tablas!$B$9:$C$36, 2, FALSE)</f>
        <v>2</v>
      </c>
      <c r="Y532" s="17">
        <f t="shared" si="43"/>
        <v>2019</v>
      </c>
      <c r="Z532" s="17">
        <f t="shared" si="44"/>
        <v>7</v>
      </c>
    </row>
    <row r="533" spans="1:26" x14ac:dyDescent="0.25">
      <c r="A533" s="2">
        <v>10000531</v>
      </c>
      <c r="B533" s="1" t="s">
        <v>756</v>
      </c>
      <c r="C533" s="3">
        <v>43547</v>
      </c>
      <c r="D533" s="3">
        <v>44090</v>
      </c>
      <c r="E533" s="3" t="s">
        <v>44</v>
      </c>
      <c r="F533" s="1" t="s">
        <v>757</v>
      </c>
      <c r="G533" s="4" t="s">
        <v>78</v>
      </c>
      <c r="H533" s="8">
        <v>0</v>
      </c>
      <c r="I533" s="8">
        <v>2</v>
      </c>
      <c r="J533" s="8">
        <v>1</v>
      </c>
      <c r="K533" s="8">
        <v>0</v>
      </c>
      <c r="L533" s="8">
        <v>1</v>
      </c>
      <c r="M533" s="8">
        <v>1</v>
      </c>
      <c r="N533" s="17" t="str">
        <f t="shared" si="40"/>
        <v>Si</v>
      </c>
      <c r="O533" s="17" t="str">
        <f t="shared" si="41"/>
        <v>Si</v>
      </c>
      <c r="P533" s="17">
        <v>1</v>
      </c>
      <c r="Q533" s="19">
        <f>Tablas!$C$5*H533</f>
        <v>0</v>
      </c>
      <c r="R533" s="19">
        <f>Tablas!$D$5*I533</f>
        <v>13000</v>
      </c>
      <c r="S533" s="19">
        <f>Tablas!$E$5*J533</f>
        <v>1500</v>
      </c>
      <c r="T533" s="19">
        <f>Tablas!$F$5*K533</f>
        <v>0</v>
      </c>
      <c r="U533" s="19">
        <f>Tablas!$G$5*L533</f>
        <v>250000</v>
      </c>
      <c r="V533" s="19">
        <f>Tablas!$H$5*M533</f>
        <v>180000</v>
      </c>
      <c r="W533" s="19">
        <f t="shared" si="42"/>
        <v>444500</v>
      </c>
      <c r="X533" s="17">
        <f>VLOOKUP(G533, Tablas!$B$9:$C$36, 2, FALSE)</f>
        <v>2</v>
      </c>
      <c r="Y533" s="17">
        <f t="shared" si="43"/>
        <v>2019</v>
      </c>
      <c r="Z533" s="17">
        <f t="shared" si="44"/>
        <v>9</v>
      </c>
    </row>
    <row r="534" spans="1:26" x14ac:dyDescent="0.25">
      <c r="A534" s="2">
        <v>10000532</v>
      </c>
      <c r="B534" s="1" t="s">
        <v>758</v>
      </c>
      <c r="C534" s="3">
        <v>43547</v>
      </c>
      <c r="D534" s="3">
        <v>44447</v>
      </c>
      <c r="E534" s="3" t="s">
        <v>37</v>
      </c>
      <c r="F534" s="1" t="s">
        <v>94</v>
      </c>
      <c r="G534" s="4" t="s">
        <v>95</v>
      </c>
      <c r="H534" s="8">
        <v>0</v>
      </c>
      <c r="I534" s="8">
        <v>1</v>
      </c>
      <c r="J534" s="8">
        <v>1</v>
      </c>
      <c r="K534" s="8">
        <v>1</v>
      </c>
      <c r="L534" s="8">
        <v>3</v>
      </c>
      <c r="M534" s="8">
        <v>2</v>
      </c>
      <c r="N534" s="17" t="str">
        <f t="shared" si="40"/>
        <v>Si</v>
      </c>
      <c r="O534" s="17" t="str">
        <f t="shared" si="41"/>
        <v>Si</v>
      </c>
      <c r="P534" s="17">
        <v>1</v>
      </c>
      <c r="Q534" s="19">
        <f>Tablas!$C$5*H534</f>
        <v>0</v>
      </c>
      <c r="R534" s="19">
        <f>Tablas!$D$5*I534</f>
        <v>6500</v>
      </c>
      <c r="S534" s="19">
        <f>Tablas!$E$5*J534</f>
        <v>1500</v>
      </c>
      <c r="T534" s="19">
        <f>Tablas!$F$5*K534</f>
        <v>120000</v>
      </c>
      <c r="U534" s="19">
        <f>Tablas!$G$5*L534</f>
        <v>750000</v>
      </c>
      <c r="V534" s="19">
        <f>Tablas!$H$5*M534</f>
        <v>360000</v>
      </c>
      <c r="W534" s="19">
        <f t="shared" si="42"/>
        <v>1238000</v>
      </c>
      <c r="X534" s="17">
        <f>VLOOKUP(G534, Tablas!$B$9:$C$36, 2, FALSE)</f>
        <v>2</v>
      </c>
      <c r="Y534" s="17">
        <f t="shared" si="43"/>
        <v>2019</v>
      </c>
      <c r="Z534" s="17">
        <f t="shared" si="44"/>
        <v>9</v>
      </c>
    </row>
    <row r="535" spans="1:26" x14ac:dyDescent="0.25">
      <c r="A535" s="2">
        <v>10000533</v>
      </c>
      <c r="B535" s="1" t="s">
        <v>759</v>
      </c>
      <c r="C535" s="3">
        <v>43547</v>
      </c>
      <c r="D535" s="3">
        <v>44074</v>
      </c>
      <c r="E535" s="3" t="s">
        <v>44</v>
      </c>
      <c r="F535" s="1" t="s">
        <v>760</v>
      </c>
      <c r="G535" s="4" t="s">
        <v>189</v>
      </c>
      <c r="H535" s="8">
        <v>1</v>
      </c>
      <c r="I535" s="8">
        <v>0</v>
      </c>
      <c r="J535" s="8">
        <v>0</v>
      </c>
      <c r="K535" s="8">
        <v>1</v>
      </c>
      <c r="L535" s="8">
        <v>3</v>
      </c>
      <c r="M535" s="8">
        <v>1</v>
      </c>
      <c r="N535" s="17" t="str">
        <f t="shared" si="40"/>
        <v>Si</v>
      </c>
      <c r="O535" s="17" t="str">
        <f t="shared" si="41"/>
        <v>Si</v>
      </c>
      <c r="P535" s="17">
        <v>1</v>
      </c>
      <c r="Q535" s="19">
        <f>Tablas!$C$5*H535</f>
        <v>2500</v>
      </c>
      <c r="R535" s="19">
        <f>Tablas!$D$5*I535</f>
        <v>0</v>
      </c>
      <c r="S535" s="19">
        <f>Tablas!$E$5*J535</f>
        <v>0</v>
      </c>
      <c r="T535" s="19">
        <f>Tablas!$F$5*K535</f>
        <v>120000</v>
      </c>
      <c r="U535" s="19">
        <f>Tablas!$G$5*L535</f>
        <v>750000</v>
      </c>
      <c r="V535" s="19">
        <f>Tablas!$H$5*M535</f>
        <v>180000</v>
      </c>
      <c r="W535" s="19">
        <f t="shared" si="42"/>
        <v>1052500</v>
      </c>
      <c r="X535" s="17">
        <f>VLOOKUP(G535, Tablas!$B$9:$C$36, 2, FALSE)</f>
        <v>4</v>
      </c>
      <c r="Y535" s="17">
        <f t="shared" si="43"/>
        <v>2019</v>
      </c>
      <c r="Z535" s="17">
        <f t="shared" si="44"/>
        <v>8</v>
      </c>
    </row>
    <row r="536" spans="1:26" x14ac:dyDescent="0.25">
      <c r="A536" s="2">
        <v>10000534</v>
      </c>
      <c r="B536" s="1" t="s">
        <v>761</v>
      </c>
      <c r="C536" s="3">
        <v>43547</v>
      </c>
      <c r="D536" s="3">
        <v>43984</v>
      </c>
      <c r="E536" s="3" t="s">
        <v>44</v>
      </c>
      <c r="F536" s="1" t="s">
        <v>762</v>
      </c>
      <c r="G536" s="4" t="s">
        <v>258</v>
      </c>
      <c r="H536" s="8">
        <v>0</v>
      </c>
      <c r="I536" s="8">
        <v>2</v>
      </c>
      <c r="J536" s="8">
        <v>0</v>
      </c>
      <c r="K536" s="8">
        <v>0</v>
      </c>
      <c r="L536" s="8">
        <v>1</v>
      </c>
      <c r="M536" s="8">
        <v>1</v>
      </c>
      <c r="N536" s="17" t="str">
        <f t="shared" si="40"/>
        <v>Si</v>
      </c>
      <c r="O536" s="17" t="str">
        <f t="shared" si="41"/>
        <v>Si</v>
      </c>
      <c r="P536" s="17">
        <v>1</v>
      </c>
      <c r="Q536" s="19">
        <f>Tablas!$C$5*H536</f>
        <v>0</v>
      </c>
      <c r="R536" s="19">
        <f>Tablas!$D$5*I536</f>
        <v>13000</v>
      </c>
      <c r="S536" s="19">
        <f>Tablas!$E$5*J536</f>
        <v>0</v>
      </c>
      <c r="T536" s="19">
        <f>Tablas!$F$5*K536</f>
        <v>0</v>
      </c>
      <c r="U536" s="19">
        <f>Tablas!$G$5*L536</f>
        <v>250000</v>
      </c>
      <c r="V536" s="19">
        <f>Tablas!$H$5*M536</f>
        <v>180000</v>
      </c>
      <c r="W536" s="19">
        <f t="shared" si="42"/>
        <v>443000</v>
      </c>
      <c r="X536" s="17">
        <f>VLOOKUP(G536, Tablas!$B$9:$C$36, 2, FALSE)</f>
        <v>4</v>
      </c>
      <c r="Y536" s="17">
        <f t="shared" si="43"/>
        <v>2019</v>
      </c>
      <c r="Z536" s="17">
        <f t="shared" si="44"/>
        <v>6</v>
      </c>
    </row>
    <row r="537" spans="1:26" x14ac:dyDescent="0.25">
      <c r="A537" s="2">
        <v>10000535</v>
      </c>
      <c r="B537" s="1" t="s">
        <v>763</v>
      </c>
      <c r="C537" s="3">
        <v>43547</v>
      </c>
      <c r="D537" s="3">
        <v>44346</v>
      </c>
      <c r="E537" s="3" t="s">
        <v>44</v>
      </c>
      <c r="F537" s="1" t="s">
        <v>41</v>
      </c>
      <c r="G537" s="4" t="s">
        <v>41</v>
      </c>
      <c r="H537" s="8">
        <v>0</v>
      </c>
      <c r="I537" s="8">
        <v>1</v>
      </c>
      <c r="J537" s="8">
        <v>1</v>
      </c>
      <c r="K537" s="8">
        <v>0</v>
      </c>
      <c r="L537" s="8">
        <v>2</v>
      </c>
      <c r="M537" s="8">
        <v>0</v>
      </c>
      <c r="N537" s="17" t="str">
        <f t="shared" si="40"/>
        <v>Si</v>
      </c>
      <c r="O537" s="17" t="str">
        <f t="shared" si="41"/>
        <v>Si</v>
      </c>
      <c r="P537" s="17">
        <v>1</v>
      </c>
      <c r="Q537" s="19">
        <f>Tablas!$C$5*H537</f>
        <v>0</v>
      </c>
      <c r="R537" s="19">
        <f>Tablas!$D$5*I537</f>
        <v>6500</v>
      </c>
      <c r="S537" s="19">
        <f>Tablas!$E$5*J537</f>
        <v>1500</v>
      </c>
      <c r="T537" s="19">
        <f>Tablas!$F$5*K537</f>
        <v>0</v>
      </c>
      <c r="U537" s="19">
        <f>Tablas!$G$5*L537</f>
        <v>500000</v>
      </c>
      <c r="V537" s="19">
        <f>Tablas!$H$5*M537</f>
        <v>0</v>
      </c>
      <c r="W537" s="19">
        <f t="shared" si="42"/>
        <v>508000</v>
      </c>
      <c r="X537" s="17">
        <f>VLOOKUP(G537, Tablas!$B$9:$C$36, 2, FALSE)</f>
        <v>1</v>
      </c>
      <c r="Y537" s="17">
        <f t="shared" si="43"/>
        <v>2019</v>
      </c>
      <c r="Z537" s="17">
        <f t="shared" si="44"/>
        <v>5</v>
      </c>
    </row>
    <row r="538" spans="1:26" x14ac:dyDescent="0.25">
      <c r="A538" s="2">
        <v>10000536</v>
      </c>
      <c r="B538" s="1" t="s">
        <v>764</v>
      </c>
      <c r="C538" s="3">
        <v>43547</v>
      </c>
      <c r="D538" s="3">
        <v>43818</v>
      </c>
      <c r="E538" s="3" t="s">
        <v>44</v>
      </c>
      <c r="F538" s="1" t="s">
        <v>53</v>
      </c>
      <c r="G538" s="4" t="s">
        <v>54</v>
      </c>
      <c r="H538" s="8">
        <v>0</v>
      </c>
      <c r="I538" s="8">
        <v>1</v>
      </c>
      <c r="J538" s="8">
        <v>0</v>
      </c>
      <c r="K538" s="8">
        <v>3</v>
      </c>
      <c r="L538" s="8">
        <v>2</v>
      </c>
      <c r="M538" s="8">
        <v>0</v>
      </c>
      <c r="N538" s="17" t="str">
        <f t="shared" si="40"/>
        <v>Si</v>
      </c>
      <c r="O538" s="17" t="str">
        <f t="shared" si="41"/>
        <v>Si</v>
      </c>
      <c r="P538" s="17">
        <v>1</v>
      </c>
      <c r="Q538" s="19">
        <f>Tablas!$C$5*H538</f>
        <v>0</v>
      </c>
      <c r="R538" s="19">
        <f>Tablas!$D$5*I538</f>
        <v>6500</v>
      </c>
      <c r="S538" s="19">
        <f>Tablas!$E$5*J538</f>
        <v>0</v>
      </c>
      <c r="T538" s="19">
        <f>Tablas!$F$5*K538</f>
        <v>360000</v>
      </c>
      <c r="U538" s="19">
        <f>Tablas!$G$5*L538</f>
        <v>500000</v>
      </c>
      <c r="V538" s="19">
        <f>Tablas!$H$5*M538</f>
        <v>0</v>
      </c>
      <c r="W538" s="19">
        <f t="shared" si="42"/>
        <v>866500</v>
      </c>
      <c r="X538" s="17">
        <f>VLOOKUP(G538, Tablas!$B$9:$C$36, 2, FALSE)</f>
        <v>1</v>
      </c>
      <c r="Y538" s="17">
        <f t="shared" si="43"/>
        <v>2019</v>
      </c>
      <c r="Z538" s="17">
        <f t="shared" si="44"/>
        <v>12</v>
      </c>
    </row>
    <row r="539" spans="1:26" x14ac:dyDescent="0.25">
      <c r="A539" s="2">
        <v>10000537</v>
      </c>
      <c r="B539" s="1" t="s">
        <v>765</v>
      </c>
      <c r="C539" s="3">
        <v>43547</v>
      </c>
      <c r="D539" s="3">
        <v>44349</v>
      </c>
      <c r="E539" s="3" t="s">
        <v>44</v>
      </c>
      <c r="F539" s="1" t="s">
        <v>766</v>
      </c>
      <c r="G539" s="4" t="s">
        <v>113</v>
      </c>
      <c r="H539" s="8">
        <v>1</v>
      </c>
      <c r="I539" s="8">
        <v>0</v>
      </c>
      <c r="J539" s="8">
        <v>0</v>
      </c>
      <c r="K539" s="8">
        <v>0</v>
      </c>
      <c r="L539" s="8">
        <v>1</v>
      </c>
      <c r="M539" s="8">
        <v>0</v>
      </c>
      <c r="N539" s="17" t="str">
        <f t="shared" si="40"/>
        <v>Si</v>
      </c>
      <c r="O539" s="17" t="str">
        <f t="shared" si="41"/>
        <v>Si</v>
      </c>
      <c r="P539" s="17">
        <v>1</v>
      </c>
      <c r="Q539" s="19">
        <f>Tablas!$C$5*H539</f>
        <v>2500</v>
      </c>
      <c r="R539" s="19">
        <f>Tablas!$D$5*I539</f>
        <v>0</v>
      </c>
      <c r="S539" s="19">
        <f>Tablas!$E$5*J539</f>
        <v>0</v>
      </c>
      <c r="T539" s="19">
        <f>Tablas!$F$5*K539</f>
        <v>0</v>
      </c>
      <c r="U539" s="19">
        <f>Tablas!$G$5*L539</f>
        <v>250000</v>
      </c>
      <c r="V539" s="19">
        <f>Tablas!$H$5*M539</f>
        <v>0</v>
      </c>
      <c r="W539" s="19">
        <f t="shared" si="42"/>
        <v>252500</v>
      </c>
      <c r="X539" s="17">
        <f>VLOOKUP(G539, Tablas!$B$9:$C$36, 2, FALSE)</f>
        <v>3</v>
      </c>
      <c r="Y539" s="17">
        <f t="shared" si="43"/>
        <v>2019</v>
      </c>
      <c r="Z539" s="17">
        <f t="shared" si="44"/>
        <v>6</v>
      </c>
    </row>
    <row r="540" spans="1:26" x14ac:dyDescent="0.25">
      <c r="A540" s="2">
        <v>10000538</v>
      </c>
      <c r="B540" s="1" t="s">
        <v>767</v>
      </c>
      <c r="C540" s="3">
        <v>43547</v>
      </c>
      <c r="D540" s="3">
        <v>43887</v>
      </c>
      <c r="E540" s="3" t="s">
        <v>37</v>
      </c>
      <c r="F540" s="1" t="s">
        <v>87</v>
      </c>
      <c r="G540" s="4" t="s">
        <v>47</v>
      </c>
      <c r="H540" s="8">
        <v>0</v>
      </c>
      <c r="I540" s="8">
        <v>2</v>
      </c>
      <c r="J540" s="8">
        <v>0</v>
      </c>
      <c r="K540" s="8">
        <v>3</v>
      </c>
      <c r="L540" s="8">
        <v>1</v>
      </c>
      <c r="M540" s="8">
        <v>2</v>
      </c>
      <c r="N540" s="17" t="str">
        <f t="shared" si="40"/>
        <v>Si</v>
      </c>
      <c r="O540" s="17" t="str">
        <f t="shared" si="41"/>
        <v>Si</v>
      </c>
      <c r="P540" s="17">
        <v>1</v>
      </c>
      <c r="Q540" s="19">
        <f>Tablas!$C$5*H540</f>
        <v>0</v>
      </c>
      <c r="R540" s="19">
        <f>Tablas!$D$5*I540</f>
        <v>13000</v>
      </c>
      <c r="S540" s="19">
        <f>Tablas!$E$5*J540</f>
        <v>0</v>
      </c>
      <c r="T540" s="19">
        <f>Tablas!$F$5*K540</f>
        <v>360000</v>
      </c>
      <c r="U540" s="19">
        <f>Tablas!$G$5*L540</f>
        <v>250000</v>
      </c>
      <c r="V540" s="19">
        <f>Tablas!$H$5*M540</f>
        <v>360000</v>
      </c>
      <c r="W540" s="19">
        <f t="shared" si="42"/>
        <v>983000</v>
      </c>
      <c r="X540" s="17">
        <f>VLOOKUP(G540, Tablas!$B$9:$C$36, 2, FALSE)</f>
        <v>1</v>
      </c>
      <c r="Y540" s="17">
        <f t="shared" si="43"/>
        <v>2019</v>
      </c>
      <c r="Z540" s="17">
        <f t="shared" si="44"/>
        <v>2</v>
      </c>
    </row>
    <row r="541" spans="1:26" x14ac:dyDescent="0.25">
      <c r="A541" s="2">
        <v>10000539</v>
      </c>
      <c r="B541" s="1" t="s">
        <v>768</v>
      </c>
      <c r="C541" s="3">
        <v>43547</v>
      </c>
      <c r="D541" s="3">
        <v>44040</v>
      </c>
      <c r="E541" s="3" t="s">
        <v>37</v>
      </c>
      <c r="F541" s="1" t="s">
        <v>405</v>
      </c>
      <c r="G541" s="4" t="s">
        <v>113</v>
      </c>
      <c r="H541" s="8">
        <v>0</v>
      </c>
      <c r="I541" s="8">
        <v>0</v>
      </c>
      <c r="J541" s="8">
        <v>0</v>
      </c>
      <c r="K541" s="8">
        <v>1</v>
      </c>
      <c r="L541" s="8">
        <v>2</v>
      </c>
      <c r="M541" s="8">
        <v>0</v>
      </c>
      <c r="N541" s="17" t="str">
        <f t="shared" si="40"/>
        <v>No</v>
      </c>
      <c r="O541" s="17" t="str">
        <f t="shared" si="41"/>
        <v>Si</v>
      </c>
      <c r="P541" s="17">
        <v>1</v>
      </c>
      <c r="Q541" s="19">
        <f>Tablas!$C$5*H541</f>
        <v>0</v>
      </c>
      <c r="R541" s="19">
        <f>Tablas!$D$5*I541</f>
        <v>0</v>
      </c>
      <c r="S541" s="19">
        <f>Tablas!$E$5*J541</f>
        <v>0</v>
      </c>
      <c r="T541" s="19">
        <f>Tablas!$F$5*K541</f>
        <v>120000</v>
      </c>
      <c r="U541" s="19">
        <f>Tablas!$G$5*L541</f>
        <v>500000</v>
      </c>
      <c r="V541" s="19">
        <f>Tablas!$H$5*M541</f>
        <v>0</v>
      </c>
      <c r="W541" s="19">
        <f t="shared" si="42"/>
        <v>620000</v>
      </c>
      <c r="X541" s="17">
        <f>VLOOKUP(G541, Tablas!$B$9:$C$36, 2, FALSE)</f>
        <v>3</v>
      </c>
      <c r="Y541" s="17">
        <f t="shared" si="43"/>
        <v>2019</v>
      </c>
      <c r="Z541" s="17">
        <f t="shared" si="44"/>
        <v>7</v>
      </c>
    </row>
    <row r="542" spans="1:26" x14ac:dyDescent="0.25">
      <c r="A542" s="2">
        <v>10000540</v>
      </c>
      <c r="B542" s="1" t="s">
        <v>769</v>
      </c>
      <c r="C542" s="3">
        <v>43547</v>
      </c>
      <c r="D542" s="3">
        <v>44037</v>
      </c>
      <c r="E542" s="3" t="s">
        <v>37</v>
      </c>
      <c r="F542" s="1" t="s">
        <v>770</v>
      </c>
      <c r="G542" s="4" t="s">
        <v>90</v>
      </c>
      <c r="H542" s="8">
        <v>1</v>
      </c>
      <c r="I542" s="8">
        <v>1</v>
      </c>
      <c r="J542" s="8">
        <v>0</v>
      </c>
      <c r="K542" s="8">
        <v>1</v>
      </c>
      <c r="L542" s="8">
        <v>3</v>
      </c>
      <c r="M542" s="8">
        <v>2</v>
      </c>
      <c r="N542" s="17" t="str">
        <f t="shared" si="40"/>
        <v>Si</v>
      </c>
      <c r="O542" s="17" t="str">
        <f t="shared" si="41"/>
        <v>Si</v>
      </c>
      <c r="P542" s="17">
        <v>1</v>
      </c>
      <c r="Q542" s="19">
        <f>Tablas!$C$5*H542</f>
        <v>2500</v>
      </c>
      <c r="R542" s="19">
        <f>Tablas!$D$5*I542</f>
        <v>6500</v>
      </c>
      <c r="S542" s="19">
        <f>Tablas!$E$5*J542</f>
        <v>0</v>
      </c>
      <c r="T542" s="19">
        <f>Tablas!$F$5*K542</f>
        <v>120000</v>
      </c>
      <c r="U542" s="19">
        <f>Tablas!$G$5*L542</f>
        <v>750000</v>
      </c>
      <c r="V542" s="19">
        <f>Tablas!$H$5*M542</f>
        <v>360000</v>
      </c>
      <c r="W542" s="19">
        <f t="shared" si="42"/>
        <v>1239000</v>
      </c>
      <c r="X542" s="17">
        <f>VLOOKUP(G542, Tablas!$B$9:$C$36, 2, FALSE)</f>
        <v>2</v>
      </c>
      <c r="Y542" s="17">
        <f t="shared" si="43"/>
        <v>2019</v>
      </c>
      <c r="Z542" s="17">
        <f t="shared" si="44"/>
        <v>7</v>
      </c>
    </row>
    <row r="543" spans="1:26" x14ac:dyDescent="0.25">
      <c r="A543" s="2">
        <v>10000541</v>
      </c>
      <c r="B543" s="1" t="s">
        <v>771</v>
      </c>
      <c r="C543" s="3">
        <v>43547</v>
      </c>
      <c r="D543" s="3">
        <v>44166</v>
      </c>
      <c r="E543" s="3" t="s">
        <v>37</v>
      </c>
      <c r="F543" s="1" t="s">
        <v>49</v>
      </c>
      <c r="G543" s="4" t="s">
        <v>50</v>
      </c>
      <c r="H543" s="8">
        <v>0</v>
      </c>
      <c r="I543" s="8">
        <v>1</v>
      </c>
      <c r="J543" s="8">
        <v>0</v>
      </c>
      <c r="K543" s="8">
        <v>1</v>
      </c>
      <c r="L543" s="8">
        <v>2</v>
      </c>
      <c r="M543" s="8">
        <v>1</v>
      </c>
      <c r="N543" s="17" t="str">
        <f t="shared" si="40"/>
        <v>Si</v>
      </c>
      <c r="O543" s="17" t="str">
        <f t="shared" si="41"/>
        <v>Si</v>
      </c>
      <c r="P543" s="17">
        <v>1</v>
      </c>
      <c r="Q543" s="19">
        <f>Tablas!$C$5*H543</f>
        <v>0</v>
      </c>
      <c r="R543" s="19">
        <f>Tablas!$D$5*I543</f>
        <v>6500</v>
      </c>
      <c r="S543" s="19">
        <f>Tablas!$E$5*J543</f>
        <v>0</v>
      </c>
      <c r="T543" s="19">
        <f>Tablas!$F$5*K543</f>
        <v>120000</v>
      </c>
      <c r="U543" s="19">
        <f>Tablas!$G$5*L543</f>
        <v>500000</v>
      </c>
      <c r="V543" s="19">
        <f>Tablas!$H$5*M543</f>
        <v>180000</v>
      </c>
      <c r="W543" s="19">
        <f t="shared" si="42"/>
        <v>806500</v>
      </c>
      <c r="X543" s="17">
        <f>VLOOKUP(G543, Tablas!$B$9:$C$36, 2, FALSE)</f>
        <v>1</v>
      </c>
      <c r="Y543" s="17">
        <f t="shared" si="43"/>
        <v>2019</v>
      </c>
      <c r="Z543" s="17">
        <f t="shared" si="44"/>
        <v>12</v>
      </c>
    </row>
    <row r="544" spans="1:26" x14ac:dyDescent="0.25">
      <c r="A544" s="2">
        <v>10000542</v>
      </c>
      <c r="B544" s="1" t="s">
        <v>772</v>
      </c>
      <c r="C544" s="3">
        <v>43547</v>
      </c>
      <c r="D544" s="3">
        <v>43803</v>
      </c>
      <c r="E544" s="3" t="s">
        <v>44</v>
      </c>
      <c r="F544" s="1" t="s">
        <v>89</v>
      </c>
      <c r="G544" s="4" t="s">
        <v>90</v>
      </c>
      <c r="H544" s="8">
        <v>1</v>
      </c>
      <c r="I544" s="8">
        <v>0</v>
      </c>
      <c r="J544" s="8">
        <v>0</v>
      </c>
      <c r="K544" s="8">
        <v>3</v>
      </c>
      <c r="L544" s="8">
        <v>2</v>
      </c>
      <c r="M544" s="8">
        <v>0</v>
      </c>
      <c r="N544" s="17" t="str">
        <f t="shared" si="40"/>
        <v>Si</v>
      </c>
      <c r="O544" s="17" t="str">
        <f t="shared" si="41"/>
        <v>Si</v>
      </c>
      <c r="P544" s="17">
        <v>1</v>
      </c>
      <c r="Q544" s="19">
        <f>Tablas!$C$5*H544</f>
        <v>2500</v>
      </c>
      <c r="R544" s="19">
        <f>Tablas!$D$5*I544</f>
        <v>0</v>
      </c>
      <c r="S544" s="19">
        <f>Tablas!$E$5*J544</f>
        <v>0</v>
      </c>
      <c r="T544" s="19">
        <f>Tablas!$F$5*K544</f>
        <v>360000</v>
      </c>
      <c r="U544" s="19">
        <f>Tablas!$G$5*L544</f>
        <v>500000</v>
      </c>
      <c r="V544" s="19">
        <f>Tablas!$H$5*M544</f>
        <v>0</v>
      </c>
      <c r="W544" s="19">
        <f t="shared" si="42"/>
        <v>862500</v>
      </c>
      <c r="X544" s="17">
        <f>VLOOKUP(G544, Tablas!$B$9:$C$36, 2, FALSE)</f>
        <v>2</v>
      </c>
      <c r="Y544" s="17">
        <f t="shared" si="43"/>
        <v>2019</v>
      </c>
      <c r="Z544" s="17">
        <f t="shared" si="44"/>
        <v>12</v>
      </c>
    </row>
    <row r="545" spans="1:26" x14ac:dyDescent="0.25">
      <c r="A545" s="2">
        <v>10000543</v>
      </c>
      <c r="B545" s="1" t="s">
        <v>773</v>
      </c>
      <c r="C545" s="3">
        <v>43547</v>
      </c>
      <c r="D545" s="3">
        <v>44167</v>
      </c>
      <c r="E545" s="3" t="s">
        <v>44</v>
      </c>
      <c r="F545" s="1" t="s">
        <v>94</v>
      </c>
      <c r="G545" s="4" t="s">
        <v>95</v>
      </c>
      <c r="H545" s="8">
        <v>0</v>
      </c>
      <c r="I545" s="8">
        <v>1</v>
      </c>
      <c r="J545" s="8">
        <v>1</v>
      </c>
      <c r="K545" s="8">
        <v>0</v>
      </c>
      <c r="L545" s="8">
        <v>2</v>
      </c>
      <c r="M545" s="8">
        <v>0</v>
      </c>
      <c r="N545" s="17" t="str">
        <f t="shared" si="40"/>
        <v>Si</v>
      </c>
      <c r="O545" s="17" t="str">
        <f t="shared" si="41"/>
        <v>Si</v>
      </c>
      <c r="P545" s="17">
        <v>1</v>
      </c>
      <c r="Q545" s="19">
        <f>Tablas!$C$5*H545</f>
        <v>0</v>
      </c>
      <c r="R545" s="19">
        <f>Tablas!$D$5*I545</f>
        <v>6500</v>
      </c>
      <c r="S545" s="19">
        <f>Tablas!$E$5*J545</f>
        <v>1500</v>
      </c>
      <c r="T545" s="19">
        <f>Tablas!$F$5*K545</f>
        <v>0</v>
      </c>
      <c r="U545" s="19">
        <f>Tablas!$G$5*L545</f>
        <v>500000</v>
      </c>
      <c r="V545" s="19">
        <f>Tablas!$H$5*M545</f>
        <v>0</v>
      </c>
      <c r="W545" s="19">
        <f t="shared" si="42"/>
        <v>508000</v>
      </c>
      <c r="X545" s="17">
        <f>VLOOKUP(G545, Tablas!$B$9:$C$36, 2, FALSE)</f>
        <v>2</v>
      </c>
      <c r="Y545" s="17">
        <f t="shared" si="43"/>
        <v>2019</v>
      </c>
      <c r="Z545" s="17">
        <f t="shared" si="44"/>
        <v>12</v>
      </c>
    </row>
    <row r="546" spans="1:26" x14ac:dyDescent="0.25">
      <c r="A546" s="2">
        <v>10000544</v>
      </c>
      <c r="B546" s="1" t="s">
        <v>774</v>
      </c>
      <c r="C546" s="3">
        <v>43547</v>
      </c>
      <c r="D546" s="3">
        <v>43822</v>
      </c>
      <c r="E546" s="3" t="s">
        <v>37</v>
      </c>
      <c r="F546" s="1" t="s">
        <v>41</v>
      </c>
      <c r="G546" s="4" t="s">
        <v>41</v>
      </c>
      <c r="H546" s="8">
        <v>1</v>
      </c>
      <c r="I546" s="8">
        <v>1</v>
      </c>
      <c r="J546" s="8">
        <v>1</v>
      </c>
      <c r="K546" s="8">
        <v>3</v>
      </c>
      <c r="L546" s="8">
        <v>3</v>
      </c>
      <c r="M546" s="8">
        <v>0</v>
      </c>
      <c r="N546" s="17" t="str">
        <f t="shared" si="40"/>
        <v>Si</v>
      </c>
      <c r="O546" s="17" t="str">
        <f t="shared" si="41"/>
        <v>Si</v>
      </c>
      <c r="P546" s="17">
        <v>1</v>
      </c>
      <c r="Q546" s="19">
        <f>Tablas!$C$5*H546</f>
        <v>2500</v>
      </c>
      <c r="R546" s="19">
        <f>Tablas!$D$5*I546</f>
        <v>6500</v>
      </c>
      <c r="S546" s="19">
        <f>Tablas!$E$5*J546</f>
        <v>1500</v>
      </c>
      <c r="T546" s="19">
        <f>Tablas!$F$5*K546</f>
        <v>360000</v>
      </c>
      <c r="U546" s="19">
        <f>Tablas!$G$5*L546</f>
        <v>750000</v>
      </c>
      <c r="V546" s="19">
        <f>Tablas!$H$5*M546</f>
        <v>0</v>
      </c>
      <c r="W546" s="19">
        <f t="shared" si="42"/>
        <v>1120500</v>
      </c>
      <c r="X546" s="17">
        <f>VLOOKUP(G546, Tablas!$B$9:$C$36, 2, FALSE)</f>
        <v>1</v>
      </c>
      <c r="Y546" s="17">
        <f t="shared" si="43"/>
        <v>2019</v>
      </c>
      <c r="Z546" s="17">
        <f t="shared" si="44"/>
        <v>12</v>
      </c>
    </row>
    <row r="547" spans="1:26" x14ac:dyDescent="0.25">
      <c r="A547" s="2">
        <v>10000545</v>
      </c>
      <c r="B547" s="1" t="s">
        <v>775</v>
      </c>
      <c r="C547" s="3">
        <v>43547</v>
      </c>
      <c r="D547" s="3">
        <v>44236</v>
      </c>
      <c r="E547" s="3" t="s">
        <v>37</v>
      </c>
      <c r="F547" s="1" t="s">
        <v>41</v>
      </c>
      <c r="G547" s="4" t="s">
        <v>41</v>
      </c>
      <c r="H547" s="8">
        <v>0</v>
      </c>
      <c r="I547" s="8">
        <v>2</v>
      </c>
      <c r="J547" s="8">
        <v>0</v>
      </c>
      <c r="K547" s="8">
        <v>1</v>
      </c>
      <c r="L547" s="8">
        <v>1</v>
      </c>
      <c r="M547" s="8">
        <v>0</v>
      </c>
      <c r="N547" s="17" t="str">
        <f t="shared" si="40"/>
        <v>Si</v>
      </c>
      <c r="O547" s="17" t="str">
        <f t="shared" si="41"/>
        <v>Si</v>
      </c>
      <c r="P547" s="17">
        <v>1</v>
      </c>
      <c r="Q547" s="19">
        <f>Tablas!$C$5*H547</f>
        <v>0</v>
      </c>
      <c r="R547" s="19">
        <f>Tablas!$D$5*I547</f>
        <v>13000</v>
      </c>
      <c r="S547" s="19">
        <f>Tablas!$E$5*J547</f>
        <v>0</v>
      </c>
      <c r="T547" s="19">
        <f>Tablas!$F$5*K547</f>
        <v>120000</v>
      </c>
      <c r="U547" s="19">
        <f>Tablas!$G$5*L547</f>
        <v>250000</v>
      </c>
      <c r="V547" s="19">
        <f>Tablas!$H$5*M547</f>
        <v>0</v>
      </c>
      <c r="W547" s="19">
        <f t="shared" si="42"/>
        <v>383000</v>
      </c>
      <c r="X547" s="17">
        <f>VLOOKUP(G547, Tablas!$B$9:$C$36, 2, FALSE)</f>
        <v>1</v>
      </c>
      <c r="Y547" s="17">
        <f t="shared" si="43"/>
        <v>2019</v>
      </c>
      <c r="Z547" s="17">
        <f t="shared" si="44"/>
        <v>2</v>
      </c>
    </row>
    <row r="548" spans="1:26" x14ac:dyDescent="0.25">
      <c r="A548" s="2">
        <v>10000546</v>
      </c>
      <c r="B548" s="1" t="s">
        <v>776</v>
      </c>
      <c r="C548" s="3">
        <v>43547</v>
      </c>
      <c r="D548" s="3">
        <v>43742</v>
      </c>
      <c r="E548" s="3" t="s">
        <v>37</v>
      </c>
      <c r="F548" s="1" t="s">
        <v>41</v>
      </c>
      <c r="G548" s="4" t="s">
        <v>41</v>
      </c>
      <c r="H548" s="8">
        <v>0</v>
      </c>
      <c r="I548" s="8">
        <v>0</v>
      </c>
      <c r="J548" s="8">
        <v>1</v>
      </c>
      <c r="K548" s="8">
        <v>3</v>
      </c>
      <c r="L548" s="8">
        <v>3</v>
      </c>
      <c r="M548" s="8">
        <v>0</v>
      </c>
      <c r="N548" s="17" t="str">
        <f t="shared" si="40"/>
        <v>Si</v>
      </c>
      <c r="O548" s="17" t="str">
        <f t="shared" si="41"/>
        <v>Si</v>
      </c>
      <c r="P548" s="17">
        <v>1</v>
      </c>
      <c r="Q548" s="19">
        <f>Tablas!$C$5*H548</f>
        <v>0</v>
      </c>
      <c r="R548" s="19">
        <f>Tablas!$D$5*I548</f>
        <v>0</v>
      </c>
      <c r="S548" s="19">
        <f>Tablas!$E$5*J548</f>
        <v>1500</v>
      </c>
      <c r="T548" s="19">
        <f>Tablas!$F$5*K548</f>
        <v>360000</v>
      </c>
      <c r="U548" s="19">
        <f>Tablas!$G$5*L548</f>
        <v>750000</v>
      </c>
      <c r="V548" s="19">
        <f>Tablas!$H$5*M548</f>
        <v>0</v>
      </c>
      <c r="W548" s="19">
        <f t="shared" si="42"/>
        <v>1111500</v>
      </c>
      <c r="X548" s="17">
        <f>VLOOKUP(G548, Tablas!$B$9:$C$36, 2, FALSE)</f>
        <v>1</v>
      </c>
      <c r="Y548" s="17">
        <f t="shared" si="43"/>
        <v>2019</v>
      </c>
      <c r="Z548" s="17">
        <f t="shared" si="44"/>
        <v>10</v>
      </c>
    </row>
    <row r="549" spans="1:26" x14ac:dyDescent="0.25">
      <c r="A549" s="2">
        <v>10000547</v>
      </c>
      <c r="B549" s="1" t="s">
        <v>777</v>
      </c>
      <c r="C549" s="3">
        <v>43547</v>
      </c>
      <c r="D549" s="3">
        <v>43781</v>
      </c>
      <c r="E549" s="3" t="s">
        <v>37</v>
      </c>
      <c r="F549" s="1" t="s">
        <v>634</v>
      </c>
      <c r="G549" s="4" t="s">
        <v>113</v>
      </c>
      <c r="H549" s="8">
        <v>0</v>
      </c>
      <c r="I549" s="8">
        <v>1</v>
      </c>
      <c r="J549" s="8">
        <v>0</v>
      </c>
      <c r="K549" s="8">
        <v>0</v>
      </c>
      <c r="L549" s="8">
        <v>1</v>
      </c>
      <c r="M549" s="8">
        <v>1</v>
      </c>
      <c r="N549" s="17" t="str">
        <f t="shared" si="40"/>
        <v>Si</v>
      </c>
      <c r="O549" s="17" t="str">
        <f t="shared" si="41"/>
        <v>Si</v>
      </c>
      <c r="P549" s="17">
        <v>1</v>
      </c>
      <c r="Q549" s="19">
        <f>Tablas!$C$5*H549</f>
        <v>0</v>
      </c>
      <c r="R549" s="19">
        <f>Tablas!$D$5*I549</f>
        <v>6500</v>
      </c>
      <c r="S549" s="19">
        <f>Tablas!$E$5*J549</f>
        <v>0</v>
      </c>
      <c r="T549" s="19">
        <f>Tablas!$F$5*K549</f>
        <v>0</v>
      </c>
      <c r="U549" s="19">
        <f>Tablas!$G$5*L549</f>
        <v>250000</v>
      </c>
      <c r="V549" s="19">
        <f>Tablas!$H$5*M549</f>
        <v>180000</v>
      </c>
      <c r="W549" s="19">
        <f t="shared" si="42"/>
        <v>436500</v>
      </c>
      <c r="X549" s="17">
        <f>VLOOKUP(G549, Tablas!$B$9:$C$36, 2, FALSE)</f>
        <v>3</v>
      </c>
      <c r="Y549" s="17">
        <f t="shared" si="43"/>
        <v>2019</v>
      </c>
      <c r="Z549" s="17">
        <f t="shared" si="44"/>
        <v>11</v>
      </c>
    </row>
    <row r="550" spans="1:26" x14ac:dyDescent="0.25">
      <c r="A550" s="2">
        <v>10000548</v>
      </c>
      <c r="B550" s="1" t="s">
        <v>778</v>
      </c>
      <c r="C550" s="3">
        <v>43547</v>
      </c>
      <c r="D550" s="3">
        <v>43959</v>
      </c>
      <c r="E550" s="3" t="s">
        <v>44</v>
      </c>
      <c r="F550" s="1" t="s">
        <v>485</v>
      </c>
      <c r="G550" s="4" t="s">
        <v>47</v>
      </c>
      <c r="H550" s="8">
        <v>0</v>
      </c>
      <c r="I550" s="8">
        <v>2</v>
      </c>
      <c r="J550" s="8">
        <v>0</v>
      </c>
      <c r="K550" s="8">
        <v>1</v>
      </c>
      <c r="L550" s="8">
        <v>2</v>
      </c>
      <c r="M550" s="8">
        <v>1</v>
      </c>
      <c r="N550" s="17" t="str">
        <f t="shared" si="40"/>
        <v>Si</v>
      </c>
      <c r="O550" s="17" t="str">
        <f t="shared" si="41"/>
        <v>Si</v>
      </c>
      <c r="P550" s="17">
        <v>1</v>
      </c>
      <c r="Q550" s="19">
        <f>Tablas!$C$5*H550</f>
        <v>0</v>
      </c>
      <c r="R550" s="19">
        <f>Tablas!$D$5*I550</f>
        <v>13000</v>
      </c>
      <c r="S550" s="19">
        <f>Tablas!$E$5*J550</f>
        <v>0</v>
      </c>
      <c r="T550" s="19">
        <f>Tablas!$F$5*K550</f>
        <v>120000</v>
      </c>
      <c r="U550" s="19">
        <f>Tablas!$G$5*L550</f>
        <v>500000</v>
      </c>
      <c r="V550" s="19">
        <f>Tablas!$H$5*M550</f>
        <v>180000</v>
      </c>
      <c r="W550" s="19">
        <f t="shared" si="42"/>
        <v>813000</v>
      </c>
      <c r="X550" s="17">
        <f>VLOOKUP(G550, Tablas!$B$9:$C$36, 2, FALSE)</f>
        <v>1</v>
      </c>
      <c r="Y550" s="17">
        <f t="shared" si="43"/>
        <v>2019</v>
      </c>
      <c r="Z550" s="17">
        <f t="shared" si="44"/>
        <v>5</v>
      </c>
    </row>
    <row r="551" spans="1:26" x14ac:dyDescent="0.25">
      <c r="A551" s="2">
        <v>10000549</v>
      </c>
      <c r="B551" s="1" t="s">
        <v>779</v>
      </c>
      <c r="C551" s="3">
        <v>43547</v>
      </c>
      <c r="D551" s="3">
        <v>43827</v>
      </c>
      <c r="E551" s="3" t="s">
        <v>37</v>
      </c>
      <c r="F551" s="1" t="s">
        <v>780</v>
      </c>
      <c r="G551" s="4" t="s">
        <v>90</v>
      </c>
      <c r="H551" s="8">
        <v>0</v>
      </c>
      <c r="I551" s="8">
        <v>1</v>
      </c>
      <c r="J551" s="8">
        <v>1</v>
      </c>
      <c r="K551" s="8">
        <v>3</v>
      </c>
      <c r="L551" s="8">
        <v>2</v>
      </c>
      <c r="M551" s="8">
        <v>0</v>
      </c>
      <c r="N551" s="17" t="str">
        <f t="shared" si="40"/>
        <v>Si</v>
      </c>
      <c r="O551" s="17" t="str">
        <f t="shared" si="41"/>
        <v>Si</v>
      </c>
      <c r="P551" s="17">
        <v>1</v>
      </c>
      <c r="Q551" s="19">
        <f>Tablas!$C$5*H551</f>
        <v>0</v>
      </c>
      <c r="R551" s="19">
        <f>Tablas!$D$5*I551</f>
        <v>6500</v>
      </c>
      <c r="S551" s="19">
        <f>Tablas!$E$5*J551</f>
        <v>1500</v>
      </c>
      <c r="T551" s="19">
        <f>Tablas!$F$5*K551</f>
        <v>360000</v>
      </c>
      <c r="U551" s="19">
        <f>Tablas!$G$5*L551</f>
        <v>500000</v>
      </c>
      <c r="V551" s="19">
        <f>Tablas!$H$5*M551</f>
        <v>0</v>
      </c>
      <c r="W551" s="19">
        <f t="shared" si="42"/>
        <v>868000</v>
      </c>
      <c r="X551" s="17">
        <f>VLOOKUP(G551, Tablas!$B$9:$C$36, 2, FALSE)</f>
        <v>2</v>
      </c>
      <c r="Y551" s="17">
        <f t="shared" si="43"/>
        <v>2019</v>
      </c>
      <c r="Z551" s="17">
        <f t="shared" si="44"/>
        <v>12</v>
      </c>
    </row>
    <row r="552" spans="1:26" x14ac:dyDescent="0.25">
      <c r="A552" s="2">
        <v>10000550</v>
      </c>
      <c r="B552" s="1" t="s">
        <v>781</v>
      </c>
      <c r="C552" s="3">
        <v>43547</v>
      </c>
      <c r="D552" s="3">
        <v>44035</v>
      </c>
      <c r="E552" s="3" t="s">
        <v>44</v>
      </c>
      <c r="F552" s="1" t="s">
        <v>283</v>
      </c>
      <c r="G552" s="4" t="s">
        <v>90</v>
      </c>
      <c r="H552" s="8">
        <v>0</v>
      </c>
      <c r="I552" s="8">
        <v>1</v>
      </c>
      <c r="J552" s="8">
        <v>0</v>
      </c>
      <c r="K552" s="8">
        <v>0</v>
      </c>
      <c r="L552" s="8">
        <v>1</v>
      </c>
      <c r="M552" s="8">
        <v>2</v>
      </c>
      <c r="N552" s="17" t="str">
        <f t="shared" si="40"/>
        <v>Si</v>
      </c>
      <c r="O552" s="17" t="str">
        <f t="shared" si="41"/>
        <v>Si</v>
      </c>
      <c r="P552" s="17">
        <v>1</v>
      </c>
      <c r="Q552" s="19">
        <f>Tablas!$C$5*H552</f>
        <v>0</v>
      </c>
      <c r="R552" s="19">
        <f>Tablas!$D$5*I552</f>
        <v>6500</v>
      </c>
      <c r="S552" s="19">
        <f>Tablas!$E$5*J552</f>
        <v>0</v>
      </c>
      <c r="T552" s="19">
        <f>Tablas!$F$5*K552</f>
        <v>0</v>
      </c>
      <c r="U552" s="19">
        <f>Tablas!$G$5*L552</f>
        <v>250000</v>
      </c>
      <c r="V552" s="19">
        <f>Tablas!$H$5*M552</f>
        <v>360000</v>
      </c>
      <c r="W552" s="19">
        <f t="shared" si="42"/>
        <v>616500</v>
      </c>
      <c r="X552" s="17">
        <f>VLOOKUP(G552, Tablas!$B$9:$C$36, 2, FALSE)</f>
        <v>2</v>
      </c>
      <c r="Y552" s="17">
        <f t="shared" si="43"/>
        <v>2019</v>
      </c>
      <c r="Z552" s="17">
        <f t="shared" si="44"/>
        <v>7</v>
      </c>
    </row>
    <row r="553" spans="1:26" x14ac:dyDescent="0.25">
      <c r="A553" s="2">
        <v>10000551</v>
      </c>
      <c r="B553" s="1" t="s">
        <v>782</v>
      </c>
      <c r="C553" s="3">
        <v>43547</v>
      </c>
      <c r="D553" s="3">
        <v>44308</v>
      </c>
      <c r="E553" s="3" t="s">
        <v>44</v>
      </c>
      <c r="F553" s="1" t="s">
        <v>89</v>
      </c>
      <c r="G553" s="4" t="s">
        <v>90</v>
      </c>
      <c r="H553" s="8">
        <v>1</v>
      </c>
      <c r="I553" s="8">
        <v>2</v>
      </c>
      <c r="J553" s="8">
        <v>1</v>
      </c>
      <c r="K553" s="8">
        <v>3</v>
      </c>
      <c r="L553" s="8">
        <v>3</v>
      </c>
      <c r="M553" s="8">
        <v>1</v>
      </c>
      <c r="N553" s="17" t="str">
        <f t="shared" si="40"/>
        <v>Si</v>
      </c>
      <c r="O553" s="17" t="str">
        <f t="shared" si="41"/>
        <v>Si</v>
      </c>
      <c r="P553" s="17">
        <v>1</v>
      </c>
      <c r="Q553" s="19">
        <f>Tablas!$C$5*H553</f>
        <v>2500</v>
      </c>
      <c r="R553" s="19">
        <f>Tablas!$D$5*I553</f>
        <v>13000</v>
      </c>
      <c r="S553" s="19">
        <f>Tablas!$E$5*J553</f>
        <v>1500</v>
      </c>
      <c r="T553" s="19">
        <f>Tablas!$F$5*K553</f>
        <v>360000</v>
      </c>
      <c r="U553" s="19">
        <f>Tablas!$G$5*L553</f>
        <v>750000</v>
      </c>
      <c r="V553" s="19">
        <f>Tablas!$H$5*M553</f>
        <v>180000</v>
      </c>
      <c r="W553" s="19">
        <f t="shared" si="42"/>
        <v>1307000</v>
      </c>
      <c r="X553" s="17">
        <f>VLOOKUP(G553, Tablas!$B$9:$C$36, 2, FALSE)</f>
        <v>2</v>
      </c>
      <c r="Y553" s="17">
        <f t="shared" si="43"/>
        <v>2019</v>
      </c>
      <c r="Z553" s="17">
        <f t="shared" si="44"/>
        <v>4</v>
      </c>
    </row>
    <row r="554" spans="1:26" x14ac:dyDescent="0.25">
      <c r="A554" s="2">
        <v>10000552</v>
      </c>
      <c r="B554" s="1" t="s">
        <v>783</v>
      </c>
      <c r="C554" s="3">
        <v>43547</v>
      </c>
      <c r="D554" s="3">
        <v>43649</v>
      </c>
      <c r="E554" s="3" t="s">
        <v>37</v>
      </c>
      <c r="F554" s="1" t="s">
        <v>89</v>
      </c>
      <c r="G554" s="4" t="s">
        <v>90</v>
      </c>
      <c r="H554" s="8">
        <v>0</v>
      </c>
      <c r="I554" s="8">
        <v>2</v>
      </c>
      <c r="J554" s="8">
        <v>1</v>
      </c>
      <c r="K554" s="8">
        <v>3</v>
      </c>
      <c r="L554" s="8">
        <v>3</v>
      </c>
      <c r="M554" s="8">
        <v>2</v>
      </c>
      <c r="N554" s="17" t="str">
        <f t="shared" si="40"/>
        <v>Si</v>
      </c>
      <c r="O554" s="17" t="str">
        <f t="shared" si="41"/>
        <v>Si</v>
      </c>
      <c r="P554" s="17">
        <v>1</v>
      </c>
      <c r="Q554" s="19">
        <f>Tablas!$C$5*H554</f>
        <v>0</v>
      </c>
      <c r="R554" s="19">
        <f>Tablas!$D$5*I554</f>
        <v>13000</v>
      </c>
      <c r="S554" s="19">
        <f>Tablas!$E$5*J554</f>
        <v>1500</v>
      </c>
      <c r="T554" s="19">
        <f>Tablas!$F$5*K554</f>
        <v>360000</v>
      </c>
      <c r="U554" s="19">
        <f>Tablas!$G$5*L554</f>
        <v>750000</v>
      </c>
      <c r="V554" s="19">
        <f>Tablas!$H$5*M554</f>
        <v>360000</v>
      </c>
      <c r="W554" s="19">
        <f t="shared" si="42"/>
        <v>1484500</v>
      </c>
      <c r="X554" s="17">
        <f>VLOOKUP(G554, Tablas!$B$9:$C$36, 2, FALSE)</f>
        <v>2</v>
      </c>
      <c r="Y554" s="17">
        <f t="shared" si="43"/>
        <v>2019</v>
      </c>
      <c r="Z554" s="17">
        <f t="shared" si="44"/>
        <v>7</v>
      </c>
    </row>
    <row r="555" spans="1:26" x14ac:dyDescent="0.25">
      <c r="A555" s="2">
        <v>10000553</v>
      </c>
      <c r="B555" s="1" t="s">
        <v>784</v>
      </c>
      <c r="C555" s="3">
        <v>43547</v>
      </c>
      <c r="D555" s="3">
        <v>43824</v>
      </c>
      <c r="E555" s="3" t="s">
        <v>37</v>
      </c>
      <c r="F555" s="1" t="s">
        <v>381</v>
      </c>
      <c r="G555" s="4" t="s">
        <v>258</v>
      </c>
      <c r="H555" s="8">
        <v>0</v>
      </c>
      <c r="I555" s="8">
        <v>0</v>
      </c>
      <c r="J555" s="8">
        <v>0</v>
      </c>
      <c r="K555" s="8">
        <v>3</v>
      </c>
      <c r="L555" s="8">
        <v>2</v>
      </c>
      <c r="M555" s="8">
        <v>2</v>
      </c>
      <c r="N555" s="17" t="str">
        <f t="shared" si="40"/>
        <v>No</v>
      </c>
      <c r="O555" s="17" t="str">
        <f t="shared" si="41"/>
        <v>Si</v>
      </c>
      <c r="P555" s="17">
        <v>1</v>
      </c>
      <c r="Q555" s="19">
        <f>Tablas!$C$5*H555</f>
        <v>0</v>
      </c>
      <c r="R555" s="19">
        <f>Tablas!$D$5*I555</f>
        <v>0</v>
      </c>
      <c r="S555" s="19">
        <f>Tablas!$E$5*J555</f>
        <v>0</v>
      </c>
      <c r="T555" s="19">
        <f>Tablas!$F$5*K555</f>
        <v>360000</v>
      </c>
      <c r="U555" s="19">
        <f>Tablas!$G$5*L555</f>
        <v>500000</v>
      </c>
      <c r="V555" s="19">
        <f>Tablas!$H$5*M555</f>
        <v>360000</v>
      </c>
      <c r="W555" s="19">
        <f t="shared" si="42"/>
        <v>1220000</v>
      </c>
      <c r="X555" s="17">
        <f>VLOOKUP(G555, Tablas!$B$9:$C$36, 2, FALSE)</f>
        <v>4</v>
      </c>
      <c r="Y555" s="17">
        <f t="shared" si="43"/>
        <v>2019</v>
      </c>
      <c r="Z555" s="17">
        <f t="shared" si="44"/>
        <v>12</v>
      </c>
    </row>
    <row r="556" spans="1:26" x14ac:dyDescent="0.25">
      <c r="A556" s="2">
        <v>10000554</v>
      </c>
      <c r="B556" s="1" t="s">
        <v>785</v>
      </c>
      <c r="C556" s="3">
        <v>43547</v>
      </c>
      <c r="D556" s="3">
        <v>43822</v>
      </c>
      <c r="E556" s="3" t="s">
        <v>37</v>
      </c>
      <c r="F556" s="1" t="s">
        <v>41</v>
      </c>
      <c r="G556" s="4" t="s">
        <v>41</v>
      </c>
      <c r="H556" s="8">
        <v>0</v>
      </c>
      <c r="I556" s="8">
        <v>2</v>
      </c>
      <c r="J556" s="8">
        <v>0</v>
      </c>
      <c r="K556" s="8">
        <v>1</v>
      </c>
      <c r="L556" s="8">
        <v>2</v>
      </c>
      <c r="M556" s="8">
        <v>1</v>
      </c>
      <c r="N556" s="17" t="str">
        <f t="shared" si="40"/>
        <v>Si</v>
      </c>
      <c r="O556" s="17" t="str">
        <f t="shared" si="41"/>
        <v>Si</v>
      </c>
      <c r="P556" s="17">
        <v>1</v>
      </c>
      <c r="Q556" s="19">
        <f>Tablas!$C$5*H556</f>
        <v>0</v>
      </c>
      <c r="R556" s="19">
        <f>Tablas!$D$5*I556</f>
        <v>13000</v>
      </c>
      <c r="S556" s="19">
        <f>Tablas!$E$5*J556</f>
        <v>0</v>
      </c>
      <c r="T556" s="19">
        <f>Tablas!$F$5*K556</f>
        <v>120000</v>
      </c>
      <c r="U556" s="19">
        <f>Tablas!$G$5*L556</f>
        <v>500000</v>
      </c>
      <c r="V556" s="19">
        <f>Tablas!$H$5*M556</f>
        <v>180000</v>
      </c>
      <c r="W556" s="19">
        <f t="shared" si="42"/>
        <v>813000</v>
      </c>
      <c r="X556" s="17">
        <f>VLOOKUP(G556, Tablas!$B$9:$C$36, 2, FALSE)</f>
        <v>1</v>
      </c>
      <c r="Y556" s="17">
        <f t="shared" si="43"/>
        <v>2019</v>
      </c>
      <c r="Z556" s="17">
        <f t="shared" si="44"/>
        <v>12</v>
      </c>
    </row>
    <row r="557" spans="1:26" x14ac:dyDescent="0.25">
      <c r="A557" s="2">
        <v>10000555</v>
      </c>
      <c r="B557" s="1" t="s">
        <v>786</v>
      </c>
      <c r="C557" s="3">
        <v>43547</v>
      </c>
      <c r="D557" s="3">
        <v>44224</v>
      </c>
      <c r="E557" s="3" t="s">
        <v>37</v>
      </c>
      <c r="F557" s="1" t="s">
        <v>179</v>
      </c>
      <c r="G557" s="4" t="s">
        <v>57</v>
      </c>
      <c r="H557" s="8">
        <v>0</v>
      </c>
      <c r="I557" s="8">
        <v>0</v>
      </c>
      <c r="J557" s="8">
        <v>0</v>
      </c>
      <c r="K557" s="8">
        <v>1</v>
      </c>
      <c r="L557" s="8">
        <v>3</v>
      </c>
      <c r="M557" s="8">
        <v>2</v>
      </c>
      <c r="N557" s="17" t="str">
        <f t="shared" si="40"/>
        <v>No</v>
      </c>
      <c r="O557" s="17" t="str">
        <f t="shared" si="41"/>
        <v>Si</v>
      </c>
      <c r="P557" s="17">
        <v>1</v>
      </c>
      <c r="Q557" s="19">
        <f>Tablas!$C$5*H557</f>
        <v>0</v>
      </c>
      <c r="R557" s="19">
        <f>Tablas!$D$5*I557</f>
        <v>0</v>
      </c>
      <c r="S557" s="19">
        <f>Tablas!$E$5*J557</f>
        <v>0</v>
      </c>
      <c r="T557" s="19">
        <f>Tablas!$F$5*K557</f>
        <v>120000</v>
      </c>
      <c r="U557" s="19">
        <f>Tablas!$G$5*L557</f>
        <v>750000</v>
      </c>
      <c r="V557" s="19">
        <f>Tablas!$H$5*M557</f>
        <v>360000</v>
      </c>
      <c r="W557" s="19">
        <f t="shared" si="42"/>
        <v>1230000</v>
      </c>
      <c r="X557" s="17">
        <f>VLOOKUP(G557, Tablas!$B$9:$C$36, 2, FALSE)</f>
        <v>1</v>
      </c>
      <c r="Y557" s="17">
        <f t="shared" si="43"/>
        <v>2019</v>
      </c>
      <c r="Z557" s="17">
        <f t="shared" si="44"/>
        <v>1</v>
      </c>
    </row>
    <row r="558" spans="1:26" x14ac:dyDescent="0.25">
      <c r="A558" s="2">
        <v>10000556</v>
      </c>
      <c r="B558" s="1" t="s">
        <v>787</v>
      </c>
      <c r="C558" s="3">
        <v>43547</v>
      </c>
      <c r="D558" s="3">
        <v>44061</v>
      </c>
      <c r="E558" s="3" t="s">
        <v>44</v>
      </c>
      <c r="F558" s="1" t="s">
        <v>485</v>
      </c>
      <c r="G558" s="4" t="s">
        <v>47</v>
      </c>
      <c r="H558" s="8">
        <v>0</v>
      </c>
      <c r="I558" s="8">
        <v>2</v>
      </c>
      <c r="J558" s="8">
        <v>0</v>
      </c>
      <c r="K558" s="8">
        <v>3</v>
      </c>
      <c r="L558" s="8">
        <v>3</v>
      </c>
      <c r="M558" s="8">
        <v>2</v>
      </c>
      <c r="N558" s="17" t="str">
        <f t="shared" si="40"/>
        <v>Si</v>
      </c>
      <c r="O558" s="17" t="str">
        <f t="shared" si="41"/>
        <v>Si</v>
      </c>
      <c r="P558" s="17">
        <v>1</v>
      </c>
      <c r="Q558" s="19">
        <f>Tablas!$C$5*H558</f>
        <v>0</v>
      </c>
      <c r="R558" s="19">
        <f>Tablas!$D$5*I558</f>
        <v>13000</v>
      </c>
      <c r="S558" s="19">
        <f>Tablas!$E$5*J558</f>
        <v>0</v>
      </c>
      <c r="T558" s="19">
        <f>Tablas!$F$5*K558</f>
        <v>360000</v>
      </c>
      <c r="U558" s="19">
        <f>Tablas!$G$5*L558</f>
        <v>750000</v>
      </c>
      <c r="V558" s="19">
        <f>Tablas!$H$5*M558</f>
        <v>360000</v>
      </c>
      <c r="W558" s="19">
        <f t="shared" si="42"/>
        <v>1483000</v>
      </c>
      <c r="X558" s="17">
        <f>VLOOKUP(G558, Tablas!$B$9:$C$36, 2, FALSE)</f>
        <v>1</v>
      </c>
      <c r="Y558" s="17">
        <f t="shared" si="43"/>
        <v>2019</v>
      </c>
      <c r="Z558" s="17">
        <f t="shared" si="44"/>
        <v>8</v>
      </c>
    </row>
    <row r="559" spans="1:26" x14ac:dyDescent="0.25">
      <c r="A559" s="2">
        <v>10000557</v>
      </c>
      <c r="B559" s="1" t="s">
        <v>788</v>
      </c>
      <c r="C559" s="3">
        <v>43547</v>
      </c>
      <c r="D559" s="3">
        <v>44337</v>
      </c>
      <c r="E559" s="3" t="s">
        <v>37</v>
      </c>
      <c r="F559" s="1" t="s">
        <v>204</v>
      </c>
      <c r="G559" s="4" t="s">
        <v>78</v>
      </c>
      <c r="H559" s="8">
        <v>1</v>
      </c>
      <c r="I559" s="8">
        <v>0</v>
      </c>
      <c r="J559" s="8">
        <v>0</v>
      </c>
      <c r="K559" s="8">
        <v>3</v>
      </c>
      <c r="L559" s="8">
        <v>2</v>
      </c>
      <c r="M559" s="8">
        <v>0</v>
      </c>
      <c r="N559" s="17" t="str">
        <f t="shared" si="40"/>
        <v>Si</v>
      </c>
      <c r="O559" s="17" t="str">
        <f t="shared" si="41"/>
        <v>Si</v>
      </c>
      <c r="P559" s="17">
        <v>1</v>
      </c>
      <c r="Q559" s="19">
        <f>Tablas!$C$5*H559</f>
        <v>2500</v>
      </c>
      <c r="R559" s="19">
        <f>Tablas!$D$5*I559</f>
        <v>0</v>
      </c>
      <c r="S559" s="19">
        <f>Tablas!$E$5*J559</f>
        <v>0</v>
      </c>
      <c r="T559" s="19">
        <f>Tablas!$F$5*K559</f>
        <v>360000</v>
      </c>
      <c r="U559" s="19">
        <f>Tablas!$G$5*L559</f>
        <v>500000</v>
      </c>
      <c r="V559" s="19">
        <f>Tablas!$H$5*M559</f>
        <v>0</v>
      </c>
      <c r="W559" s="19">
        <f t="shared" si="42"/>
        <v>862500</v>
      </c>
      <c r="X559" s="17">
        <f>VLOOKUP(G559, Tablas!$B$9:$C$36, 2, FALSE)</f>
        <v>2</v>
      </c>
      <c r="Y559" s="17">
        <f t="shared" si="43"/>
        <v>2019</v>
      </c>
      <c r="Z559" s="17">
        <f t="shared" si="44"/>
        <v>5</v>
      </c>
    </row>
    <row r="560" spans="1:26" x14ac:dyDescent="0.25">
      <c r="A560" s="2">
        <v>10000558</v>
      </c>
      <c r="B560" s="1" t="s">
        <v>789</v>
      </c>
      <c r="C560" s="3">
        <v>43547</v>
      </c>
      <c r="D560" s="3">
        <v>43685</v>
      </c>
      <c r="E560" s="3" t="s">
        <v>37</v>
      </c>
      <c r="F560" s="1" t="s">
        <v>41</v>
      </c>
      <c r="G560" s="4" t="s">
        <v>41</v>
      </c>
      <c r="H560" s="8">
        <v>1</v>
      </c>
      <c r="I560" s="8">
        <v>1</v>
      </c>
      <c r="J560" s="8">
        <v>1</v>
      </c>
      <c r="K560" s="8">
        <v>1</v>
      </c>
      <c r="L560" s="8">
        <v>3</v>
      </c>
      <c r="M560" s="8">
        <v>0</v>
      </c>
      <c r="N560" s="17" t="str">
        <f t="shared" si="40"/>
        <v>Si</v>
      </c>
      <c r="O560" s="17" t="str">
        <f t="shared" si="41"/>
        <v>Si</v>
      </c>
      <c r="P560" s="17">
        <v>1</v>
      </c>
      <c r="Q560" s="19">
        <f>Tablas!$C$5*H560</f>
        <v>2500</v>
      </c>
      <c r="R560" s="19">
        <f>Tablas!$D$5*I560</f>
        <v>6500</v>
      </c>
      <c r="S560" s="19">
        <f>Tablas!$E$5*J560</f>
        <v>1500</v>
      </c>
      <c r="T560" s="19">
        <f>Tablas!$F$5*K560</f>
        <v>120000</v>
      </c>
      <c r="U560" s="19">
        <f>Tablas!$G$5*L560</f>
        <v>750000</v>
      </c>
      <c r="V560" s="19">
        <f>Tablas!$H$5*M560</f>
        <v>0</v>
      </c>
      <c r="W560" s="19">
        <f t="shared" si="42"/>
        <v>880500</v>
      </c>
      <c r="X560" s="17">
        <f>VLOOKUP(G560, Tablas!$B$9:$C$36, 2, FALSE)</f>
        <v>1</v>
      </c>
      <c r="Y560" s="17">
        <f t="shared" si="43"/>
        <v>2019</v>
      </c>
      <c r="Z560" s="17">
        <f t="shared" si="44"/>
        <v>8</v>
      </c>
    </row>
    <row r="561" spans="1:26" x14ac:dyDescent="0.25">
      <c r="A561" s="2">
        <v>10000559</v>
      </c>
      <c r="B561" s="1" t="s">
        <v>790</v>
      </c>
      <c r="C561" s="3">
        <v>43547</v>
      </c>
      <c r="D561" s="3">
        <v>43920</v>
      </c>
      <c r="E561" s="3" t="s">
        <v>37</v>
      </c>
      <c r="F561" s="1" t="s">
        <v>41</v>
      </c>
      <c r="G561" s="4" t="s">
        <v>41</v>
      </c>
      <c r="H561" s="8">
        <v>0</v>
      </c>
      <c r="I561" s="8">
        <v>1</v>
      </c>
      <c r="J561" s="8">
        <v>0</v>
      </c>
      <c r="K561" s="8">
        <v>1</v>
      </c>
      <c r="L561" s="8">
        <v>1</v>
      </c>
      <c r="M561" s="8">
        <v>0</v>
      </c>
      <c r="N561" s="17" t="str">
        <f t="shared" si="40"/>
        <v>Si</v>
      </c>
      <c r="O561" s="17" t="str">
        <f t="shared" si="41"/>
        <v>Si</v>
      </c>
      <c r="P561" s="17">
        <v>1</v>
      </c>
      <c r="Q561" s="19">
        <f>Tablas!$C$5*H561</f>
        <v>0</v>
      </c>
      <c r="R561" s="19">
        <f>Tablas!$D$5*I561</f>
        <v>6500</v>
      </c>
      <c r="S561" s="19">
        <f>Tablas!$E$5*J561</f>
        <v>0</v>
      </c>
      <c r="T561" s="19">
        <f>Tablas!$F$5*K561</f>
        <v>120000</v>
      </c>
      <c r="U561" s="19">
        <f>Tablas!$G$5*L561</f>
        <v>250000</v>
      </c>
      <c r="V561" s="19">
        <f>Tablas!$H$5*M561</f>
        <v>0</v>
      </c>
      <c r="W561" s="19">
        <f t="shared" si="42"/>
        <v>376500</v>
      </c>
      <c r="X561" s="17">
        <f>VLOOKUP(G561, Tablas!$B$9:$C$36, 2, FALSE)</f>
        <v>1</v>
      </c>
      <c r="Y561" s="17">
        <f t="shared" si="43"/>
        <v>2019</v>
      </c>
      <c r="Z561" s="17">
        <f t="shared" si="44"/>
        <v>3</v>
      </c>
    </row>
    <row r="562" spans="1:26" x14ac:dyDescent="0.25">
      <c r="A562" s="2">
        <v>10000560</v>
      </c>
      <c r="B562" s="1" t="s">
        <v>791</v>
      </c>
      <c r="C562" s="3">
        <v>43547</v>
      </c>
      <c r="D562" s="3">
        <v>44139</v>
      </c>
      <c r="E562" s="3" t="s">
        <v>37</v>
      </c>
      <c r="F562" s="1" t="s">
        <v>49</v>
      </c>
      <c r="G562" s="4" t="s">
        <v>50</v>
      </c>
      <c r="H562" s="8">
        <v>0</v>
      </c>
      <c r="I562" s="8">
        <v>1</v>
      </c>
      <c r="J562" s="8">
        <v>0</v>
      </c>
      <c r="K562" s="8">
        <v>0</v>
      </c>
      <c r="L562" s="8">
        <v>3</v>
      </c>
      <c r="M562" s="8">
        <v>2</v>
      </c>
      <c r="N562" s="17" t="str">
        <f t="shared" si="40"/>
        <v>Si</v>
      </c>
      <c r="O562" s="17" t="str">
        <f t="shared" si="41"/>
        <v>Si</v>
      </c>
      <c r="P562" s="17">
        <v>1</v>
      </c>
      <c r="Q562" s="19">
        <f>Tablas!$C$5*H562</f>
        <v>0</v>
      </c>
      <c r="R562" s="19">
        <f>Tablas!$D$5*I562</f>
        <v>6500</v>
      </c>
      <c r="S562" s="19">
        <f>Tablas!$E$5*J562</f>
        <v>0</v>
      </c>
      <c r="T562" s="19">
        <f>Tablas!$F$5*K562</f>
        <v>0</v>
      </c>
      <c r="U562" s="19">
        <f>Tablas!$G$5*L562</f>
        <v>750000</v>
      </c>
      <c r="V562" s="19">
        <f>Tablas!$H$5*M562</f>
        <v>360000</v>
      </c>
      <c r="W562" s="19">
        <f t="shared" si="42"/>
        <v>1116500</v>
      </c>
      <c r="X562" s="17">
        <f>VLOOKUP(G562, Tablas!$B$9:$C$36, 2, FALSE)</f>
        <v>1</v>
      </c>
      <c r="Y562" s="17">
        <f t="shared" si="43"/>
        <v>2019</v>
      </c>
      <c r="Z562" s="17">
        <f t="shared" si="44"/>
        <v>11</v>
      </c>
    </row>
    <row r="563" spans="1:26" x14ac:dyDescent="0.25">
      <c r="A563" s="2">
        <v>10000561</v>
      </c>
      <c r="B563" s="1" t="s">
        <v>792</v>
      </c>
      <c r="C563" s="3">
        <v>43547</v>
      </c>
      <c r="D563" s="3">
        <v>43991</v>
      </c>
      <c r="E563" s="3" t="s">
        <v>37</v>
      </c>
      <c r="F563" s="1" t="s">
        <v>41</v>
      </c>
      <c r="G563" s="4" t="s">
        <v>41</v>
      </c>
      <c r="H563" s="8">
        <v>0</v>
      </c>
      <c r="I563" s="8">
        <v>2</v>
      </c>
      <c r="J563" s="8">
        <v>1</v>
      </c>
      <c r="K563" s="8">
        <v>0</v>
      </c>
      <c r="L563" s="8">
        <v>3</v>
      </c>
      <c r="M563" s="8">
        <v>2</v>
      </c>
      <c r="N563" s="17" t="str">
        <f t="shared" si="40"/>
        <v>Si</v>
      </c>
      <c r="O563" s="17" t="str">
        <f t="shared" si="41"/>
        <v>Si</v>
      </c>
      <c r="P563" s="17">
        <v>1</v>
      </c>
      <c r="Q563" s="19">
        <f>Tablas!$C$5*H563</f>
        <v>0</v>
      </c>
      <c r="R563" s="19">
        <f>Tablas!$D$5*I563</f>
        <v>13000</v>
      </c>
      <c r="S563" s="19">
        <f>Tablas!$E$5*J563</f>
        <v>1500</v>
      </c>
      <c r="T563" s="19">
        <f>Tablas!$F$5*K563</f>
        <v>0</v>
      </c>
      <c r="U563" s="19">
        <f>Tablas!$G$5*L563</f>
        <v>750000</v>
      </c>
      <c r="V563" s="19">
        <f>Tablas!$H$5*M563</f>
        <v>360000</v>
      </c>
      <c r="W563" s="19">
        <f t="shared" si="42"/>
        <v>1124500</v>
      </c>
      <c r="X563" s="17">
        <f>VLOOKUP(G563, Tablas!$B$9:$C$36, 2, FALSE)</f>
        <v>1</v>
      </c>
      <c r="Y563" s="17">
        <f t="shared" si="43"/>
        <v>2019</v>
      </c>
      <c r="Z563" s="17">
        <f t="shared" si="44"/>
        <v>6</v>
      </c>
    </row>
    <row r="564" spans="1:26" x14ac:dyDescent="0.25">
      <c r="A564" s="2">
        <v>10000562</v>
      </c>
      <c r="B564" s="1" t="s">
        <v>793</v>
      </c>
      <c r="C564" s="3">
        <v>43547</v>
      </c>
      <c r="D564" s="3">
        <v>43662</v>
      </c>
      <c r="E564" s="3" t="s">
        <v>37</v>
      </c>
      <c r="F564" s="1" t="s">
        <v>41</v>
      </c>
      <c r="G564" s="4" t="s">
        <v>41</v>
      </c>
      <c r="H564" s="8">
        <v>0</v>
      </c>
      <c r="I564" s="8">
        <v>1</v>
      </c>
      <c r="J564" s="8">
        <v>1</v>
      </c>
      <c r="K564" s="8">
        <v>0</v>
      </c>
      <c r="L564" s="8">
        <v>3</v>
      </c>
      <c r="M564" s="8">
        <v>0</v>
      </c>
      <c r="N564" s="17" t="str">
        <f t="shared" si="40"/>
        <v>Si</v>
      </c>
      <c r="O564" s="17" t="str">
        <f t="shared" si="41"/>
        <v>Si</v>
      </c>
      <c r="P564" s="17">
        <v>1</v>
      </c>
      <c r="Q564" s="19">
        <f>Tablas!$C$5*H564</f>
        <v>0</v>
      </c>
      <c r="R564" s="19">
        <f>Tablas!$D$5*I564</f>
        <v>6500</v>
      </c>
      <c r="S564" s="19">
        <f>Tablas!$E$5*J564</f>
        <v>1500</v>
      </c>
      <c r="T564" s="19">
        <f>Tablas!$F$5*K564</f>
        <v>0</v>
      </c>
      <c r="U564" s="19">
        <f>Tablas!$G$5*L564</f>
        <v>750000</v>
      </c>
      <c r="V564" s="19">
        <f>Tablas!$H$5*M564</f>
        <v>0</v>
      </c>
      <c r="W564" s="19">
        <f t="shared" si="42"/>
        <v>758000</v>
      </c>
      <c r="X564" s="17">
        <f>VLOOKUP(G564, Tablas!$B$9:$C$36, 2, FALSE)</f>
        <v>1</v>
      </c>
      <c r="Y564" s="17">
        <f t="shared" si="43"/>
        <v>2019</v>
      </c>
      <c r="Z564" s="17">
        <f t="shared" si="44"/>
        <v>7</v>
      </c>
    </row>
    <row r="565" spans="1:26" x14ac:dyDescent="0.25">
      <c r="A565" s="2">
        <v>10000563</v>
      </c>
      <c r="B565" s="1" t="s">
        <v>794</v>
      </c>
      <c r="C565" s="3">
        <v>43547</v>
      </c>
      <c r="D565" s="3">
        <v>43919</v>
      </c>
      <c r="E565" s="3" t="s">
        <v>37</v>
      </c>
      <c r="F565" s="1" t="s">
        <v>41</v>
      </c>
      <c r="G565" s="4" t="s">
        <v>41</v>
      </c>
      <c r="H565" s="8">
        <v>0</v>
      </c>
      <c r="I565" s="8">
        <v>0</v>
      </c>
      <c r="J565" s="8">
        <v>1</v>
      </c>
      <c r="K565" s="8">
        <v>1</v>
      </c>
      <c r="L565" s="8">
        <v>2</v>
      </c>
      <c r="M565" s="8">
        <v>2</v>
      </c>
      <c r="N565" s="17" t="str">
        <f t="shared" si="40"/>
        <v>Si</v>
      </c>
      <c r="O565" s="17" t="str">
        <f t="shared" si="41"/>
        <v>Si</v>
      </c>
      <c r="P565" s="17">
        <v>1</v>
      </c>
      <c r="Q565" s="19">
        <f>Tablas!$C$5*H565</f>
        <v>0</v>
      </c>
      <c r="R565" s="19">
        <f>Tablas!$D$5*I565</f>
        <v>0</v>
      </c>
      <c r="S565" s="19">
        <f>Tablas!$E$5*J565</f>
        <v>1500</v>
      </c>
      <c r="T565" s="19">
        <f>Tablas!$F$5*K565</f>
        <v>120000</v>
      </c>
      <c r="U565" s="19">
        <f>Tablas!$G$5*L565</f>
        <v>500000</v>
      </c>
      <c r="V565" s="19">
        <f>Tablas!$H$5*M565</f>
        <v>360000</v>
      </c>
      <c r="W565" s="19">
        <f t="shared" si="42"/>
        <v>981500</v>
      </c>
      <c r="X565" s="17">
        <f>VLOOKUP(G565, Tablas!$B$9:$C$36, 2, FALSE)</f>
        <v>1</v>
      </c>
      <c r="Y565" s="17">
        <f t="shared" si="43"/>
        <v>2019</v>
      </c>
      <c r="Z565" s="17">
        <f t="shared" si="44"/>
        <v>3</v>
      </c>
    </row>
    <row r="566" spans="1:26" x14ac:dyDescent="0.25">
      <c r="A566" s="2">
        <v>10000564</v>
      </c>
      <c r="B566" s="1" t="s">
        <v>795</v>
      </c>
      <c r="C566" s="3">
        <v>43547</v>
      </c>
      <c r="D566" s="3">
        <v>43779</v>
      </c>
      <c r="E566" s="3" t="s">
        <v>37</v>
      </c>
      <c r="F566" s="1" t="s">
        <v>41</v>
      </c>
      <c r="G566" s="4" t="s">
        <v>41</v>
      </c>
      <c r="H566" s="8">
        <v>0</v>
      </c>
      <c r="I566" s="8">
        <v>1</v>
      </c>
      <c r="J566" s="8">
        <v>0</v>
      </c>
      <c r="K566" s="8">
        <v>0</v>
      </c>
      <c r="L566" s="8">
        <v>1</v>
      </c>
      <c r="M566" s="8">
        <v>1</v>
      </c>
      <c r="N566" s="17" t="str">
        <f t="shared" si="40"/>
        <v>Si</v>
      </c>
      <c r="O566" s="17" t="str">
        <f t="shared" si="41"/>
        <v>Si</v>
      </c>
      <c r="P566" s="17">
        <v>1</v>
      </c>
      <c r="Q566" s="19">
        <f>Tablas!$C$5*H566</f>
        <v>0</v>
      </c>
      <c r="R566" s="19">
        <f>Tablas!$D$5*I566</f>
        <v>6500</v>
      </c>
      <c r="S566" s="19">
        <f>Tablas!$E$5*J566</f>
        <v>0</v>
      </c>
      <c r="T566" s="19">
        <f>Tablas!$F$5*K566</f>
        <v>0</v>
      </c>
      <c r="U566" s="19">
        <f>Tablas!$G$5*L566</f>
        <v>250000</v>
      </c>
      <c r="V566" s="19">
        <f>Tablas!$H$5*M566</f>
        <v>180000</v>
      </c>
      <c r="W566" s="19">
        <f t="shared" si="42"/>
        <v>436500</v>
      </c>
      <c r="X566" s="17">
        <f>VLOOKUP(G566, Tablas!$B$9:$C$36, 2, FALSE)</f>
        <v>1</v>
      </c>
      <c r="Y566" s="17">
        <f t="shared" si="43"/>
        <v>2019</v>
      </c>
      <c r="Z566" s="17">
        <f t="shared" si="44"/>
        <v>11</v>
      </c>
    </row>
    <row r="567" spans="1:26" x14ac:dyDescent="0.25">
      <c r="A567" s="2">
        <v>10000565</v>
      </c>
      <c r="B567" s="1" t="s">
        <v>796</v>
      </c>
      <c r="C567" s="3">
        <v>43547</v>
      </c>
      <c r="D567" s="3">
        <v>43967</v>
      </c>
      <c r="E567" s="3" t="s">
        <v>37</v>
      </c>
      <c r="F567" s="1" t="s">
        <v>62</v>
      </c>
      <c r="G567" s="4" t="s">
        <v>63</v>
      </c>
      <c r="H567" s="8">
        <v>0</v>
      </c>
      <c r="I567" s="8">
        <v>1</v>
      </c>
      <c r="J567" s="8">
        <v>0</v>
      </c>
      <c r="K567" s="8">
        <v>1</v>
      </c>
      <c r="L567" s="8">
        <v>2</v>
      </c>
      <c r="M567" s="8">
        <v>0</v>
      </c>
      <c r="N567" s="17" t="str">
        <f t="shared" si="40"/>
        <v>Si</v>
      </c>
      <c r="O567" s="17" t="str">
        <f t="shared" si="41"/>
        <v>Si</v>
      </c>
      <c r="P567" s="17">
        <v>1</v>
      </c>
      <c r="Q567" s="19">
        <f>Tablas!$C$5*H567</f>
        <v>0</v>
      </c>
      <c r="R567" s="19">
        <f>Tablas!$D$5*I567</f>
        <v>6500</v>
      </c>
      <c r="S567" s="19">
        <f>Tablas!$E$5*J567</f>
        <v>0</v>
      </c>
      <c r="T567" s="19">
        <f>Tablas!$F$5*K567</f>
        <v>120000</v>
      </c>
      <c r="U567" s="19">
        <f>Tablas!$G$5*L567</f>
        <v>500000</v>
      </c>
      <c r="V567" s="19">
        <f>Tablas!$H$5*M567</f>
        <v>0</v>
      </c>
      <c r="W567" s="19">
        <f t="shared" si="42"/>
        <v>626500</v>
      </c>
      <c r="X567" s="17">
        <f>VLOOKUP(G567, Tablas!$B$9:$C$36, 2, FALSE)</f>
        <v>1</v>
      </c>
      <c r="Y567" s="17">
        <f t="shared" si="43"/>
        <v>2019</v>
      </c>
      <c r="Z567" s="17">
        <f t="shared" si="44"/>
        <v>5</v>
      </c>
    </row>
    <row r="568" spans="1:26" x14ac:dyDescent="0.25">
      <c r="A568" s="2">
        <v>10000566</v>
      </c>
      <c r="B568" s="1" t="s">
        <v>797</v>
      </c>
      <c r="C568" s="3">
        <v>43547</v>
      </c>
      <c r="D568" s="3">
        <v>43637</v>
      </c>
      <c r="E568" s="3" t="s">
        <v>37</v>
      </c>
      <c r="F568" s="1" t="s">
        <v>41</v>
      </c>
      <c r="G568" s="4" t="s">
        <v>41</v>
      </c>
      <c r="H568" s="8">
        <v>1</v>
      </c>
      <c r="I568" s="8">
        <v>2</v>
      </c>
      <c r="J568" s="8">
        <v>1</v>
      </c>
      <c r="K568" s="8">
        <v>1</v>
      </c>
      <c r="L568" s="8">
        <v>2</v>
      </c>
      <c r="M568" s="8">
        <v>0</v>
      </c>
      <c r="N568" s="17" t="str">
        <f t="shared" si="40"/>
        <v>Si</v>
      </c>
      <c r="O568" s="17" t="str">
        <f t="shared" si="41"/>
        <v>Si</v>
      </c>
      <c r="P568" s="17">
        <v>1</v>
      </c>
      <c r="Q568" s="19">
        <f>Tablas!$C$5*H568</f>
        <v>2500</v>
      </c>
      <c r="R568" s="19">
        <f>Tablas!$D$5*I568</f>
        <v>13000</v>
      </c>
      <c r="S568" s="19">
        <f>Tablas!$E$5*J568</f>
        <v>1500</v>
      </c>
      <c r="T568" s="19">
        <f>Tablas!$F$5*K568</f>
        <v>120000</v>
      </c>
      <c r="U568" s="19">
        <f>Tablas!$G$5*L568</f>
        <v>500000</v>
      </c>
      <c r="V568" s="19">
        <f>Tablas!$H$5*M568</f>
        <v>0</v>
      </c>
      <c r="W568" s="19">
        <f t="shared" si="42"/>
        <v>637000</v>
      </c>
      <c r="X568" s="17">
        <f>VLOOKUP(G568, Tablas!$B$9:$C$36, 2, FALSE)</f>
        <v>1</v>
      </c>
      <c r="Y568" s="17">
        <f t="shared" si="43"/>
        <v>2019</v>
      </c>
      <c r="Z568" s="17">
        <f t="shared" si="44"/>
        <v>6</v>
      </c>
    </row>
    <row r="569" spans="1:26" x14ac:dyDescent="0.25">
      <c r="A569" s="2">
        <v>10000567</v>
      </c>
      <c r="B569" s="1" t="s">
        <v>798</v>
      </c>
      <c r="C569" s="3">
        <v>43547</v>
      </c>
      <c r="D569" s="3">
        <v>43659</v>
      </c>
      <c r="E569" s="3" t="s">
        <v>37</v>
      </c>
      <c r="F569" s="1" t="s">
        <v>799</v>
      </c>
      <c r="G569" s="4" t="s">
        <v>82</v>
      </c>
      <c r="H569" s="8">
        <v>0</v>
      </c>
      <c r="I569" s="8">
        <v>0</v>
      </c>
      <c r="J569" s="8">
        <v>1</v>
      </c>
      <c r="K569" s="8">
        <v>1</v>
      </c>
      <c r="L569" s="8">
        <v>1</v>
      </c>
      <c r="M569" s="8">
        <v>1</v>
      </c>
      <c r="N569" s="17" t="str">
        <f t="shared" si="40"/>
        <v>Si</v>
      </c>
      <c r="O569" s="17" t="str">
        <f t="shared" si="41"/>
        <v>Si</v>
      </c>
      <c r="P569" s="17">
        <v>1</v>
      </c>
      <c r="Q569" s="19">
        <f>Tablas!$C$5*H569</f>
        <v>0</v>
      </c>
      <c r="R569" s="19">
        <f>Tablas!$D$5*I569</f>
        <v>0</v>
      </c>
      <c r="S569" s="19">
        <f>Tablas!$E$5*J569</f>
        <v>1500</v>
      </c>
      <c r="T569" s="19">
        <f>Tablas!$F$5*K569</f>
        <v>120000</v>
      </c>
      <c r="U569" s="19">
        <f>Tablas!$G$5*L569</f>
        <v>250000</v>
      </c>
      <c r="V569" s="19">
        <f>Tablas!$H$5*M569</f>
        <v>180000</v>
      </c>
      <c r="W569" s="19">
        <f t="shared" si="42"/>
        <v>551500</v>
      </c>
      <c r="X569" s="17">
        <f>VLOOKUP(G569, Tablas!$B$9:$C$36, 2, FALSE)</f>
        <v>2</v>
      </c>
      <c r="Y569" s="17">
        <f t="shared" si="43"/>
        <v>2019</v>
      </c>
      <c r="Z569" s="17">
        <f t="shared" si="44"/>
        <v>7</v>
      </c>
    </row>
    <row r="570" spans="1:26" x14ac:dyDescent="0.25">
      <c r="A570" s="2">
        <v>10000568</v>
      </c>
      <c r="B570" s="1" t="s">
        <v>800</v>
      </c>
      <c r="C570" s="3">
        <v>43547</v>
      </c>
      <c r="D570" s="3">
        <v>44410</v>
      </c>
      <c r="E570" s="3" t="s">
        <v>37</v>
      </c>
      <c r="F570" s="1" t="s">
        <v>267</v>
      </c>
      <c r="G570" s="4" t="s">
        <v>90</v>
      </c>
      <c r="H570" s="8">
        <v>1</v>
      </c>
      <c r="I570" s="8">
        <v>2</v>
      </c>
      <c r="J570" s="8">
        <v>1</v>
      </c>
      <c r="K570" s="8">
        <v>3</v>
      </c>
      <c r="L570" s="8">
        <v>1</v>
      </c>
      <c r="M570" s="8">
        <v>1</v>
      </c>
      <c r="N570" s="17" t="str">
        <f t="shared" si="40"/>
        <v>Si</v>
      </c>
      <c r="O570" s="17" t="str">
        <f t="shared" si="41"/>
        <v>Si</v>
      </c>
      <c r="P570" s="17">
        <v>1</v>
      </c>
      <c r="Q570" s="19">
        <f>Tablas!$C$5*H570</f>
        <v>2500</v>
      </c>
      <c r="R570" s="19">
        <f>Tablas!$D$5*I570</f>
        <v>13000</v>
      </c>
      <c r="S570" s="19">
        <f>Tablas!$E$5*J570</f>
        <v>1500</v>
      </c>
      <c r="T570" s="19">
        <f>Tablas!$F$5*K570</f>
        <v>360000</v>
      </c>
      <c r="U570" s="19">
        <f>Tablas!$G$5*L570</f>
        <v>250000</v>
      </c>
      <c r="V570" s="19">
        <f>Tablas!$H$5*M570</f>
        <v>180000</v>
      </c>
      <c r="W570" s="19">
        <f t="shared" si="42"/>
        <v>807000</v>
      </c>
      <c r="X570" s="17">
        <f>VLOOKUP(G570, Tablas!$B$9:$C$36, 2, FALSE)</f>
        <v>2</v>
      </c>
      <c r="Y570" s="17">
        <f t="shared" si="43"/>
        <v>2019</v>
      </c>
      <c r="Z570" s="17">
        <f t="shared" si="44"/>
        <v>8</v>
      </c>
    </row>
    <row r="571" spans="1:26" x14ac:dyDescent="0.25">
      <c r="A571" s="2">
        <v>10000569</v>
      </c>
      <c r="B571" s="1" t="s">
        <v>801</v>
      </c>
      <c r="C571" s="3">
        <v>43547</v>
      </c>
      <c r="D571" s="3">
        <v>43863</v>
      </c>
      <c r="E571" s="3" t="s">
        <v>37</v>
      </c>
      <c r="F571" s="1" t="s">
        <v>267</v>
      </c>
      <c r="G571" s="4" t="s">
        <v>90</v>
      </c>
      <c r="H571" s="8">
        <v>0</v>
      </c>
      <c r="I571" s="8">
        <v>0</v>
      </c>
      <c r="J571" s="8">
        <v>0</v>
      </c>
      <c r="K571" s="8">
        <v>1</v>
      </c>
      <c r="L571" s="8">
        <v>1</v>
      </c>
      <c r="M571" s="8">
        <v>1</v>
      </c>
      <c r="N571" s="17" t="str">
        <f t="shared" si="40"/>
        <v>No</v>
      </c>
      <c r="O571" s="17" t="str">
        <f t="shared" si="41"/>
        <v>Si</v>
      </c>
      <c r="P571" s="17">
        <v>1</v>
      </c>
      <c r="Q571" s="19">
        <f>Tablas!$C$5*H571</f>
        <v>0</v>
      </c>
      <c r="R571" s="19">
        <f>Tablas!$D$5*I571</f>
        <v>0</v>
      </c>
      <c r="S571" s="19">
        <f>Tablas!$E$5*J571</f>
        <v>0</v>
      </c>
      <c r="T571" s="19">
        <f>Tablas!$F$5*K571</f>
        <v>120000</v>
      </c>
      <c r="U571" s="19">
        <f>Tablas!$G$5*L571</f>
        <v>250000</v>
      </c>
      <c r="V571" s="19">
        <f>Tablas!$H$5*M571</f>
        <v>180000</v>
      </c>
      <c r="W571" s="19">
        <f t="shared" si="42"/>
        <v>550000</v>
      </c>
      <c r="X571" s="17">
        <f>VLOOKUP(G571, Tablas!$B$9:$C$36, 2, FALSE)</f>
        <v>2</v>
      </c>
      <c r="Y571" s="17">
        <f t="shared" si="43"/>
        <v>2019</v>
      </c>
      <c r="Z571" s="17">
        <f t="shared" si="44"/>
        <v>2</v>
      </c>
    </row>
    <row r="572" spans="1:26" x14ac:dyDescent="0.25">
      <c r="A572" s="2">
        <v>10000570</v>
      </c>
      <c r="B572" s="1" t="s">
        <v>802</v>
      </c>
      <c r="C572" s="3">
        <v>43547</v>
      </c>
      <c r="D572" s="3">
        <v>44259</v>
      </c>
      <c r="E572" s="3" t="s">
        <v>37</v>
      </c>
      <c r="F572" s="1" t="s">
        <v>267</v>
      </c>
      <c r="G572" s="4" t="s">
        <v>90</v>
      </c>
      <c r="H572" s="8">
        <v>1</v>
      </c>
      <c r="I572" s="8">
        <v>0</v>
      </c>
      <c r="J572" s="8">
        <v>1</v>
      </c>
      <c r="K572" s="8">
        <v>3</v>
      </c>
      <c r="L572" s="8">
        <v>2</v>
      </c>
      <c r="M572" s="8">
        <v>2</v>
      </c>
      <c r="N572" s="17" t="str">
        <f t="shared" si="40"/>
        <v>Si</v>
      </c>
      <c r="O572" s="17" t="str">
        <f t="shared" si="41"/>
        <v>Si</v>
      </c>
      <c r="P572" s="17">
        <v>1</v>
      </c>
      <c r="Q572" s="19">
        <f>Tablas!$C$5*H572</f>
        <v>2500</v>
      </c>
      <c r="R572" s="19">
        <f>Tablas!$D$5*I572</f>
        <v>0</v>
      </c>
      <c r="S572" s="19">
        <f>Tablas!$E$5*J572</f>
        <v>1500</v>
      </c>
      <c r="T572" s="19">
        <f>Tablas!$F$5*K572</f>
        <v>360000</v>
      </c>
      <c r="U572" s="19">
        <f>Tablas!$G$5*L572</f>
        <v>500000</v>
      </c>
      <c r="V572" s="19">
        <f>Tablas!$H$5*M572</f>
        <v>360000</v>
      </c>
      <c r="W572" s="19">
        <f t="shared" si="42"/>
        <v>1224000</v>
      </c>
      <c r="X572" s="17">
        <f>VLOOKUP(G572, Tablas!$B$9:$C$36, 2, FALSE)</f>
        <v>2</v>
      </c>
      <c r="Y572" s="17">
        <f t="shared" si="43"/>
        <v>2019</v>
      </c>
      <c r="Z572" s="17">
        <f t="shared" si="44"/>
        <v>3</v>
      </c>
    </row>
    <row r="573" spans="1:26" x14ac:dyDescent="0.25">
      <c r="A573" s="2">
        <v>10000571</v>
      </c>
      <c r="B573" s="1" t="s">
        <v>803</v>
      </c>
      <c r="C573" s="3">
        <v>43547</v>
      </c>
      <c r="D573" s="3">
        <v>43754</v>
      </c>
      <c r="E573" s="3" t="s">
        <v>37</v>
      </c>
      <c r="F573" s="1" t="s">
        <v>89</v>
      </c>
      <c r="G573" s="4" t="s">
        <v>90</v>
      </c>
      <c r="H573" s="8">
        <v>0</v>
      </c>
      <c r="I573" s="8">
        <v>1</v>
      </c>
      <c r="J573" s="8">
        <v>1</v>
      </c>
      <c r="K573" s="8">
        <v>3</v>
      </c>
      <c r="L573" s="8">
        <v>3</v>
      </c>
      <c r="M573" s="8">
        <v>1</v>
      </c>
      <c r="N573" s="17" t="str">
        <f t="shared" si="40"/>
        <v>Si</v>
      </c>
      <c r="O573" s="17" t="str">
        <f t="shared" si="41"/>
        <v>Si</v>
      </c>
      <c r="P573" s="17">
        <v>1</v>
      </c>
      <c r="Q573" s="19">
        <f>Tablas!$C$5*H573</f>
        <v>0</v>
      </c>
      <c r="R573" s="19">
        <f>Tablas!$D$5*I573</f>
        <v>6500</v>
      </c>
      <c r="S573" s="19">
        <f>Tablas!$E$5*J573</f>
        <v>1500</v>
      </c>
      <c r="T573" s="19">
        <f>Tablas!$F$5*K573</f>
        <v>360000</v>
      </c>
      <c r="U573" s="19">
        <f>Tablas!$G$5*L573</f>
        <v>750000</v>
      </c>
      <c r="V573" s="19">
        <f>Tablas!$H$5*M573</f>
        <v>180000</v>
      </c>
      <c r="W573" s="19">
        <f t="shared" si="42"/>
        <v>1298000</v>
      </c>
      <c r="X573" s="17">
        <f>VLOOKUP(G573, Tablas!$B$9:$C$36, 2, FALSE)</f>
        <v>2</v>
      </c>
      <c r="Y573" s="17">
        <f t="shared" si="43"/>
        <v>2019</v>
      </c>
      <c r="Z573" s="17">
        <f t="shared" si="44"/>
        <v>10</v>
      </c>
    </row>
    <row r="574" spans="1:26" x14ac:dyDescent="0.25">
      <c r="A574" s="2">
        <v>10000572</v>
      </c>
      <c r="B574" s="1" t="s">
        <v>804</v>
      </c>
      <c r="C574" s="3">
        <v>43547</v>
      </c>
      <c r="D574" s="3">
        <v>43873</v>
      </c>
      <c r="E574" s="3" t="s">
        <v>37</v>
      </c>
      <c r="F574" s="1" t="s">
        <v>225</v>
      </c>
      <c r="G574" s="4" t="s">
        <v>82</v>
      </c>
      <c r="H574" s="8">
        <v>0</v>
      </c>
      <c r="I574" s="8">
        <v>2</v>
      </c>
      <c r="J574" s="8">
        <v>0</v>
      </c>
      <c r="K574" s="8">
        <v>1</v>
      </c>
      <c r="L574" s="8">
        <v>1</v>
      </c>
      <c r="M574" s="8">
        <v>0</v>
      </c>
      <c r="N574" s="17" t="str">
        <f t="shared" si="40"/>
        <v>Si</v>
      </c>
      <c r="O574" s="17" t="str">
        <f t="shared" si="41"/>
        <v>Si</v>
      </c>
      <c r="P574" s="17">
        <v>1</v>
      </c>
      <c r="Q574" s="19">
        <f>Tablas!$C$5*H574</f>
        <v>0</v>
      </c>
      <c r="R574" s="19">
        <f>Tablas!$D$5*I574</f>
        <v>13000</v>
      </c>
      <c r="S574" s="19">
        <f>Tablas!$E$5*J574</f>
        <v>0</v>
      </c>
      <c r="T574" s="19">
        <f>Tablas!$F$5*K574</f>
        <v>120000</v>
      </c>
      <c r="U574" s="19">
        <f>Tablas!$G$5*L574</f>
        <v>250000</v>
      </c>
      <c r="V574" s="19">
        <f>Tablas!$H$5*M574</f>
        <v>0</v>
      </c>
      <c r="W574" s="19">
        <f t="shared" si="42"/>
        <v>383000</v>
      </c>
      <c r="X574" s="17">
        <f>VLOOKUP(G574, Tablas!$B$9:$C$36, 2, FALSE)</f>
        <v>2</v>
      </c>
      <c r="Y574" s="17">
        <f t="shared" si="43"/>
        <v>2019</v>
      </c>
      <c r="Z574" s="17">
        <f t="shared" si="44"/>
        <v>2</v>
      </c>
    </row>
    <row r="575" spans="1:26" x14ac:dyDescent="0.25">
      <c r="A575" s="2">
        <v>10000573</v>
      </c>
      <c r="B575" s="1" t="s">
        <v>805</v>
      </c>
      <c r="C575" s="3">
        <v>43547</v>
      </c>
      <c r="D575" s="3">
        <v>44181</v>
      </c>
      <c r="E575" s="3" t="s">
        <v>37</v>
      </c>
      <c r="F575" s="1" t="s">
        <v>89</v>
      </c>
      <c r="G575" s="4" t="s">
        <v>90</v>
      </c>
      <c r="H575" s="8">
        <v>0</v>
      </c>
      <c r="I575" s="8">
        <v>2</v>
      </c>
      <c r="J575" s="8">
        <v>0</v>
      </c>
      <c r="K575" s="8">
        <v>3</v>
      </c>
      <c r="L575" s="8">
        <v>3</v>
      </c>
      <c r="M575" s="8">
        <v>0</v>
      </c>
      <c r="N575" s="17" t="str">
        <f t="shared" si="40"/>
        <v>Si</v>
      </c>
      <c r="O575" s="17" t="str">
        <f t="shared" si="41"/>
        <v>Si</v>
      </c>
      <c r="P575" s="17">
        <v>1</v>
      </c>
      <c r="Q575" s="19">
        <f>Tablas!$C$5*H575</f>
        <v>0</v>
      </c>
      <c r="R575" s="19">
        <f>Tablas!$D$5*I575</f>
        <v>13000</v>
      </c>
      <c r="S575" s="19">
        <f>Tablas!$E$5*J575</f>
        <v>0</v>
      </c>
      <c r="T575" s="19">
        <f>Tablas!$F$5*K575</f>
        <v>360000</v>
      </c>
      <c r="U575" s="19">
        <f>Tablas!$G$5*L575</f>
        <v>750000</v>
      </c>
      <c r="V575" s="19">
        <f>Tablas!$H$5*M575</f>
        <v>0</v>
      </c>
      <c r="W575" s="19">
        <f t="shared" si="42"/>
        <v>1123000</v>
      </c>
      <c r="X575" s="17">
        <f>VLOOKUP(G575, Tablas!$B$9:$C$36, 2, FALSE)</f>
        <v>2</v>
      </c>
      <c r="Y575" s="17">
        <f t="shared" si="43"/>
        <v>2019</v>
      </c>
      <c r="Z575" s="17">
        <f t="shared" si="44"/>
        <v>12</v>
      </c>
    </row>
    <row r="576" spans="1:26" x14ac:dyDescent="0.25">
      <c r="A576" s="2">
        <v>10000574</v>
      </c>
      <c r="B576" s="1" t="s">
        <v>806</v>
      </c>
      <c r="C576" s="3">
        <v>43547</v>
      </c>
      <c r="D576" s="3">
        <v>43754</v>
      </c>
      <c r="E576" s="3" t="s">
        <v>37</v>
      </c>
      <c r="F576" s="1" t="s">
        <v>53</v>
      </c>
      <c r="G576" s="4" t="s">
        <v>54</v>
      </c>
      <c r="H576" s="8">
        <v>0</v>
      </c>
      <c r="I576" s="8">
        <v>1</v>
      </c>
      <c r="J576" s="8">
        <v>1</v>
      </c>
      <c r="K576" s="8">
        <v>3</v>
      </c>
      <c r="L576" s="8">
        <v>1</v>
      </c>
      <c r="M576" s="8">
        <v>0</v>
      </c>
      <c r="N576" s="17" t="str">
        <f t="shared" si="40"/>
        <v>Si</v>
      </c>
      <c r="O576" s="17" t="str">
        <f t="shared" si="41"/>
        <v>Si</v>
      </c>
      <c r="P576" s="17">
        <v>1</v>
      </c>
      <c r="Q576" s="19">
        <f>Tablas!$C$5*H576</f>
        <v>0</v>
      </c>
      <c r="R576" s="19">
        <f>Tablas!$D$5*I576</f>
        <v>6500</v>
      </c>
      <c r="S576" s="19">
        <f>Tablas!$E$5*J576</f>
        <v>1500</v>
      </c>
      <c r="T576" s="19">
        <f>Tablas!$F$5*K576</f>
        <v>360000</v>
      </c>
      <c r="U576" s="19">
        <f>Tablas!$G$5*L576</f>
        <v>250000</v>
      </c>
      <c r="V576" s="19">
        <f>Tablas!$H$5*M576</f>
        <v>0</v>
      </c>
      <c r="W576" s="19">
        <f t="shared" si="42"/>
        <v>618000</v>
      </c>
      <c r="X576" s="17">
        <f>VLOOKUP(G576, Tablas!$B$9:$C$36, 2, FALSE)</f>
        <v>1</v>
      </c>
      <c r="Y576" s="17">
        <f t="shared" si="43"/>
        <v>2019</v>
      </c>
      <c r="Z576" s="17">
        <f t="shared" si="44"/>
        <v>10</v>
      </c>
    </row>
    <row r="577" spans="1:26" x14ac:dyDescent="0.25">
      <c r="A577" s="2">
        <v>10000575</v>
      </c>
      <c r="B577" s="1" t="s">
        <v>807</v>
      </c>
      <c r="C577" s="3">
        <v>43547</v>
      </c>
      <c r="D577" s="3">
        <v>44104</v>
      </c>
      <c r="E577" s="3" t="s">
        <v>44</v>
      </c>
      <c r="F577" s="1" t="s">
        <v>267</v>
      </c>
      <c r="G577" s="4" t="s">
        <v>90</v>
      </c>
      <c r="H577" s="8">
        <v>1</v>
      </c>
      <c r="I577" s="8">
        <v>2</v>
      </c>
      <c r="J577" s="8">
        <v>0</v>
      </c>
      <c r="K577" s="8">
        <v>1</v>
      </c>
      <c r="L577" s="8">
        <v>3</v>
      </c>
      <c r="M577" s="8">
        <v>1</v>
      </c>
      <c r="N577" s="17" t="str">
        <f t="shared" si="40"/>
        <v>Si</v>
      </c>
      <c r="O577" s="17" t="str">
        <f t="shared" si="41"/>
        <v>Si</v>
      </c>
      <c r="P577" s="17">
        <v>1</v>
      </c>
      <c r="Q577" s="19">
        <f>Tablas!$C$5*H577</f>
        <v>2500</v>
      </c>
      <c r="R577" s="19">
        <f>Tablas!$D$5*I577</f>
        <v>13000</v>
      </c>
      <c r="S577" s="19">
        <f>Tablas!$E$5*J577</f>
        <v>0</v>
      </c>
      <c r="T577" s="19">
        <f>Tablas!$F$5*K577</f>
        <v>120000</v>
      </c>
      <c r="U577" s="19">
        <f>Tablas!$G$5*L577</f>
        <v>750000</v>
      </c>
      <c r="V577" s="19">
        <f>Tablas!$H$5*M577</f>
        <v>180000</v>
      </c>
      <c r="W577" s="19">
        <f t="shared" si="42"/>
        <v>1065500</v>
      </c>
      <c r="X577" s="17">
        <f>VLOOKUP(G577, Tablas!$B$9:$C$36, 2, FALSE)</f>
        <v>2</v>
      </c>
      <c r="Y577" s="17">
        <f t="shared" si="43"/>
        <v>2019</v>
      </c>
      <c r="Z577" s="17">
        <f t="shared" si="44"/>
        <v>9</v>
      </c>
    </row>
    <row r="578" spans="1:26" x14ac:dyDescent="0.25">
      <c r="A578" s="2">
        <v>10000576</v>
      </c>
      <c r="B578" s="1" t="s">
        <v>808</v>
      </c>
      <c r="C578" s="3">
        <v>43547</v>
      </c>
      <c r="D578" s="3">
        <v>43652</v>
      </c>
      <c r="E578" s="3" t="s">
        <v>37</v>
      </c>
      <c r="F578" s="1" t="s">
        <v>41</v>
      </c>
      <c r="G578" s="4" t="s">
        <v>41</v>
      </c>
      <c r="H578" s="8">
        <v>0</v>
      </c>
      <c r="I578" s="8">
        <v>2</v>
      </c>
      <c r="J578" s="8">
        <v>0</v>
      </c>
      <c r="K578" s="8">
        <v>1</v>
      </c>
      <c r="L578" s="8">
        <v>2</v>
      </c>
      <c r="M578" s="8">
        <v>2</v>
      </c>
      <c r="N578" s="17" t="str">
        <f t="shared" si="40"/>
        <v>Si</v>
      </c>
      <c r="O578" s="17" t="str">
        <f t="shared" si="41"/>
        <v>Si</v>
      </c>
      <c r="P578" s="17">
        <v>1</v>
      </c>
      <c r="Q578" s="19">
        <f>Tablas!$C$5*H578</f>
        <v>0</v>
      </c>
      <c r="R578" s="19">
        <f>Tablas!$D$5*I578</f>
        <v>13000</v>
      </c>
      <c r="S578" s="19">
        <f>Tablas!$E$5*J578</f>
        <v>0</v>
      </c>
      <c r="T578" s="19">
        <f>Tablas!$F$5*K578</f>
        <v>120000</v>
      </c>
      <c r="U578" s="19">
        <f>Tablas!$G$5*L578</f>
        <v>500000</v>
      </c>
      <c r="V578" s="19">
        <f>Tablas!$H$5*M578</f>
        <v>360000</v>
      </c>
      <c r="W578" s="19">
        <f t="shared" si="42"/>
        <v>993000</v>
      </c>
      <c r="X578" s="17">
        <f>VLOOKUP(G578, Tablas!$B$9:$C$36, 2, FALSE)</f>
        <v>1</v>
      </c>
      <c r="Y578" s="17">
        <f t="shared" si="43"/>
        <v>2019</v>
      </c>
      <c r="Z578" s="17">
        <f t="shared" si="44"/>
        <v>7</v>
      </c>
    </row>
    <row r="579" spans="1:26" x14ac:dyDescent="0.25">
      <c r="A579" s="2">
        <v>10000577</v>
      </c>
      <c r="B579" s="1" t="s">
        <v>809</v>
      </c>
      <c r="C579" s="3">
        <v>43547</v>
      </c>
      <c r="D579" s="3">
        <v>44440</v>
      </c>
      <c r="E579" s="3" t="s">
        <v>44</v>
      </c>
      <c r="F579" s="1" t="s">
        <v>762</v>
      </c>
      <c r="G579" s="4" t="s">
        <v>258</v>
      </c>
      <c r="H579" s="8">
        <v>0</v>
      </c>
      <c r="I579" s="8">
        <v>0</v>
      </c>
      <c r="J579" s="8">
        <v>0</v>
      </c>
      <c r="K579" s="8">
        <v>0</v>
      </c>
      <c r="L579" s="8">
        <v>1</v>
      </c>
      <c r="M579" s="8">
        <v>1</v>
      </c>
      <c r="N579" s="17" t="str">
        <f t="shared" ref="N579:N642" si="45">IF(OR(H579&gt;0, I579&gt;0, J579&gt;0), "Si", "No")</f>
        <v>No</v>
      </c>
      <c r="O579" s="17" t="str">
        <f t="shared" ref="O579:O642" si="46">IF(OR(K579&gt;0, L579&gt;0, M579&gt;0), "Si", "No")</f>
        <v>Si</v>
      </c>
      <c r="P579" s="17">
        <v>1</v>
      </c>
      <c r="Q579" s="19">
        <f>Tablas!$C$5*H579</f>
        <v>0</v>
      </c>
      <c r="R579" s="19">
        <f>Tablas!$D$5*I579</f>
        <v>0</v>
      </c>
      <c r="S579" s="19">
        <f>Tablas!$E$5*J579</f>
        <v>0</v>
      </c>
      <c r="T579" s="19">
        <f>Tablas!$F$5*K579</f>
        <v>0</v>
      </c>
      <c r="U579" s="19">
        <f>Tablas!$G$5*L579</f>
        <v>250000</v>
      </c>
      <c r="V579" s="19">
        <f>Tablas!$H$5*M579</f>
        <v>180000</v>
      </c>
      <c r="W579" s="19">
        <f t="shared" ref="W579:W642" si="47">SUM(Q579:V579)</f>
        <v>430000</v>
      </c>
      <c r="X579" s="17">
        <f>VLOOKUP(G579, Tablas!$B$9:$C$36, 2, FALSE)</f>
        <v>4</v>
      </c>
      <c r="Y579" s="17">
        <f t="shared" si="43"/>
        <v>2019</v>
      </c>
      <c r="Z579" s="17">
        <f t="shared" si="44"/>
        <v>9</v>
      </c>
    </row>
    <row r="580" spans="1:26" x14ac:dyDescent="0.25">
      <c r="A580" s="2">
        <v>10000578</v>
      </c>
      <c r="B580" s="1" t="s">
        <v>810</v>
      </c>
      <c r="C580" s="3">
        <v>43547</v>
      </c>
      <c r="D580" s="3">
        <v>43637</v>
      </c>
      <c r="E580" s="3" t="s">
        <v>37</v>
      </c>
      <c r="F580" s="1" t="s">
        <v>381</v>
      </c>
      <c r="G580" s="4" t="s">
        <v>258</v>
      </c>
      <c r="H580" s="8">
        <v>1</v>
      </c>
      <c r="I580" s="8">
        <v>2</v>
      </c>
      <c r="J580" s="8">
        <v>0</v>
      </c>
      <c r="K580" s="8">
        <v>3</v>
      </c>
      <c r="L580" s="8">
        <v>2</v>
      </c>
      <c r="M580" s="8">
        <v>0</v>
      </c>
      <c r="N580" s="17" t="str">
        <f t="shared" si="45"/>
        <v>Si</v>
      </c>
      <c r="O580" s="17" t="str">
        <f t="shared" si="46"/>
        <v>Si</v>
      </c>
      <c r="P580" s="17">
        <v>1</v>
      </c>
      <c r="Q580" s="19">
        <f>Tablas!$C$5*H580</f>
        <v>2500</v>
      </c>
      <c r="R580" s="19">
        <f>Tablas!$D$5*I580</f>
        <v>13000</v>
      </c>
      <c r="S580" s="19">
        <f>Tablas!$E$5*J580</f>
        <v>0</v>
      </c>
      <c r="T580" s="19">
        <f>Tablas!$F$5*K580</f>
        <v>360000</v>
      </c>
      <c r="U580" s="19">
        <f>Tablas!$G$5*L580</f>
        <v>500000</v>
      </c>
      <c r="V580" s="19">
        <f>Tablas!$H$5*M580</f>
        <v>0</v>
      </c>
      <c r="W580" s="19">
        <f t="shared" si="47"/>
        <v>875500</v>
      </c>
      <c r="X580" s="17">
        <f>VLOOKUP(G580, Tablas!$B$9:$C$36, 2, FALSE)</f>
        <v>4</v>
      </c>
      <c r="Y580" s="17">
        <f t="shared" ref="Y580:Y643" si="48">YEAR(C580)</f>
        <v>2019</v>
      </c>
      <c r="Z580" s="17">
        <f t="shared" ref="Z580:Z643" si="49">MONTH(D580)</f>
        <v>6</v>
      </c>
    </row>
    <row r="581" spans="1:26" x14ac:dyDescent="0.25">
      <c r="A581" s="2">
        <v>10000579</v>
      </c>
      <c r="B581" s="1" t="s">
        <v>811</v>
      </c>
      <c r="C581" s="3">
        <v>43547</v>
      </c>
      <c r="D581" s="3">
        <v>44273</v>
      </c>
      <c r="E581" s="3" t="s">
        <v>44</v>
      </c>
      <c r="F581" s="1" t="s">
        <v>634</v>
      </c>
      <c r="G581" s="4" t="s">
        <v>113</v>
      </c>
      <c r="H581" s="8">
        <v>0</v>
      </c>
      <c r="I581" s="8">
        <v>0</v>
      </c>
      <c r="J581" s="8">
        <v>0</v>
      </c>
      <c r="K581" s="8">
        <v>0</v>
      </c>
      <c r="L581" s="8">
        <v>1</v>
      </c>
      <c r="M581" s="8">
        <v>0</v>
      </c>
      <c r="N581" s="17" t="str">
        <f t="shared" si="45"/>
        <v>No</v>
      </c>
      <c r="O581" s="17" t="str">
        <f t="shared" si="46"/>
        <v>Si</v>
      </c>
      <c r="P581" s="17">
        <v>1</v>
      </c>
      <c r="Q581" s="19">
        <f>Tablas!$C$5*H581</f>
        <v>0</v>
      </c>
      <c r="R581" s="19">
        <f>Tablas!$D$5*I581</f>
        <v>0</v>
      </c>
      <c r="S581" s="19">
        <f>Tablas!$E$5*J581</f>
        <v>0</v>
      </c>
      <c r="T581" s="19">
        <f>Tablas!$F$5*K581</f>
        <v>0</v>
      </c>
      <c r="U581" s="19">
        <f>Tablas!$G$5*L581</f>
        <v>250000</v>
      </c>
      <c r="V581" s="19">
        <f>Tablas!$H$5*M581</f>
        <v>0</v>
      </c>
      <c r="W581" s="19">
        <f t="shared" si="47"/>
        <v>250000</v>
      </c>
      <c r="X581" s="17">
        <f>VLOOKUP(G581, Tablas!$B$9:$C$36, 2, FALSE)</f>
        <v>3</v>
      </c>
      <c r="Y581" s="17">
        <f t="shared" si="48"/>
        <v>2019</v>
      </c>
      <c r="Z581" s="17">
        <f t="shared" si="49"/>
        <v>3</v>
      </c>
    </row>
    <row r="582" spans="1:26" x14ac:dyDescent="0.25">
      <c r="A582" s="2">
        <v>10000580</v>
      </c>
      <c r="B582" s="1" t="s">
        <v>812</v>
      </c>
      <c r="C582" s="3">
        <v>43547</v>
      </c>
      <c r="D582" s="3">
        <v>44411</v>
      </c>
      <c r="E582" s="3" t="s">
        <v>37</v>
      </c>
      <c r="F582" s="1" t="s">
        <v>41</v>
      </c>
      <c r="G582" s="4" t="s">
        <v>41</v>
      </c>
      <c r="H582" s="8">
        <v>0</v>
      </c>
      <c r="I582" s="8">
        <v>2</v>
      </c>
      <c r="J582" s="8">
        <v>0</v>
      </c>
      <c r="K582" s="8">
        <v>0</v>
      </c>
      <c r="L582" s="8">
        <v>1</v>
      </c>
      <c r="M582" s="8">
        <v>2</v>
      </c>
      <c r="N582" s="17" t="str">
        <f t="shared" si="45"/>
        <v>Si</v>
      </c>
      <c r="O582" s="17" t="str">
        <f t="shared" si="46"/>
        <v>Si</v>
      </c>
      <c r="P582" s="17">
        <v>1</v>
      </c>
      <c r="Q582" s="19">
        <f>Tablas!$C$5*H582</f>
        <v>0</v>
      </c>
      <c r="R582" s="19">
        <f>Tablas!$D$5*I582</f>
        <v>13000</v>
      </c>
      <c r="S582" s="19">
        <f>Tablas!$E$5*J582</f>
        <v>0</v>
      </c>
      <c r="T582" s="19">
        <f>Tablas!$F$5*K582</f>
        <v>0</v>
      </c>
      <c r="U582" s="19">
        <f>Tablas!$G$5*L582</f>
        <v>250000</v>
      </c>
      <c r="V582" s="19">
        <f>Tablas!$H$5*M582</f>
        <v>360000</v>
      </c>
      <c r="W582" s="19">
        <f t="shared" si="47"/>
        <v>623000</v>
      </c>
      <c r="X582" s="17">
        <f>VLOOKUP(G582, Tablas!$B$9:$C$36, 2, FALSE)</f>
        <v>1</v>
      </c>
      <c r="Y582" s="17">
        <f t="shared" si="48"/>
        <v>2019</v>
      </c>
      <c r="Z582" s="17">
        <f t="shared" si="49"/>
        <v>8</v>
      </c>
    </row>
    <row r="583" spans="1:26" x14ac:dyDescent="0.25">
      <c r="A583" s="2">
        <v>10000581</v>
      </c>
      <c r="B583" s="1" t="s">
        <v>813</v>
      </c>
      <c r="C583" s="3">
        <v>43547</v>
      </c>
      <c r="D583" s="3">
        <v>44198</v>
      </c>
      <c r="E583" s="3" t="s">
        <v>37</v>
      </c>
      <c r="F583" s="1" t="s">
        <v>41</v>
      </c>
      <c r="G583" s="4" t="s">
        <v>41</v>
      </c>
      <c r="H583" s="8">
        <v>1</v>
      </c>
      <c r="I583" s="8">
        <v>2</v>
      </c>
      <c r="J583" s="8">
        <v>0</v>
      </c>
      <c r="K583" s="8">
        <v>3</v>
      </c>
      <c r="L583" s="8">
        <v>3</v>
      </c>
      <c r="M583" s="8">
        <v>1</v>
      </c>
      <c r="N583" s="17" t="str">
        <f t="shared" si="45"/>
        <v>Si</v>
      </c>
      <c r="O583" s="17" t="str">
        <f t="shared" si="46"/>
        <v>Si</v>
      </c>
      <c r="P583" s="17">
        <v>1</v>
      </c>
      <c r="Q583" s="19">
        <f>Tablas!$C$5*H583</f>
        <v>2500</v>
      </c>
      <c r="R583" s="19">
        <f>Tablas!$D$5*I583</f>
        <v>13000</v>
      </c>
      <c r="S583" s="19">
        <f>Tablas!$E$5*J583</f>
        <v>0</v>
      </c>
      <c r="T583" s="19">
        <f>Tablas!$F$5*K583</f>
        <v>360000</v>
      </c>
      <c r="U583" s="19">
        <f>Tablas!$G$5*L583</f>
        <v>750000</v>
      </c>
      <c r="V583" s="19">
        <f>Tablas!$H$5*M583</f>
        <v>180000</v>
      </c>
      <c r="W583" s="19">
        <f t="shared" si="47"/>
        <v>1305500</v>
      </c>
      <c r="X583" s="17">
        <f>VLOOKUP(G583, Tablas!$B$9:$C$36, 2, FALSE)</f>
        <v>1</v>
      </c>
      <c r="Y583" s="17">
        <f t="shared" si="48"/>
        <v>2019</v>
      </c>
      <c r="Z583" s="17">
        <f t="shared" si="49"/>
        <v>1</v>
      </c>
    </row>
    <row r="584" spans="1:26" x14ac:dyDescent="0.25">
      <c r="A584" s="2">
        <v>10000582</v>
      </c>
      <c r="B584" s="1" t="s">
        <v>814</v>
      </c>
      <c r="C584" s="3">
        <v>43547</v>
      </c>
      <c r="D584" s="3">
        <v>44250</v>
      </c>
      <c r="E584" s="3" t="s">
        <v>44</v>
      </c>
      <c r="F584" s="1" t="s">
        <v>678</v>
      </c>
      <c r="G584" s="4" t="s">
        <v>113</v>
      </c>
      <c r="H584" s="8">
        <v>1</v>
      </c>
      <c r="I584" s="8">
        <v>2</v>
      </c>
      <c r="J584" s="8">
        <v>0</v>
      </c>
      <c r="K584" s="8">
        <v>0</v>
      </c>
      <c r="L584" s="8">
        <v>2</v>
      </c>
      <c r="M584" s="8">
        <v>2</v>
      </c>
      <c r="N584" s="17" t="str">
        <f t="shared" si="45"/>
        <v>Si</v>
      </c>
      <c r="O584" s="17" t="str">
        <f t="shared" si="46"/>
        <v>Si</v>
      </c>
      <c r="P584" s="17">
        <v>1</v>
      </c>
      <c r="Q584" s="19">
        <f>Tablas!$C$5*H584</f>
        <v>2500</v>
      </c>
      <c r="R584" s="19">
        <f>Tablas!$D$5*I584</f>
        <v>13000</v>
      </c>
      <c r="S584" s="19">
        <f>Tablas!$E$5*J584</f>
        <v>0</v>
      </c>
      <c r="T584" s="19">
        <f>Tablas!$F$5*K584</f>
        <v>0</v>
      </c>
      <c r="U584" s="19">
        <f>Tablas!$G$5*L584</f>
        <v>500000</v>
      </c>
      <c r="V584" s="19">
        <f>Tablas!$H$5*M584</f>
        <v>360000</v>
      </c>
      <c r="W584" s="19">
        <f t="shared" si="47"/>
        <v>875500</v>
      </c>
      <c r="X584" s="17">
        <f>VLOOKUP(G584, Tablas!$B$9:$C$36, 2, FALSE)</f>
        <v>3</v>
      </c>
      <c r="Y584" s="17">
        <f t="shared" si="48"/>
        <v>2019</v>
      </c>
      <c r="Z584" s="17">
        <f t="shared" si="49"/>
        <v>2</v>
      </c>
    </row>
    <row r="585" spans="1:26" x14ac:dyDescent="0.25">
      <c r="A585" s="2">
        <v>10000583</v>
      </c>
      <c r="B585" s="1" t="s">
        <v>815</v>
      </c>
      <c r="C585" s="3">
        <v>43547</v>
      </c>
      <c r="D585" s="3">
        <v>43971</v>
      </c>
      <c r="E585" s="3" t="s">
        <v>37</v>
      </c>
      <c r="F585" s="1" t="s">
        <v>41</v>
      </c>
      <c r="G585" s="4" t="s">
        <v>41</v>
      </c>
      <c r="H585" s="8">
        <v>1</v>
      </c>
      <c r="I585" s="8">
        <v>2</v>
      </c>
      <c r="J585" s="8">
        <v>0</v>
      </c>
      <c r="K585" s="8">
        <v>1</v>
      </c>
      <c r="L585" s="8">
        <v>1</v>
      </c>
      <c r="M585" s="8">
        <v>2</v>
      </c>
      <c r="N585" s="17" t="str">
        <f t="shared" si="45"/>
        <v>Si</v>
      </c>
      <c r="O585" s="17" t="str">
        <f t="shared" si="46"/>
        <v>Si</v>
      </c>
      <c r="P585" s="17">
        <v>1</v>
      </c>
      <c r="Q585" s="19">
        <f>Tablas!$C$5*H585</f>
        <v>2500</v>
      </c>
      <c r="R585" s="19">
        <f>Tablas!$D$5*I585</f>
        <v>13000</v>
      </c>
      <c r="S585" s="19">
        <f>Tablas!$E$5*J585</f>
        <v>0</v>
      </c>
      <c r="T585" s="19">
        <f>Tablas!$F$5*K585</f>
        <v>120000</v>
      </c>
      <c r="U585" s="19">
        <f>Tablas!$G$5*L585</f>
        <v>250000</v>
      </c>
      <c r="V585" s="19">
        <f>Tablas!$H$5*M585</f>
        <v>360000</v>
      </c>
      <c r="W585" s="19">
        <f t="shared" si="47"/>
        <v>745500</v>
      </c>
      <c r="X585" s="17">
        <f>VLOOKUP(G585, Tablas!$B$9:$C$36, 2, FALSE)</f>
        <v>1</v>
      </c>
      <c r="Y585" s="17">
        <f t="shared" si="48"/>
        <v>2019</v>
      </c>
      <c r="Z585" s="17">
        <f t="shared" si="49"/>
        <v>5</v>
      </c>
    </row>
    <row r="586" spans="1:26" x14ac:dyDescent="0.25">
      <c r="A586" s="2">
        <v>10000584</v>
      </c>
      <c r="B586" s="1" t="s">
        <v>816</v>
      </c>
      <c r="C586" s="3">
        <v>43547</v>
      </c>
      <c r="D586" s="3">
        <v>44265</v>
      </c>
      <c r="E586" s="3" t="s">
        <v>37</v>
      </c>
      <c r="F586" s="1" t="s">
        <v>634</v>
      </c>
      <c r="G586" s="4" t="s">
        <v>113</v>
      </c>
      <c r="H586" s="8">
        <v>0</v>
      </c>
      <c r="I586" s="8">
        <v>0</v>
      </c>
      <c r="J586" s="8">
        <v>0</v>
      </c>
      <c r="K586" s="8">
        <v>1</v>
      </c>
      <c r="L586" s="8">
        <v>1</v>
      </c>
      <c r="M586" s="8">
        <v>0</v>
      </c>
      <c r="N586" s="17" t="str">
        <f t="shared" si="45"/>
        <v>No</v>
      </c>
      <c r="O586" s="17" t="str">
        <f t="shared" si="46"/>
        <v>Si</v>
      </c>
      <c r="P586" s="17">
        <v>1</v>
      </c>
      <c r="Q586" s="19">
        <f>Tablas!$C$5*H586</f>
        <v>0</v>
      </c>
      <c r="R586" s="19">
        <f>Tablas!$D$5*I586</f>
        <v>0</v>
      </c>
      <c r="S586" s="19">
        <f>Tablas!$E$5*J586</f>
        <v>0</v>
      </c>
      <c r="T586" s="19">
        <f>Tablas!$F$5*K586</f>
        <v>120000</v>
      </c>
      <c r="U586" s="19">
        <f>Tablas!$G$5*L586</f>
        <v>250000</v>
      </c>
      <c r="V586" s="19">
        <f>Tablas!$H$5*M586</f>
        <v>0</v>
      </c>
      <c r="W586" s="19">
        <f t="shared" si="47"/>
        <v>370000</v>
      </c>
      <c r="X586" s="17">
        <f>VLOOKUP(G586, Tablas!$B$9:$C$36, 2, FALSE)</f>
        <v>3</v>
      </c>
      <c r="Y586" s="17">
        <f t="shared" si="48"/>
        <v>2019</v>
      </c>
      <c r="Z586" s="17">
        <f t="shared" si="49"/>
        <v>3</v>
      </c>
    </row>
    <row r="587" spans="1:26" x14ac:dyDescent="0.25">
      <c r="A587" s="2">
        <v>10000585</v>
      </c>
      <c r="B587" s="1" t="s">
        <v>817</v>
      </c>
      <c r="C587" s="3">
        <v>43547</v>
      </c>
      <c r="D587" s="3">
        <v>43627</v>
      </c>
      <c r="E587" s="3" t="s">
        <v>37</v>
      </c>
      <c r="F587" s="1" t="s">
        <v>89</v>
      </c>
      <c r="G587" s="4" t="s">
        <v>90</v>
      </c>
      <c r="H587" s="8">
        <v>0</v>
      </c>
      <c r="I587" s="8">
        <v>1</v>
      </c>
      <c r="J587" s="8">
        <v>0</v>
      </c>
      <c r="K587" s="8">
        <v>0</v>
      </c>
      <c r="L587" s="8">
        <v>3</v>
      </c>
      <c r="M587" s="8">
        <v>0</v>
      </c>
      <c r="N587" s="17" t="str">
        <f t="shared" si="45"/>
        <v>Si</v>
      </c>
      <c r="O587" s="17" t="str">
        <f t="shared" si="46"/>
        <v>Si</v>
      </c>
      <c r="P587" s="17">
        <v>1</v>
      </c>
      <c r="Q587" s="19">
        <f>Tablas!$C$5*H587</f>
        <v>0</v>
      </c>
      <c r="R587" s="19">
        <f>Tablas!$D$5*I587</f>
        <v>6500</v>
      </c>
      <c r="S587" s="19">
        <f>Tablas!$E$5*J587</f>
        <v>0</v>
      </c>
      <c r="T587" s="19">
        <f>Tablas!$F$5*K587</f>
        <v>0</v>
      </c>
      <c r="U587" s="19">
        <f>Tablas!$G$5*L587</f>
        <v>750000</v>
      </c>
      <c r="V587" s="19">
        <f>Tablas!$H$5*M587</f>
        <v>0</v>
      </c>
      <c r="W587" s="19">
        <f t="shared" si="47"/>
        <v>756500</v>
      </c>
      <c r="X587" s="17">
        <f>VLOOKUP(G587, Tablas!$B$9:$C$36, 2, FALSE)</f>
        <v>2</v>
      </c>
      <c r="Y587" s="17">
        <f t="shared" si="48"/>
        <v>2019</v>
      </c>
      <c r="Z587" s="17">
        <f t="shared" si="49"/>
        <v>6</v>
      </c>
    </row>
    <row r="588" spans="1:26" x14ac:dyDescent="0.25">
      <c r="A588" s="2">
        <v>10000586</v>
      </c>
      <c r="B588" s="1" t="s">
        <v>818</v>
      </c>
      <c r="C588" s="3">
        <v>43547</v>
      </c>
      <c r="D588" s="3">
        <v>44400</v>
      </c>
      <c r="E588" s="3" t="s">
        <v>37</v>
      </c>
      <c r="F588" s="1" t="s">
        <v>204</v>
      </c>
      <c r="G588" s="4" t="s">
        <v>78</v>
      </c>
      <c r="H588" s="8">
        <v>0</v>
      </c>
      <c r="I588" s="8">
        <v>1</v>
      </c>
      <c r="J588" s="8">
        <v>0</v>
      </c>
      <c r="K588" s="8">
        <v>1</v>
      </c>
      <c r="L588" s="8">
        <v>3</v>
      </c>
      <c r="M588" s="8">
        <v>0</v>
      </c>
      <c r="N588" s="17" t="str">
        <f t="shared" si="45"/>
        <v>Si</v>
      </c>
      <c r="O588" s="17" t="str">
        <f t="shared" si="46"/>
        <v>Si</v>
      </c>
      <c r="P588" s="17">
        <v>1</v>
      </c>
      <c r="Q588" s="19">
        <f>Tablas!$C$5*H588</f>
        <v>0</v>
      </c>
      <c r="R588" s="19">
        <f>Tablas!$D$5*I588</f>
        <v>6500</v>
      </c>
      <c r="S588" s="19">
        <f>Tablas!$E$5*J588</f>
        <v>0</v>
      </c>
      <c r="T588" s="19">
        <f>Tablas!$F$5*K588</f>
        <v>120000</v>
      </c>
      <c r="U588" s="19">
        <f>Tablas!$G$5*L588</f>
        <v>750000</v>
      </c>
      <c r="V588" s="19">
        <f>Tablas!$H$5*M588</f>
        <v>0</v>
      </c>
      <c r="W588" s="19">
        <f t="shared" si="47"/>
        <v>876500</v>
      </c>
      <c r="X588" s="17">
        <f>VLOOKUP(G588, Tablas!$B$9:$C$36, 2, FALSE)</f>
        <v>2</v>
      </c>
      <c r="Y588" s="17">
        <f t="shared" si="48"/>
        <v>2019</v>
      </c>
      <c r="Z588" s="17">
        <f t="shared" si="49"/>
        <v>7</v>
      </c>
    </row>
    <row r="589" spans="1:26" x14ac:dyDescent="0.25">
      <c r="A589" s="2">
        <v>10000587</v>
      </c>
      <c r="B589" s="1" t="s">
        <v>819</v>
      </c>
      <c r="C589" s="3">
        <v>43547</v>
      </c>
      <c r="D589" s="3">
        <v>44105</v>
      </c>
      <c r="E589" s="3" t="s">
        <v>44</v>
      </c>
      <c r="F589" s="1" t="s">
        <v>106</v>
      </c>
      <c r="G589" s="4" t="s">
        <v>50</v>
      </c>
      <c r="H589" s="8">
        <v>1</v>
      </c>
      <c r="I589" s="8">
        <v>2</v>
      </c>
      <c r="J589" s="8">
        <v>1</v>
      </c>
      <c r="K589" s="8">
        <v>3</v>
      </c>
      <c r="L589" s="8">
        <v>1</v>
      </c>
      <c r="M589" s="8">
        <v>0</v>
      </c>
      <c r="N589" s="17" t="str">
        <f t="shared" si="45"/>
        <v>Si</v>
      </c>
      <c r="O589" s="17" t="str">
        <f t="shared" si="46"/>
        <v>Si</v>
      </c>
      <c r="P589" s="17">
        <v>1</v>
      </c>
      <c r="Q589" s="19">
        <f>Tablas!$C$5*H589</f>
        <v>2500</v>
      </c>
      <c r="R589" s="19">
        <f>Tablas!$D$5*I589</f>
        <v>13000</v>
      </c>
      <c r="S589" s="19">
        <f>Tablas!$E$5*J589</f>
        <v>1500</v>
      </c>
      <c r="T589" s="19">
        <f>Tablas!$F$5*K589</f>
        <v>360000</v>
      </c>
      <c r="U589" s="19">
        <f>Tablas!$G$5*L589</f>
        <v>250000</v>
      </c>
      <c r="V589" s="19">
        <f>Tablas!$H$5*M589</f>
        <v>0</v>
      </c>
      <c r="W589" s="19">
        <f t="shared" si="47"/>
        <v>627000</v>
      </c>
      <c r="X589" s="17">
        <f>VLOOKUP(G589, Tablas!$B$9:$C$36, 2, FALSE)</f>
        <v>1</v>
      </c>
      <c r="Y589" s="17">
        <f t="shared" si="48"/>
        <v>2019</v>
      </c>
      <c r="Z589" s="17">
        <f t="shared" si="49"/>
        <v>10</v>
      </c>
    </row>
    <row r="590" spans="1:26" x14ac:dyDescent="0.25">
      <c r="A590" s="2">
        <v>10000588</v>
      </c>
      <c r="B590" s="1" t="s">
        <v>820</v>
      </c>
      <c r="C590" s="3">
        <v>43547</v>
      </c>
      <c r="D590" s="3">
        <v>43717</v>
      </c>
      <c r="E590" s="3" t="s">
        <v>37</v>
      </c>
      <c r="F590" s="1" t="s">
        <v>41</v>
      </c>
      <c r="G590" s="4" t="s">
        <v>41</v>
      </c>
      <c r="H590" s="8">
        <v>0</v>
      </c>
      <c r="I590" s="8">
        <v>2</v>
      </c>
      <c r="J590" s="8">
        <v>0</v>
      </c>
      <c r="K590" s="8">
        <v>0</v>
      </c>
      <c r="L590" s="8">
        <v>1</v>
      </c>
      <c r="M590" s="8">
        <v>1</v>
      </c>
      <c r="N590" s="17" t="str">
        <f t="shared" si="45"/>
        <v>Si</v>
      </c>
      <c r="O590" s="17" t="str">
        <f t="shared" si="46"/>
        <v>Si</v>
      </c>
      <c r="P590" s="17">
        <v>1</v>
      </c>
      <c r="Q590" s="19">
        <f>Tablas!$C$5*H590</f>
        <v>0</v>
      </c>
      <c r="R590" s="19">
        <f>Tablas!$D$5*I590</f>
        <v>13000</v>
      </c>
      <c r="S590" s="19">
        <f>Tablas!$E$5*J590</f>
        <v>0</v>
      </c>
      <c r="T590" s="19">
        <f>Tablas!$F$5*K590</f>
        <v>0</v>
      </c>
      <c r="U590" s="19">
        <f>Tablas!$G$5*L590</f>
        <v>250000</v>
      </c>
      <c r="V590" s="19">
        <f>Tablas!$H$5*M590</f>
        <v>180000</v>
      </c>
      <c r="W590" s="19">
        <f t="shared" si="47"/>
        <v>443000</v>
      </c>
      <c r="X590" s="17">
        <f>VLOOKUP(G590, Tablas!$B$9:$C$36, 2, FALSE)</f>
        <v>1</v>
      </c>
      <c r="Y590" s="17">
        <f t="shared" si="48"/>
        <v>2019</v>
      </c>
      <c r="Z590" s="17">
        <f t="shared" si="49"/>
        <v>9</v>
      </c>
    </row>
    <row r="591" spans="1:26" x14ac:dyDescent="0.25">
      <c r="A591" s="2">
        <v>10000589</v>
      </c>
      <c r="B591" s="1" t="s">
        <v>821</v>
      </c>
      <c r="C591" s="3">
        <v>43547</v>
      </c>
      <c r="D591" s="3">
        <v>44006</v>
      </c>
      <c r="E591" s="3" t="s">
        <v>37</v>
      </c>
      <c r="F591" s="1" t="s">
        <v>112</v>
      </c>
      <c r="G591" s="4" t="s">
        <v>113</v>
      </c>
      <c r="H591" s="8">
        <v>0</v>
      </c>
      <c r="I591" s="8">
        <v>0</v>
      </c>
      <c r="J591" s="8">
        <v>0</v>
      </c>
      <c r="K591" s="8">
        <v>1</v>
      </c>
      <c r="L591" s="8">
        <v>1</v>
      </c>
      <c r="M591" s="8">
        <v>1</v>
      </c>
      <c r="N591" s="17" t="str">
        <f t="shared" si="45"/>
        <v>No</v>
      </c>
      <c r="O591" s="17" t="str">
        <f t="shared" si="46"/>
        <v>Si</v>
      </c>
      <c r="P591" s="17">
        <v>1</v>
      </c>
      <c r="Q591" s="19">
        <f>Tablas!$C$5*H591</f>
        <v>0</v>
      </c>
      <c r="R591" s="19">
        <f>Tablas!$D$5*I591</f>
        <v>0</v>
      </c>
      <c r="S591" s="19">
        <f>Tablas!$E$5*J591</f>
        <v>0</v>
      </c>
      <c r="T591" s="19">
        <f>Tablas!$F$5*K591</f>
        <v>120000</v>
      </c>
      <c r="U591" s="19">
        <f>Tablas!$G$5*L591</f>
        <v>250000</v>
      </c>
      <c r="V591" s="19">
        <f>Tablas!$H$5*M591</f>
        <v>180000</v>
      </c>
      <c r="W591" s="19">
        <f t="shared" si="47"/>
        <v>550000</v>
      </c>
      <c r="X591" s="17">
        <f>VLOOKUP(G591, Tablas!$B$9:$C$36, 2, FALSE)</f>
        <v>3</v>
      </c>
      <c r="Y591" s="17">
        <f t="shared" si="48"/>
        <v>2019</v>
      </c>
      <c r="Z591" s="17">
        <f t="shared" si="49"/>
        <v>6</v>
      </c>
    </row>
    <row r="592" spans="1:26" x14ac:dyDescent="0.25">
      <c r="A592" s="2">
        <v>10000590</v>
      </c>
      <c r="B592" s="1" t="s">
        <v>822</v>
      </c>
      <c r="C592" s="3">
        <v>43547</v>
      </c>
      <c r="D592" s="3">
        <v>44052</v>
      </c>
      <c r="E592" s="3" t="s">
        <v>37</v>
      </c>
      <c r="F592" s="1" t="s">
        <v>112</v>
      </c>
      <c r="G592" s="4" t="s">
        <v>113</v>
      </c>
      <c r="H592" s="8">
        <v>0</v>
      </c>
      <c r="I592" s="8">
        <v>2</v>
      </c>
      <c r="J592" s="8">
        <v>1</v>
      </c>
      <c r="K592" s="8">
        <v>0</v>
      </c>
      <c r="L592" s="8">
        <v>2</v>
      </c>
      <c r="M592" s="8">
        <v>1</v>
      </c>
      <c r="N592" s="17" t="str">
        <f t="shared" si="45"/>
        <v>Si</v>
      </c>
      <c r="O592" s="17" t="str">
        <f t="shared" si="46"/>
        <v>Si</v>
      </c>
      <c r="P592" s="17">
        <v>1</v>
      </c>
      <c r="Q592" s="19">
        <f>Tablas!$C$5*H592</f>
        <v>0</v>
      </c>
      <c r="R592" s="19">
        <f>Tablas!$D$5*I592</f>
        <v>13000</v>
      </c>
      <c r="S592" s="19">
        <f>Tablas!$E$5*J592</f>
        <v>1500</v>
      </c>
      <c r="T592" s="19">
        <f>Tablas!$F$5*K592</f>
        <v>0</v>
      </c>
      <c r="U592" s="19">
        <f>Tablas!$G$5*L592</f>
        <v>500000</v>
      </c>
      <c r="V592" s="19">
        <f>Tablas!$H$5*M592</f>
        <v>180000</v>
      </c>
      <c r="W592" s="19">
        <f t="shared" si="47"/>
        <v>694500</v>
      </c>
      <c r="X592" s="17">
        <f>VLOOKUP(G592, Tablas!$B$9:$C$36, 2, FALSE)</f>
        <v>3</v>
      </c>
      <c r="Y592" s="17">
        <f t="shared" si="48"/>
        <v>2019</v>
      </c>
      <c r="Z592" s="17">
        <f t="shared" si="49"/>
        <v>8</v>
      </c>
    </row>
    <row r="593" spans="1:26" x14ac:dyDescent="0.25">
      <c r="A593" s="2">
        <v>10000591</v>
      </c>
      <c r="B593" s="1" t="s">
        <v>823</v>
      </c>
      <c r="C593" s="3">
        <v>43547</v>
      </c>
      <c r="D593" s="3">
        <v>43642</v>
      </c>
      <c r="E593" s="3" t="s">
        <v>37</v>
      </c>
      <c r="F593" s="1" t="s">
        <v>41</v>
      </c>
      <c r="G593" s="4" t="s">
        <v>41</v>
      </c>
      <c r="H593" s="8">
        <v>0</v>
      </c>
      <c r="I593" s="8">
        <v>0</v>
      </c>
      <c r="J593" s="8">
        <v>1</v>
      </c>
      <c r="K593" s="8">
        <v>3</v>
      </c>
      <c r="L593" s="8">
        <v>3</v>
      </c>
      <c r="M593" s="8">
        <v>0</v>
      </c>
      <c r="N593" s="17" t="str">
        <f t="shared" si="45"/>
        <v>Si</v>
      </c>
      <c r="O593" s="17" t="str">
        <f t="shared" si="46"/>
        <v>Si</v>
      </c>
      <c r="P593" s="17">
        <v>1</v>
      </c>
      <c r="Q593" s="19">
        <f>Tablas!$C$5*H593</f>
        <v>0</v>
      </c>
      <c r="R593" s="19">
        <f>Tablas!$D$5*I593</f>
        <v>0</v>
      </c>
      <c r="S593" s="19">
        <f>Tablas!$E$5*J593</f>
        <v>1500</v>
      </c>
      <c r="T593" s="19">
        <f>Tablas!$F$5*K593</f>
        <v>360000</v>
      </c>
      <c r="U593" s="19">
        <f>Tablas!$G$5*L593</f>
        <v>750000</v>
      </c>
      <c r="V593" s="19">
        <f>Tablas!$H$5*M593</f>
        <v>0</v>
      </c>
      <c r="W593" s="19">
        <f t="shared" si="47"/>
        <v>1111500</v>
      </c>
      <c r="X593" s="17">
        <f>VLOOKUP(G593, Tablas!$B$9:$C$36, 2, FALSE)</f>
        <v>1</v>
      </c>
      <c r="Y593" s="17">
        <f t="shared" si="48"/>
        <v>2019</v>
      </c>
      <c r="Z593" s="17">
        <f t="shared" si="49"/>
        <v>6</v>
      </c>
    </row>
    <row r="594" spans="1:26" x14ac:dyDescent="0.25">
      <c r="A594" s="2">
        <v>10000592</v>
      </c>
      <c r="B594" s="1" t="s">
        <v>824</v>
      </c>
      <c r="C594" s="3">
        <v>43547</v>
      </c>
      <c r="D594" s="3">
        <v>44224</v>
      </c>
      <c r="E594" s="3" t="s">
        <v>37</v>
      </c>
      <c r="F594" s="1" t="s">
        <v>254</v>
      </c>
      <c r="G594" s="4" t="s">
        <v>78</v>
      </c>
      <c r="H594" s="8">
        <v>1</v>
      </c>
      <c r="I594" s="8">
        <v>2</v>
      </c>
      <c r="J594" s="8">
        <v>1</v>
      </c>
      <c r="K594" s="8">
        <v>0</v>
      </c>
      <c r="L594" s="8">
        <v>1</v>
      </c>
      <c r="M594" s="8">
        <v>0</v>
      </c>
      <c r="N594" s="17" t="str">
        <f t="shared" si="45"/>
        <v>Si</v>
      </c>
      <c r="O594" s="17" t="str">
        <f t="shared" si="46"/>
        <v>Si</v>
      </c>
      <c r="P594" s="17">
        <v>1</v>
      </c>
      <c r="Q594" s="19">
        <f>Tablas!$C$5*H594</f>
        <v>2500</v>
      </c>
      <c r="R594" s="19">
        <f>Tablas!$D$5*I594</f>
        <v>13000</v>
      </c>
      <c r="S594" s="19">
        <f>Tablas!$E$5*J594</f>
        <v>1500</v>
      </c>
      <c r="T594" s="19">
        <f>Tablas!$F$5*K594</f>
        <v>0</v>
      </c>
      <c r="U594" s="19">
        <f>Tablas!$G$5*L594</f>
        <v>250000</v>
      </c>
      <c r="V594" s="19">
        <f>Tablas!$H$5*M594</f>
        <v>0</v>
      </c>
      <c r="W594" s="19">
        <f t="shared" si="47"/>
        <v>267000</v>
      </c>
      <c r="X594" s="17">
        <f>VLOOKUP(G594, Tablas!$B$9:$C$36, 2, FALSE)</f>
        <v>2</v>
      </c>
      <c r="Y594" s="17">
        <f t="shared" si="48"/>
        <v>2019</v>
      </c>
      <c r="Z594" s="17">
        <f t="shared" si="49"/>
        <v>1</v>
      </c>
    </row>
    <row r="595" spans="1:26" x14ac:dyDescent="0.25">
      <c r="A595" s="2">
        <v>10000593</v>
      </c>
      <c r="B595" s="1" t="s">
        <v>825</v>
      </c>
      <c r="C595" s="3">
        <v>43547</v>
      </c>
      <c r="D595" s="3">
        <v>44271</v>
      </c>
      <c r="E595" s="3" t="s">
        <v>44</v>
      </c>
      <c r="F595" s="1" t="s">
        <v>53</v>
      </c>
      <c r="G595" s="4" t="s">
        <v>54</v>
      </c>
      <c r="H595" s="8">
        <v>0</v>
      </c>
      <c r="I595" s="8">
        <v>1</v>
      </c>
      <c r="J595" s="8">
        <v>0</v>
      </c>
      <c r="K595" s="8">
        <v>1</v>
      </c>
      <c r="L595" s="8">
        <v>2</v>
      </c>
      <c r="M595" s="8">
        <v>2</v>
      </c>
      <c r="N595" s="17" t="str">
        <f t="shared" si="45"/>
        <v>Si</v>
      </c>
      <c r="O595" s="17" t="str">
        <f t="shared" si="46"/>
        <v>Si</v>
      </c>
      <c r="P595" s="17">
        <v>1</v>
      </c>
      <c r="Q595" s="19">
        <f>Tablas!$C$5*H595</f>
        <v>0</v>
      </c>
      <c r="R595" s="19">
        <f>Tablas!$D$5*I595</f>
        <v>6500</v>
      </c>
      <c r="S595" s="19">
        <f>Tablas!$E$5*J595</f>
        <v>0</v>
      </c>
      <c r="T595" s="19">
        <f>Tablas!$F$5*K595</f>
        <v>120000</v>
      </c>
      <c r="U595" s="19">
        <f>Tablas!$G$5*L595</f>
        <v>500000</v>
      </c>
      <c r="V595" s="19">
        <f>Tablas!$H$5*M595</f>
        <v>360000</v>
      </c>
      <c r="W595" s="19">
        <f t="shared" si="47"/>
        <v>986500</v>
      </c>
      <c r="X595" s="17">
        <f>VLOOKUP(G595, Tablas!$B$9:$C$36, 2, FALSE)</f>
        <v>1</v>
      </c>
      <c r="Y595" s="17">
        <f t="shared" si="48"/>
        <v>2019</v>
      </c>
      <c r="Z595" s="17">
        <f t="shared" si="49"/>
        <v>3</v>
      </c>
    </row>
    <row r="596" spans="1:26" x14ac:dyDescent="0.25">
      <c r="A596" s="2">
        <v>10000594</v>
      </c>
      <c r="B596" s="1" t="s">
        <v>826</v>
      </c>
      <c r="C596" s="3">
        <v>43547</v>
      </c>
      <c r="D596" s="3">
        <v>44320</v>
      </c>
      <c r="E596" s="3" t="s">
        <v>37</v>
      </c>
      <c r="F596" s="1" t="s">
        <v>94</v>
      </c>
      <c r="G596" s="4" t="s">
        <v>95</v>
      </c>
      <c r="H596" s="8">
        <v>1</v>
      </c>
      <c r="I596" s="8">
        <v>2</v>
      </c>
      <c r="J596" s="8">
        <v>0</v>
      </c>
      <c r="K596" s="8">
        <v>1</v>
      </c>
      <c r="L596" s="8">
        <v>1</v>
      </c>
      <c r="M596" s="8">
        <v>2</v>
      </c>
      <c r="N596" s="17" t="str">
        <f t="shared" si="45"/>
        <v>Si</v>
      </c>
      <c r="O596" s="17" t="str">
        <f t="shared" si="46"/>
        <v>Si</v>
      </c>
      <c r="P596" s="17">
        <v>1</v>
      </c>
      <c r="Q596" s="19">
        <f>Tablas!$C$5*H596</f>
        <v>2500</v>
      </c>
      <c r="R596" s="19">
        <f>Tablas!$D$5*I596</f>
        <v>13000</v>
      </c>
      <c r="S596" s="19">
        <f>Tablas!$E$5*J596</f>
        <v>0</v>
      </c>
      <c r="T596" s="19">
        <f>Tablas!$F$5*K596</f>
        <v>120000</v>
      </c>
      <c r="U596" s="19">
        <f>Tablas!$G$5*L596</f>
        <v>250000</v>
      </c>
      <c r="V596" s="19">
        <f>Tablas!$H$5*M596</f>
        <v>360000</v>
      </c>
      <c r="W596" s="19">
        <f t="shared" si="47"/>
        <v>745500</v>
      </c>
      <c r="X596" s="17">
        <f>VLOOKUP(G596, Tablas!$B$9:$C$36, 2, FALSE)</f>
        <v>2</v>
      </c>
      <c r="Y596" s="17">
        <f t="shared" si="48"/>
        <v>2019</v>
      </c>
      <c r="Z596" s="17">
        <f t="shared" si="49"/>
        <v>5</v>
      </c>
    </row>
    <row r="597" spans="1:26" x14ac:dyDescent="0.25">
      <c r="A597" s="2">
        <v>10000595</v>
      </c>
      <c r="B597" s="1" t="s">
        <v>827</v>
      </c>
      <c r="C597" s="3">
        <v>43547</v>
      </c>
      <c r="D597" s="3">
        <v>44351</v>
      </c>
      <c r="E597" s="3" t="s">
        <v>37</v>
      </c>
      <c r="F597" s="1" t="s">
        <v>196</v>
      </c>
      <c r="G597" s="4" t="s">
        <v>197</v>
      </c>
      <c r="H597" s="8">
        <v>0</v>
      </c>
      <c r="I597" s="8">
        <v>0</v>
      </c>
      <c r="J597" s="8">
        <v>0</v>
      </c>
      <c r="K597" s="8">
        <v>3</v>
      </c>
      <c r="L597" s="8">
        <v>3</v>
      </c>
      <c r="M597" s="8">
        <v>1</v>
      </c>
      <c r="N597" s="17" t="str">
        <f t="shared" si="45"/>
        <v>No</v>
      </c>
      <c r="O597" s="17" t="str">
        <f t="shared" si="46"/>
        <v>Si</v>
      </c>
      <c r="P597" s="17">
        <v>1</v>
      </c>
      <c r="Q597" s="19">
        <f>Tablas!$C$5*H597</f>
        <v>0</v>
      </c>
      <c r="R597" s="19">
        <f>Tablas!$D$5*I597</f>
        <v>0</v>
      </c>
      <c r="S597" s="19">
        <f>Tablas!$E$5*J597</f>
        <v>0</v>
      </c>
      <c r="T597" s="19">
        <f>Tablas!$F$5*K597</f>
        <v>360000</v>
      </c>
      <c r="U597" s="19">
        <f>Tablas!$G$5*L597</f>
        <v>750000</v>
      </c>
      <c r="V597" s="19">
        <f>Tablas!$H$5*M597</f>
        <v>180000</v>
      </c>
      <c r="W597" s="19">
        <f t="shared" si="47"/>
        <v>1290000</v>
      </c>
      <c r="X597" s="17">
        <f>VLOOKUP(G597, Tablas!$B$9:$C$36, 2, FALSE)</f>
        <v>4</v>
      </c>
      <c r="Y597" s="17">
        <f t="shared" si="48"/>
        <v>2019</v>
      </c>
      <c r="Z597" s="17">
        <f t="shared" si="49"/>
        <v>6</v>
      </c>
    </row>
    <row r="598" spans="1:26" x14ac:dyDescent="0.25">
      <c r="A598" s="2">
        <v>10000596</v>
      </c>
      <c r="B598" s="1" t="s">
        <v>828</v>
      </c>
      <c r="C598" s="3">
        <v>43547</v>
      </c>
      <c r="D598" s="3">
        <v>43729</v>
      </c>
      <c r="E598" s="3" t="s">
        <v>44</v>
      </c>
      <c r="F598" s="1" t="s">
        <v>829</v>
      </c>
      <c r="G598" s="4" t="s">
        <v>54</v>
      </c>
      <c r="H598" s="8">
        <v>1</v>
      </c>
      <c r="I598" s="8">
        <v>1</v>
      </c>
      <c r="J598" s="8">
        <v>0</v>
      </c>
      <c r="K598" s="8">
        <v>3</v>
      </c>
      <c r="L598" s="8">
        <v>2</v>
      </c>
      <c r="M598" s="8">
        <v>0</v>
      </c>
      <c r="N598" s="17" t="str">
        <f t="shared" si="45"/>
        <v>Si</v>
      </c>
      <c r="O598" s="17" t="str">
        <f t="shared" si="46"/>
        <v>Si</v>
      </c>
      <c r="P598" s="17">
        <v>1</v>
      </c>
      <c r="Q598" s="19">
        <f>Tablas!$C$5*H598</f>
        <v>2500</v>
      </c>
      <c r="R598" s="19">
        <f>Tablas!$D$5*I598</f>
        <v>6500</v>
      </c>
      <c r="S598" s="19">
        <f>Tablas!$E$5*J598</f>
        <v>0</v>
      </c>
      <c r="T598" s="19">
        <f>Tablas!$F$5*K598</f>
        <v>360000</v>
      </c>
      <c r="U598" s="19">
        <f>Tablas!$G$5*L598</f>
        <v>500000</v>
      </c>
      <c r="V598" s="19">
        <f>Tablas!$H$5*M598</f>
        <v>0</v>
      </c>
      <c r="W598" s="19">
        <f t="shared" si="47"/>
        <v>869000</v>
      </c>
      <c r="X598" s="17">
        <f>VLOOKUP(G598, Tablas!$B$9:$C$36, 2, FALSE)</f>
        <v>1</v>
      </c>
      <c r="Y598" s="17">
        <f t="shared" si="48"/>
        <v>2019</v>
      </c>
      <c r="Z598" s="17">
        <f t="shared" si="49"/>
        <v>9</v>
      </c>
    </row>
    <row r="599" spans="1:26" x14ac:dyDescent="0.25">
      <c r="A599" s="2">
        <v>10000597</v>
      </c>
      <c r="B599" s="1" t="s">
        <v>830</v>
      </c>
      <c r="C599" s="3">
        <v>43547</v>
      </c>
      <c r="D599" s="3">
        <v>43866</v>
      </c>
      <c r="E599" s="3" t="s">
        <v>37</v>
      </c>
      <c r="F599" s="1" t="s">
        <v>831</v>
      </c>
      <c r="G599" s="4" t="s">
        <v>197</v>
      </c>
      <c r="H599" s="8">
        <v>0</v>
      </c>
      <c r="I599" s="8">
        <v>1</v>
      </c>
      <c r="J599" s="8">
        <v>0</v>
      </c>
      <c r="K599" s="8">
        <v>0</v>
      </c>
      <c r="L599" s="8">
        <v>1</v>
      </c>
      <c r="M599" s="8">
        <v>2</v>
      </c>
      <c r="N599" s="17" t="str">
        <f t="shared" si="45"/>
        <v>Si</v>
      </c>
      <c r="O599" s="17" t="str">
        <f t="shared" si="46"/>
        <v>Si</v>
      </c>
      <c r="P599" s="17">
        <v>1</v>
      </c>
      <c r="Q599" s="19">
        <f>Tablas!$C$5*H599</f>
        <v>0</v>
      </c>
      <c r="R599" s="19">
        <f>Tablas!$D$5*I599</f>
        <v>6500</v>
      </c>
      <c r="S599" s="19">
        <f>Tablas!$E$5*J599</f>
        <v>0</v>
      </c>
      <c r="T599" s="19">
        <f>Tablas!$F$5*K599</f>
        <v>0</v>
      </c>
      <c r="U599" s="19">
        <f>Tablas!$G$5*L599</f>
        <v>250000</v>
      </c>
      <c r="V599" s="19">
        <f>Tablas!$H$5*M599</f>
        <v>360000</v>
      </c>
      <c r="W599" s="19">
        <f t="shared" si="47"/>
        <v>616500</v>
      </c>
      <c r="X599" s="17">
        <f>VLOOKUP(G599, Tablas!$B$9:$C$36, 2, FALSE)</f>
        <v>4</v>
      </c>
      <c r="Y599" s="17">
        <f t="shared" si="48"/>
        <v>2019</v>
      </c>
      <c r="Z599" s="17">
        <f t="shared" si="49"/>
        <v>2</v>
      </c>
    </row>
    <row r="600" spans="1:26" x14ac:dyDescent="0.25">
      <c r="A600" s="2">
        <v>10000598</v>
      </c>
      <c r="B600" s="1" t="s">
        <v>832</v>
      </c>
      <c r="C600" s="3">
        <v>43547</v>
      </c>
      <c r="D600" s="3">
        <v>44377</v>
      </c>
      <c r="E600" s="3" t="s">
        <v>37</v>
      </c>
      <c r="F600" s="1" t="s">
        <v>267</v>
      </c>
      <c r="G600" s="4" t="s">
        <v>90</v>
      </c>
      <c r="H600" s="8">
        <v>0</v>
      </c>
      <c r="I600" s="8">
        <v>0</v>
      </c>
      <c r="J600" s="8">
        <v>0</v>
      </c>
      <c r="K600" s="8">
        <v>0</v>
      </c>
      <c r="L600" s="8">
        <v>3</v>
      </c>
      <c r="M600" s="8">
        <v>0</v>
      </c>
      <c r="N600" s="17" t="str">
        <f t="shared" si="45"/>
        <v>No</v>
      </c>
      <c r="O600" s="17" t="str">
        <f t="shared" si="46"/>
        <v>Si</v>
      </c>
      <c r="P600" s="17">
        <v>1</v>
      </c>
      <c r="Q600" s="19">
        <f>Tablas!$C$5*H600</f>
        <v>0</v>
      </c>
      <c r="R600" s="19">
        <f>Tablas!$D$5*I600</f>
        <v>0</v>
      </c>
      <c r="S600" s="19">
        <f>Tablas!$E$5*J600</f>
        <v>0</v>
      </c>
      <c r="T600" s="19">
        <f>Tablas!$F$5*K600</f>
        <v>0</v>
      </c>
      <c r="U600" s="19">
        <f>Tablas!$G$5*L600</f>
        <v>750000</v>
      </c>
      <c r="V600" s="19">
        <f>Tablas!$H$5*M600</f>
        <v>0</v>
      </c>
      <c r="W600" s="19">
        <f t="shared" si="47"/>
        <v>750000</v>
      </c>
      <c r="X600" s="17">
        <f>VLOOKUP(G600, Tablas!$B$9:$C$36, 2, FALSE)</f>
        <v>2</v>
      </c>
      <c r="Y600" s="17">
        <f t="shared" si="48"/>
        <v>2019</v>
      </c>
      <c r="Z600" s="17">
        <f t="shared" si="49"/>
        <v>6</v>
      </c>
    </row>
    <row r="601" spans="1:26" x14ac:dyDescent="0.25">
      <c r="A601" s="2">
        <v>10000599</v>
      </c>
      <c r="B601" s="1" t="s">
        <v>833</v>
      </c>
      <c r="C601" s="3">
        <v>43547</v>
      </c>
      <c r="D601" s="3">
        <v>44337</v>
      </c>
      <c r="E601" s="3" t="s">
        <v>37</v>
      </c>
      <c r="F601" s="1" t="s">
        <v>485</v>
      </c>
      <c r="G601" s="4" t="s">
        <v>47</v>
      </c>
      <c r="H601" s="8">
        <v>0</v>
      </c>
      <c r="I601" s="8">
        <v>1</v>
      </c>
      <c r="J601" s="8">
        <v>0</v>
      </c>
      <c r="K601" s="8">
        <v>1</v>
      </c>
      <c r="L601" s="8">
        <v>3</v>
      </c>
      <c r="M601" s="8">
        <v>1</v>
      </c>
      <c r="N601" s="17" t="str">
        <f t="shared" si="45"/>
        <v>Si</v>
      </c>
      <c r="O601" s="17" t="str">
        <f t="shared" si="46"/>
        <v>Si</v>
      </c>
      <c r="P601" s="17">
        <v>1</v>
      </c>
      <c r="Q601" s="19">
        <f>Tablas!$C$5*H601</f>
        <v>0</v>
      </c>
      <c r="R601" s="19">
        <f>Tablas!$D$5*I601</f>
        <v>6500</v>
      </c>
      <c r="S601" s="19">
        <f>Tablas!$E$5*J601</f>
        <v>0</v>
      </c>
      <c r="T601" s="19">
        <f>Tablas!$F$5*K601</f>
        <v>120000</v>
      </c>
      <c r="U601" s="19">
        <f>Tablas!$G$5*L601</f>
        <v>750000</v>
      </c>
      <c r="V601" s="19">
        <f>Tablas!$H$5*M601</f>
        <v>180000</v>
      </c>
      <c r="W601" s="19">
        <f t="shared" si="47"/>
        <v>1056500</v>
      </c>
      <c r="X601" s="17">
        <f>VLOOKUP(G601, Tablas!$B$9:$C$36, 2, FALSE)</f>
        <v>1</v>
      </c>
      <c r="Y601" s="17">
        <f t="shared" si="48"/>
        <v>2019</v>
      </c>
      <c r="Z601" s="17">
        <f t="shared" si="49"/>
        <v>5</v>
      </c>
    </row>
    <row r="602" spans="1:26" x14ac:dyDescent="0.25">
      <c r="A602" s="2">
        <v>10000600</v>
      </c>
      <c r="B602" s="1" t="s">
        <v>834</v>
      </c>
      <c r="C602" s="3">
        <v>43547</v>
      </c>
      <c r="D602" s="3">
        <v>43787</v>
      </c>
      <c r="E602" s="3" t="s">
        <v>44</v>
      </c>
      <c r="F602" s="1" t="s">
        <v>485</v>
      </c>
      <c r="G602" s="4" t="s">
        <v>47</v>
      </c>
      <c r="H602" s="8">
        <v>0</v>
      </c>
      <c r="I602" s="8">
        <v>1</v>
      </c>
      <c r="J602" s="8">
        <v>0</v>
      </c>
      <c r="K602" s="8">
        <v>0</v>
      </c>
      <c r="L602" s="8">
        <v>3</v>
      </c>
      <c r="M602" s="8">
        <v>2</v>
      </c>
      <c r="N602" s="17" t="str">
        <f t="shared" si="45"/>
        <v>Si</v>
      </c>
      <c r="O602" s="17" t="str">
        <f t="shared" si="46"/>
        <v>Si</v>
      </c>
      <c r="P602" s="17">
        <v>1</v>
      </c>
      <c r="Q602" s="19">
        <f>Tablas!$C$5*H602</f>
        <v>0</v>
      </c>
      <c r="R602" s="19">
        <f>Tablas!$D$5*I602</f>
        <v>6500</v>
      </c>
      <c r="S602" s="19">
        <f>Tablas!$E$5*J602</f>
        <v>0</v>
      </c>
      <c r="T602" s="19">
        <f>Tablas!$F$5*K602</f>
        <v>0</v>
      </c>
      <c r="U602" s="19">
        <f>Tablas!$G$5*L602</f>
        <v>750000</v>
      </c>
      <c r="V602" s="19">
        <f>Tablas!$H$5*M602</f>
        <v>360000</v>
      </c>
      <c r="W602" s="19">
        <f t="shared" si="47"/>
        <v>1116500</v>
      </c>
      <c r="X602" s="17">
        <f>VLOOKUP(G602, Tablas!$B$9:$C$36, 2, FALSE)</f>
        <v>1</v>
      </c>
      <c r="Y602" s="17">
        <f t="shared" si="48"/>
        <v>2019</v>
      </c>
      <c r="Z602" s="17">
        <f t="shared" si="49"/>
        <v>11</v>
      </c>
    </row>
    <row r="603" spans="1:26" x14ac:dyDescent="0.25">
      <c r="A603" s="2">
        <v>10000601</v>
      </c>
      <c r="B603" s="1" t="s">
        <v>835</v>
      </c>
      <c r="C603" s="3">
        <v>43547</v>
      </c>
      <c r="D603" s="3">
        <v>43870</v>
      </c>
      <c r="E603" s="3" t="s">
        <v>44</v>
      </c>
      <c r="F603" s="1" t="s">
        <v>381</v>
      </c>
      <c r="G603" s="4" t="s">
        <v>258</v>
      </c>
      <c r="H603" s="8">
        <v>0</v>
      </c>
      <c r="I603" s="8">
        <v>1</v>
      </c>
      <c r="J603" s="8">
        <v>0</v>
      </c>
      <c r="K603" s="8">
        <v>0</v>
      </c>
      <c r="L603" s="8">
        <v>3</v>
      </c>
      <c r="M603" s="8">
        <v>0</v>
      </c>
      <c r="N603" s="17" t="str">
        <f t="shared" si="45"/>
        <v>Si</v>
      </c>
      <c r="O603" s="17" t="str">
        <f t="shared" si="46"/>
        <v>Si</v>
      </c>
      <c r="P603" s="17">
        <v>1</v>
      </c>
      <c r="Q603" s="19">
        <f>Tablas!$C$5*H603</f>
        <v>0</v>
      </c>
      <c r="R603" s="19">
        <f>Tablas!$D$5*I603</f>
        <v>6500</v>
      </c>
      <c r="S603" s="19">
        <f>Tablas!$E$5*J603</f>
        <v>0</v>
      </c>
      <c r="T603" s="19">
        <f>Tablas!$F$5*K603</f>
        <v>0</v>
      </c>
      <c r="U603" s="19">
        <f>Tablas!$G$5*L603</f>
        <v>750000</v>
      </c>
      <c r="V603" s="19">
        <f>Tablas!$H$5*M603</f>
        <v>0</v>
      </c>
      <c r="W603" s="19">
        <f t="shared" si="47"/>
        <v>756500</v>
      </c>
      <c r="X603" s="17">
        <f>VLOOKUP(G603, Tablas!$B$9:$C$36, 2, FALSE)</f>
        <v>4</v>
      </c>
      <c r="Y603" s="17">
        <f t="shared" si="48"/>
        <v>2019</v>
      </c>
      <c r="Z603" s="17">
        <f t="shared" si="49"/>
        <v>2</v>
      </c>
    </row>
    <row r="604" spans="1:26" x14ac:dyDescent="0.25">
      <c r="A604" s="2">
        <v>10000602</v>
      </c>
      <c r="B604" s="1" t="s">
        <v>836</v>
      </c>
      <c r="C604" s="3">
        <v>43547</v>
      </c>
      <c r="D604" s="3">
        <v>43880</v>
      </c>
      <c r="E604" s="3" t="s">
        <v>37</v>
      </c>
      <c r="F604" s="1" t="s">
        <v>837</v>
      </c>
      <c r="G604" s="4" t="s">
        <v>82</v>
      </c>
      <c r="H604" s="8">
        <v>1</v>
      </c>
      <c r="I604" s="8">
        <v>2</v>
      </c>
      <c r="J604" s="8">
        <v>1</v>
      </c>
      <c r="K604" s="8">
        <v>0</v>
      </c>
      <c r="L604" s="8">
        <v>1</v>
      </c>
      <c r="M604" s="8">
        <v>0</v>
      </c>
      <c r="N604" s="17" t="str">
        <f t="shared" si="45"/>
        <v>Si</v>
      </c>
      <c r="O604" s="17" t="str">
        <f t="shared" si="46"/>
        <v>Si</v>
      </c>
      <c r="P604" s="17">
        <v>1</v>
      </c>
      <c r="Q604" s="19">
        <f>Tablas!$C$5*H604</f>
        <v>2500</v>
      </c>
      <c r="R604" s="19">
        <f>Tablas!$D$5*I604</f>
        <v>13000</v>
      </c>
      <c r="S604" s="19">
        <f>Tablas!$E$5*J604</f>
        <v>1500</v>
      </c>
      <c r="T604" s="19">
        <f>Tablas!$F$5*K604</f>
        <v>0</v>
      </c>
      <c r="U604" s="19">
        <f>Tablas!$G$5*L604</f>
        <v>250000</v>
      </c>
      <c r="V604" s="19">
        <f>Tablas!$H$5*M604</f>
        <v>0</v>
      </c>
      <c r="W604" s="19">
        <f t="shared" si="47"/>
        <v>267000</v>
      </c>
      <c r="X604" s="17">
        <f>VLOOKUP(G604, Tablas!$B$9:$C$36, 2, FALSE)</f>
        <v>2</v>
      </c>
      <c r="Y604" s="17">
        <f t="shared" si="48"/>
        <v>2019</v>
      </c>
      <c r="Z604" s="17">
        <f t="shared" si="49"/>
        <v>2</v>
      </c>
    </row>
    <row r="605" spans="1:26" x14ac:dyDescent="0.25">
      <c r="A605" s="2">
        <v>10000603</v>
      </c>
      <c r="B605" s="1" t="s">
        <v>838</v>
      </c>
      <c r="C605" s="3">
        <v>43547</v>
      </c>
      <c r="D605" s="3">
        <v>43790</v>
      </c>
      <c r="E605" s="3" t="s">
        <v>37</v>
      </c>
      <c r="F605" s="1" t="s">
        <v>94</v>
      </c>
      <c r="G605" s="4" t="s">
        <v>95</v>
      </c>
      <c r="H605" s="8">
        <v>0</v>
      </c>
      <c r="I605" s="8">
        <v>1</v>
      </c>
      <c r="J605" s="8">
        <v>0</v>
      </c>
      <c r="K605" s="8">
        <v>3</v>
      </c>
      <c r="L605" s="8">
        <v>1</v>
      </c>
      <c r="M605" s="8">
        <v>1</v>
      </c>
      <c r="N605" s="17" t="str">
        <f t="shared" si="45"/>
        <v>Si</v>
      </c>
      <c r="O605" s="17" t="str">
        <f t="shared" si="46"/>
        <v>Si</v>
      </c>
      <c r="P605" s="17">
        <v>1</v>
      </c>
      <c r="Q605" s="19">
        <f>Tablas!$C$5*H605</f>
        <v>0</v>
      </c>
      <c r="R605" s="19">
        <f>Tablas!$D$5*I605</f>
        <v>6500</v>
      </c>
      <c r="S605" s="19">
        <f>Tablas!$E$5*J605</f>
        <v>0</v>
      </c>
      <c r="T605" s="19">
        <f>Tablas!$F$5*K605</f>
        <v>360000</v>
      </c>
      <c r="U605" s="19">
        <f>Tablas!$G$5*L605</f>
        <v>250000</v>
      </c>
      <c r="V605" s="19">
        <f>Tablas!$H$5*M605</f>
        <v>180000</v>
      </c>
      <c r="W605" s="19">
        <f t="shared" si="47"/>
        <v>796500</v>
      </c>
      <c r="X605" s="17">
        <f>VLOOKUP(G605, Tablas!$B$9:$C$36, 2, FALSE)</f>
        <v>2</v>
      </c>
      <c r="Y605" s="17">
        <f t="shared" si="48"/>
        <v>2019</v>
      </c>
      <c r="Z605" s="17">
        <f t="shared" si="49"/>
        <v>11</v>
      </c>
    </row>
    <row r="606" spans="1:26" x14ac:dyDescent="0.25">
      <c r="A606" s="2">
        <v>10000604</v>
      </c>
      <c r="B606" s="1" t="s">
        <v>839</v>
      </c>
      <c r="C606" s="3">
        <v>43547</v>
      </c>
      <c r="D606" s="3">
        <v>44259</v>
      </c>
      <c r="E606" s="3" t="s">
        <v>44</v>
      </c>
      <c r="F606" s="1" t="s">
        <v>840</v>
      </c>
      <c r="G606" s="4" t="s">
        <v>78</v>
      </c>
      <c r="H606" s="8">
        <v>0</v>
      </c>
      <c r="I606" s="8">
        <v>1</v>
      </c>
      <c r="J606" s="8">
        <v>0</v>
      </c>
      <c r="K606" s="8">
        <v>0</v>
      </c>
      <c r="L606" s="8">
        <v>1</v>
      </c>
      <c r="M606" s="8">
        <v>0</v>
      </c>
      <c r="N606" s="17" t="str">
        <f t="shared" si="45"/>
        <v>Si</v>
      </c>
      <c r="O606" s="17" t="str">
        <f t="shared" si="46"/>
        <v>Si</v>
      </c>
      <c r="P606" s="17">
        <v>1</v>
      </c>
      <c r="Q606" s="19">
        <f>Tablas!$C$5*H606</f>
        <v>0</v>
      </c>
      <c r="R606" s="19">
        <f>Tablas!$D$5*I606</f>
        <v>6500</v>
      </c>
      <c r="S606" s="19">
        <f>Tablas!$E$5*J606</f>
        <v>0</v>
      </c>
      <c r="T606" s="19">
        <f>Tablas!$F$5*K606</f>
        <v>0</v>
      </c>
      <c r="U606" s="19">
        <f>Tablas!$G$5*L606</f>
        <v>250000</v>
      </c>
      <c r="V606" s="19">
        <f>Tablas!$H$5*M606</f>
        <v>0</v>
      </c>
      <c r="W606" s="19">
        <f t="shared" si="47"/>
        <v>256500</v>
      </c>
      <c r="X606" s="17">
        <f>VLOOKUP(G606, Tablas!$B$9:$C$36, 2, FALSE)</f>
        <v>2</v>
      </c>
      <c r="Y606" s="17">
        <f t="shared" si="48"/>
        <v>2019</v>
      </c>
      <c r="Z606" s="17">
        <f t="shared" si="49"/>
        <v>3</v>
      </c>
    </row>
    <row r="607" spans="1:26" x14ac:dyDescent="0.25">
      <c r="A607" s="2">
        <v>10000605</v>
      </c>
      <c r="B607" s="1" t="s">
        <v>841</v>
      </c>
      <c r="C607" s="3">
        <v>43547</v>
      </c>
      <c r="D607" s="3">
        <v>44097</v>
      </c>
      <c r="E607" s="3" t="s">
        <v>37</v>
      </c>
      <c r="F607" s="1" t="s">
        <v>112</v>
      </c>
      <c r="G607" s="4" t="s">
        <v>113</v>
      </c>
      <c r="H607" s="8">
        <v>1</v>
      </c>
      <c r="I607" s="8">
        <v>0</v>
      </c>
      <c r="J607" s="8">
        <v>0</v>
      </c>
      <c r="K607" s="8">
        <v>3</v>
      </c>
      <c r="L607" s="8">
        <v>3</v>
      </c>
      <c r="M607" s="8">
        <v>2</v>
      </c>
      <c r="N607" s="17" t="str">
        <f t="shared" si="45"/>
        <v>Si</v>
      </c>
      <c r="O607" s="17" t="str">
        <f t="shared" si="46"/>
        <v>Si</v>
      </c>
      <c r="P607" s="17">
        <v>1</v>
      </c>
      <c r="Q607" s="19">
        <f>Tablas!$C$5*H607</f>
        <v>2500</v>
      </c>
      <c r="R607" s="19">
        <f>Tablas!$D$5*I607</f>
        <v>0</v>
      </c>
      <c r="S607" s="19">
        <f>Tablas!$E$5*J607</f>
        <v>0</v>
      </c>
      <c r="T607" s="19">
        <f>Tablas!$F$5*K607</f>
        <v>360000</v>
      </c>
      <c r="U607" s="19">
        <f>Tablas!$G$5*L607</f>
        <v>750000</v>
      </c>
      <c r="V607" s="19">
        <f>Tablas!$H$5*M607</f>
        <v>360000</v>
      </c>
      <c r="W607" s="19">
        <f t="shared" si="47"/>
        <v>1472500</v>
      </c>
      <c r="X607" s="17">
        <f>VLOOKUP(G607, Tablas!$B$9:$C$36, 2, FALSE)</f>
        <v>3</v>
      </c>
      <c r="Y607" s="17">
        <f t="shared" si="48"/>
        <v>2019</v>
      </c>
      <c r="Z607" s="17">
        <f t="shared" si="49"/>
        <v>9</v>
      </c>
    </row>
    <row r="608" spans="1:26" x14ac:dyDescent="0.25">
      <c r="A608" s="2">
        <v>10000606</v>
      </c>
      <c r="B608" s="1" t="s">
        <v>842</v>
      </c>
      <c r="C608" s="3">
        <v>43547</v>
      </c>
      <c r="D608" s="3">
        <v>44136</v>
      </c>
      <c r="E608" s="3" t="s">
        <v>37</v>
      </c>
      <c r="F608" s="1" t="s">
        <v>41</v>
      </c>
      <c r="G608" s="4" t="s">
        <v>41</v>
      </c>
      <c r="H608" s="8">
        <v>0</v>
      </c>
      <c r="I608" s="8">
        <v>2</v>
      </c>
      <c r="J608" s="8">
        <v>0</v>
      </c>
      <c r="K608" s="8">
        <v>1</v>
      </c>
      <c r="L608" s="8">
        <v>2</v>
      </c>
      <c r="M608" s="8">
        <v>2</v>
      </c>
      <c r="N608" s="17" t="str">
        <f t="shared" si="45"/>
        <v>Si</v>
      </c>
      <c r="O608" s="17" t="str">
        <f t="shared" si="46"/>
        <v>Si</v>
      </c>
      <c r="P608" s="17">
        <v>1</v>
      </c>
      <c r="Q608" s="19">
        <f>Tablas!$C$5*H608</f>
        <v>0</v>
      </c>
      <c r="R608" s="19">
        <f>Tablas!$D$5*I608</f>
        <v>13000</v>
      </c>
      <c r="S608" s="19">
        <f>Tablas!$E$5*J608</f>
        <v>0</v>
      </c>
      <c r="T608" s="19">
        <f>Tablas!$F$5*K608</f>
        <v>120000</v>
      </c>
      <c r="U608" s="19">
        <f>Tablas!$G$5*L608</f>
        <v>500000</v>
      </c>
      <c r="V608" s="19">
        <f>Tablas!$H$5*M608</f>
        <v>360000</v>
      </c>
      <c r="W608" s="19">
        <f t="shared" si="47"/>
        <v>993000</v>
      </c>
      <c r="X608" s="17">
        <f>VLOOKUP(G608, Tablas!$B$9:$C$36, 2, FALSE)</f>
        <v>1</v>
      </c>
      <c r="Y608" s="17">
        <f t="shared" si="48"/>
        <v>2019</v>
      </c>
      <c r="Z608" s="17">
        <f t="shared" si="49"/>
        <v>11</v>
      </c>
    </row>
    <row r="609" spans="1:26" x14ac:dyDescent="0.25">
      <c r="A609" s="2">
        <v>10000607</v>
      </c>
      <c r="B609" s="1" t="s">
        <v>843</v>
      </c>
      <c r="C609" s="3">
        <v>43547</v>
      </c>
      <c r="D609" s="3">
        <v>44147</v>
      </c>
      <c r="E609" s="3" t="s">
        <v>37</v>
      </c>
      <c r="F609" s="1" t="s">
        <v>844</v>
      </c>
      <c r="G609" s="4" t="s">
        <v>90</v>
      </c>
      <c r="H609" s="8">
        <v>0</v>
      </c>
      <c r="I609" s="8">
        <v>2</v>
      </c>
      <c r="J609" s="8">
        <v>1</v>
      </c>
      <c r="K609" s="8">
        <v>3</v>
      </c>
      <c r="L609" s="8">
        <v>1</v>
      </c>
      <c r="M609" s="8">
        <v>2</v>
      </c>
      <c r="N609" s="17" t="str">
        <f t="shared" si="45"/>
        <v>Si</v>
      </c>
      <c r="O609" s="17" t="str">
        <f t="shared" si="46"/>
        <v>Si</v>
      </c>
      <c r="P609" s="17">
        <v>1</v>
      </c>
      <c r="Q609" s="19">
        <f>Tablas!$C$5*H609</f>
        <v>0</v>
      </c>
      <c r="R609" s="19">
        <f>Tablas!$D$5*I609</f>
        <v>13000</v>
      </c>
      <c r="S609" s="19">
        <f>Tablas!$E$5*J609</f>
        <v>1500</v>
      </c>
      <c r="T609" s="19">
        <f>Tablas!$F$5*K609</f>
        <v>360000</v>
      </c>
      <c r="U609" s="19">
        <f>Tablas!$G$5*L609</f>
        <v>250000</v>
      </c>
      <c r="V609" s="19">
        <f>Tablas!$H$5*M609</f>
        <v>360000</v>
      </c>
      <c r="W609" s="19">
        <f t="shared" si="47"/>
        <v>984500</v>
      </c>
      <c r="X609" s="17">
        <f>VLOOKUP(G609, Tablas!$B$9:$C$36, 2, FALSE)</f>
        <v>2</v>
      </c>
      <c r="Y609" s="17">
        <f t="shared" si="48"/>
        <v>2019</v>
      </c>
      <c r="Z609" s="17">
        <f t="shared" si="49"/>
        <v>11</v>
      </c>
    </row>
    <row r="610" spans="1:26" x14ac:dyDescent="0.25">
      <c r="A610" s="2">
        <v>10000608</v>
      </c>
      <c r="B610" s="1" t="s">
        <v>845</v>
      </c>
      <c r="C610" s="3">
        <v>43547</v>
      </c>
      <c r="D610" s="3">
        <v>43653</v>
      </c>
      <c r="E610" s="3" t="s">
        <v>44</v>
      </c>
      <c r="F610" s="1" t="s">
        <v>720</v>
      </c>
      <c r="G610" s="4" t="s">
        <v>143</v>
      </c>
      <c r="H610" s="8">
        <v>1</v>
      </c>
      <c r="I610" s="8">
        <v>0</v>
      </c>
      <c r="J610" s="8">
        <v>1</v>
      </c>
      <c r="K610" s="8">
        <v>1</v>
      </c>
      <c r="L610" s="8">
        <v>1</v>
      </c>
      <c r="M610" s="8">
        <v>0</v>
      </c>
      <c r="N610" s="17" t="str">
        <f t="shared" si="45"/>
        <v>Si</v>
      </c>
      <c r="O610" s="17" t="str">
        <f t="shared" si="46"/>
        <v>Si</v>
      </c>
      <c r="P610" s="17">
        <v>1</v>
      </c>
      <c r="Q610" s="19">
        <f>Tablas!$C$5*H610</f>
        <v>2500</v>
      </c>
      <c r="R610" s="19">
        <f>Tablas!$D$5*I610</f>
        <v>0</v>
      </c>
      <c r="S610" s="19">
        <f>Tablas!$E$5*J610</f>
        <v>1500</v>
      </c>
      <c r="T610" s="19">
        <f>Tablas!$F$5*K610</f>
        <v>120000</v>
      </c>
      <c r="U610" s="19">
        <f>Tablas!$G$5*L610</f>
        <v>250000</v>
      </c>
      <c r="V610" s="19">
        <f>Tablas!$H$5*M610</f>
        <v>0</v>
      </c>
      <c r="W610" s="19">
        <f t="shared" si="47"/>
        <v>374000</v>
      </c>
      <c r="X610" s="17">
        <f>VLOOKUP(G610, Tablas!$B$9:$C$36, 2, FALSE)</f>
        <v>3</v>
      </c>
      <c r="Y610" s="17">
        <f t="shared" si="48"/>
        <v>2019</v>
      </c>
      <c r="Z610" s="17">
        <f t="shared" si="49"/>
        <v>7</v>
      </c>
    </row>
    <row r="611" spans="1:26" x14ac:dyDescent="0.25">
      <c r="A611" s="2">
        <v>10000609</v>
      </c>
      <c r="B611" s="1" t="s">
        <v>846</v>
      </c>
      <c r="C611" s="3">
        <v>43547</v>
      </c>
      <c r="D611" s="3">
        <v>43684</v>
      </c>
      <c r="E611" s="3" t="s">
        <v>37</v>
      </c>
      <c r="F611" s="1" t="s">
        <v>840</v>
      </c>
      <c r="G611" s="4" t="s">
        <v>78</v>
      </c>
      <c r="H611" s="8">
        <v>1</v>
      </c>
      <c r="I611" s="8">
        <v>1</v>
      </c>
      <c r="J611" s="8">
        <v>0</v>
      </c>
      <c r="K611" s="8">
        <v>3</v>
      </c>
      <c r="L611" s="8">
        <v>1</v>
      </c>
      <c r="M611" s="8">
        <v>0</v>
      </c>
      <c r="N611" s="17" t="str">
        <f t="shared" si="45"/>
        <v>Si</v>
      </c>
      <c r="O611" s="17" t="str">
        <f t="shared" si="46"/>
        <v>Si</v>
      </c>
      <c r="P611" s="17">
        <v>1</v>
      </c>
      <c r="Q611" s="19">
        <f>Tablas!$C$5*H611</f>
        <v>2500</v>
      </c>
      <c r="R611" s="19">
        <f>Tablas!$D$5*I611</f>
        <v>6500</v>
      </c>
      <c r="S611" s="19">
        <f>Tablas!$E$5*J611</f>
        <v>0</v>
      </c>
      <c r="T611" s="19">
        <f>Tablas!$F$5*K611</f>
        <v>360000</v>
      </c>
      <c r="U611" s="19">
        <f>Tablas!$G$5*L611</f>
        <v>250000</v>
      </c>
      <c r="V611" s="19">
        <f>Tablas!$H$5*M611</f>
        <v>0</v>
      </c>
      <c r="W611" s="19">
        <f t="shared" si="47"/>
        <v>619000</v>
      </c>
      <c r="X611" s="17">
        <f>VLOOKUP(G611, Tablas!$B$9:$C$36, 2, FALSE)</f>
        <v>2</v>
      </c>
      <c r="Y611" s="17">
        <f t="shared" si="48"/>
        <v>2019</v>
      </c>
      <c r="Z611" s="17">
        <f t="shared" si="49"/>
        <v>8</v>
      </c>
    </row>
    <row r="612" spans="1:26" x14ac:dyDescent="0.25">
      <c r="A612" s="2">
        <v>10000610</v>
      </c>
      <c r="B612" s="1" t="s">
        <v>847</v>
      </c>
      <c r="C612" s="3">
        <v>43547</v>
      </c>
      <c r="D612" s="3">
        <v>44225</v>
      </c>
      <c r="E612" s="3" t="s">
        <v>44</v>
      </c>
      <c r="F612" s="1" t="s">
        <v>686</v>
      </c>
      <c r="G612" s="4" t="s">
        <v>95</v>
      </c>
      <c r="H612" s="8">
        <v>1</v>
      </c>
      <c r="I612" s="8">
        <v>1</v>
      </c>
      <c r="J612" s="8">
        <v>0</v>
      </c>
      <c r="K612" s="8">
        <v>3</v>
      </c>
      <c r="L612" s="8">
        <v>2</v>
      </c>
      <c r="M612" s="8">
        <v>2</v>
      </c>
      <c r="N612" s="17" t="str">
        <f t="shared" si="45"/>
        <v>Si</v>
      </c>
      <c r="O612" s="17" t="str">
        <f t="shared" si="46"/>
        <v>Si</v>
      </c>
      <c r="P612" s="17">
        <v>1</v>
      </c>
      <c r="Q612" s="19">
        <f>Tablas!$C$5*H612</f>
        <v>2500</v>
      </c>
      <c r="R612" s="19">
        <f>Tablas!$D$5*I612</f>
        <v>6500</v>
      </c>
      <c r="S612" s="19">
        <f>Tablas!$E$5*J612</f>
        <v>0</v>
      </c>
      <c r="T612" s="19">
        <f>Tablas!$F$5*K612</f>
        <v>360000</v>
      </c>
      <c r="U612" s="19">
        <f>Tablas!$G$5*L612</f>
        <v>500000</v>
      </c>
      <c r="V612" s="19">
        <f>Tablas!$H$5*M612</f>
        <v>360000</v>
      </c>
      <c r="W612" s="19">
        <f t="shared" si="47"/>
        <v>1229000</v>
      </c>
      <c r="X612" s="17">
        <f>VLOOKUP(G612, Tablas!$B$9:$C$36, 2, FALSE)</f>
        <v>2</v>
      </c>
      <c r="Y612" s="17">
        <f t="shared" si="48"/>
        <v>2019</v>
      </c>
      <c r="Z612" s="17">
        <f t="shared" si="49"/>
        <v>1</v>
      </c>
    </row>
    <row r="613" spans="1:26" x14ac:dyDescent="0.25">
      <c r="A613" s="2">
        <v>10000611</v>
      </c>
      <c r="B613" s="1" t="s">
        <v>848</v>
      </c>
      <c r="C613" s="3">
        <v>43547</v>
      </c>
      <c r="D613" s="3">
        <v>44058</v>
      </c>
      <c r="E613" s="3" t="s">
        <v>44</v>
      </c>
      <c r="F613" s="1" t="s">
        <v>395</v>
      </c>
      <c r="G613" s="4" t="s">
        <v>95</v>
      </c>
      <c r="H613" s="8">
        <v>1</v>
      </c>
      <c r="I613" s="8">
        <v>1</v>
      </c>
      <c r="J613" s="8">
        <v>0</v>
      </c>
      <c r="K613" s="8">
        <v>0</v>
      </c>
      <c r="L613" s="8">
        <v>2</v>
      </c>
      <c r="M613" s="8">
        <v>0</v>
      </c>
      <c r="N613" s="17" t="str">
        <f t="shared" si="45"/>
        <v>Si</v>
      </c>
      <c r="O613" s="17" t="str">
        <f t="shared" si="46"/>
        <v>Si</v>
      </c>
      <c r="P613" s="17">
        <v>1</v>
      </c>
      <c r="Q613" s="19">
        <f>Tablas!$C$5*H613</f>
        <v>2500</v>
      </c>
      <c r="R613" s="19">
        <f>Tablas!$D$5*I613</f>
        <v>6500</v>
      </c>
      <c r="S613" s="19">
        <f>Tablas!$E$5*J613</f>
        <v>0</v>
      </c>
      <c r="T613" s="19">
        <f>Tablas!$F$5*K613</f>
        <v>0</v>
      </c>
      <c r="U613" s="19">
        <f>Tablas!$G$5*L613</f>
        <v>500000</v>
      </c>
      <c r="V613" s="19">
        <f>Tablas!$H$5*M613</f>
        <v>0</v>
      </c>
      <c r="W613" s="19">
        <f t="shared" si="47"/>
        <v>509000</v>
      </c>
      <c r="X613" s="17">
        <f>VLOOKUP(G613, Tablas!$B$9:$C$36, 2, FALSE)</f>
        <v>2</v>
      </c>
      <c r="Y613" s="17">
        <f t="shared" si="48"/>
        <v>2019</v>
      </c>
      <c r="Z613" s="17">
        <f t="shared" si="49"/>
        <v>8</v>
      </c>
    </row>
    <row r="614" spans="1:26" x14ac:dyDescent="0.25">
      <c r="A614" s="2">
        <v>10000612</v>
      </c>
      <c r="B614" s="1" t="s">
        <v>849</v>
      </c>
      <c r="C614" s="3">
        <v>43547</v>
      </c>
      <c r="D614" s="3">
        <v>43986</v>
      </c>
      <c r="E614" s="3" t="s">
        <v>37</v>
      </c>
      <c r="F614" s="1" t="s">
        <v>94</v>
      </c>
      <c r="G614" s="4" t="s">
        <v>95</v>
      </c>
      <c r="H614" s="8">
        <v>0</v>
      </c>
      <c r="I614" s="8">
        <v>0</v>
      </c>
      <c r="J614" s="8">
        <v>1</v>
      </c>
      <c r="K614" s="8">
        <v>3</v>
      </c>
      <c r="L614" s="8">
        <v>1</v>
      </c>
      <c r="M614" s="8">
        <v>1</v>
      </c>
      <c r="N614" s="17" t="str">
        <f t="shared" si="45"/>
        <v>Si</v>
      </c>
      <c r="O614" s="17" t="str">
        <f t="shared" si="46"/>
        <v>Si</v>
      </c>
      <c r="P614" s="17">
        <v>1</v>
      </c>
      <c r="Q614" s="19">
        <f>Tablas!$C$5*H614</f>
        <v>0</v>
      </c>
      <c r="R614" s="19">
        <f>Tablas!$D$5*I614</f>
        <v>0</v>
      </c>
      <c r="S614" s="19">
        <f>Tablas!$E$5*J614</f>
        <v>1500</v>
      </c>
      <c r="T614" s="19">
        <f>Tablas!$F$5*K614</f>
        <v>360000</v>
      </c>
      <c r="U614" s="19">
        <f>Tablas!$G$5*L614</f>
        <v>250000</v>
      </c>
      <c r="V614" s="19">
        <f>Tablas!$H$5*M614</f>
        <v>180000</v>
      </c>
      <c r="W614" s="19">
        <f t="shared" si="47"/>
        <v>791500</v>
      </c>
      <c r="X614" s="17">
        <f>VLOOKUP(G614, Tablas!$B$9:$C$36, 2, FALSE)</f>
        <v>2</v>
      </c>
      <c r="Y614" s="17">
        <f t="shared" si="48"/>
        <v>2019</v>
      </c>
      <c r="Z614" s="17">
        <f t="shared" si="49"/>
        <v>6</v>
      </c>
    </row>
    <row r="615" spans="1:26" x14ac:dyDescent="0.25">
      <c r="A615" s="2">
        <v>10000613</v>
      </c>
      <c r="B615" s="1" t="s">
        <v>850</v>
      </c>
      <c r="C615" s="3">
        <v>43547</v>
      </c>
      <c r="D615" s="3">
        <v>44314</v>
      </c>
      <c r="E615" s="3" t="s">
        <v>37</v>
      </c>
      <c r="F615" s="1" t="s">
        <v>41</v>
      </c>
      <c r="G615" s="4" t="s">
        <v>41</v>
      </c>
      <c r="H615" s="8">
        <v>0</v>
      </c>
      <c r="I615" s="8">
        <v>1</v>
      </c>
      <c r="J615" s="8">
        <v>0</v>
      </c>
      <c r="K615" s="8">
        <v>0</v>
      </c>
      <c r="L615" s="8">
        <v>3</v>
      </c>
      <c r="M615" s="8">
        <v>0</v>
      </c>
      <c r="N615" s="17" t="str">
        <f t="shared" si="45"/>
        <v>Si</v>
      </c>
      <c r="O615" s="17" t="str">
        <f t="shared" si="46"/>
        <v>Si</v>
      </c>
      <c r="P615" s="17">
        <v>1</v>
      </c>
      <c r="Q615" s="19">
        <f>Tablas!$C$5*H615</f>
        <v>0</v>
      </c>
      <c r="R615" s="19">
        <f>Tablas!$D$5*I615</f>
        <v>6500</v>
      </c>
      <c r="S615" s="19">
        <f>Tablas!$E$5*J615</f>
        <v>0</v>
      </c>
      <c r="T615" s="19">
        <f>Tablas!$F$5*K615</f>
        <v>0</v>
      </c>
      <c r="U615" s="19">
        <f>Tablas!$G$5*L615</f>
        <v>750000</v>
      </c>
      <c r="V615" s="19">
        <f>Tablas!$H$5*M615</f>
        <v>0</v>
      </c>
      <c r="W615" s="19">
        <f t="shared" si="47"/>
        <v>756500</v>
      </c>
      <c r="X615" s="17">
        <f>VLOOKUP(G615, Tablas!$B$9:$C$36, 2, FALSE)</f>
        <v>1</v>
      </c>
      <c r="Y615" s="17">
        <f t="shared" si="48"/>
        <v>2019</v>
      </c>
      <c r="Z615" s="17">
        <f t="shared" si="49"/>
        <v>4</v>
      </c>
    </row>
    <row r="616" spans="1:26" x14ac:dyDescent="0.25">
      <c r="A616" s="2">
        <v>10000614</v>
      </c>
      <c r="B616" s="1" t="s">
        <v>851</v>
      </c>
      <c r="C616" s="3">
        <v>43547</v>
      </c>
      <c r="D616" s="3">
        <v>43807</v>
      </c>
      <c r="E616" s="3" t="s">
        <v>44</v>
      </c>
      <c r="F616" s="1" t="s">
        <v>852</v>
      </c>
      <c r="G616" s="4" t="s">
        <v>63</v>
      </c>
      <c r="H616" s="8">
        <v>0</v>
      </c>
      <c r="I616" s="8">
        <v>0</v>
      </c>
      <c r="J616" s="8">
        <v>1</v>
      </c>
      <c r="K616" s="8">
        <v>1</v>
      </c>
      <c r="L616" s="8">
        <v>2</v>
      </c>
      <c r="M616" s="8">
        <v>0</v>
      </c>
      <c r="N616" s="17" t="str">
        <f t="shared" si="45"/>
        <v>Si</v>
      </c>
      <c r="O616" s="17" t="str">
        <f t="shared" si="46"/>
        <v>Si</v>
      </c>
      <c r="P616" s="17">
        <v>1</v>
      </c>
      <c r="Q616" s="19">
        <f>Tablas!$C$5*H616</f>
        <v>0</v>
      </c>
      <c r="R616" s="19">
        <f>Tablas!$D$5*I616</f>
        <v>0</v>
      </c>
      <c r="S616" s="19">
        <f>Tablas!$E$5*J616</f>
        <v>1500</v>
      </c>
      <c r="T616" s="19">
        <f>Tablas!$F$5*K616</f>
        <v>120000</v>
      </c>
      <c r="U616" s="19">
        <f>Tablas!$G$5*L616</f>
        <v>500000</v>
      </c>
      <c r="V616" s="19">
        <f>Tablas!$H$5*M616</f>
        <v>0</v>
      </c>
      <c r="W616" s="19">
        <f t="shared" si="47"/>
        <v>621500</v>
      </c>
      <c r="X616" s="17">
        <f>VLOOKUP(G616, Tablas!$B$9:$C$36, 2, FALSE)</f>
        <v>1</v>
      </c>
      <c r="Y616" s="17">
        <f t="shared" si="48"/>
        <v>2019</v>
      </c>
      <c r="Z616" s="17">
        <f t="shared" si="49"/>
        <v>12</v>
      </c>
    </row>
    <row r="617" spans="1:26" x14ac:dyDescent="0.25">
      <c r="A617" s="2">
        <v>10000615</v>
      </c>
      <c r="B617" s="1" t="s">
        <v>853</v>
      </c>
      <c r="C617" s="3">
        <v>43547</v>
      </c>
      <c r="D617" s="3">
        <v>44143</v>
      </c>
      <c r="E617" s="3" t="s">
        <v>44</v>
      </c>
      <c r="F617" s="1" t="s">
        <v>179</v>
      </c>
      <c r="G617" s="4" t="s">
        <v>57</v>
      </c>
      <c r="H617" s="8">
        <v>1</v>
      </c>
      <c r="I617" s="8">
        <v>0</v>
      </c>
      <c r="J617" s="8">
        <v>0</v>
      </c>
      <c r="K617" s="8">
        <v>1</v>
      </c>
      <c r="L617" s="8">
        <v>3</v>
      </c>
      <c r="M617" s="8">
        <v>2</v>
      </c>
      <c r="N617" s="17" t="str">
        <f t="shared" si="45"/>
        <v>Si</v>
      </c>
      <c r="O617" s="17" t="str">
        <f t="shared" si="46"/>
        <v>Si</v>
      </c>
      <c r="P617" s="17">
        <v>1</v>
      </c>
      <c r="Q617" s="19">
        <f>Tablas!$C$5*H617</f>
        <v>2500</v>
      </c>
      <c r="R617" s="19">
        <f>Tablas!$D$5*I617</f>
        <v>0</v>
      </c>
      <c r="S617" s="19">
        <f>Tablas!$E$5*J617</f>
        <v>0</v>
      </c>
      <c r="T617" s="19">
        <f>Tablas!$F$5*K617</f>
        <v>120000</v>
      </c>
      <c r="U617" s="19">
        <f>Tablas!$G$5*L617</f>
        <v>750000</v>
      </c>
      <c r="V617" s="19">
        <f>Tablas!$H$5*M617</f>
        <v>360000</v>
      </c>
      <c r="W617" s="19">
        <f t="shared" si="47"/>
        <v>1232500</v>
      </c>
      <c r="X617" s="17">
        <f>VLOOKUP(G617, Tablas!$B$9:$C$36, 2, FALSE)</f>
        <v>1</v>
      </c>
      <c r="Y617" s="17">
        <f t="shared" si="48"/>
        <v>2019</v>
      </c>
      <c r="Z617" s="17">
        <f t="shared" si="49"/>
        <v>11</v>
      </c>
    </row>
    <row r="618" spans="1:26" x14ac:dyDescent="0.25">
      <c r="A618" s="2">
        <v>10000616</v>
      </c>
      <c r="B618" s="1" t="s">
        <v>854</v>
      </c>
      <c r="C618" s="3">
        <v>43547</v>
      </c>
      <c r="D618" s="3">
        <v>44130</v>
      </c>
      <c r="E618" s="3" t="s">
        <v>37</v>
      </c>
      <c r="F618" s="1" t="s">
        <v>179</v>
      </c>
      <c r="G618" s="4" t="s">
        <v>57</v>
      </c>
      <c r="H618" s="8">
        <v>0</v>
      </c>
      <c r="I618" s="8">
        <v>1</v>
      </c>
      <c r="J618" s="8">
        <v>0</v>
      </c>
      <c r="K618" s="8">
        <v>0</v>
      </c>
      <c r="L618" s="8">
        <v>2</v>
      </c>
      <c r="M618" s="8">
        <v>0</v>
      </c>
      <c r="N618" s="17" t="str">
        <f t="shared" si="45"/>
        <v>Si</v>
      </c>
      <c r="O618" s="17" t="str">
        <f t="shared" si="46"/>
        <v>Si</v>
      </c>
      <c r="P618" s="17">
        <v>1</v>
      </c>
      <c r="Q618" s="19">
        <f>Tablas!$C$5*H618</f>
        <v>0</v>
      </c>
      <c r="R618" s="19">
        <f>Tablas!$D$5*I618</f>
        <v>6500</v>
      </c>
      <c r="S618" s="19">
        <f>Tablas!$E$5*J618</f>
        <v>0</v>
      </c>
      <c r="T618" s="19">
        <f>Tablas!$F$5*K618</f>
        <v>0</v>
      </c>
      <c r="U618" s="19">
        <f>Tablas!$G$5*L618</f>
        <v>500000</v>
      </c>
      <c r="V618" s="19">
        <f>Tablas!$H$5*M618</f>
        <v>0</v>
      </c>
      <c r="W618" s="19">
        <f t="shared" si="47"/>
        <v>506500</v>
      </c>
      <c r="X618" s="17">
        <f>VLOOKUP(G618, Tablas!$B$9:$C$36, 2, FALSE)</f>
        <v>1</v>
      </c>
      <c r="Y618" s="17">
        <f t="shared" si="48"/>
        <v>2019</v>
      </c>
      <c r="Z618" s="17">
        <f t="shared" si="49"/>
        <v>10</v>
      </c>
    </row>
    <row r="619" spans="1:26" x14ac:dyDescent="0.25">
      <c r="A619" s="2">
        <v>10000617</v>
      </c>
      <c r="B619" s="1" t="s">
        <v>855</v>
      </c>
      <c r="C619" s="3">
        <v>43547</v>
      </c>
      <c r="D619" s="3">
        <v>43735</v>
      </c>
      <c r="E619" s="3" t="s">
        <v>44</v>
      </c>
      <c r="F619" s="1" t="s">
        <v>41</v>
      </c>
      <c r="G619" s="4" t="s">
        <v>41</v>
      </c>
      <c r="H619" s="8">
        <v>0</v>
      </c>
      <c r="I619" s="8">
        <v>1</v>
      </c>
      <c r="J619" s="8">
        <v>1</v>
      </c>
      <c r="K619" s="8">
        <v>3</v>
      </c>
      <c r="L619" s="8">
        <v>2</v>
      </c>
      <c r="M619" s="8">
        <v>1</v>
      </c>
      <c r="N619" s="17" t="str">
        <f t="shared" si="45"/>
        <v>Si</v>
      </c>
      <c r="O619" s="17" t="str">
        <f t="shared" si="46"/>
        <v>Si</v>
      </c>
      <c r="P619" s="17">
        <v>1</v>
      </c>
      <c r="Q619" s="19">
        <f>Tablas!$C$5*H619</f>
        <v>0</v>
      </c>
      <c r="R619" s="19">
        <f>Tablas!$D$5*I619</f>
        <v>6500</v>
      </c>
      <c r="S619" s="19">
        <f>Tablas!$E$5*J619</f>
        <v>1500</v>
      </c>
      <c r="T619" s="19">
        <f>Tablas!$F$5*K619</f>
        <v>360000</v>
      </c>
      <c r="U619" s="19">
        <f>Tablas!$G$5*L619</f>
        <v>500000</v>
      </c>
      <c r="V619" s="19">
        <f>Tablas!$H$5*M619</f>
        <v>180000</v>
      </c>
      <c r="W619" s="19">
        <f t="shared" si="47"/>
        <v>1048000</v>
      </c>
      <c r="X619" s="17">
        <f>VLOOKUP(G619, Tablas!$B$9:$C$36, 2, FALSE)</f>
        <v>1</v>
      </c>
      <c r="Y619" s="17">
        <f t="shared" si="48"/>
        <v>2019</v>
      </c>
      <c r="Z619" s="17">
        <f t="shared" si="49"/>
        <v>9</v>
      </c>
    </row>
    <row r="620" spans="1:26" x14ac:dyDescent="0.25">
      <c r="A620" s="2">
        <v>10000618</v>
      </c>
      <c r="B620" s="1" t="s">
        <v>856</v>
      </c>
      <c r="C620" s="3">
        <v>43547</v>
      </c>
      <c r="D620" s="3">
        <v>44052</v>
      </c>
      <c r="E620" s="3" t="s">
        <v>37</v>
      </c>
      <c r="F620" s="1" t="s">
        <v>106</v>
      </c>
      <c r="G620" s="4" t="s">
        <v>50</v>
      </c>
      <c r="H620" s="8">
        <v>0</v>
      </c>
      <c r="I620" s="8">
        <v>2</v>
      </c>
      <c r="J620" s="8">
        <v>0</v>
      </c>
      <c r="K620" s="8">
        <v>1</v>
      </c>
      <c r="L620" s="8">
        <v>2</v>
      </c>
      <c r="M620" s="8">
        <v>1</v>
      </c>
      <c r="N620" s="17" t="str">
        <f t="shared" si="45"/>
        <v>Si</v>
      </c>
      <c r="O620" s="17" t="str">
        <f t="shared" si="46"/>
        <v>Si</v>
      </c>
      <c r="P620" s="17">
        <v>1</v>
      </c>
      <c r="Q620" s="19">
        <f>Tablas!$C$5*H620</f>
        <v>0</v>
      </c>
      <c r="R620" s="19">
        <f>Tablas!$D$5*I620</f>
        <v>13000</v>
      </c>
      <c r="S620" s="19">
        <f>Tablas!$E$5*J620</f>
        <v>0</v>
      </c>
      <c r="T620" s="19">
        <f>Tablas!$F$5*K620</f>
        <v>120000</v>
      </c>
      <c r="U620" s="19">
        <f>Tablas!$G$5*L620</f>
        <v>500000</v>
      </c>
      <c r="V620" s="19">
        <f>Tablas!$H$5*M620</f>
        <v>180000</v>
      </c>
      <c r="W620" s="19">
        <f t="shared" si="47"/>
        <v>813000</v>
      </c>
      <c r="X620" s="17">
        <f>VLOOKUP(G620, Tablas!$B$9:$C$36, 2, FALSE)</f>
        <v>1</v>
      </c>
      <c r="Y620" s="17">
        <f t="shared" si="48"/>
        <v>2019</v>
      </c>
      <c r="Z620" s="17">
        <f t="shared" si="49"/>
        <v>8</v>
      </c>
    </row>
    <row r="621" spans="1:26" x14ac:dyDescent="0.25">
      <c r="A621" s="2">
        <v>10000619</v>
      </c>
      <c r="B621" s="1" t="s">
        <v>857</v>
      </c>
      <c r="C621" s="3">
        <v>43547</v>
      </c>
      <c r="D621" s="3">
        <v>43688</v>
      </c>
      <c r="E621" s="3" t="s">
        <v>44</v>
      </c>
      <c r="F621" s="1" t="s">
        <v>41</v>
      </c>
      <c r="G621" s="4" t="s">
        <v>41</v>
      </c>
      <c r="H621" s="8">
        <v>0</v>
      </c>
      <c r="I621" s="8">
        <v>0</v>
      </c>
      <c r="J621" s="8">
        <v>0</v>
      </c>
      <c r="K621" s="8">
        <v>1</v>
      </c>
      <c r="L621" s="8">
        <v>3</v>
      </c>
      <c r="M621" s="8">
        <v>2</v>
      </c>
      <c r="N621" s="17" t="str">
        <f t="shared" si="45"/>
        <v>No</v>
      </c>
      <c r="O621" s="17" t="str">
        <f t="shared" si="46"/>
        <v>Si</v>
      </c>
      <c r="P621" s="17">
        <v>1</v>
      </c>
      <c r="Q621" s="19">
        <f>Tablas!$C$5*H621</f>
        <v>0</v>
      </c>
      <c r="R621" s="19">
        <f>Tablas!$D$5*I621</f>
        <v>0</v>
      </c>
      <c r="S621" s="19">
        <f>Tablas!$E$5*J621</f>
        <v>0</v>
      </c>
      <c r="T621" s="19">
        <f>Tablas!$F$5*K621</f>
        <v>120000</v>
      </c>
      <c r="U621" s="19">
        <f>Tablas!$G$5*L621</f>
        <v>750000</v>
      </c>
      <c r="V621" s="19">
        <f>Tablas!$H$5*M621</f>
        <v>360000</v>
      </c>
      <c r="W621" s="19">
        <f t="shared" si="47"/>
        <v>1230000</v>
      </c>
      <c r="X621" s="17">
        <f>VLOOKUP(G621, Tablas!$B$9:$C$36, 2, FALSE)</f>
        <v>1</v>
      </c>
      <c r="Y621" s="17">
        <f t="shared" si="48"/>
        <v>2019</v>
      </c>
      <c r="Z621" s="17">
        <f t="shared" si="49"/>
        <v>8</v>
      </c>
    </row>
    <row r="622" spans="1:26" x14ac:dyDescent="0.25">
      <c r="A622" s="2">
        <v>10000620</v>
      </c>
      <c r="B622" s="1" t="s">
        <v>858</v>
      </c>
      <c r="C622" s="3">
        <v>43547</v>
      </c>
      <c r="D622" s="3">
        <v>44382</v>
      </c>
      <c r="E622" s="3" t="s">
        <v>37</v>
      </c>
      <c r="F622" s="1" t="s">
        <v>106</v>
      </c>
      <c r="G622" s="4" t="s">
        <v>50</v>
      </c>
      <c r="H622" s="8">
        <v>0</v>
      </c>
      <c r="I622" s="8">
        <v>0</v>
      </c>
      <c r="J622" s="8">
        <v>0</v>
      </c>
      <c r="K622" s="8">
        <v>0</v>
      </c>
      <c r="L622" s="8">
        <v>2</v>
      </c>
      <c r="M622" s="8">
        <v>2</v>
      </c>
      <c r="N622" s="17" t="str">
        <f t="shared" si="45"/>
        <v>No</v>
      </c>
      <c r="O622" s="17" t="str">
        <f t="shared" si="46"/>
        <v>Si</v>
      </c>
      <c r="P622" s="17">
        <v>1</v>
      </c>
      <c r="Q622" s="19">
        <f>Tablas!$C$5*H622</f>
        <v>0</v>
      </c>
      <c r="R622" s="19">
        <f>Tablas!$D$5*I622</f>
        <v>0</v>
      </c>
      <c r="S622" s="19">
        <f>Tablas!$E$5*J622</f>
        <v>0</v>
      </c>
      <c r="T622" s="19">
        <f>Tablas!$F$5*K622</f>
        <v>0</v>
      </c>
      <c r="U622" s="19">
        <f>Tablas!$G$5*L622</f>
        <v>500000</v>
      </c>
      <c r="V622" s="19">
        <f>Tablas!$H$5*M622</f>
        <v>360000</v>
      </c>
      <c r="W622" s="19">
        <f t="shared" si="47"/>
        <v>860000</v>
      </c>
      <c r="X622" s="17">
        <f>VLOOKUP(G622, Tablas!$B$9:$C$36, 2, FALSE)</f>
        <v>1</v>
      </c>
      <c r="Y622" s="17">
        <f t="shared" si="48"/>
        <v>2019</v>
      </c>
      <c r="Z622" s="17">
        <f t="shared" si="49"/>
        <v>7</v>
      </c>
    </row>
    <row r="623" spans="1:26" x14ac:dyDescent="0.25">
      <c r="A623" s="2">
        <v>10000621</v>
      </c>
      <c r="B623" s="1" t="s">
        <v>859</v>
      </c>
      <c r="C623" s="3">
        <v>43547</v>
      </c>
      <c r="D623" s="3">
        <v>44168</v>
      </c>
      <c r="E623" s="3" t="s">
        <v>37</v>
      </c>
      <c r="F623" s="1" t="s">
        <v>41</v>
      </c>
      <c r="G623" s="4" t="s">
        <v>41</v>
      </c>
      <c r="H623" s="8">
        <v>1</v>
      </c>
      <c r="I623" s="8">
        <v>0</v>
      </c>
      <c r="J623" s="8">
        <v>0</v>
      </c>
      <c r="K623" s="8">
        <v>0</v>
      </c>
      <c r="L623" s="8">
        <v>1</v>
      </c>
      <c r="M623" s="8">
        <v>1</v>
      </c>
      <c r="N623" s="17" t="str">
        <f t="shared" si="45"/>
        <v>Si</v>
      </c>
      <c r="O623" s="17" t="str">
        <f t="shared" si="46"/>
        <v>Si</v>
      </c>
      <c r="P623" s="17">
        <v>1</v>
      </c>
      <c r="Q623" s="19">
        <f>Tablas!$C$5*H623</f>
        <v>2500</v>
      </c>
      <c r="R623" s="19">
        <f>Tablas!$D$5*I623</f>
        <v>0</v>
      </c>
      <c r="S623" s="19">
        <f>Tablas!$E$5*J623</f>
        <v>0</v>
      </c>
      <c r="T623" s="19">
        <f>Tablas!$F$5*K623</f>
        <v>0</v>
      </c>
      <c r="U623" s="19">
        <f>Tablas!$G$5*L623</f>
        <v>250000</v>
      </c>
      <c r="V623" s="19">
        <f>Tablas!$H$5*M623</f>
        <v>180000</v>
      </c>
      <c r="W623" s="19">
        <f t="shared" si="47"/>
        <v>432500</v>
      </c>
      <c r="X623" s="17">
        <f>VLOOKUP(G623, Tablas!$B$9:$C$36, 2, FALSE)</f>
        <v>1</v>
      </c>
      <c r="Y623" s="17">
        <f t="shared" si="48"/>
        <v>2019</v>
      </c>
      <c r="Z623" s="17">
        <f t="shared" si="49"/>
        <v>12</v>
      </c>
    </row>
    <row r="624" spans="1:26" x14ac:dyDescent="0.25">
      <c r="A624" s="2">
        <v>10000622</v>
      </c>
      <c r="B624" s="1" t="s">
        <v>860</v>
      </c>
      <c r="C624" s="3">
        <v>43547</v>
      </c>
      <c r="D624" s="3">
        <v>44215</v>
      </c>
      <c r="E624" s="3" t="s">
        <v>44</v>
      </c>
      <c r="F624" s="1" t="s">
        <v>511</v>
      </c>
      <c r="G624" s="4" t="s">
        <v>82</v>
      </c>
      <c r="H624" s="8">
        <v>0</v>
      </c>
      <c r="I624" s="8">
        <v>0</v>
      </c>
      <c r="J624" s="8">
        <v>0</v>
      </c>
      <c r="K624" s="8">
        <v>3</v>
      </c>
      <c r="L624" s="8">
        <v>2</v>
      </c>
      <c r="M624" s="8">
        <v>1</v>
      </c>
      <c r="N624" s="17" t="str">
        <f t="shared" si="45"/>
        <v>No</v>
      </c>
      <c r="O624" s="17" t="str">
        <f t="shared" si="46"/>
        <v>Si</v>
      </c>
      <c r="P624" s="17">
        <v>1</v>
      </c>
      <c r="Q624" s="19">
        <f>Tablas!$C$5*H624</f>
        <v>0</v>
      </c>
      <c r="R624" s="19">
        <f>Tablas!$D$5*I624</f>
        <v>0</v>
      </c>
      <c r="S624" s="19">
        <f>Tablas!$E$5*J624</f>
        <v>0</v>
      </c>
      <c r="T624" s="19">
        <f>Tablas!$F$5*K624</f>
        <v>360000</v>
      </c>
      <c r="U624" s="19">
        <f>Tablas!$G$5*L624</f>
        <v>500000</v>
      </c>
      <c r="V624" s="19">
        <f>Tablas!$H$5*M624</f>
        <v>180000</v>
      </c>
      <c r="W624" s="19">
        <f t="shared" si="47"/>
        <v>1040000</v>
      </c>
      <c r="X624" s="17">
        <f>VLOOKUP(G624, Tablas!$B$9:$C$36, 2, FALSE)</f>
        <v>2</v>
      </c>
      <c r="Y624" s="17">
        <f t="shared" si="48"/>
        <v>2019</v>
      </c>
      <c r="Z624" s="17">
        <f t="shared" si="49"/>
        <v>1</v>
      </c>
    </row>
    <row r="625" spans="1:26" x14ac:dyDescent="0.25">
      <c r="A625" s="2">
        <v>10000623</v>
      </c>
      <c r="B625" s="1" t="s">
        <v>861</v>
      </c>
      <c r="C625" s="3">
        <v>43547</v>
      </c>
      <c r="D625" s="3">
        <v>44307</v>
      </c>
      <c r="E625" s="3" t="s">
        <v>37</v>
      </c>
      <c r="F625" s="1" t="s">
        <v>87</v>
      </c>
      <c r="G625" s="4" t="s">
        <v>47</v>
      </c>
      <c r="H625" s="8">
        <v>0</v>
      </c>
      <c r="I625" s="8">
        <v>0</v>
      </c>
      <c r="J625" s="8">
        <v>0</v>
      </c>
      <c r="K625" s="8">
        <v>0</v>
      </c>
      <c r="L625" s="8">
        <v>1</v>
      </c>
      <c r="M625" s="8">
        <v>0</v>
      </c>
      <c r="N625" s="17" t="str">
        <f t="shared" si="45"/>
        <v>No</v>
      </c>
      <c r="O625" s="17" t="str">
        <f t="shared" si="46"/>
        <v>Si</v>
      </c>
      <c r="P625" s="17">
        <v>1</v>
      </c>
      <c r="Q625" s="19">
        <f>Tablas!$C$5*H625</f>
        <v>0</v>
      </c>
      <c r="R625" s="19">
        <f>Tablas!$D$5*I625</f>
        <v>0</v>
      </c>
      <c r="S625" s="19">
        <f>Tablas!$E$5*J625</f>
        <v>0</v>
      </c>
      <c r="T625" s="19">
        <f>Tablas!$F$5*K625</f>
        <v>0</v>
      </c>
      <c r="U625" s="19">
        <f>Tablas!$G$5*L625</f>
        <v>250000</v>
      </c>
      <c r="V625" s="19">
        <f>Tablas!$H$5*M625</f>
        <v>0</v>
      </c>
      <c r="W625" s="19">
        <f t="shared" si="47"/>
        <v>250000</v>
      </c>
      <c r="X625" s="17">
        <f>VLOOKUP(G625, Tablas!$B$9:$C$36, 2, FALSE)</f>
        <v>1</v>
      </c>
      <c r="Y625" s="17">
        <f t="shared" si="48"/>
        <v>2019</v>
      </c>
      <c r="Z625" s="17">
        <f t="shared" si="49"/>
        <v>4</v>
      </c>
    </row>
    <row r="626" spans="1:26" x14ac:dyDescent="0.25">
      <c r="A626" s="2">
        <v>10000624</v>
      </c>
      <c r="B626" s="1" t="s">
        <v>862</v>
      </c>
      <c r="C626" s="3">
        <v>43547</v>
      </c>
      <c r="D626" s="3">
        <v>44068</v>
      </c>
      <c r="E626" s="3" t="s">
        <v>37</v>
      </c>
      <c r="F626" s="1" t="s">
        <v>267</v>
      </c>
      <c r="G626" s="4" t="s">
        <v>90</v>
      </c>
      <c r="H626" s="8">
        <v>0</v>
      </c>
      <c r="I626" s="8">
        <v>2</v>
      </c>
      <c r="J626" s="8">
        <v>1</v>
      </c>
      <c r="K626" s="8">
        <v>1</v>
      </c>
      <c r="L626" s="8">
        <v>1</v>
      </c>
      <c r="M626" s="8">
        <v>0</v>
      </c>
      <c r="N626" s="17" t="str">
        <f t="shared" si="45"/>
        <v>Si</v>
      </c>
      <c r="O626" s="17" t="str">
        <f t="shared" si="46"/>
        <v>Si</v>
      </c>
      <c r="P626" s="17">
        <v>1</v>
      </c>
      <c r="Q626" s="19">
        <f>Tablas!$C$5*H626</f>
        <v>0</v>
      </c>
      <c r="R626" s="19">
        <f>Tablas!$D$5*I626</f>
        <v>13000</v>
      </c>
      <c r="S626" s="19">
        <f>Tablas!$E$5*J626</f>
        <v>1500</v>
      </c>
      <c r="T626" s="19">
        <f>Tablas!$F$5*K626</f>
        <v>120000</v>
      </c>
      <c r="U626" s="19">
        <f>Tablas!$G$5*L626</f>
        <v>250000</v>
      </c>
      <c r="V626" s="19">
        <f>Tablas!$H$5*M626</f>
        <v>0</v>
      </c>
      <c r="W626" s="19">
        <f t="shared" si="47"/>
        <v>384500</v>
      </c>
      <c r="X626" s="17">
        <f>VLOOKUP(G626, Tablas!$B$9:$C$36, 2, FALSE)</f>
        <v>2</v>
      </c>
      <c r="Y626" s="17">
        <f t="shared" si="48"/>
        <v>2019</v>
      </c>
      <c r="Z626" s="17">
        <f t="shared" si="49"/>
        <v>8</v>
      </c>
    </row>
    <row r="627" spans="1:26" x14ac:dyDescent="0.25">
      <c r="A627" s="2">
        <v>10000625</v>
      </c>
      <c r="B627" s="1" t="s">
        <v>863</v>
      </c>
      <c r="C627" s="3">
        <v>43547</v>
      </c>
      <c r="D627" s="3">
        <v>43677</v>
      </c>
      <c r="E627" s="3" t="s">
        <v>37</v>
      </c>
      <c r="F627" s="1" t="s">
        <v>89</v>
      </c>
      <c r="G627" s="4" t="s">
        <v>90</v>
      </c>
      <c r="H627" s="8">
        <v>1</v>
      </c>
      <c r="I627" s="8">
        <v>1</v>
      </c>
      <c r="J627" s="8">
        <v>0</v>
      </c>
      <c r="K627" s="8">
        <v>0</v>
      </c>
      <c r="L627" s="8">
        <v>3</v>
      </c>
      <c r="M627" s="8">
        <v>1</v>
      </c>
      <c r="N627" s="17" t="str">
        <f t="shared" si="45"/>
        <v>Si</v>
      </c>
      <c r="O627" s="17" t="str">
        <f t="shared" si="46"/>
        <v>Si</v>
      </c>
      <c r="P627" s="17">
        <v>1</v>
      </c>
      <c r="Q627" s="19">
        <f>Tablas!$C$5*H627</f>
        <v>2500</v>
      </c>
      <c r="R627" s="19">
        <f>Tablas!$D$5*I627</f>
        <v>6500</v>
      </c>
      <c r="S627" s="19">
        <f>Tablas!$E$5*J627</f>
        <v>0</v>
      </c>
      <c r="T627" s="19">
        <f>Tablas!$F$5*K627</f>
        <v>0</v>
      </c>
      <c r="U627" s="19">
        <f>Tablas!$G$5*L627</f>
        <v>750000</v>
      </c>
      <c r="V627" s="19">
        <f>Tablas!$H$5*M627</f>
        <v>180000</v>
      </c>
      <c r="W627" s="19">
        <f t="shared" si="47"/>
        <v>939000</v>
      </c>
      <c r="X627" s="17">
        <f>VLOOKUP(G627, Tablas!$B$9:$C$36, 2, FALSE)</f>
        <v>2</v>
      </c>
      <c r="Y627" s="17">
        <f t="shared" si="48"/>
        <v>2019</v>
      </c>
      <c r="Z627" s="17">
        <f t="shared" si="49"/>
        <v>7</v>
      </c>
    </row>
    <row r="628" spans="1:26" x14ac:dyDescent="0.25">
      <c r="A628" s="2">
        <v>10000626</v>
      </c>
      <c r="B628" s="1" t="s">
        <v>864</v>
      </c>
      <c r="C628" s="3">
        <v>43547</v>
      </c>
      <c r="D628" s="3">
        <v>43882</v>
      </c>
      <c r="E628" s="3" t="s">
        <v>37</v>
      </c>
      <c r="F628" s="1" t="s">
        <v>89</v>
      </c>
      <c r="G628" s="4" t="s">
        <v>90</v>
      </c>
      <c r="H628" s="8">
        <v>1</v>
      </c>
      <c r="I628" s="8">
        <v>2</v>
      </c>
      <c r="J628" s="8">
        <v>1</v>
      </c>
      <c r="K628" s="8">
        <v>1</v>
      </c>
      <c r="L628" s="8">
        <v>1</v>
      </c>
      <c r="M628" s="8">
        <v>0</v>
      </c>
      <c r="N628" s="17" t="str">
        <f t="shared" si="45"/>
        <v>Si</v>
      </c>
      <c r="O628" s="17" t="str">
        <f t="shared" si="46"/>
        <v>Si</v>
      </c>
      <c r="P628" s="17">
        <v>1</v>
      </c>
      <c r="Q628" s="19">
        <f>Tablas!$C$5*H628</f>
        <v>2500</v>
      </c>
      <c r="R628" s="19">
        <f>Tablas!$D$5*I628</f>
        <v>13000</v>
      </c>
      <c r="S628" s="19">
        <f>Tablas!$E$5*J628</f>
        <v>1500</v>
      </c>
      <c r="T628" s="19">
        <f>Tablas!$F$5*K628</f>
        <v>120000</v>
      </c>
      <c r="U628" s="19">
        <f>Tablas!$G$5*L628</f>
        <v>250000</v>
      </c>
      <c r="V628" s="19">
        <f>Tablas!$H$5*M628</f>
        <v>0</v>
      </c>
      <c r="W628" s="19">
        <f t="shared" si="47"/>
        <v>387000</v>
      </c>
      <c r="X628" s="17">
        <f>VLOOKUP(G628, Tablas!$B$9:$C$36, 2, FALSE)</f>
        <v>2</v>
      </c>
      <c r="Y628" s="17">
        <f t="shared" si="48"/>
        <v>2019</v>
      </c>
      <c r="Z628" s="17">
        <f t="shared" si="49"/>
        <v>2</v>
      </c>
    </row>
    <row r="629" spans="1:26" x14ac:dyDescent="0.25">
      <c r="A629" s="2">
        <v>10000627</v>
      </c>
      <c r="B629" s="1" t="s">
        <v>865</v>
      </c>
      <c r="C629" s="3">
        <v>43547</v>
      </c>
      <c r="D629" s="3">
        <v>43715</v>
      </c>
      <c r="E629" s="3" t="s">
        <v>44</v>
      </c>
      <c r="F629" s="1" t="s">
        <v>89</v>
      </c>
      <c r="G629" s="4" t="s">
        <v>90</v>
      </c>
      <c r="H629" s="8">
        <v>0</v>
      </c>
      <c r="I629" s="8">
        <v>0</v>
      </c>
      <c r="J629" s="8">
        <v>0</v>
      </c>
      <c r="K629" s="8">
        <v>1</v>
      </c>
      <c r="L629" s="8">
        <v>2</v>
      </c>
      <c r="M629" s="8">
        <v>2</v>
      </c>
      <c r="N629" s="17" t="str">
        <f t="shared" si="45"/>
        <v>No</v>
      </c>
      <c r="O629" s="17" t="str">
        <f t="shared" si="46"/>
        <v>Si</v>
      </c>
      <c r="P629" s="17">
        <v>1</v>
      </c>
      <c r="Q629" s="19">
        <f>Tablas!$C$5*H629</f>
        <v>0</v>
      </c>
      <c r="R629" s="19">
        <f>Tablas!$D$5*I629</f>
        <v>0</v>
      </c>
      <c r="S629" s="19">
        <f>Tablas!$E$5*J629</f>
        <v>0</v>
      </c>
      <c r="T629" s="19">
        <f>Tablas!$F$5*K629</f>
        <v>120000</v>
      </c>
      <c r="U629" s="19">
        <f>Tablas!$G$5*L629</f>
        <v>500000</v>
      </c>
      <c r="V629" s="19">
        <f>Tablas!$H$5*M629</f>
        <v>360000</v>
      </c>
      <c r="W629" s="19">
        <f t="shared" si="47"/>
        <v>980000</v>
      </c>
      <c r="X629" s="17">
        <f>VLOOKUP(G629, Tablas!$B$9:$C$36, 2, FALSE)</f>
        <v>2</v>
      </c>
      <c r="Y629" s="17">
        <f t="shared" si="48"/>
        <v>2019</v>
      </c>
      <c r="Z629" s="17">
        <f t="shared" si="49"/>
        <v>9</v>
      </c>
    </row>
    <row r="630" spans="1:26" x14ac:dyDescent="0.25">
      <c r="A630" s="2">
        <v>10000628</v>
      </c>
      <c r="B630" s="1" t="s">
        <v>866</v>
      </c>
      <c r="C630" s="3">
        <v>43547</v>
      </c>
      <c r="D630" s="3">
        <v>44315</v>
      </c>
      <c r="E630" s="3" t="s">
        <v>37</v>
      </c>
      <c r="F630" s="1" t="s">
        <v>41</v>
      </c>
      <c r="G630" s="4" t="s">
        <v>41</v>
      </c>
      <c r="H630" s="8">
        <v>0</v>
      </c>
      <c r="I630" s="8">
        <v>0</v>
      </c>
      <c r="J630" s="8">
        <v>1</v>
      </c>
      <c r="K630" s="8">
        <v>1</v>
      </c>
      <c r="L630" s="8">
        <v>3</v>
      </c>
      <c r="M630" s="8">
        <v>0</v>
      </c>
      <c r="N630" s="17" t="str">
        <f t="shared" si="45"/>
        <v>Si</v>
      </c>
      <c r="O630" s="17" t="str">
        <f t="shared" si="46"/>
        <v>Si</v>
      </c>
      <c r="P630" s="17">
        <v>1</v>
      </c>
      <c r="Q630" s="19">
        <f>Tablas!$C$5*H630</f>
        <v>0</v>
      </c>
      <c r="R630" s="19">
        <f>Tablas!$D$5*I630</f>
        <v>0</v>
      </c>
      <c r="S630" s="19">
        <f>Tablas!$E$5*J630</f>
        <v>1500</v>
      </c>
      <c r="T630" s="19">
        <f>Tablas!$F$5*K630</f>
        <v>120000</v>
      </c>
      <c r="U630" s="19">
        <f>Tablas!$G$5*L630</f>
        <v>750000</v>
      </c>
      <c r="V630" s="19">
        <f>Tablas!$H$5*M630</f>
        <v>0</v>
      </c>
      <c r="W630" s="19">
        <f t="shared" si="47"/>
        <v>871500</v>
      </c>
      <c r="X630" s="17">
        <f>VLOOKUP(G630, Tablas!$B$9:$C$36, 2, FALSE)</f>
        <v>1</v>
      </c>
      <c r="Y630" s="17">
        <f t="shared" si="48"/>
        <v>2019</v>
      </c>
      <c r="Z630" s="17">
        <f t="shared" si="49"/>
        <v>4</v>
      </c>
    </row>
    <row r="631" spans="1:26" x14ac:dyDescent="0.25">
      <c r="A631" s="2">
        <v>10000629</v>
      </c>
      <c r="B631" s="1" t="s">
        <v>867</v>
      </c>
      <c r="C631" s="3">
        <v>43547</v>
      </c>
      <c r="D631" s="3">
        <v>44391</v>
      </c>
      <c r="E631" s="3" t="s">
        <v>44</v>
      </c>
      <c r="F631" s="1" t="s">
        <v>112</v>
      </c>
      <c r="G631" s="4" t="s">
        <v>113</v>
      </c>
      <c r="H631" s="8">
        <v>1</v>
      </c>
      <c r="I631" s="8">
        <v>2</v>
      </c>
      <c r="J631" s="8">
        <v>1</v>
      </c>
      <c r="K631" s="8">
        <v>1</v>
      </c>
      <c r="L631" s="8">
        <v>3</v>
      </c>
      <c r="M631" s="8">
        <v>2</v>
      </c>
      <c r="N631" s="17" t="str">
        <f t="shared" si="45"/>
        <v>Si</v>
      </c>
      <c r="O631" s="17" t="str">
        <f t="shared" si="46"/>
        <v>Si</v>
      </c>
      <c r="P631" s="17">
        <v>1</v>
      </c>
      <c r="Q631" s="19">
        <f>Tablas!$C$5*H631</f>
        <v>2500</v>
      </c>
      <c r="R631" s="19">
        <f>Tablas!$D$5*I631</f>
        <v>13000</v>
      </c>
      <c r="S631" s="19">
        <f>Tablas!$E$5*J631</f>
        <v>1500</v>
      </c>
      <c r="T631" s="19">
        <f>Tablas!$F$5*K631</f>
        <v>120000</v>
      </c>
      <c r="U631" s="19">
        <f>Tablas!$G$5*L631</f>
        <v>750000</v>
      </c>
      <c r="V631" s="19">
        <f>Tablas!$H$5*M631</f>
        <v>360000</v>
      </c>
      <c r="W631" s="19">
        <f t="shared" si="47"/>
        <v>1247000</v>
      </c>
      <c r="X631" s="17">
        <f>VLOOKUP(G631, Tablas!$B$9:$C$36, 2, FALSE)</f>
        <v>3</v>
      </c>
      <c r="Y631" s="17">
        <f t="shared" si="48"/>
        <v>2019</v>
      </c>
      <c r="Z631" s="17">
        <f t="shared" si="49"/>
        <v>7</v>
      </c>
    </row>
    <row r="632" spans="1:26" x14ac:dyDescent="0.25">
      <c r="A632" s="2">
        <v>10000630</v>
      </c>
      <c r="B632" s="1" t="s">
        <v>868</v>
      </c>
      <c r="C632" s="3">
        <v>43547</v>
      </c>
      <c r="D632" s="3">
        <v>44118</v>
      </c>
      <c r="E632" s="3" t="s">
        <v>44</v>
      </c>
      <c r="F632" s="1" t="s">
        <v>267</v>
      </c>
      <c r="G632" s="4" t="s">
        <v>90</v>
      </c>
      <c r="H632" s="8">
        <v>1</v>
      </c>
      <c r="I632" s="8">
        <v>2</v>
      </c>
      <c r="J632" s="8">
        <v>0</v>
      </c>
      <c r="K632" s="8">
        <v>0</v>
      </c>
      <c r="L632" s="8">
        <v>1</v>
      </c>
      <c r="M632" s="8">
        <v>0</v>
      </c>
      <c r="N632" s="17" t="str">
        <f t="shared" si="45"/>
        <v>Si</v>
      </c>
      <c r="O632" s="17" t="str">
        <f t="shared" si="46"/>
        <v>Si</v>
      </c>
      <c r="P632" s="17">
        <v>1</v>
      </c>
      <c r="Q632" s="19">
        <f>Tablas!$C$5*H632</f>
        <v>2500</v>
      </c>
      <c r="R632" s="19">
        <f>Tablas!$D$5*I632</f>
        <v>13000</v>
      </c>
      <c r="S632" s="19">
        <f>Tablas!$E$5*J632</f>
        <v>0</v>
      </c>
      <c r="T632" s="19">
        <f>Tablas!$F$5*K632</f>
        <v>0</v>
      </c>
      <c r="U632" s="19">
        <f>Tablas!$G$5*L632</f>
        <v>250000</v>
      </c>
      <c r="V632" s="19">
        <f>Tablas!$H$5*M632</f>
        <v>0</v>
      </c>
      <c r="W632" s="19">
        <f t="shared" si="47"/>
        <v>265500</v>
      </c>
      <c r="X632" s="17">
        <f>VLOOKUP(G632, Tablas!$B$9:$C$36, 2, FALSE)</f>
        <v>2</v>
      </c>
      <c r="Y632" s="17">
        <f t="shared" si="48"/>
        <v>2019</v>
      </c>
      <c r="Z632" s="17">
        <f t="shared" si="49"/>
        <v>10</v>
      </c>
    </row>
    <row r="633" spans="1:26" x14ac:dyDescent="0.25">
      <c r="A633" s="2">
        <v>10000631</v>
      </c>
      <c r="B633" s="1" t="s">
        <v>869</v>
      </c>
      <c r="C633" s="3">
        <v>43547</v>
      </c>
      <c r="D633" s="3">
        <v>43925</v>
      </c>
      <c r="E633" s="3" t="s">
        <v>37</v>
      </c>
      <c r="F633" s="1" t="s">
        <v>267</v>
      </c>
      <c r="G633" s="4" t="s">
        <v>90</v>
      </c>
      <c r="H633" s="8">
        <v>0</v>
      </c>
      <c r="I633" s="8">
        <v>0</v>
      </c>
      <c r="J633" s="8">
        <v>0</v>
      </c>
      <c r="K633" s="8">
        <v>1</v>
      </c>
      <c r="L633" s="8">
        <v>1</v>
      </c>
      <c r="M633" s="8">
        <v>2</v>
      </c>
      <c r="N633" s="17" t="str">
        <f t="shared" si="45"/>
        <v>No</v>
      </c>
      <c r="O633" s="17" t="str">
        <f t="shared" si="46"/>
        <v>Si</v>
      </c>
      <c r="P633" s="17">
        <v>1</v>
      </c>
      <c r="Q633" s="19">
        <f>Tablas!$C$5*H633</f>
        <v>0</v>
      </c>
      <c r="R633" s="19">
        <f>Tablas!$D$5*I633</f>
        <v>0</v>
      </c>
      <c r="S633" s="19">
        <f>Tablas!$E$5*J633</f>
        <v>0</v>
      </c>
      <c r="T633" s="19">
        <f>Tablas!$F$5*K633</f>
        <v>120000</v>
      </c>
      <c r="U633" s="19">
        <f>Tablas!$G$5*L633</f>
        <v>250000</v>
      </c>
      <c r="V633" s="19">
        <f>Tablas!$H$5*M633</f>
        <v>360000</v>
      </c>
      <c r="W633" s="19">
        <f t="shared" si="47"/>
        <v>730000</v>
      </c>
      <c r="X633" s="17">
        <f>VLOOKUP(G633, Tablas!$B$9:$C$36, 2, FALSE)</f>
        <v>2</v>
      </c>
      <c r="Y633" s="17">
        <f t="shared" si="48"/>
        <v>2019</v>
      </c>
      <c r="Z633" s="17">
        <f t="shared" si="49"/>
        <v>4</v>
      </c>
    </row>
    <row r="634" spans="1:26" x14ac:dyDescent="0.25">
      <c r="A634" s="2">
        <v>10000632</v>
      </c>
      <c r="B634" s="1" t="s">
        <v>870</v>
      </c>
      <c r="C634" s="3">
        <v>43547</v>
      </c>
      <c r="D634" s="3">
        <v>43937</v>
      </c>
      <c r="E634" s="3" t="s">
        <v>37</v>
      </c>
      <c r="F634" s="1" t="s">
        <v>131</v>
      </c>
      <c r="G634" s="4" t="s">
        <v>85</v>
      </c>
      <c r="H634" s="8">
        <v>0</v>
      </c>
      <c r="I634" s="8">
        <v>1</v>
      </c>
      <c r="J634" s="8">
        <v>1</v>
      </c>
      <c r="K634" s="8">
        <v>3</v>
      </c>
      <c r="L634" s="8">
        <v>3</v>
      </c>
      <c r="M634" s="8">
        <v>1</v>
      </c>
      <c r="N634" s="17" t="str">
        <f t="shared" si="45"/>
        <v>Si</v>
      </c>
      <c r="O634" s="17" t="str">
        <f t="shared" si="46"/>
        <v>Si</v>
      </c>
      <c r="P634" s="17">
        <v>1</v>
      </c>
      <c r="Q634" s="19">
        <f>Tablas!$C$5*H634</f>
        <v>0</v>
      </c>
      <c r="R634" s="19">
        <f>Tablas!$D$5*I634</f>
        <v>6500</v>
      </c>
      <c r="S634" s="19">
        <f>Tablas!$E$5*J634</f>
        <v>1500</v>
      </c>
      <c r="T634" s="19">
        <f>Tablas!$F$5*K634</f>
        <v>360000</v>
      </c>
      <c r="U634" s="19">
        <f>Tablas!$G$5*L634</f>
        <v>750000</v>
      </c>
      <c r="V634" s="19">
        <f>Tablas!$H$5*M634</f>
        <v>180000</v>
      </c>
      <c r="W634" s="19">
        <f t="shared" si="47"/>
        <v>1298000</v>
      </c>
      <c r="X634" s="17">
        <f>VLOOKUP(G634, Tablas!$B$9:$C$36, 2, FALSE)</f>
        <v>2</v>
      </c>
      <c r="Y634" s="17">
        <f t="shared" si="48"/>
        <v>2019</v>
      </c>
      <c r="Z634" s="17">
        <f t="shared" si="49"/>
        <v>4</v>
      </c>
    </row>
    <row r="635" spans="1:26" x14ac:dyDescent="0.25">
      <c r="A635" s="2">
        <v>10000633</v>
      </c>
      <c r="B635" s="1" t="s">
        <v>871</v>
      </c>
      <c r="C635" s="3">
        <v>43547</v>
      </c>
      <c r="D635" s="3">
        <v>44089</v>
      </c>
      <c r="E635" s="3" t="s">
        <v>37</v>
      </c>
      <c r="F635" s="1" t="s">
        <v>381</v>
      </c>
      <c r="G635" s="4" t="s">
        <v>258</v>
      </c>
      <c r="H635" s="8">
        <v>1</v>
      </c>
      <c r="I635" s="8">
        <v>0</v>
      </c>
      <c r="J635" s="8">
        <v>1</v>
      </c>
      <c r="K635" s="8">
        <v>0</v>
      </c>
      <c r="L635" s="8">
        <v>1</v>
      </c>
      <c r="M635" s="8">
        <v>1</v>
      </c>
      <c r="N635" s="17" t="str">
        <f t="shared" si="45"/>
        <v>Si</v>
      </c>
      <c r="O635" s="17" t="str">
        <f t="shared" si="46"/>
        <v>Si</v>
      </c>
      <c r="P635" s="17">
        <v>1</v>
      </c>
      <c r="Q635" s="19">
        <f>Tablas!$C$5*H635</f>
        <v>2500</v>
      </c>
      <c r="R635" s="19">
        <f>Tablas!$D$5*I635</f>
        <v>0</v>
      </c>
      <c r="S635" s="19">
        <f>Tablas!$E$5*J635</f>
        <v>1500</v>
      </c>
      <c r="T635" s="19">
        <f>Tablas!$F$5*K635</f>
        <v>0</v>
      </c>
      <c r="U635" s="19">
        <f>Tablas!$G$5*L635</f>
        <v>250000</v>
      </c>
      <c r="V635" s="19">
        <f>Tablas!$H$5*M635</f>
        <v>180000</v>
      </c>
      <c r="W635" s="19">
        <f t="shared" si="47"/>
        <v>434000</v>
      </c>
      <c r="X635" s="17">
        <f>VLOOKUP(G635, Tablas!$B$9:$C$36, 2, FALSE)</f>
        <v>4</v>
      </c>
      <c r="Y635" s="17">
        <f t="shared" si="48"/>
        <v>2019</v>
      </c>
      <c r="Z635" s="17">
        <f t="shared" si="49"/>
        <v>9</v>
      </c>
    </row>
    <row r="636" spans="1:26" x14ac:dyDescent="0.25">
      <c r="A636" s="2">
        <v>10000634</v>
      </c>
      <c r="B636" s="1" t="s">
        <v>872</v>
      </c>
      <c r="C636" s="3">
        <v>43547</v>
      </c>
      <c r="D636" s="3">
        <v>43802</v>
      </c>
      <c r="E636" s="3" t="s">
        <v>37</v>
      </c>
      <c r="F636" s="1" t="s">
        <v>381</v>
      </c>
      <c r="G636" s="4" t="s">
        <v>258</v>
      </c>
      <c r="H636" s="8">
        <v>1</v>
      </c>
      <c r="I636" s="8">
        <v>0</v>
      </c>
      <c r="J636" s="8">
        <v>0</v>
      </c>
      <c r="K636" s="8">
        <v>3</v>
      </c>
      <c r="L636" s="8">
        <v>3</v>
      </c>
      <c r="M636" s="8">
        <v>2</v>
      </c>
      <c r="N636" s="17" t="str">
        <f t="shared" si="45"/>
        <v>Si</v>
      </c>
      <c r="O636" s="17" t="str">
        <f t="shared" si="46"/>
        <v>Si</v>
      </c>
      <c r="P636" s="17">
        <v>1</v>
      </c>
      <c r="Q636" s="19">
        <f>Tablas!$C$5*H636</f>
        <v>2500</v>
      </c>
      <c r="R636" s="19">
        <f>Tablas!$D$5*I636</f>
        <v>0</v>
      </c>
      <c r="S636" s="19">
        <f>Tablas!$E$5*J636</f>
        <v>0</v>
      </c>
      <c r="T636" s="19">
        <f>Tablas!$F$5*K636</f>
        <v>360000</v>
      </c>
      <c r="U636" s="19">
        <f>Tablas!$G$5*L636</f>
        <v>750000</v>
      </c>
      <c r="V636" s="19">
        <f>Tablas!$H$5*M636</f>
        <v>360000</v>
      </c>
      <c r="W636" s="19">
        <f t="shared" si="47"/>
        <v>1472500</v>
      </c>
      <c r="X636" s="17">
        <f>VLOOKUP(G636, Tablas!$B$9:$C$36, 2, FALSE)</f>
        <v>4</v>
      </c>
      <c r="Y636" s="17">
        <f t="shared" si="48"/>
        <v>2019</v>
      </c>
      <c r="Z636" s="17">
        <f t="shared" si="49"/>
        <v>12</v>
      </c>
    </row>
    <row r="637" spans="1:26" x14ac:dyDescent="0.25">
      <c r="A637" s="2">
        <v>10000635</v>
      </c>
      <c r="B637" s="1" t="s">
        <v>873</v>
      </c>
      <c r="C637" s="3">
        <v>43547</v>
      </c>
      <c r="D637" s="3">
        <v>43812</v>
      </c>
      <c r="E637" s="3" t="s">
        <v>37</v>
      </c>
      <c r="F637" s="1" t="s">
        <v>874</v>
      </c>
      <c r="G637" s="4" t="s">
        <v>47</v>
      </c>
      <c r="H637" s="8">
        <v>0</v>
      </c>
      <c r="I637" s="8">
        <v>1</v>
      </c>
      <c r="J637" s="8">
        <v>0</v>
      </c>
      <c r="K637" s="8">
        <v>1</v>
      </c>
      <c r="L637" s="8">
        <v>3</v>
      </c>
      <c r="M637" s="8">
        <v>2</v>
      </c>
      <c r="N637" s="17" t="str">
        <f t="shared" si="45"/>
        <v>Si</v>
      </c>
      <c r="O637" s="17" t="str">
        <f t="shared" si="46"/>
        <v>Si</v>
      </c>
      <c r="P637" s="17">
        <v>1</v>
      </c>
      <c r="Q637" s="19">
        <f>Tablas!$C$5*H637</f>
        <v>0</v>
      </c>
      <c r="R637" s="19">
        <f>Tablas!$D$5*I637</f>
        <v>6500</v>
      </c>
      <c r="S637" s="19">
        <f>Tablas!$E$5*J637</f>
        <v>0</v>
      </c>
      <c r="T637" s="19">
        <f>Tablas!$F$5*K637</f>
        <v>120000</v>
      </c>
      <c r="U637" s="19">
        <f>Tablas!$G$5*L637</f>
        <v>750000</v>
      </c>
      <c r="V637" s="19">
        <f>Tablas!$H$5*M637</f>
        <v>360000</v>
      </c>
      <c r="W637" s="19">
        <f t="shared" si="47"/>
        <v>1236500</v>
      </c>
      <c r="X637" s="17">
        <f>VLOOKUP(G637, Tablas!$B$9:$C$36, 2, FALSE)</f>
        <v>1</v>
      </c>
      <c r="Y637" s="17">
        <f t="shared" si="48"/>
        <v>2019</v>
      </c>
      <c r="Z637" s="17">
        <f t="shared" si="49"/>
        <v>12</v>
      </c>
    </row>
    <row r="638" spans="1:26" x14ac:dyDescent="0.25">
      <c r="A638" s="2">
        <v>10000636</v>
      </c>
      <c r="B638" s="1" t="s">
        <v>875</v>
      </c>
      <c r="C638" s="3">
        <v>43547</v>
      </c>
      <c r="D638" s="3">
        <v>44150</v>
      </c>
      <c r="E638" s="3" t="s">
        <v>37</v>
      </c>
      <c r="F638" s="1" t="s">
        <v>876</v>
      </c>
      <c r="G638" s="4" t="s">
        <v>47</v>
      </c>
      <c r="H638" s="8">
        <v>0</v>
      </c>
      <c r="I638" s="8">
        <v>0</v>
      </c>
      <c r="J638" s="8">
        <v>0</v>
      </c>
      <c r="K638" s="8">
        <v>1</v>
      </c>
      <c r="L638" s="8">
        <v>2</v>
      </c>
      <c r="M638" s="8">
        <v>2</v>
      </c>
      <c r="N638" s="17" t="str">
        <f t="shared" si="45"/>
        <v>No</v>
      </c>
      <c r="O638" s="17" t="str">
        <f t="shared" si="46"/>
        <v>Si</v>
      </c>
      <c r="P638" s="17">
        <v>1</v>
      </c>
      <c r="Q638" s="19">
        <f>Tablas!$C$5*H638</f>
        <v>0</v>
      </c>
      <c r="R638" s="19">
        <f>Tablas!$D$5*I638</f>
        <v>0</v>
      </c>
      <c r="S638" s="19">
        <f>Tablas!$E$5*J638</f>
        <v>0</v>
      </c>
      <c r="T638" s="19">
        <f>Tablas!$F$5*K638</f>
        <v>120000</v>
      </c>
      <c r="U638" s="19">
        <f>Tablas!$G$5*L638</f>
        <v>500000</v>
      </c>
      <c r="V638" s="19">
        <f>Tablas!$H$5*M638</f>
        <v>360000</v>
      </c>
      <c r="W638" s="19">
        <f t="shared" si="47"/>
        <v>980000</v>
      </c>
      <c r="X638" s="17">
        <f>VLOOKUP(G638, Tablas!$B$9:$C$36, 2, FALSE)</f>
        <v>1</v>
      </c>
      <c r="Y638" s="17">
        <f t="shared" si="48"/>
        <v>2019</v>
      </c>
      <c r="Z638" s="17">
        <f t="shared" si="49"/>
        <v>11</v>
      </c>
    </row>
    <row r="639" spans="1:26" x14ac:dyDescent="0.25">
      <c r="A639" s="2">
        <v>10000637</v>
      </c>
      <c r="B639" s="1" t="s">
        <v>877</v>
      </c>
      <c r="C639" s="3">
        <v>43547</v>
      </c>
      <c r="D639" s="3">
        <v>43619</v>
      </c>
      <c r="E639" s="3" t="s">
        <v>37</v>
      </c>
      <c r="F639" s="1" t="s">
        <v>878</v>
      </c>
      <c r="G639" s="4" t="s">
        <v>47</v>
      </c>
      <c r="H639" s="8">
        <v>0</v>
      </c>
      <c r="I639" s="8">
        <v>1</v>
      </c>
      <c r="J639" s="8">
        <v>1</v>
      </c>
      <c r="K639" s="8">
        <v>0</v>
      </c>
      <c r="L639" s="8">
        <v>2</v>
      </c>
      <c r="M639" s="8">
        <v>2</v>
      </c>
      <c r="N639" s="17" t="str">
        <f t="shared" si="45"/>
        <v>Si</v>
      </c>
      <c r="O639" s="17" t="str">
        <f t="shared" si="46"/>
        <v>Si</v>
      </c>
      <c r="P639" s="17">
        <v>1</v>
      </c>
      <c r="Q639" s="19">
        <f>Tablas!$C$5*H639</f>
        <v>0</v>
      </c>
      <c r="R639" s="19">
        <f>Tablas!$D$5*I639</f>
        <v>6500</v>
      </c>
      <c r="S639" s="19">
        <f>Tablas!$E$5*J639</f>
        <v>1500</v>
      </c>
      <c r="T639" s="19">
        <f>Tablas!$F$5*K639</f>
        <v>0</v>
      </c>
      <c r="U639" s="19">
        <f>Tablas!$G$5*L639</f>
        <v>500000</v>
      </c>
      <c r="V639" s="19">
        <f>Tablas!$H$5*M639</f>
        <v>360000</v>
      </c>
      <c r="W639" s="19">
        <f t="shared" si="47"/>
        <v>868000</v>
      </c>
      <c r="X639" s="17">
        <f>VLOOKUP(G639, Tablas!$B$9:$C$36, 2, FALSE)</f>
        <v>1</v>
      </c>
      <c r="Y639" s="17">
        <f t="shared" si="48"/>
        <v>2019</v>
      </c>
      <c r="Z639" s="17">
        <f t="shared" si="49"/>
        <v>6</v>
      </c>
    </row>
    <row r="640" spans="1:26" x14ac:dyDescent="0.25">
      <c r="A640" s="2">
        <v>10000638</v>
      </c>
      <c r="B640" s="1" t="s">
        <v>879</v>
      </c>
      <c r="C640" s="3">
        <v>43547</v>
      </c>
      <c r="D640" s="3">
        <v>44043</v>
      </c>
      <c r="E640" s="3" t="s">
        <v>44</v>
      </c>
      <c r="F640" s="1" t="s">
        <v>87</v>
      </c>
      <c r="G640" s="4" t="s">
        <v>47</v>
      </c>
      <c r="H640" s="8">
        <v>0</v>
      </c>
      <c r="I640" s="8">
        <v>2</v>
      </c>
      <c r="J640" s="8">
        <v>0</v>
      </c>
      <c r="K640" s="8">
        <v>0</v>
      </c>
      <c r="L640" s="8">
        <v>1</v>
      </c>
      <c r="M640" s="8">
        <v>0</v>
      </c>
      <c r="N640" s="17" t="str">
        <f t="shared" si="45"/>
        <v>Si</v>
      </c>
      <c r="O640" s="17" t="str">
        <f t="shared" si="46"/>
        <v>Si</v>
      </c>
      <c r="P640" s="17">
        <v>1</v>
      </c>
      <c r="Q640" s="19">
        <f>Tablas!$C$5*H640</f>
        <v>0</v>
      </c>
      <c r="R640" s="19">
        <f>Tablas!$D$5*I640</f>
        <v>13000</v>
      </c>
      <c r="S640" s="19">
        <f>Tablas!$E$5*J640</f>
        <v>0</v>
      </c>
      <c r="T640" s="19">
        <f>Tablas!$F$5*K640</f>
        <v>0</v>
      </c>
      <c r="U640" s="19">
        <f>Tablas!$G$5*L640</f>
        <v>250000</v>
      </c>
      <c r="V640" s="19">
        <f>Tablas!$H$5*M640</f>
        <v>0</v>
      </c>
      <c r="W640" s="19">
        <f t="shared" si="47"/>
        <v>263000</v>
      </c>
      <c r="X640" s="17">
        <f>VLOOKUP(G640, Tablas!$B$9:$C$36, 2, FALSE)</f>
        <v>1</v>
      </c>
      <c r="Y640" s="17">
        <f t="shared" si="48"/>
        <v>2019</v>
      </c>
      <c r="Z640" s="17">
        <f t="shared" si="49"/>
        <v>7</v>
      </c>
    </row>
    <row r="641" spans="1:26" x14ac:dyDescent="0.25">
      <c r="A641" s="2">
        <v>10000639</v>
      </c>
      <c r="B641" s="1" t="s">
        <v>880</v>
      </c>
      <c r="C641" s="3">
        <v>43547</v>
      </c>
      <c r="D641" s="3">
        <v>43736</v>
      </c>
      <c r="E641" s="3" t="s">
        <v>37</v>
      </c>
      <c r="F641" s="1" t="s">
        <v>881</v>
      </c>
      <c r="G641" s="4" t="s">
        <v>47</v>
      </c>
      <c r="H641" s="8">
        <v>0</v>
      </c>
      <c r="I641" s="8">
        <v>0</v>
      </c>
      <c r="J641" s="8">
        <v>0</v>
      </c>
      <c r="K641" s="8">
        <v>0</v>
      </c>
      <c r="L641" s="8">
        <v>2</v>
      </c>
      <c r="M641" s="8">
        <v>0</v>
      </c>
      <c r="N641" s="17" t="str">
        <f t="shared" si="45"/>
        <v>No</v>
      </c>
      <c r="O641" s="17" t="str">
        <f t="shared" si="46"/>
        <v>Si</v>
      </c>
      <c r="P641" s="17">
        <v>1</v>
      </c>
      <c r="Q641" s="19">
        <f>Tablas!$C$5*H641</f>
        <v>0</v>
      </c>
      <c r="R641" s="19">
        <f>Tablas!$D$5*I641</f>
        <v>0</v>
      </c>
      <c r="S641" s="19">
        <f>Tablas!$E$5*J641</f>
        <v>0</v>
      </c>
      <c r="T641" s="19">
        <f>Tablas!$F$5*K641</f>
        <v>0</v>
      </c>
      <c r="U641" s="19">
        <f>Tablas!$G$5*L641</f>
        <v>500000</v>
      </c>
      <c r="V641" s="19">
        <f>Tablas!$H$5*M641</f>
        <v>0</v>
      </c>
      <c r="W641" s="19">
        <f t="shared" si="47"/>
        <v>500000</v>
      </c>
      <c r="X641" s="17">
        <f>VLOOKUP(G641, Tablas!$B$9:$C$36, 2, FALSE)</f>
        <v>1</v>
      </c>
      <c r="Y641" s="17">
        <f t="shared" si="48"/>
        <v>2019</v>
      </c>
      <c r="Z641" s="17">
        <f t="shared" si="49"/>
        <v>9</v>
      </c>
    </row>
    <row r="642" spans="1:26" x14ac:dyDescent="0.25">
      <c r="A642" s="2">
        <v>10000640</v>
      </c>
      <c r="B642" s="1" t="s">
        <v>882</v>
      </c>
      <c r="C642" s="3">
        <v>43547</v>
      </c>
      <c r="D642" s="3">
        <v>44166</v>
      </c>
      <c r="E642" s="3" t="s">
        <v>37</v>
      </c>
      <c r="F642" s="1" t="s">
        <v>87</v>
      </c>
      <c r="G642" s="4" t="s">
        <v>47</v>
      </c>
      <c r="H642" s="8">
        <v>0</v>
      </c>
      <c r="I642" s="8">
        <v>0</v>
      </c>
      <c r="J642" s="8">
        <v>1</v>
      </c>
      <c r="K642" s="8">
        <v>3</v>
      </c>
      <c r="L642" s="8">
        <v>2</v>
      </c>
      <c r="M642" s="8">
        <v>1</v>
      </c>
      <c r="N642" s="17" t="str">
        <f t="shared" si="45"/>
        <v>Si</v>
      </c>
      <c r="O642" s="17" t="str">
        <f t="shared" si="46"/>
        <v>Si</v>
      </c>
      <c r="P642" s="17">
        <v>1</v>
      </c>
      <c r="Q642" s="19">
        <f>Tablas!$C$5*H642</f>
        <v>0</v>
      </c>
      <c r="R642" s="19">
        <f>Tablas!$D$5*I642</f>
        <v>0</v>
      </c>
      <c r="S642" s="19">
        <f>Tablas!$E$5*J642</f>
        <v>1500</v>
      </c>
      <c r="T642" s="19">
        <f>Tablas!$F$5*K642</f>
        <v>360000</v>
      </c>
      <c r="U642" s="19">
        <f>Tablas!$G$5*L642</f>
        <v>500000</v>
      </c>
      <c r="V642" s="19">
        <f>Tablas!$H$5*M642</f>
        <v>180000</v>
      </c>
      <c r="W642" s="19">
        <f t="shared" si="47"/>
        <v>1041500</v>
      </c>
      <c r="X642" s="17">
        <f>VLOOKUP(G642, Tablas!$B$9:$C$36, 2, FALSE)</f>
        <v>1</v>
      </c>
      <c r="Y642" s="17">
        <f t="shared" si="48"/>
        <v>2019</v>
      </c>
      <c r="Z642" s="17">
        <f t="shared" si="49"/>
        <v>12</v>
      </c>
    </row>
    <row r="643" spans="1:26" x14ac:dyDescent="0.25">
      <c r="A643" s="2">
        <v>10000641</v>
      </c>
      <c r="B643" s="1" t="s">
        <v>883</v>
      </c>
      <c r="C643" s="3">
        <v>43547</v>
      </c>
      <c r="D643" s="3">
        <v>43935</v>
      </c>
      <c r="E643" s="3" t="s">
        <v>37</v>
      </c>
      <c r="F643" s="1" t="s">
        <v>874</v>
      </c>
      <c r="G643" s="4" t="s">
        <v>47</v>
      </c>
      <c r="H643" s="8">
        <v>0</v>
      </c>
      <c r="I643" s="8">
        <v>1</v>
      </c>
      <c r="J643" s="8">
        <v>1</v>
      </c>
      <c r="K643" s="8">
        <v>1</v>
      </c>
      <c r="L643" s="8">
        <v>1</v>
      </c>
      <c r="M643" s="8">
        <v>2</v>
      </c>
      <c r="N643" s="17" t="str">
        <f t="shared" ref="N643:N706" si="50">IF(OR(H643&gt;0, I643&gt;0, J643&gt;0), "Si", "No")</f>
        <v>Si</v>
      </c>
      <c r="O643" s="17" t="str">
        <f t="shared" ref="O643:O706" si="51">IF(OR(K643&gt;0, L643&gt;0, M643&gt;0), "Si", "No")</f>
        <v>Si</v>
      </c>
      <c r="P643" s="17">
        <v>1</v>
      </c>
      <c r="Q643" s="19">
        <f>Tablas!$C$5*H643</f>
        <v>0</v>
      </c>
      <c r="R643" s="19">
        <f>Tablas!$D$5*I643</f>
        <v>6500</v>
      </c>
      <c r="S643" s="19">
        <f>Tablas!$E$5*J643</f>
        <v>1500</v>
      </c>
      <c r="T643" s="19">
        <f>Tablas!$F$5*K643</f>
        <v>120000</v>
      </c>
      <c r="U643" s="19">
        <f>Tablas!$G$5*L643</f>
        <v>250000</v>
      </c>
      <c r="V643" s="19">
        <f>Tablas!$H$5*M643</f>
        <v>360000</v>
      </c>
      <c r="W643" s="19">
        <f t="shared" ref="W643:W706" si="52">SUM(Q643:V643)</f>
        <v>738000</v>
      </c>
      <c r="X643" s="17">
        <f>VLOOKUP(G643, Tablas!$B$9:$C$36, 2, FALSE)</f>
        <v>1</v>
      </c>
      <c r="Y643" s="17">
        <f t="shared" si="48"/>
        <v>2019</v>
      </c>
      <c r="Z643" s="17">
        <f t="shared" si="49"/>
        <v>4</v>
      </c>
    </row>
    <row r="644" spans="1:26" x14ac:dyDescent="0.25">
      <c r="A644" s="2">
        <v>10000642</v>
      </c>
      <c r="B644" s="1" t="s">
        <v>884</v>
      </c>
      <c r="C644" s="3">
        <v>43547</v>
      </c>
      <c r="D644" s="3">
        <v>43765</v>
      </c>
      <c r="E644" s="3" t="s">
        <v>44</v>
      </c>
      <c r="F644" s="1" t="s">
        <v>41</v>
      </c>
      <c r="G644" s="4" t="s">
        <v>41</v>
      </c>
      <c r="H644" s="8">
        <v>0</v>
      </c>
      <c r="I644" s="8">
        <v>1</v>
      </c>
      <c r="J644" s="8">
        <v>1</v>
      </c>
      <c r="K644" s="8">
        <v>3</v>
      </c>
      <c r="L644" s="8">
        <v>3</v>
      </c>
      <c r="M644" s="8">
        <v>2</v>
      </c>
      <c r="N644" s="17" t="str">
        <f t="shared" si="50"/>
        <v>Si</v>
      </c>
      <c r="O644" s="17" t="str">
        <f t="shared" si="51"/>
        <v>Si</v>
      </c>
      <c r="P644" s="17">
        <v>1</v>
      </c>
      <c r="Q644" s="19">
        <f>Tablas!$C$5*H644</f>
        <v>0</v>
      </c>
      <c r="R644" s="19">
        <f>Tablas!$D$5*I644</f>
        <v>6500</v>
      </c>
      <c r="S644" s="19">
        <f>Tablas!$E$5*J644</f>
        <v>1500</v>
      </c>
      <c r="T644" s="19">
        <f>Tablas!$F$5*K644</f>
        <v>360000</v>
      </c>
      <c r="U644" s="19">
        <f>Tablas!$G$5*L644</f>
        <v>750000</v>
      </c>
      <c r="V644" s="19">
        <f>Tablas!$H$5*M644</f>
        <v>360000</v>
      </c>
      <c r="W644" s="19">
        <f t="shared" si="52"/>
        <v>1478000</v>
      </c>
      <c r="X644" s="17">
        <f>VLOOKUP(G644, Tablas!$B$9:$C$36, 2, FALSE)</f>
        <v>1</v>
      </c>
      <c r="Y644" s="17">
        <f t="shared" ref="Y644:Y707" si="53">YEAR(C644)</f>
        <v>2019</v>
      </c>
      <c r="Z644" s="17">
        <f t="shared" ref="Z644:Z707" si="54">MONTH(D644)</f>
        <v>10</v>
      </c>
    </row>
    <row r="645" spans="1:26" x14ac:dyDescent="0.25">
      <c r="A645" s="2">
        <v>10000643</v>
      </c>
      <c r="B645" s="1" t="s">
        <v>885</v>
      </c>
      <c r="C645" s="3">
        <v>43547</v>
      </c>
      <c r="D645" s="3">
        <v>44079</v>
      </c>
      <c r="E645" s="3" t="s">
        <v>44</v>
      </c>
      <c r="F645" s="1" t="s">
        <v>53</v>
      </c>
      <c r="G645" s="4" t="s">
        <v>54</v>
      </c>
      <c r="H645" s="8">
        <v>1</v>
      </c>
      <c r="I645" s="8">
        <v>1</v>
      </c>
      <c r="J645" s="8">
        <v>1</v>
      </c>
      <c r="K645" s="8">
        <v>3</v>
      </c>
      <c r="L645" s="8">
        <v>3</v>
      </c>
      <c r="M645" s="8">
        <v>0</v>
      </c>
      <c r="N645" s="17" t="str">
        <f t="shared" si="50"/>
        <v>Si</v>
      </c>
      <c r="O645" s="17" t="str">
        <f t="shared" si="51"/>
        <v>Si</v>
      </c>
      <c r="P645" s="17">
        <v>1</v>
      </c>
      <c r="Q645" s="19">
        <f>Tablas!$C$5*H645</f>
        <v>2500</v>
      </c>
      <c r="R645" s="19">
        <f>Tablas!$D$5*I645</f>
        <v>6500</v>
      </c>
      <c r="S645" s="19">
        <f>Tablas!$E$5*J645</f>
        <v>1500</v>
      </c>
      <c r="T645" s="19">
        <f>Tablas!$F$5*K645</f>
        <v>360000</v>
      </c>
      <c r="U645" s="19">
        <f>Tablas!$G$5*L645</f>
        <v>750000</v>
      </c>
      <c r="V645" s="19">
        <f>Tablas!$H$5*M645</f>
        <v>0</v>
      </c>
      <c r="W645" s="19">
        <f t="shared" si="52"/>
        <v>1120500</v>
      </c>
      <c r="X645" s="17">
        <f>VLOOKUP(G645, Tablas!$B$9:$C$36, 2, FALSE)</f>
        <v>1</v>
      </c>
      <c r="Y645" s="17">
        <f t="shared" si="53"/>
        <v>2019</v>
      </c>
      <c r="Z645" s="17">
        <f t="shared" si="54"/>
        <v>9</v>
      </c>
    </row>
    <row r="646" spans="1:26" x14ac:dyDescent="0.25">
      <c r="A646" s="2">
        <v>10000644</v>
      </c>
      <c r="B646" s="1" t="s">
        <v>886</v>
      </c>
      <c r="C646" s="3">
        <v>43547</v>
      </c>
      <c r="D646" s="3">
        <v>44009</v>
      </c>
      <c r="E646" s="3" t="s">
        <v>37</v>
      </c>
      <c r="F646" s="1" t="s">
        <v>204</v>
      </c>
      <c r="G646" s="4" t="s">
        <v>78</v>
      </c>
      <c r="H646" s="8">
        <v>1</v>
      </c>
      <c r="I646" s="8">
        <v>2</v>
      </c>
      <c r="J646" s="8">
        <v>1</v>
      </c>
      <c r="K646" s="8">
        <v>3</v>
      </c>
      <c r="L646" s="8">
        <v>3</v>
      </c>
      <c r="M646" s="8">
        <v>0</v>
      </c>
      <c r="N646" s="17" t="str">
        <f t="shared" si="50"/>
        <v>Si</v>
      </c>
      <c r="O646" s="17" t="str">
        <f t="shared" si="51"/>
        <v>Si</v>
      </c>
      <c r="P646" s="17">
        <v>1</v>
      </c>
      <c r="Q646" s="19">
        <f>Tablas!$C$5*H646</f>
        <v>2500</v>
      </c>
      <c r="R646" s="19">
        <f>Tablas!$D$5*I646</f>
        <v>13000</v>
      </c>
      <c r="S646" s="19">
        <f>Tablas!$E$5*J646</f>
        <v>1500</v>
      </c>
      <c r="T646" s="19">
        <f>Tablas!$F$5*K646</f>
        <v>360000</v>
      </c>
      <c r="U646" s="19">
        <f>Tablas!$G$5*L646</f>
        <v>750000</v>
      </c>
      <c r="V646" s="19">
        <f>Tablas!$H$5*M646</f>
        <v>0</v>
      </c>
      <c r="W646" s="19">
        <f t="shared" si="52"/>
        <v>1127000</v>
      </c>
      <c r="X646" s="17">
        <f>VLOOKUP(G646, Tablas!$B$9:$C$36, 2, FALSE)</f>
        <v>2</v>
      </c>
      <c r="Y646" s="17">
        <f t="shared" si="53"/>
        <v>2019</v>
      </c>
      <c r="Z646" s="17">
        <f t="shared" si="54"/>
        <v>6</v>
      </c>
    </row>
    <row r="647" spans="1:26" x14ac:dyDescent="0.25">
      <c r="A647" s="2">
        <v>10000645</v>
      </c>
      <c r="B647" s="1" t="s">
        <v>887</v>
      </c>
      <c r="C647" s="3">
        <v>43547</v>
      </c>
      <c r="D647" s="3">
        <v>44391</v>
      </c>
      <c r="E647" s="3" t="s">
        <v>37</v>
      </c>
      <c r="F647" s="1" t="s">
        <v>204</v>
      </c>
      <c r="G647" s="4" t="s">
        <v>78</v>
      </c>
      <c r="H647" s="8">
        <v>1</v>
      </c>
      <c r="I647" s="8">
        <v>1</v>
      </c>
      <c r="J647" s="8">
        <v>0</v>
      </c>
      <c r="K647" s="8">
        <v>0</v>
      </c>
      <c r="L647" s="8">
        <v>2</v>
      </c>
      <c r="M647" s="8">
        <v>1</v>
      </c>
      <c r="N647" s="17" t="str">
        <f t="shared" si="50"/>
        <v>Si</v>
      </c>
      <c r="O647" s="17" t="str">
        <f t="shared" si="51"/>
        <v>Si</v>
      </c>
      <c r="P647" s="17">
        <v>1</v>
      </c>
      <c r="Q647" s="19">
        <f>Tablas!$C$5*H647</f>
        <v>2500</v>
      </c>
      <c r="R647" s="19">
        <f>Tablas!$D$5*I647</f>
        <v>6500</v>
      </c>
      <c r="S647" s="19">
        <f>Tablas!$E$5*J647</f>
        <v>0</v>
      </c>
      <c r="T647" s="19">
        <f>Tablas!$F$5*K647</f>
        <v>0</v>
      </c>
      <c r="U647" s="19">
        <f>Tablas!$G$5*L647</f>
        <v>500000</v>
      </c>
      <c r="V647" s="19">
        <f>Tablas!$H$5*M647</f>
        <v>180000</v>
      </c>
      <c r="W647" s="19">
        <f t="shared" si="52"/>
        <v>689000</v>
      </c>
      <c r="X647" s="17">
        <f>VLOOKUP(G647, Tablas!$B$9:$C$36, 2, FALSE)</f>
        <v>2</v>
      </c>
      <c r="Y647" s="17">
        <f t="shared" si="53"/>
        <v>2019</v>
      </c>
      <c r="Z647" s="17">
        <f t="shared" si="54"/>
        <v>7</v>
      </c>
    </row>
    <row r="648" spans="1:26" x14ac:dyDescent="0.25">
      <c r="A648" s="2">
        <v>10000646</v>
      </c>
      <c r="B648" s="1" t="s">
        <v>888</v>
      </c>
      <c r="C648" s="3">
        <v>43547</v>
      </c>
      <c r="D648" s="3">
        <v>44410</v>
      </c>
      <c r="E648" s="3" t="s">
        <v>37</v>
      </c>
      <c r="F648" s="1" t="s">
        <v>94</v>
      </c>
      <c r="G648" s="4" t="s">
        <v>95</v>
      </c>
      <c r="H648" s="8">
        <v>0</v>
      </c>
      <c r="I648" s="8">
        <v>2</v>
      </c>
      <c r="J648" s="8">
        <v>1</v>
      </c>
      <c r="K648" s="8">
        <v>1</v>
      </c>
      <c r="L648" s="8">
        <v>2</v>
      </c>
      <c r="M648" s="8">
        <v>1</v>
      </c>
      <c r="N648" s="17" t="str">
        <f t="shared" si="50"/>
        <v>Si</v>
      </c>
      <c r="O648" s="17" t="str">
        <f t="shared" si="51"/>
        <v>Si</v>
      </c>
      <c r="P648" s="17">
        <v>1</v>
      </c>
      <c r="Q648" s="19">
        <f>Tablas!$C$5*H648</f>
        <v>0</v>
      </c>
      <c r="R648" s="19">
        <f>Tablas!$D$5*I648</f>
        <v>13000</v>
      </c>
      <c r="S648" s="19">
        <f>Tablas!$E$5*J648</f>
        <v>1500</v>
      </c>
      <c r="T648" s="19">
        <f>Tablas!$F$5*K648</f>
        <v>120000</v>
      </c>
      <c r="U648" s="19">
        <f>Tablas!$G$5*L648</f>
        <v>500000</v>
      </c>
      <c r="V648" s="19">
        <f>Tablas!$H$5*M648</f>
        <v>180000</v>
      </c>
      <c r="W648" s="19">
        <f t="shared" si="52"/>
        <v>814500</v>
      </c>
      <c r="X648" s="17">
        <f>VLOOKUP(G648, Tablas!$B$9:$C$36, 2, FALSE)</f>
        <v>2</v>
      </c>
      <c r="Y648" s="17">
        <f t="shared" si="53"/>
        <v>2019</v>
      </c>
      <c r="Z648" s="17">
        <f t="shared" si="54"/>
        <v>8</v>
      </c>
    </row>
    <row r="649" spans="1:26" x14ac:dyDescent="0.25">
      <c r="A649" s="2">
        <v>10000647</v>
      </c>
      <c r="B649" s="1" t="s">
        <v>889</v>
      </c>
      <c r="C649" s="3">
        <v>43547</v>
      </c>
      <c r="D649" s="3">
        <v>43934</v>
      </c>
      <c r="E649" s="3" t="s">
        <v>44</v>
      </c>
      <c r="F649" s="1" t="s">
        <v>41</v>
      </c>
      <c r="G649" s="4" t="s">
        <v>41</v>
      </c>
      <c r="H649" s="8">
        <v>1</v>
      </c>
      <c r="I649" s="8">
        <v>0</v>
      </c>
      <c r="J649" s="8">
        <v>0</v>
      </c>
      <c r="K649" s="8">
        <v>3</v>
      </c>
      <c r="L649" s="8">
        <v>2</v>
      </c>
      <c r="M649" s="8">
        <v>1</v>
      </c>
      <c r="N649" s="17" t="str">
        <f t="shared" si="50"/>
        <v>Si</v>
      </c>
      <c r="O649" s="17" t="str">
        <f t="shared" si="51"/>
        <v>Si</v>
      </c>
      <c r="P649" s="17">
        <v>1</v>
      </c>
      <c r="Q649" s="19">
        <f>Tablas!$C$5*H649</f>
        <v>2500</v>
      </c>
      <c r="R649" s="19">
        <f>Tablas!$D$5*I649</f>
        <v>0</v>
      </c>
      <c r="S649" s="19">
        <f>Tablas!$E$5*J649</f>
        <v>0</v>
      </c>
      <c r="T649" s="19">
        <f>Tablas!$F$5*K649</f>
        <v>360000</v>
      </c>
      <c r="U649" s="19">
        <f>Tablas!$G$5*L649</f>
        <v>500000</v>
      </c>
      <c r="V649" s="19">
        <f>Tablas!$H$5*M649</f>
        <v>180000</v>
      </c>
      <c r="W649" s="19">
        <f t="shared" si="52"/>
        <v>1042500</v>
      </c>
      <c r="X649" s="17">
        <f>VLOOKUP(G649, Tablas!$B$9:$C$36, 2, FALSE)</f>
        <v>1</v>
      </c>
      <c r="Y649" s="17">
        <f t="shared" si="53"/>
        <v>2019</v>
      </c>
      <c r="Z649" s="17">
        <f t="shared" si="54"/>
        <v>4</v>
      </c>
    </row>
    <row r="650" spans="1:26" x14ac:dyDescent="0.25">
      <c r="A650" s="2">
        <v>10000648</v>
      </c>
      <c r="B650" s="1" t="s">
        <v>890</v>
      </c>
      <c r="C650" s="3">
        <v>43553</v>
      </c>
      <c r="D650" s="3">
        <v>44000</v>
      </c>
      <c r="E650" s="3" t="s">
        <v>37</v>
      </c>
      <c r="F650" s="1" t="s">
        <v>53</v>
      </c>
      <c r="G650" s="4" t="s">
        <v>54</v>
      </c>
      <c r="H650" s="8">
        <v>0</v>
      </c>
      <c r="I650" s="8">
        <v>2</v>
      </c>
      <c r="J650" s="8">
        <v>1</v>
      </c>
      <c r="K650" s="8">
        <v>3</v>
      </c>
      <c r="L650" s="8">
        <v>2</v>
      </c>
      <c r="M650" s="8">
        <v>0</v>
      </c>
      <c r="N650" s="17" t="str">
        <f t="shared" si="50"/>
        <v>Si</v>
      </c>
      <c r="O650" s="17" t="str">
        <f t="shared" si="51"/>
        <v>Si</v>
      </c>
      <c r="P650" s="17">
        <v>1</v>
      </c>
      <c r="Q650" s="19">
        <f>Tablas!$C$5*H650</f>
        <v>0</v>
      </c>
      <c r="R650" s="19">
        <f>Tablas!$D$5*I650</f>
        <v>13000</v>
      </c>
      <c r="S650" s="19">
        <f>Tablas!$E$5*J650</f>
        <v>1500</v>
      </c>
      <c r="T650" s="19">
        <f>Tablas!$F$5*K650</f>
        <v>360000</v>
      </c>
      <c r="U650" s="19">
        <f>Tablas!$G$5*L650</f>
        <v>500000</v>
      </c>
      <c r="V650" s="19">
        <f>Tablas!$H$5*M650</f>
        <v>0</v>
      </c>
      <c r="W650" s="19">
        <f t="shared" si="52"/>
        <v>874500</v>
      </c>
      <c r="X650" s="17">
        <f>VLOOKUP(G650, Tablas!$B$9:$C$36, 2, FALSE)</f>
        <v>1</v>
      </c>
      <c r="Y650" s="17">
        <f t="shared" si="53"/>
        <v>2019</v>
      </c>
      <c r="Z650" s="17">
        <f t="shared" si="54"/>
        <v>6</v>
      </c>
    </row>
    <row r="651" spans="1:26" x14ac:dyDescent="0.25">
      <c r="A651" s="2">
        <v>10000649</v>
      </c>
      <c r="B651" s="1" t="s">
        <v>891</v>
      </c>
      <c r="C651" s="3">
        <v>43553</v>
      </c>
      <c r="D651" s="3">
        <v>44328</v>
      </c>
      <c r="E651" s="3" t="s">
        <v>37</v>
      </c>
      <c r="F651" s="1" t="s">
        <v>286</v>
      </c>
      <c r="G651" s="4" t="s">
        <v>120</v>
      </c>
      <c r="H651" s="8">
        <v>1</v>
      </c>
      <c r="I651" s="8">
        <v>1</v>
      </c>
      <c r="J651" s="8">
        <v>0</v>
      </c>
      <c r="K651" s="8">
        <v>3</v>
      </c>
      <c r="L651" s="8">
        <v>3</v>
      </c>
      <c r="M651" s="8">
        <v>1</v>
      </c>
      <c r="N651" s="17" t="str">
        <f t="shared" si="50"/>
        <v>Si</v>
      </c>
      <c r="O651" s="17" t="str">
        <f t="shared" si="51"/>
        <v>Si</v>
      </c>
      <c r="P651" s="17">
        <v>1</v>
      </c>
      <c r="Q651" s="19">
        <f>Tablas!$C$5*H651</f>
        <v>2500</v>
      </c>
      <c r="R651" s="19">
        <f>Tablas!$D$5*I651</f>
        <v>6500</v>
      </c>
      <c r="S651" s="19">
        <f>Tablas!$E$5*J651</f>
        <v>0</v>
      </c>
      <c r="T651" s="19">
        <f>Tablas!$F$5*K651</f>
        <v>360000</v>
      </c>
      <c r="U651" s="19">
        <f>Tablas!$G$5*L651</f>
        <v>750000</v>
      </c>
      <c r="V651" s="19">
        <f>Tablas!$H$5*M651</f>
        <v>180000</v>
      </c>
      <c r="W651" s="19">
        <f t="shared" si="52"/>
        <v>1299000</v>
      </c>
      <c r="X651" s="17">
        <f>VLOOKUP(G651, Tablas!$B$9:$C$36, 2, FALSE)</f>
        <v>3</v>
      </c>
      <c r="Y651" s="17">
        <f t="shared" si="53"/>
        <v>2019</v>
      </c>
      <c r="Z651" s="17">
        <f t="shared" si="54"/>
        <v>5</v>
      </c>
    </row>
    <row r="652" spans="1:26" x14ac:dyDescent="0.25">
      <c r="A652" s="2">
        <v>10000650</v>
      </c>
      <c r="B652" s="1" t="s">
        <v>892</v>
      </c>
      <c r="C652" s="3">
        <v>43553</v>
      </c>
      <c r="D652" s="3">
        <v>43864</v>
      </c>
      <c r="E652" s="3" t="s">
        <v>37</v>
      </c>
      <c r="F652" s="1" t="s">
        <v>136</v>
      </c>
      <c r="G652" s="4" t="s">
        <v>78</v>
      </c>
      <c r="H652" s="8">
        <v>1</v>
      </c>
      <c r="I652" s="8">
        <v>1</v>
      </c>
      <c r="J652" s="8">
        <v>0</v>
      </c>
      <c r="K652" s="8">
        <v>3</v>
      </c>
      <c r="L652" s="8">
        <v>2</v>
      </c>
      <c r="M652" s="8">
        <v>0</v>
      </c>
      <c r="N652" s="17" t="str">
        <f t="shared" si="50"/>
        <v>Si</v>
      </c>
      <c r="O652" s="17" t="str">
        <f t="shared" si="51"/>
        <v>Si</v>
      </c>
      <c r="P652" s="17">
        <v>1</v>
      </c>
      <c r="Q652" s="19">
        <f>Tablas!$C$5*H652</f>
        <v>2500</v>
      </c>
      <c r="R652" s="19">
        <f>Tablas!$D$5*I652</f>
        <v>6500</v>
      </c>
      <c r="S652" s="19">
        <f>Tablas!$E$5*J652</f>
        <v>0</v>
      </c>
      <c r="T652" s="19">
        <f>Tablas!$F$5*K652</f>
        <v>360000</v>
      </c>
      <c r="U652" s="19">
        <f>Tablas!$G$5*L652</f>
        <v>500000</v>
      </c>
      <c r="V652" s="19">
        <f>Tablas!$H$5*M652</f>
        <v>0</v>
      </c>
      <c r="W652" s="19">
        <f t="shared" si="52"/>
        <v>869000</v>
      </c>
      <c r="X652" s="17">
        <f>VLOOKUP(G652, Tablas!$B$9:$C$36, 2, FALSE)</f>
        <v>2</v>
      </c>
      <c r="Y652" s="17">
        <f t="shared" si="53"/>
        <v>2019</v>
      </c>
      <c r="Z652" s="17">
        <f t="shared" si="54"/>
        <v>2</v>
      </c>
    </row>
    <row r="653" spans="1:26" x14ac:dyDescent="0.25">
      <c r="A653" s="2">
        <v>10000651</v>
      </c>
      <c r="B653" s="1" t="s">
        <v>893</v>
      </c>
      <c r="C653" s="3">
        <v>43553</v>
      </c>
      <c r="D653" s="3">
        <v>43640</v>
      </c>
      <c r="E653" s="3" t="s">
        <v>44</v>
      </c>
      <c r="F653" s="1" t="s">
        <v>41</v>
      </c>
      <c r="G653" s="4" t="s">
        <v>41</v>
      </c>
      <c r="H653" s="8">
        <v>0</v>
      </c>
      <c r="I653" s="8">
        <v>0</v>
      </c>
      <c r="J653" s="8">
        <v>1</v>
      </c>
      <c r="K653" s="8">
        <v>3</v>
      </c>
      <c r="L653" s="8">
        <v>3</v>
      </c>
      <c r="M653" s="8">
        <v>2</v>
      </c>
      <c r="N653" s="17" t="str">
        <f t="shared" si="50"/>
        <v>Si</v>
      </c>
      <c r="O653" s="17" t="str">
        <f t="shared" si="51"/>
        <v>Si</v>
      </c>
      <c r="P653" s="17">
        <v>1</v>
      </c>
      <c r="Q653" s="19">
        <f>Tablas!$C$5*H653</f>
        <v>0</v>
      </c>
      <c r="R653" s="19">
        <f>Tablas!$D$5*I653</f>
        <v>0</v>
      </c>
      <c r="S653" s="19">
        <f>Tablas!$E$5*J653</f>
        <v>1500</v>
      </c>
      <c r="T653" s="19">
        <f>Tablas!$F$5*K653</f>
        <v>360000</v>
      </c>
      <c r="U653" s="19">
        <f>Tablas!$G$5*L653</f>
        <v>750000</v>
      </c>
      <c r="V653" s="19">
        <f>Tablas!$H$5*M653</f>
        <v>360000</v>
      </c>
      <c r="W653" s="19">
        <f t="shared" si="52"/>
        <v>1471500</v>
      </c>
      <c r="X653" s="17">
        <f>VLOOKUP(G653, Tablas!$B$9:$C$36, 2, FALSE)</f>
        <v>1</v>
      </c>
      <c r="Y653" s="17">
        <f t="shared" si="53"/>
        <v>2019</v>
      </c>
      <c r="Z653" s="17">
        <f t="shared" si="54"/>
        <v>6</v>
      </c>
    </row>
    <row r="654" spans="1:26" x14ac:dyDescent="0.25">
      <c r="A654" s="2">
        <v>10000652</v>
      </c>
      <c r="B654" s="1" t="s">
        <v>894</v>
      </c>
      <c r="C654" s="3">
        <v>43553</v>
      </c>
      <c r="D654" s="3">
        <v>44075</v>
      </c>
      <c r="E654" s="3" t="s">
        <v>44</v>
      </c>
      <c r="F654" s="1" t="s">
        <v>41</v>
      </c>
      <c r="G654" s="4" t="s">
        <v>41</v>
      </c>
      <c r="H654" s="8">
        <v>1</v>
      </c>
      <c r="I654" s="8">
        <v>1</v>
      </c>
      <c r="J654" s="8">
        <v>1</v>
      </c>
      <c r="K654" s="8">
        <v>3</v>
      </c>
      <c r="L654" s="8">
        <v>2</v>
      </c>
      <c r="M654" s="8">
        <v>1</v>
      </c>
      <c r="N654" s="17" t="str">
        <f t="shared" si="50"/>
        <v>Si</v>
      </c>
      <c r="O654" s="17" t="str">
        <f t="shared" si="51"/>
        <v>Si</v>
      </c>
      <c r="P654" s="17">
        <v>1</v>
      </c>
      <c r="Q654" s="19">
        <f>Tablas!$C$5*H654</f>
        <v>2500</v>
      </c>
      <c r="R654" s="19">
        <f>Tablas!$D$5*I654</f>
        <v>6500</v>
      </c>
      <c r="S654" s="19">
        <f>Tablas!$E$5*J654</f>
        <v>1500</v>
      </c>
      <c r="T654" s="19">
        <f>Tablas!$F$5*K654</f>
        <v>360000</v>
      </c>
      <c r="U654" s="19">
        <f>Tablas!$G$5*L654</f>
        <v>500000</v>
      </c>
      <c r="V654" s="19">
        <f>Tablas!$H$5*M654</f>
        <v>180000</v>
      </c>
      <c r="W654" s="19">
        <f t="shared" si="52"/>
        <v>1050500</v>
      </c>
      <c r="X654" s="17">
        <f>VLOOKUP(G654, Tablas!$B$9:$C$36, 2, FALSE)</f>
        <v>1</v>
      </c>
      <c r="Y654" s="17">
        <f t="shared" si="53"/>
        <v>2019</v>
      </c>
      <c r="Z654" s="17">
        <f t="shared" si="54"/>
        <v>9</v>
      </c>
    </row>
    <row r="655" spans="1:26" x14ac:dyDescent="0.25">
      <c r="A655" s="2">
        <v>10000653</v>
      </c>
      <c r="B655" s="1" t="s">
        <v>895</v>
      </c>
      <c r="C655" s="3">
        <v>43553</v>
      </c>
      <c r="D655" s="3">
        <v>44019</v>
      </c>
      <c r="E655" s="3" t="s">
        <v>44</v>
      </c>
      <c r="F655" s="1" t="s">
        <v>41</v>
      </c>
      <c r="G655" s="4" t="s">
        <v>41</v>
      </c>
      <c r="H655" s="8">
        <v>0</v>
      </c>
      <c r="I655" s="8">
        <v>2</v>
      </c>
      <c r="J655" s="8">
        <v>0</v>
      </c>
      <c r="K655" s="8">
        <v>1</v>
      </c>
      <c r="L655" s="8">
        <v>3</v>
      </c>
      <c r="M655" s="8">
        <v>1</v>
      </c>
      <c r="N655" s="17" t="str">
        <f t="shared" si="50"/>
        <v>Si</v>
      </c>
      <c r="O655" s="17" t="str">
        <f t="shared" si="51"/>
        <v>Si</v>
      </c>
      <c r="P655" s="17">
        <v>1</v>
      </c>
      <c r="Q655" s="19">
        <f>Tablas!$C$5*H655</f>
        <v>0</v>
      </c>
      <c r="R655" s="19">
        <f>Tablas!$D$5*I655</f>
        <v>13000</v>
      </c>
      <c r="S655" s="19">
        <f>Tablas!$E$5*J655</f>
        <v>0</v>
      </c>
      <c r="T655" s="19">
        <f>Tablas!$F$5*K655</f>
        <v>120000</v>
      </c>
      <c r="U655" s="19">
        <f>Tablas!$G$5*L655</f>
        <v>750000</v>
      </c>
      <c r="V655" s="19">
        <f>Tablas!$H$5*M655</f>
        <v>180000</v>
      </c>
      <c r="W655" s="19">
        <f t="shared" si="52"/>
        <v>1063000</v>
      </c>
      <c r="X655" s="17">
        <f>VLOOKUP(G655, Tablas!$B$9:$C$36, 2, FALSE)</f>
        <v>1</v>
      </c>
      <c r="Y655" s="17">
        <f t="shared" si="53"/>
        <v>2019</v>
      </c>
      <c r="Z655" s="17">
        <f t="shared" si="54"/>
        <v>7</v>
      </c>
    </row>
    <row r="656" spans="1:26" x14ac:dyDescent="0.25">
      <c r="A656" s="2">
        <v>10000654</v>
      </c>
      <c r="B656" s="1" t="s">
        <v>896</v>
      </c>
      <c r="C656" s="3">
        <v>43553</v>
      </c>
      <c r="D656" s="3">
        <v>44030</v>
      </c>
      <c r="E656" s="3" t="s">
        <v>44</v>
      </c>
      <c r="F656" s="1" t="s">
        <v>354</v>
      </c>
      <c r="G656" s="4" t="s">
        <v>74</v>
      </c>
      <c r="H656" s="8">
        <v>0</v>
      </c>
      <c r="I656" s="8">
        <v>2</v>
      </c>
      <c r="J656" s="8">
        <v>0</v>
      </c>
      <c r="K656" s="8">
        <v>1</v>
      </c>
      <c r="L656" s="8">
        <v>1</v>
      </c>
      <c r="M656" s="8">
        <v>0</v>
      </c>
      <c r="N656" s="17" t="str">
        <f t="shared" si="50"/>
        <v>Si</v>
      </c>
      <c r="O656" s="17" t="str">
        <f t="shared" si="51"/>
        <v>Si</v>
      </c>
      <c r="P656" s="17">
        <v>1</v>
      </c>
      <c r="Q656" s="19">
        <f>Tablas!$C$5*H656</f>
        <v>0</v>
      </c>
      <c r="R656" s="19">
        <f>Tablas!$D$5*I656</f>
        <v>13000</v>
      </c>
      <c r="S656" s="19">
        <f>Tablas!$E$5*J656</f>
        <v>0</v>
      </c>
      <c r="T656" s="19">
        <f>Tablas!$F$5*K656</f>
        <v>120000</v>
      </c>
      <c r="U656" s="19">
        <f>Tablas!$G$5*L656</f>
        <v>250000</v>
      </c>
      <c r="V656" s="19">
        <f>Tablas!$H$5*M656</f>
        <v>0</v>
      </c>
      <c r="W656" s="19">
        <f t="shared" si="52"/>
        <v>383000</v>
      </c>
      <c r="X656" s="17">
        <f>VLOOKUP(G656, Tablas!$B$9:$C$36, 2, FALSE)</f>
        <v>2</v>
      </c>
      <c r="Y656" s="17">
        <f t="shared" si="53"/>
        <v>2019</v>
      </c>
      <c r="Z656" s="17">
        <f t="shared" si="54"/>
        <v>7</v>
      </c>
    </row>
    <row r="657" spans="1:26" x14ac:dyDescent="0.25">
      <c r="A657" s="2">
        <v>10000655</v>
      </c>
      <c r="B657" s="1" t="s">
        <v>897</v>
      </c>
      <c r="C657" s="3">
        <v>43553</v>
      </c>
      <c r="D657" s="3">
        <v>44232</v>
      </c>
      <c r="E657" s="3" t="s">
        <v>37</v>
      </c>
      <c r="F657" s="1" t="s">
        <v>41</v>
      </c>
      <c r="G657" s="4" t="s">
        <v>41</v>
      </c>
      <c r="H657" s="8">
        <v>1</v>
      </c>
      <c r="I657" s="8">
        <v>0</v>
      </c>
      <c r="J657" s="8">
        <v>1</v>
      </c>
      <c r="K657" s="8">
        <v>1</v>
      </c>
      <c r="L657" s="8">
        <v>2</v>
      </c>
      <c r="M657" s="8">
        <v>1</v>
      </c>
      <c r="N657" s="17" t="str">
        <f t="shared" si="50"/>
        <v>Si</v>
      </c>
      <c r="O657" s="17" t="str">
        <f t="shared" si="51"/>
        <v>Si</v>
      </c>
      <c r="P657" s="17">
        <v>1</v>
      </c>
      <c r="Q657" s="19">
        <f>Tablas!$C$5*H657</f>
        <v>2500</v>
      </c>
      <c r="R657" s="19">
        <f>Tablas!$D$5*I657</f>
        <v>0</v>
      </c>
      <c r="S657" s="19">
        <f>Tablas!$E$5*J657</f>
        <v>1500</v>
      </c>
      <c r="T657" s="19">
        <f>Tablas!$F$5*K657</f>
        <v>120000</v>
      </c>
      <c r="U657" s="19">
        <f>Tablas!$G$5*L657</f>
        <v>500000</v>
      </c>
      <c r="V657" s="19">
        <f>Tablas!$H$5*M657</f>
        <v>180000</v>
      </c>
      <c r="W657" s="19">
        <f t="shared" si="52"/>
        <v>804000</v>
      </c>
      <c r="X657" s="17">
        <f>VLOOKUP(G657, Tablas!$B$9:$C$36, 2, FALSE)</f>
        <v>1</v>
      </c>
      <c r="Y657" s="17">
        <f t="shared" si="53"/>
        <v>2019</v>
      </c>
      <c r="Z657" s="17">
        <f t="shared" si="54"/>
        <v>2</v>
      </c>
    </row>
    <row r="658" spans="1:26" x14ac:dyDescent="0.25">
      <c r="A658" s="2">
        <v>10000656</v>
      </c>
      <c r="B658" s="1" t="s">
        <v>898</v>
      </c>
      <c r="C658" s="3">
        <v>43553</v>
      </c>
      <c r="D658" s="3">
        <v>43678</v>
      </c>
      <c r="E658" s="3" t="s">
        <v>37</v>
      </c>
      <c r="F658" s="1" t="s">
        <v>81</v>
      </c>
      <c r="G658" s="4" t="s">
        <v>82</v>
      </c>
      <c r="H658" s="8">
        <v>1</v>
      </c>
      <c r="I658" s="8">
        <v>1</v>
      </c>
      <c r="J658" s="8">
        <v>1</v>
      </c>
      <c r="K658" s="8">
        <v>3</v>
      </c>
      <c r="L658" s="8">
        <v>3</v>
      </c>
      <c r="M658" s="8">
        <v>1</v>
      </c>
      <c r="N658" s="17" t="str">
        <f t="shared" si="50"/>
        <v>Si</v>
      </c>
      <c r="O658" s="17" t="str">
        <f t="shared" si="51"/>
        <v>Si</v>
      </c>
      <c r="P658" s="17">
        <v>1</v>
      </c>
      <c r="Q658" s="19">
        <f>Tablas!$C$5*H658</f>
        <v>2500</v>
      </c>
      <c r="R658" s="19">
        <f>Tablas!$D$5*I658</f>
        <v>6500</v>
      </c>
      <c r="S658" s="19">
        <f>Tablas!$E$5*J658</f>
        <v>1500</v>
      </c>
      <c r="T658" s="19">
        <f>Tablas!$F$5*K658</f>
        <v>360000</v>
      </c>
      <c r="U658" s="19">
        <f>Tablas!$G$5*L658</f>
        <v>750000</v>
      </c>
      <c r="V658" s="19">
        <f>Tablas!$H$5*M658</f>
        <v>180000</v>
      </c>
      <c r="W658" s="19">
        <f t="shared" si="52"/>
        <v>1300500</v>
      </c>
      <c r="X658" s="17">
        <f>VLOOKUP(G658, Tablas!$B$9:$C$36, 2, FALSE)</f>
        <v>2</v>
      </c>
      <c r="Y658" s="17">
        <f t="shared" si="53"/>
        <v>2019</v>
      </c>
      <c r="Z658" s="17">
        <f t="shared" si="54"/>
        <v>8</v>
      </c>
    </row>
    <row r="659" spans="1:26" x14ac:dyDescent="0.25">
      <c r="A659" s="2">
        <v>10000657</v>
      </c>
      <c r="B659" s="1" t="s">
        <v>899</v>
      </c>
      <c r="C659" s="3">
        <v>43553</v>
      </c>
      <c r="D659" s="3">
        <v>44326</v>
      </c>
      <c r="E659" s="3" t="s">
        <v>37</v>
      </c>
      <c r="F659" s="1" t="s">
        <v>204</v>
      </c>
      <c r="G659" s="4" t="s">
        <v>78</v>
      </c>
      <c r="H659" s="8">
        <v>0</v>
      </c>
      <c r="I659" s="8">
        <v>0</v>
      </c>
      <c r="J659" s="8">
        <v>0</v>
      </c>
      <c r="K659" s="8">
        <v>3</v>
      </c>
      <c r="L659" s="8">
        <v>3</v>
      </c>
      <c r="M659" s="8">
        <v>2</v>
      </c>
      <c r="N659" s="17" t="str">
        <f t="shared" si="50"/>
        <v>No</v>
      </c>
      <c r="O659" s="17" t="str">
        <f t="shared" si="51"/>
        <v>Si</v>
      </c>
      <c r="P659" s="17">
        <v>1</v>
      </c>
      <c r="Q659" s="19">
        <f>Tablas!$C$5*H659</f>
        <v>0</v>
      </c>
      <c r="R659" s="19">
        <f>Tablas!$D$5*I659</f>
        <v>0</v>
      </c>
      <c r="S659" s="19">
        <f>Tablas!$E$5*J659</f>
        <v>0</v>
      </c>
      <c r="T659" s="19">
        <f>Tablas!$F$5*K659</f>
        <v>360000</v>
      </c>
      <c r="U659" s="19">
        <f>Tablas!$G$5*L659</f>
        <v>750000</v>
      </c>
      <c r="V659" s="19">
        <f>Tablas!$H$5*M659</f>
        <v>360000</v>
      </c>
      <c r="W659" s="19">
        <f t="shared" si="52"/>
        <v>1470000</v>
      </c>
      <c r="X659" s="17">
        <f>VLOOKUP(G659, Tablas!$B$9:$C$36, 2, FALSE)</f>
        <v>2</v>
      </c>
      <c r="Y659" s="17">
        <f t="shared" si="53"/>
        <v>2019</v>
      </c>
      <c r="Z659" s="17">
        <f t="shared" si="54"/>
        <v>5</v>
      </c>
    </row>
    <row r="660" spans="1:26" x14ac:dyDescent="0.25">
      <c r="A660" s="2">
        <v>10000658</v>
      </c>
      <c r="B660" s="1" t="s">
        <v>900</v>
      </c>
      <c r="C660" s="3">
        <v>43562</v>
      </c>
      <c r="D660" s="3">
        <v>43719</v>
      </c>
      <c r="E660" s="3" t="s">
        <v>44</v>
      </c>
      <c r="F660" s="1" t="s">
        <v>901</v>
      </c>
      <c r="G660" s="4" t="s">
        <v>74</v>
      </c>
      <c r="H660" s="8">
        <v>1</v>
      </c>
      <c r="I660" s="8">
        <v>2</v>
      </c>
      <c r="J660" s="8">
        <v>1</v>
      </c>
      <c r="K660" s="8">
        <v>1</v>
      </c>
      <c r="L660" s="8">
        <v>2</v>
      </c>
      <c r="M660" s="8">
        <v>1</v>
      </c>
      <c r="N660" s="17" t="str">
        <f t="shared" si="50"/>
        <v>Si</v>
      </c>
      <c r="O660" s="17" t="str">
        <f t="shared" si="51"/>
        <v>Si</v>
      </c>
      <c r="P660" s="17">
        <v>1</v>
      </c>
      <c r="Q660" s="19">
        <f>Tablas!$C$5*H660</f>
        <v>2500</v>
      </c>
      <c r="R660" s="19">
        <f>Tablas!$D$5*I660</f>
        <v>13000</v>
      </c>
      <c r="S660" s="19">
        <f>Tablas!$E$5*J660</f>
        <v>1500</v>
      </c>
      <c r="T660" s="19">
        <f>Tablas!$F$5*K660</f>
        <v>120000</v>
      </c>
      <c r="U660" s="19">
        <f>Tablas!$G$5*L660</f>
        <v>500000</v>
      </c>
      <c r="V660" s="19">
        <f>Tablas!$H$5*M660</f>
        <v>180000</v>
      </c>
      <c r="W660" s="19">
        <f t="shared" si="52"/>
        <v>817000</v>
      </c>
      <c r="X660" s="17">
        <f>VLOOKUP(G660, Tablas!$B$9:$C$36, 2, FALSE)</f>
        <v>2</v>
      </c>
      <c r="Y660" s="17">
        <f t="shared" si="53"/>
        <v>2019</v>
      </c>
      <c r="Z660" s="17">
        <f t="shared" si="54"/>
        <v>9</v>
      </c>
    </row>
    <row r="661" spans="1:26" x14ac:dyDescent="0.25">
      <c r="A661" s="2">
        <v>10000659</v>
      </c>
      <c r="B661" s="1" t="s">
        <v>902</v>
      </c>
      <c r="C661" s="3">
        <v>43562</v>
      </c>
      <c r="D661" s="3">
        <v>43844</v>
      </c>
      <c r="E661" s="3" t="s">
        <v>44</v>
      </c>
      <c r="F661" s="1" t="s">
        <v>903</v>
      </c>
      <c r="G661" s="4" t="s">
        <v>90</v>
      </c>
      <c r="H661" s="8">
        <v>1</v>
      </c>
      <c r="I661" s="8">
        <v>2</v>
      </c>
      <c r="J661" s="8">
        <v>0</v>
      </c>
      <c r="K661" s="8">
        <v>0</v>
      </c>
      <c r="L661" s="8">
        <v>1</v>
      </c>
      <c r="M661" s="8">
        <v>0</v>
      </c>
      <c r="N661" s="17" t="str">
        <f t="shared" si="50"/>
        <v>Si</v>
      </c>
      <c r="O661" s="17" t="str">
        <f t="shared" si="51"/>
        <v>Si</v>
      </c>
      <c r="P661" s="17">
        <v>1</v>
      </c>
      <c r="Q661" s="19">
        <f>Tablas!$C$5*H661</f>
        <v>2500</v>
      </c>
      <c r="R661" s="19">
        <f>Tablas!$D$5*I661</f>
        <v>13000</v>
      </c>
      <c r="S661" s="19">
        <f>Tablas!$E$5*J661</f>
        <v>0</v>
      </c>
      <c r="T661" s="19">
        <f>Tablas!$F$5*K661</f>
        <v>0</v>
      </c>
      <c r="U661" s="19">
        <f>Tablas!$G$5*L661</f>
        <v>250000</v>
      </c>
      <c r="V661" s="19">
        <f>Tablas!$H$5*M661</f>
        <v>0</v>
      </c>
      <c r="W661" s="19">
        <f t="shared" si="52"/>
        <v>265500</v>
      </c>
      <c r="X661" s="17">
        <f>VLOOKUP(G661, Tablas!$B$9:$C$36, 2, FALSE)</f>
        <v>2</v>
      </c>
      <c r="Y661" s="17">
        <f t="shared" si="53"/>
        <v>2019</v>
      </c>
      <c r="Z661" s="17">
        <f t="shared" si="54"/>
        <v>1</v>
      </c>
    </row>
    <row r="662" spans="1:26" x14ac:dyDescent="0.25">
      <c r="A662" s="2">
        <v>10000660</v>
      </c>
      <c r="B662" s="1" t="s">
        <v>904</v>
      </c>
      <c r="C662" s="3">
        <v>43562</v>
      </c>
      <c r="D662" s="3">
        <v>44120</v>
      </c>
      <c r="E662" s="3" t="s">
        <v>37</v>
      </c>
      <c r="F662" s="1" t="s">
        <v>903</v>
      </c>
      <c r="G662" s="4" t="s">
        <v>90</v>
      </c>
      <c r="H662" s="8">
        <v>1</v>
      </c>
      <c r="I662" s="8">
        <v>0</v>
      </c>
      <c r="J662" s="8">
        <v>0</v>
      </c>
      <c r="K662" s="8">
        <v>1</v>
      </c>
      <c r="L662" s="8">
        <v>2</v>
      </c>
      <c r="M662" s="8">
        <v>0</v>
      </c>
      <c r="N662" s="17" t="str">
        <f t="shared" si="50"/>
        <v>Si</v>
      </c>
      <c r="O662" s="17" t="str">
        <f t="shared" si="51"/>
        <v>Si</v>
      </c>
      <c r="P662" s="17">
        <v>1</v>
      </c>
      <c r="Q662" s="19">
        <f>Tablas!$C$5*H662</f>
        <v>2500</v>
      </c>
      <c r="R662" s="19">
        <f>Tablas!$D$5*I662</f>
        <v>0</v>
      </c>
      <c r="S662" s="19">
        <f>Tablas!$E$5*J662</f>
        <v>0</v>
      </c>
      <c r="T662" s="19">
        <f>Tablas!$F$5*K662</f>
        <v>120000</v>
      </c>
      <c r="U662" s="19">
        <f>Tablas!$G$5*L662</f>
        <v>500000</v>
      </c>
      <c r="V662" s="19">
        <f>Tablas!$H$5*M662</f>
        <v>0</v>
      </c>
      <c r="W662" s="19">
        <f t="shared" si="52"/>
        <v>622500</v>
      </c>
      <c r="X662" s="17">
        <f>VLOOKUP(G662, Tablas!$B$9:$C$36, 2, FALSE)</f>
        <v>2</v>
      </c>
      <c r="Y662" s="17">
        <f t="shared" si="53"/>
        <v>2019</v>
      </c>
      <c r="Z662" s="17">
        <f t="shared" si="54"/>
        <v>10</v>
      </c>
    </row>
    <row r="663" spans="1:26" x14ac:dyDescent="0.25">
      <c r="A663" s="2">
        <v>10000661</v>
      </c>
      <c r="B663" s="1" t="s">
        <v>905</v>
      </c>
      <c r="C663" s="3">
        <v>43562</v>
      </c>
      <c r="D663" s="3">
        <v>43977</v>
      </c>
      <c r="E663" s="3" t="s">
        <v>37</v>
      </c>
      <c r="F663" s="1" t="s">
        <v>267</v>
      </c>
      <c r="G663" s="4" t="s">
        <v>90</v>
      </c>
      <c r="H663" s="8">
        <v>1</v>
      </c>
      <c r="I663" s="8">
        <v>2</v>
      </c>
      <c r="J663" s="8">
        <v>0</v>
      </c>
      <c r="K663" s="8">
        <v>3</v>
      </c>
      <c r="L663" s="8">
        <v>2</v>
      </c>
      <c r="M663" s="8">
        <v>1</v>
      </c>
      <c r="N663" s="17" t="str">
        <f t="shared" si="50"/>
        <v>Si</v>
      </c>
      <c r="O663" s="17" t="str">
        <f t="shared" si="51"/>
        <v>Si</v>
      </c>
      <c r="P663" s="17">
        <v>1</v>
      </c>
      <c r="Q663" s="19">
        <f>Tablas!$C$5*H663</f>
        <v>2500</v>
      </c>
      <c r="R663" s="19">
        <f>Tablas!$D$5*I663</f>
        <v>13000</v>
      </c>
      <c r="S663" s="19">
        <f>Tablas!$E$5*J663</f>
        <v>0</v>
      </c>
      <c r="T663" s="19">
        <f>Tablas!$F$5*K663</f>
        <v>360000</v>
      </c>
      <c r="U663" s="19">
        <f>Tablas!$G$5*L663</f>
        <v>500000</v>
      </c>
      <c r="V663" s="19">
        <f>Tablas!$H$5*M663</f>
        <v>180000</v>
      </c>
      <c r="W663" s="19">
        <f t="shared" si="52"/>
        <v>1055500</v>
      </c>
      <c r="X663" s="17">
        <f>VLOOKUP(G663, Tablas!$B$9:$C$36, 2, FALSE)</f>
        <v>2</v>
      </c>
      <c r="Y663" s="17">
        <f t="shared" si="53"/>
        <v>2019</v>
      </c>
      <c r="Z663" s="17">
        <f t="shared" si="54"/>
        <v>5</v>
      </c>
    </row>
    <row r="664" spans="1:26" x14ac:dyDescent="0.25">
      <c r="A664" s="2">
        <v>10000662</v>
      </c>
      <c r="B664" s="1" t="s">
        <v>906</v>
      </c>
      <c r="C664" s="3">
        <v>43562</v>
      </c>
      <c r="D664" s="3">
        <v>44107</v>
      </c>
      <c r="E664" s="3" t="s">
        <v>37</v>
      </c>
      <c r="F664" s="1" t="s">
        <v>907</v>
      </c>
      <c r="G664" s="4" t="s">
        <v>90</v>
      </c>
      <c r="H664" s="8">
        <v>0</v>
      </c>
      <c r="I664" s="8">
        <v>1</v>
      </c>
      <c r="J664" s="8">
        <v>0</v>
      </c>
      <c r="K664" s="8">
        <v>3</v>
      </c>
      <c r="L664" s="8">
        <v>3</v>
      </c>
      <c r="M664" s="8">
        <v>1</v>
      </c>
      <c r="N664" s="17" t="str">
        <f t="shared" si="50"/>
        <v>Si</v>
      </c>
      <c r="O664" s="17" t="str">
        <f t="shared" si="51"/>
        <v>Si</v>
      </c>
      <c r="P664" s="17">
        <v>1</v>
      </c>
      <c r="Q664" s="19">
        <f>Tablas!$C$5*H664</f>
        <v>0</v>
      </c>
      <c r="R664" s="19">
        <f>Tablas!$D$5*I664</f>
        <v>6500</v>
      </c>
      <c r="S664" s="19">
        <f>Tablas!$E$5*J664</f>
        <v>0</v>
      </c>
      <c r="T664" s="19">
        <f>Tablas!$F$5*K664</f>
        <v>360000</v>
      </c>
      <c r="U664" s="19">
        <f>Tablas!$G$5*L664</f>
        <v>750000</v>
      </c>
      <c r="V664" s="19">
        <f>Tablas!$H$5*M664</f>
        <v>180000</v>
      </c>
      <c r="W664" s="19">
        <f t="shared" si="52"/>
        <v>1296500</v>
      </c>
      <c r="X664" s="17">
        <f>VLOOKUP(G664, Tablas!$B$9:$C$36, 2, FALSE)</f>
        <v>2</v>
      </c>
      <c r="Y664" s="17">
        <f t="shared" si="53"/>
        <v>2019</v>
      </c>
      <c r="Z664" s="17">
        <f t="shared" si="54"/>
        <v>10</v>
      </c>
    </row>
    <row r="665" spans="1:26" x14ac:dyDescent="0.25">
      <c r="A665" s="2">
        <v>10000663</v>
      </c>
      <c r="B665" s="1" t="s">
        <v>908</v>
      </c>
      <c r="C665" s="3">
        <v>43562</v>
      </c>
      <c r="D665" s="3">
        <v>44425</v>
      </c>
      <c r="E665" s="3" t="s">
        <v>44</v>
      </c>
      <c r="F665" s="1" t="s">
        <v>92</v>
      </c>
      <c r="G665" s="4" t="s">
        <v>90</v>
      </c>
      <c r="H665" s="8">
        <v>1</v>
      </c>
      <c r="I665" s="8">
        <v>0</v>
      </c>
      <c r="J665" s="8">
        <v>0</v>
      </c>
      <c r="K665" s="8">
        <v>1</v>
      </c>
      <c r="L665" s="8">
        <v>2</v>
      </c>
      <c r="M665" s="8">
        <v>2</v>
      </c>
      <c r="N665" s="17" t="str">
        <f t="shared" si="50"/>
        <v>Si</v>
      </c>
      <c r="O665" s="17" t="str">
        <f t="shared" si="51"/>
        <v>Si</v>
      </c>
      <c r="P665" s="17">
        <v>1</v>
      </c>
      <c r="Q665" s="19">
        <f>Tablas!$C$5*H665</f>
        <v>2500</v>
      </c>
      <c r="R665" s="19">
        <f>Tablas!$D$5*I665</f>
        <v>0</v>
      </c>
      <c r="S665" s="19">
        <f>Tablas!$E$5*J665</f>
        <v>0</v>
      </c>
      <c r="T665" s="19">
        <f>Tablas!$F$5*K665</f>
        <v>120000</v>
      </c>
      <c r="U665" s="19">
        <f>Tablas!$G$5*L665</f>
        <v>500000</v>
      </c>
      <c r="V665" s="19">
        <f>Tablas!$H$5*M665</f>
        <v>360000</v>
      </c>
      <c r="W665" s="19">
        <f t="shared" si="52"/>
        <v>982500</v>
      </c>
      <c r="X665" s="17">
        <f>VLOOKUP(G665, Tablas!$B$9:$C$36, 2, FALSE)</f>
        <v>2</v>
      </c>
      <c r="Y665" s="17">
        <f t="shared" si="53"/>
        <v>2019</v>
      </c>
      <c r="Z665" s="17">
        <f t="shared" si="54"/>
        <v>8</v>
      </c>
    </row>
    <row r="666" spans="1:26" x14ac:dyDescent="0.25">
      <c r="A666" s="2">
        <v>10000664</v>
      </c>
      <c r="B666" s="1" t="s">
        <v>909</v>
      </c>
      <c r="C666" s="3">
        <v>43569</v>
      </c>
      <c r="D666" s="3">
        <v>44258</v>
      </c>
      <c r="E666" s="3" t="s">
        <v>37</v>
      </c>
      <c r="F666" s="1" t="s">
        <v>148</v>
      </c>
      <c r="G666" s="4" t="s">
        <v>149</v>
      </c>
      <c r="H666" s="8">
        <v>0</v>
      </c>
      <c r="I666" s="8">
        <v>1</v>
      </c>
      <c r="J666" s="8">
        <v>0</v>
      </c>
      <c r="K666" s="8">
        <v>1</v>
      </c>
      <c r="L666" s="8">
        <v>1</v>
      </c>
      <c r="M666" s="8">
        <v>0</v>
      </c>
      <c r="N666" s="17" t="str">
        <f t="shared" si="50"/>
        <v>Si</v>
      </c>
      <c r="O666" s="17" t="str">
        <f t="shared" si="51"/>
        <v>Si</v>
      </c>
      <c r="P666" s="17">
        <v>1</v>
      </c>
      <c r="Q666" s="19">
        <f>Tablas!$C$5*H666</f>
        <v>0</v>
      </c>
      <c r="R666" s="19">
        <f>Tablas!$D$5*I666</f>
        <v>6500</v>
      </c>
      <c r="S666" s="19">
        <f>Tablas!$E$5*J666</f>
        <v>0</v>
      </c>
      <c r="T666" s="19">
        <f>Tablas!$F$5*K666</f>
        <v>120000</v>
      </c>
      <c r="U666" s="19">
        <f>Tablas!$G$5*L666</f>
        <v>250000</v>
      </c>
      <c r="V666" s="19">
        <f>Tablas!$H$5*M666</f>
        <v>0</v>
      </c>
      <c r="W666" s="19">
        <f t="shared" si="52"/>
        <v>376500</v>
      </c>
      <c r="X666" s="17">
        <f>VLOOKUP(G666, Tablas!$B$9:$C$36, 2, FALSE)</f>
        <v>4</v>
      </c>
      <c r="Y666" s="17">
        <f t="shared" si="53"/>
        <v>2019</v>
      </c>
      <c r="Z666" s="17">
        <f t="shared" si="54"/>
        <v>3</v>
      </c>
    </row>
    <row r="667" spans="1:26" x14ac:dyDescent="0.25">
      <c r="A667" s="2">
        <v>10000665</v>
      </c>
      <c r="B667" s="1" t="s">
        <v>910</v>
      </c>
      <c r="C667" s="3">
        <v>43569</v>
      </c>
      <c r="D667" s="3">
        <v>44124</v>
      </c>
      <c r="E667" s="3" t="s">
        <v>37</v>
      </c>
      <c r="F667" s="1" t="s">
        <v>148</v>
      </c>
      <c r="G667" s="4" t="s">
        <v>149</v>
      </c>
      <c r="H667" s="8">
        <v>0</v>
      </c>
      <c r="I667" s="8">
        <v>1</v>
      </c>
      <c r="J667" s="8">
        <v>0</v>
      </c>
      <c r="K667" s="8">
        <v>3</v>
      </c>
      <c r="L667" s="8">
        <v>3</v>
      </c>
      <c r="M667" s="8">
        <v>2</v>
      </c>
      <c r="N667" s="17" t="str">
        <f t="shared" si="50"/>
        <v>Si</v>
      </c>
      <c r="O667" s="17" t="str">
        <f t="shared" si="51"/>
        <v>Si</v>
      </c>
      <c r="P667" s="17">
        <v>1</v>
      </c>
      <c r="Q667" s="19">
        <f>Tablas!$C$5*H667</f>
        <v>0</v>
      </c>
      <c r="R667" s="19">
        <f>Tablas!$D$5*I667</f>
        <v>6500</v>
      </c>
      <c r="S667" s="19">
        <f>Tablas!$E$5*J667</f>
        <v>0</v>
      </c>
      <c r="T667" s="19">
        <f>Tablas!$F$5*K667</f>
        <v>360000</v>
      </c>
      <c r="U667" s="19">
        <f>Tablas!$G$5*L667</f>
        <v>750000</v>
      </c>
      <c r="V667" s="19">
        <f>Tablas!$H$5*M667</f>
        <v>360000</v>
      </c>
      <c r="W667" s="19">
        <f t="shared" si="52"/>
        <v>1476500</v>
      </c>
      <c r="X667" s="17">
        <f>VLOOKUP(G667, Tablas!$B$9:$C$36, 2, FALSE)</f>
        <v>4</v>
      </c>
      <c r="Y667" s="17">
        <f t="shared" si="53"/>
        <v>2019</v>
      </c>
      <c r="Z667" s="17">
        <f t="shared" si="54"/>
        <v>10</v>
      </c>
    </row>
    <row r="668" spans="1:26" x14ac:dyDescent="0.25">
      <c r="A668" s="2">
        <v>10000666</v>
      </c>
      <c r="B668" s="1" t="s">
        <v>911</v>
      </c>
      <c r="C668" s="3">
        <v>43569</v>
      </c>
      <c r="D668" s="3">
        <v>44120</v>
      </c>
      <c r="E668" s="3" t="s">
        <v>44</v>
      </c>
      <c r="F668" s="1" t="s">
        <v>115</v>
      </c>
      <c r="G668" s="4" t="s">
        <v>74</v>
      </c>
      <c r="H668" s="8">
        <v>1</v>
      </c>
      <c r="I668" s="8">
        <v>1</v>
      </c>
      <c r="J668" s="8">
        <v>1</v>
      </c>
      <c r="K668" s="8">
        <v>1</v>
      </c>
      <c r="L668" s="8">
        <v>1</v>
      </c>
      <c r="M668" s="8">
        <v>1</v>
      </c>
      <c r="N668" s="17" t="str">
        <f t="shared" si="50"/>
        <v>Si</v>
      </c>
      <c r="O668" s="17" t="str">
        <f t="shared" si="51"/>
        <v>Si</v>
      </c>
      <c r="P668" s="17">
        <v>1</v>
      </c>
      <c r="Q668" s="19">
        <f>Tablas!$C$5*H668</f>
        <v>2500</v>
      </c>
      <c r="R668" s="19">
        <f>Tablas!$D$5*I668</f>
        <v>6500</v>
      </c>
      <c r="S668" s="19">
        <f>Tablas!$E$5*J668</f>
        <v>1500</v>
      </c>
      <c r="T668" s="19">
        <f>Tablas!$F$5*K668</f>
        <v>120000</v>
      </c>
      <c r="U668" s="19">
        <f>Tablas!$G$5*L668</f>
        <v>250000</v>
      </c>
      <c r="V668" s="19">
        <f>Tablas!$H$5*M668</f>
        <v>180000</v>
      </c>
      <c r="W668" s="19">
        <f t="shared" si="52"/>
        <v>560500</v>
      </c>
      <c r="X668" s="17">
        <f>VLOOKUP(G668, Tablas!$B$9:$C$36, 2, FALSE)</f>
        <v>2</v>
      </c>
      <c r="Y668" s="17">
        <f t="shared" si="53"/>
        <v>2019</v>
      </c>
      <c r="Z668" s="17">
        <f t="shared" si="54"/>
        <v>10</v>
      </c>
    </row>
    <row r="669" spans="1:26" x14ac:dyDescent="0.25">
      <c r="A669" s="2">
        <v>10000667</v>
      </c>
      <c r="B669" s="1" t="s">
        <v>912</v>
      </c>
      <c r="C669" s="3">
        <v>43569</v>
      </c>
      <c r="D669" s="3">
        <v>43802</v>
      </c>
      <c r="E669" s="3" t="s">
        <v>44</v>
      </c>
      <c r="F669" s="1" t="s">
        <v>148</v>
      </c>
      <c r="G669" s="4" t="s">
        <v>149</v>
      </c>
      <c r="H669" s="8">
        <v>0</v>
      </c>
      <c r="I669" s="8">
        <v>0</v>
      </c>
      <c r="J669" s="8">
        <v>0</v>
      </c>
      <c r="K669" s="8">
        <v>1</v>
      </c>
      <c r="L669" s="8">
        <v>1</v>
      </c>
      <c r="M669" s="8">
        <v>0</v>
      </c>
      <c r="N669" s="17" t="str">
        <f t="shared" si="50"/>
        <v>No</v>
      </c>
      <c r="O669" s="17" t="str">
        <f t="shared" si="51"/>
        <v>Si</v>
      </c>
      <c r="P669" s="17">
        <v>1</v>
      </c>
      <c r="Q669" s="19">
        <f>Tablas!$C$5*H669</f>
        <v>0</v>
      </c>
      <c r="R669" s="19">
        <f>Tablas!$D$5*I669</f>
        <v>0</v>
      </c>
      <c r="S669" s="19">
        <f>Tablas!$E$5*J669</f>
        <v>0</v>
      </c>
      <c r="T669" s="19">
        <f>Tablas!$F$5*K669</f>
        <v>120000</v>
      </c>
      <c r="U669" s="19">
        <f>Tablas!$G$5*L669</f>
        <v>250000</v>
      </c>
      <c r="V669" s="19">
        <f>Tablas!$H$5*M669</f>
        <v>0</v>
      </c>
      <c r="W669" s="19">
        <f t="shared" si="52"/>
        <v>370000</v>
      </c>
      <c r="X669" s="17">
        <f>VLOOKUP(G669, Tablas!$B$9:$C$36, 2, FALSE)</f>
        <v>4</v>
      </c>
      <c r="Y669" s="17">
        <f t="shared" si="53"/>
        <v>2019</v>
      </c>
      <c r="Z669" s="17">
        <f t="shared" si="54"/>
        <v>12</v>
      </c>
    </row>
    <row r="670" spans="1:26" x14ac:dyDescent="0.25">
      <c r="A670" s="2">
        <v>10000668</v>
      </c>
      <c r="B670" s="1" t="s">
        <v>913</v>
      </c>
      <c r="C670" s="3">
        <v>43569</v>
      </c>
      <c r="D670" s="3">
        <v>43781</v>
      </c>
      <c r="E670" s="3" t="s">
        <v>37</v>
      </c>
      <c r="F670" s="1" t="s">
        <v>94</v>
      </c>
      <c r="G670" s="4" t="s">
        <v>95</v>
      </c>
      <c r="H670" s="8">
        <v>0</v>
      </c>
      <c r="I670" s="8">
        <v>1</v>
      </c>
      <c r="J670" s="8">
        <v>0</v>
      </c>
      <c r="K670" s="8">
        <v>1</v>
      </c>
      <c r="L670" s="8">
        <v>3</v>
      </c>
      <c r="M670" s="8">
        <v>0</v>
      </c>
      <c r="N670" s="17" t="str">
        <f t="shared" si="50"/>
        <v>Si</v>
      </c>
      <c r="O670" s="17" t="str">
        <f t="shared" si="51"/>
        <v>Si</v>
      </c>
      <c r="P670" s="17">
        <v>1</v>
      </c>
      <c r="Q670" s="19">
        <f>Tablas!$C$5*H670</f>
        <v>0</v>
      </c>
      <c r="R670" s="19">
        <f>Tablas!$D$5*I670</f>
        <v>6500</v>
      </c>
      <c r="S670" s="19">
        <f>Tablas!$E$5*J670</f>
        <v>0</v>
      </c>
      <c r="T670" s="19">
        <f>Tablas!$F$5*K670</f>
        <v>120000</v>
      </c>
      <c r="U670" s="19">
        <f>Tablas!$G$5*L670</f>
        <v>750000</v>
      </c>
      <c r="V670" s="19">
        <f>Tablas!$H$5*M670</f>
        <v>0</v>
      </c>
      <c r="W670" s="19">
        <f t="shared" si="52"/>
        <v>876500</v>
      </c>
      <c r="X670" s="17">
        <f>VLOOKUP(G670, Tablas!$B$9:$C$36, 2, FALSE)</f>
        <v>2</v>
      </c>
      <c r="Y670" s="17">
        <f t="shared" si="53"/>
        <v>2019</v>
      </c>
      <c r="Z670" s="17">
        <f t="shared" si="54"/>
        <v>11</v>
      </c>
    </row>
    <row r="671" spans="1:26" x14ac:dyDescent="0.25">
      <c r="A671" s="2">
        <v>10000669</v>
      </c>
      <c r="B671" s="1" t="s">
        <v>914</v>
      </c>
      <c r="C671" s="3">
        <v>43569</v>
      </c>
      <c r="D671" s="3">
        <v>43788</v>
      </c>
      <c r="E671" s="3" t="s">
        <v>37</v>
      </c>
      <c r="F671" s="1" t="s">
        <v>115</v>
      </c>
      <c r="G671" s="4" t="s">
        <v>74</v>
      </c>
      <c r="H671" s="8">
        <v>1</v>
      </c>
      <c r="I671" s="8">
        <v>2</v>
      </c>
      <c r="J671" s="8">
        <v>1</v>
      </c>
      <c r="K671" s="8">
        <v>3</v>
      </c>
      <c r="L671" s="8">
        <v>1</v>
      </c>
      <c r="M671" s="8">
        <v>1</v>
      </c>
      <c r="N671" s="17" t="str">
        <f t="shared" si="50"/>
        <v>Si</v>
      </c>
      <c r="O671" s="17" t="str">
        <f t="shared" si="51"/>
        <v>Si</v>
      </c>
      <c r="P671" s="17">
        <v>1</v>
      </c>
      <c r="Q671" s="19">
        <f>Tablas!$C$5*H671</f>
        <v>2500</v>
      </c>
      <c r="R671" s="19">
        <f>Tablas!$D$5*I671</f>
        <v>13000</v>
      </c>
      <c r="S671" s="19">
        <f>Tablas!$E$5*J671</f>
        <v>1500</v>
      </c>
      <c r="T671" s="19">
        <f>Tablas!$F$5*K671</f>
        <v>360000</v>
      </c>
      <c r="U671" s="19">
        <f>Tablas!$G$5*L671</f>
        <v>250000</v>
      </c>
      <c r="V671" s="19">
        <f>Tablas!$H$5*M671</f>
        <v>180000</v>
      </c>
      <c r="W671" s="19">
        <f t="shared" si="52"/>
        <v>807000</v>
      </c>
      <c r="X671" s="17">
        <f>VLOOKUP(G671, Tablas!$B$9:$C$36, 2, FALSE)</f>
        <v>2</v>
      </c>
      <c r="Y671" s="17">
        <f t="shared" si="53"/>
        <v>2019</v>
      </c>
      <c r="Z671" s="17">
        <f t="shared" si="54"/>
        <v>11</v>
      </c>
    </row>
    <row r="672" spans="1:26" x14ac:dyDescent="0.25">
      <c r="A672" s="2">
        <v>10000670</v>
      </c>
      <c r="B672" s="1" t="s">
        <v>915</v>
      </c>
      <c r="C672" s="3">
        <v>43569</v>
      </c>
      <c r="D672" s="3">
        <v>43710</v>
      </c>
      <c r="E672" s="3" t="s">
        <v>37</v>
      </c>
      <c r="F672" s="1" t="s">
        <v>916</v>
      </c>
      <c r="G672" s="4" t="s">
        <v>82</v>
      </c>
      <c r="H672" s="8">
        <v>1</v>
      </c>
      <c r="I672" s="8">
        <v>1</v>
      </c>
      <c r="J672" s="8">
        <v>1</v>
      </c>
      <c r="K672" s="8">
        <v>1</v>
      </c>
      <c r="L672" s="8">
        <v>2</v>
      </c>
      <c r="M672" s="8">
        <v>1</v>
      </c>
      <c r="N672" s="17" t="str">
        <f t="shared" si="50"/>
        <v>Si</v>
      </c>
      <c r="O672" s="17" t="str">
        <f t="shared" si="51"/>
        <v>Si</v>
      </c>
      <c r="P672" s="17">
        <v>1</v>
      </c>
      <c r="Q672" s="19">
        <f>Tablas!$C$5*H672</f>
        <v>2500</v>
      </c>
      <c r="R672" s="19">
        <f>Tablas!$D$5*I672</f>
        <v>6500</v>
      </c>
      <c r="S672" s="19">
        <f>Tablas!$E$5*J672</f>
        <v>1500</v>
      </c>
      <c r="T672" s="19">
        <f>Tablas!$F$5*K672</f>
        <v>120000</v>
      </c>
      <c r="U672" s="19">
        <f>Tablas!$G$5*L672</f>
        <v>500000</v>
      </c>
      <c r="V672" s="19">
        <f>Tablas!$H$5*M672</f>
        <v>180000</v>
      </c>
      <c r="W672" s="19">
        <f t="shared" si="52"/>
        <v>810500</v>
      </c>
      <c r="X672" s="17">
        <f>VLOOKUP(G672, Tablas!$B$9:$C$36, 2, FALSE)</f>
        <v>2</v>
      </c>
      <c r="Y672" s="17">
        <f t="shared" si="53"/>
        <v>2019</v>
      </c>
      <c r="Z672" s="17">
        <f t="shared" si="54"/>
        <v>9</v>
      </c>
    </row>
    <row r="673" spans="1:26" x14ac:dyDescent="0.25">
      <c r="A673" s="2">
        <v>10000671</v>
      </c>
      <c r="B673" s="1" t="s">
        <v>917</v>
      </c>
      <c r="C673" s="3">
        <v>43578</v>
      </c>
      <c r="D673" s="3">
        <v>44166</v>
      </c>
      <c r="E673" s="3" t="s">
        <v>37</v>
      </c>
      <c r="F673" s="1" t="s">
        <v>233</v>
      </c>
      <c r="G673" s="4" t="s">
        <v>66</v>
      </c>
      <c r="H673" s="8">
        <v>0</v>
      </c>
      <c r="I673" s="8">
        <v>2</v>
      </c>
      <c r="J673" s="8">
        <v>1</v>
      </c>
      <c r="K673" s="8">
        <v>3</v>
      </c>
      <c r="L673" s="8">
        <v>3</v>
      </c>
      <c r="M673" s="8">
        <v>0</v>
      </c>
      <c r="N673" s="17" t="str">
        <f t="shared" si="50"/>
        <v>Si</v>
      </c>
      <c r="O673" s="17" t="str">
        <f t="shared" si="51"/>
        <v>Si</v>
      </c>
      <c r="P673" s="17">
        <v>1</v>
      </c>
      <c r="Q673" s="19">
        <f>Tablas!$C$5*H673</f>
        <v>0</v>
      </c>
      <c r="R673" s="19">
        <f>Tablas!$D$5*I673</f>
        <v>13000</v>
      </c>
      <c r="S673" s="19">
        <f>Tablas!$E$5*J673</f>
        <v>1500</v>
      </c>
      <c r="T673" s="19">
        <f>Tablas!$F$5*K673</f>
        <v>360000</v>
      </c>
      <c r="U673" s="19">
        <f>Tablas!$G$5*L673</f>
        <v>750000</v>
      </c>
      <c r="V673" s="19">
        <f>Tablas!$H$5*M673</f>
        <v>0</v>
      </c>
      <c r="W673" s="19">
        <f t="shared" si="52"/>
        <v>1124500</v>
      </c>
      <c r="X673" s="17">
        <f>VLOOKUP(G673, Tablas!$B$9:$C$36, 2, FALSE)</f>
        <v>2</v>
      </c>
      <c r="Y673" s="17">
        <f t="shared" si="53"/>
        <v>2019</v>
      </c>
      <c r="Z673" s="17">
        <f t="shared" si="54"/>
        <v>12</v>
      </c>
    </row>
    <row r="674" spans="1:26" x14ac:dyDescent="0.25">
      <c r="A674" s="2">
        <v>10000672</v>
      </c>
      <c r="B674" s="1" t="s">
        <v>918</v>
      </c>
      <c r="C674" s="3">
        <v>43578</v>
      </c>
      <c r="D674" s="3">
        <v>44084</v>
      </c>
      <c r="E674" s="3" t="s">
        <v>44</v>
      </c>
      <c r="F674" s="1" t="s">
        <v>77</v>
      </c>
      <c r="G674" s="4" t="s">
        <v>78</v>
      </c>
      <c r="H674" s="8">
        <v>0</v>
      </c>
      <c r="I674" s="8">
        <v>2</v>
      </c>
      <c r="J674" s="8">
        <v>0</v>
      </c>
      <c r="K674" s="8">
        <v>3</v>
      </c>
      <c r="L674" s="8">
        <v>2</v>
      </c>
      <c r="M674" s="8">
        <v>0</v>
      </c>
      <c r="N674" s="17" t="str">
        <f t="shared" si="50"/>
        <v>Si</v>
      </c>
      <c r="O674" s="17" t="str">
        <f t="shared" si="51"/>
        <v>Si</v>
      </c>
      <c r="P674" s="17">
        <v>1</v>
      </c>
      <c r="Q674" s="19">
        <f>Tablas!$C$5*H674</f>
        <v>0</v>
      </c>
      <c r="R674" s="19">
        <f>Tablas!$D$5*I674</f>
        <v>13000</v>
      </c>
      <c r="S674" s="19">
        <f>Tablas!$E$5*J674</f>
        <v>0</v>
      </c>
      <c r="T674" s="19">
        <f>Tablas!$F$5*K674</f>
        <v>360000</v>
      </c>
      <c r="U674" s="19">
        <f>Tablas!$G$5*L674</f>
        <v>500000</v>
      </c>
      <c r="V674" s="19">
        <f>Tablas!$H$5*M674</f>
        <v>0</v>
      </c>
      <c r="W674" s="19">
        <f t="shared" si="52"/>
        <v>873000</v>
      </c>
      <c r="X674" s="17">
        <f>VLOOKUP(G674, Tablas!$B$9:$C$36, 2, FALSE)</f>
        <v>2</v>
      </c>
      <c r="Y674" s="17">
        <f t="shared" si="53"/>
        <v>2019</v>
      </c>
      <c r="Z674" s="17">
        <f t="shared" si="54"/>
        <v>9</v>
      </c>
    </row>
    <row r="675" spans="1:26" x14ac:dyDescent="0.25">
      <c r="A675" s="2">
        <v>10000673</v>
      </c>
      <c r="B675" s="1" t="s">
        <v>919</v>
      </c>
      <c r="C675" s="3">
        <v>43578</v>
      </c>
      <c r="D675" s="3">
        <v>43810</v>
      </c>
      <c r="E675" s="3" t="s">
        <v>37</v>
      </c>
      <c r="F675" s="1" t="s">
        <v>41</v>
      </c>
      <c r="G675" s="4" t="s">
        <v>41</v>
      </c>
      <c r="H675" s="8">
        <v>0</v>
      </c>
      <c r="I675" s="8">
        <v>1</v>
      </c>
      <c r="J675" s="8">
        <v>0</v>
      </c>
      <c r="K675" s="8">
        <v>0</v>
      </c>
      <c r="L675" s="8">
        <v>2</v>
      </c>
      <c r="M675" s="8">
        <v>2</v>
      </c>
      <c r="N675" s="17" t="str">
        <f t="shared" si="50"/>
        <v>Si</v>
      </c>
      <c r="O675" s="17" t="str">
        <f t="shared" si="51"/>
        <v>Si</v>
      </c>
      <c r="P675" s="17">
        <v>1</v>
      </c>
      <c r="Q675" s="19">
        <f>Tablas!$C$5*H675</f>
        <v>0</v>
      </c>
      <c r="R675" s="19">
        <f>Tablas!$D$5*I675</f>
        <v>6500</v>
      </c>
      <c r="S675" s="19">
        <f>Tablas!$E$5*J675</f>
        <v>0</v>
      </c>
      <c r="T675" s="19">
        <f>Tablas!$F$5*K675</f>
        <v>0</v>
      </c>
      <c r="U675" s="19">
        <f>Tablas!$G$5*L675</f>
        <v>500000</v>
      </c>
      <c r="V675" s="19">
        <f>Tablas!$H$5*M675</f>
        <v>360000</v>
      </c>
      <c r="W675" s="19">
        <f t="shared" si="52"/>
        <v>866500</v>
      </c>
      <c r="X675" s="17">
        <f>VLOOKUP(G675, Tablas!$B$9:$C$36, 2, FALSE)</f>
        <v>1</v>
      </c>
      <c r="Y675" s="17">
        <f t="shared" si="53"/>
        <v>2019</v>
      </c>
      <c r="Z675" s="17">
        <f t="shared" si="54"/>
        <v>12</v>
      </c>
    </row>
    <row r="676" spans="1:26" x14ac:dyDescent="0.25">
      <c r="A676" s="2">
        <v>10000674</v>
      </c>
      <c r="B676" s="1" t="s">
        <v>920</v>
      </c>
      <c r="C676" s="3">
        <v>43578</v>
      </c>
      <c r="D676" s="3">
        <v>44008</v>
      </c>
      <c r="E676" s="3" t="s">
        <v>37</v>
      </c>
      <c r="F676" s="1" t="s">
        <v>921</v>
      </c>
      <c r="G676" s="4" t="s">
        <v>70</v>
      </c>
      <c r="H676" s="8">
        <v>1</v>
      </c>
      <c r="I676" s="8">
        <v>2</v>
      </c>
      <c r="J676" s="8">
        <v>1</v>
      </c>
      <c r="K676" s="8">
        <v>1</v>
      </c>
      <c r="L676" s="8">
        <v>1</v>
      </c>
      <c r="M676" s="8">
        <v>1</v>
      </c>
      <c r="N676" s="17" t="str">
        <f t="shared" si="50"/>
        <v>Si</v>
      </c>
      <c r="O676" s="17" t="str">
        <f t="shared" si="51"/>
        <v>Si</v>
      </c>
      <c r="P676" s="17">
        <v>1</v>
      </c>
      <c r="Q676" s="19">
        <f>Tablas!$C$5*H676</f>
        <v>2500</v>
      </c>
      <c r="R676" s="19">
        <f>Tablas!$D$5*I676</f>
        <v>13000</v>
      </c>
      <c r="S676" s="19">
        <f>Tablas!$E$5*J676</f>
        <v>1500</v>
      </c>
      <c r="T676" s="19">
        <f>Tablas!$F$5*K676</f>
        <v>120000</v>
      </c>
      <c r="U676" s="19">
        <f>Tablas!$G$5*L676</f>
        <v>250000</v>
      </c>
      <c r="V676" s="19">
        <f>Tablas!$H$5*M676</f>
        <v>180000</v>
      </c>
      <c r="W676" s="19">
        <f t="shared" si="52"/>
        <v>567000</v>
      </c>
      <c r="X676" s="17">
        <f>VLOOKUP(G676, Tablas!$B$9:$C$36, 2, FALSE)</f>
        <v>2</v>
      </c>
      <c r="Y676" s="17">
        <f t="shared" si="53"/>
        <v>2019</v>
      </c>
      <c r="Z676" s="17">
        <f t="shared" si="54"/>
        <v>6</v>
      </c>
    </row>
    <row r="677" spans="1:26" x14ac:dyDescent="0.25">
      <c r="A677" s="2">
        <v>10000675</v>
      </c>
      <c r="B677" s="1" t="s">
        <v>922</v>
      </c>
      <c r="C677" s="3">
        <v>43578</v>
      </c>
      <c r="D677" s="3">
        <v>44236</v>
      </c>
      <c r="E677" s="3" t="s">
        <v>44</v>
      </c>
      <c r="F677" s="1" t="s">
        <v>923</v>
      </c>
      <c r="G677" s="4" t="s">
        <v>70</v>
      </c>
      <c r="H677" s="8">
        <v>1</v>
      </c>
      <c r="I677" s="8">
        <v>0</v>
      </c>
      <c r="J677" s="8">
        <v>0</v>
      </c>
      <c r="K677" s="8">
        <v>0</v>
      </c>
      <c r="L677" s="8">
        <v>1</v>
      </c>
      <c r="M677" s="8">
        <v>2</v>
      </c>
      <c r="N677" s="17" t="str">
        <f t="shared" si="50"/>
        <v>Si</v>
      </c>
      <c r="O677" s="17" t="str">
        <f t="shared" si="51"/>
        <v>Si</v>
      </c>
      <c r="P677" s="17">
        <v>1</v>
      </c>
      <c r="Q677" s="19">
        <f>Tablas!$C$5*H677</f>
        <v>2500</v>
      </c>
      <c r="R677" s="19">
        <f>Tablas!$D$5*I677</f>
        <v>0</v>
      </c>
      <c r="S677" s="19">
        <f>Tablas!$E$5*J677</f>
        <v>0</v>
      </c>
      <c r="T677" s="19">
        <f>Tablas!$F$5*K677</f>
        <v>0</v>
      </c>
      <c r="U677" s="19">
        <f>Tablas!$G$5*L677</f>
        <v>250000</v>
      </c>
      <c r="V677" s="19">
        <f>Tablas!$H$5*M677</f>
        <v>360000</v>
      </c>
      <c r="W677" s="19">
        <f t="shared" si="52"/>
        <v>612500</v>
      </c>
      <c r="X677" s="17">
        <f>VLOOKUP(G677, Tablas!$B$9:$C$36, 2, FALSE)</f>
        <v>2</v>
      </c>
      <c r="Y677" s="17">
        <f t="shared" si="53"/>
        <v>2019</v>
      </c>
      <c r="Z677" s="17">
        <f t="shared" si="54"/>
        <v>2</v>
      </c>
    </row>
    <row r="678" spans="1:26" x14ac:dyDescent="0.25">
      <c r="A678" s="2">
        <v>10000676</v>
      </c>
      <c r="B678" s="1" t="s">
        <v>924</v>
      </c>
      <c r="C678" s="3">
        <v>43578</v>
      </c>
      <c r="D678" s="3">
        <v>43689</v>
      </c>
      <c r="E678" s="3" t="s">
        <v>37</v>
      </c>
      <c r="F678" s="1" t="s">
        <v>921</v>
      </c>
      <c r="G678" s="4" t="s">
        <v>70</v>
      </c>
      <c r="H678" s="8">
        <v>1</v>
      </c>
      <c r="I678" s="8">
        <v>0</v>
      </c>
      <c r="J678" s="8">
        <v>1</v>
      </c>
      <c r="K678" s="8">
        <v>3</v>
      </c>
      <c r="L678" s="8">
        <v>2</v>
      </c>
      <c r="M678" s="8">
        <v>2</v>
      </c>
      <c r="N678" s="17" t="str">
        <f t="shared" si="50"/>
        <v>Si</v>
      </c>
      <c r="O678" s="17" t="str">
        <f t="shared" si="51"/>
        <v>Si</v>
      </c>
      <c r="P678" s="17">
        <v>1</v>
      </c>
      <c r="Q678" s="19">
        <f>Tablas!$C$5*H678</f>
        <v>2500</v>
      </c>
      <c r="R678" s="19">
        <f>Tablas!$D$5*I678</f>
        <v>0</v>
      </c>
      <c r="S678" s="19">
        <f>Tablas!$E$5*J678</f>
        <v>1500</v>
      </c>
      <c r="T678" s="19">
        <f>Tablas!$F$5*K678</f>
        <v>360000</v>
      </c>
      <c r="U678" s="19">
        <f>Tablas!$G$5*L678</f>
        <v>500000</v>
      </c>
      <c r="V678" s="19">
        <f>Tablas!$H$5*M678</f>
        <v>360000</v>
      </c>
      <c r="W678" s="19">
        <f t="shared" si="52"/>
        <v>1224000</v>
      </c>
      <c r="X678" s="17">
        <f>VLOOKUP(G678, Tablas!$B$9:$C$36, 2, FALSE)</f>
        <v>2</v>
      </c>
      <c r="Y678" s="17">
        <f t="shared" si="53"/>
        <v>2019</v>
      </c>
      <c r="Z678" s="17">
        <f t="shared" si="54"/>
        <v>8</v>
      </c>
    </row>
    <row r="679" spans="1:26" x14ac:dyDescent="0.25">
      <c r="A679" s="2">
        <v>10000677</v>
      </c>
      <c r="B679" s="1" t="s">
        <v>925</v>
      </c>
      <c r="C679" s="3">
        <v>43578</v>
      </c>
      <c r="D679" s="3">
        <v>44237</v>
      </c>
      <c r="E679" s="3" t="s">
        <v>37</v>
      </c>
      <c r="F679" s="1" t="s">
        <v>921</v>
      </c>
      <c r="G679" s="4" t="s">
        <v>70</v>
      </c>
      <c r="H679" s="8">
        <v>1</v>
      </c>
      <c r="I679" s="8">
        <v>0</v>
      </c>
      <c r="J679" s="8">
        <v>0</v>
      </c>
      <c r="K679" s="8">
        <v>1</v>
      </c>
      <c r="L679" s="8">
        <v>1</v>
      </c>
      <c r="M679" s="8">
        <v>0</v>
      </c>
      <c r="N679" s="17" t="str">
        <f t="shared" si="50"/>
        <v>Si</v>
      </c>
      <c r="O679" s="17" t="str">
        <f t="shared" si="51"/>
        <v>Si</v>
      </c>
      <c r="P679" s="17">
        <v>1</v>
      </c>
      <c r="Q679" s="19">
        <f>Tablas!$C$5*H679</f>
        <v>2500</v>
      </c>
      <c r="R679" s="19">
        <f>Tablas!$D$5*I679</f>
        <v>0</v>
      </c>
      <c r="S679" s="19">
        <f>Tablas!$E$5*J679</f>
        <v>0</v>
      </c>
      <c r="T679" s="19">
        <f>Tablas!$F$5*K679</f>
        <v>120000</v>
      </c>
      <c r="U679" s="19">
        <f>Tablas!$G$5*L679</f>
        <v>250000</v>
      </c>
      <c r="V679" s="19">
        <f>Tablas!$H$5*M679</f>
        <v>0</v>
      </c>
      <c r="W679" s="19">
        <f t="shared" si="52"/>
        <v>372500</v>
      </c>
      <c r="X679" s="17">
        <f>VLOOKUP(G679, Tablas!$B$9:$C$36, 2, FALSE)</f>
        <v>2</v>
      </c>
      <c r="Y679" s="17">
        <f t="shared" si="53"/>
        <v>2019</v>
      </c>
      <c r="Z679" s="17">
        <f t="shared" si="54"/>
        <v>2</v>
      </c>
    </row>
    <row r="680" spans="1:26" x14ac:dyDescent="0.25">
      <c r="A680" s="2">
        <v>10000678</v>
      </c>
      <c r="B680" s="1" t="s">
        <v>926</v>
      </c>
      <c r="C680" s="3">
        <v>43578</v>
      </c>
      <c r="D680" s="3">
        <v>43812</v>
      </c>
      <c r="E680" s="3" t="s">
        <v>37</v>
      </c>
      <c r="F680" s="1" t="s">
        <v>921</v>
      </c>
      <c r="G680" s="4" t="s">
        <v>70</v>
      </c>
      <c r="H680" s="8">
        <v>0</v>
      </c>
      <c r="I680" s="8">
        <v>1</v>
      </c>
      <c r="J680" s="8">
        <v>0</v>
      </c>
      <c r="K680" s="8">
        <v>3</v>
      </c>
      <c r="L680" s="8">
        <v>3</v>
      </c>
      <c r="M680" s="8">
        <v>1</v>
      </c>
      <c r="N680" s="17" t="str">
        <f t="shared" si="50"/>
        <v>Si</v>
      </c>
      <c r="O680" s="17" t="str">
        <f t="shared" si="51"/>
        <v>Si</v>
      </c>
      <c r="P680" s="17">
        <v>1</v>
      </c>
      <c r="Q680" s="19">
        <f>Tablas!$C$5*H680</f>
        <v>0</v>
      </c>
      <c r="R680" s="19">
        <f>Tablas!$D$5*I680</f>
        <v>6500</v>
      </c>
      <c r="S680" s="19">
        <f>Tablas!$E$5*J680</f>
        <v>0</v>
      </c>
      <c r="T680" s="19">
        <f>Tablas!$F$5*K680</f>
        <v>360000</v>
      </c>
      <c r="U680" s="19">
        <f>Tablas!$G$5*L680</f>
        <v>750000</v>
      </c>
      <c r="V680" s="19">
        <f>Tablas!$H$5*M680</f>
        <v>180000</v>
      </c>
      <c r="W680" s="19">
        <f t="shared" si="52"/>
        <v>1296500</v>
      </c>
      <c r="X680" s="17">
        <f>VLOOKUP(G680, Tablas!$B$9:$C$36, 2, FALSE)</f>
        <v>2</v>
      </c>
      <c r="Y680" s="17">
        <f t="shared" si="53"/>
        <v>2019</v>
      </c>
      <c r="Z680" s="17">
        <f t="shared" si="54"/>
        <v>12</v>
      </c>
    </row>
    <row r="681" spans="1:26" x14ac:dyDescent="0.25">
      <c r="A681" s="2">
        <v>10000679</v>
      </c>
      <c r="B681" s="1" t="s">
        <v>927</v>
      </c>
      <c r="C681" s="3">
        <v>43578</v>
      </c>
      <c r="D681" s="3">
        <v>43859</v>
      </c>
      <c r="E681" s="3" t="s">
        <v>37</v>
      </c>
      <c r="F681" s="1" t="s">
        <v>921</v>
      </c>
      <c r="G681" s="4" t="s">
        <v>70</v>
      </c>
      <c r="H681" s="8">
        <v>0</v>
      </c>
      <c r="I681" s="8">
        <v>1</v>
      </c>
      <c r="J681" s="8">
        <v>1</v>
      </c>
      <c r="K681" s="8">
        <v>3</v>
      </c>
      <c r="L681" s="8">
        <v>3</v>
      </c>
      <c r="M681" s="8">
        <v>2</v>
      </c>
      <c r="N681" s="17" t="str">
        <f t="shared" si="50"/>
        <v>Si</v>
      </c>
      <c r="O681" s="17" t="str">
        <f t="shared" si="51"/>
        <v>Si</v>
      </c>
      <c r="P681" s="17">
        <v>1</v>
      </c>
      <c r="Q681" s="19">
        <f>Tablas!$C$5*H681</f>
        <v>0</v>
      </c>
      <c r="R681" s="19">
        <f>Tablas!$D$5*I681</f>
        <v>6500</v>
      </c>
      <c r="S681" s="19">
        <f>Tablas!$E$5*J681</f>
        <v>1500</v>
      </c>
      <c r="T681" s="19">
        <f>Tablas!$F$5*K681</f>
        <v>360000</v>
      </c>
      <c r="U681" s="19">
        <f>Tablas!$G$5*L681</f>
        <v>750000</v>
      </c>
      <c r="V681" s="19">
        <f>Tablas!$H$5*M681</f>
        <v>360000</v>
      </c>
      <c r="W681" s="19">
        <f t="shared" si="52"/>
        <v>1478000</v>
      </c>
      <c r="X681" s="17">
        <f>VLOOKUP(G681, Tablas!$B$9:$C$36, 2, FALSE)</f>
        <v>2</v>
      </c>
      <c r="Y681" s="17">
        <f t="shared" si="53"/>
        <v>2019</v>
      </c>
      <c r="Z681" s="17">
        <f t="shared" si="54"/>
        <v>1</v>
      </c>
    </row>
    <row r="682" spans="1:26" x14ac:dyDescent="0.25">
      <c r="A682" s="2">
        <v>10000680</v>
      </c>
      <c r="B682" s="1" t="s">
        <v>928</v>
      </c>
      <c r="C682" s="3">
        <v>43578</v>
      </c>
      <c r="D682" s="3">
        <v>43816</v>
      </c>
      <c r="E682" s="3" t="s">
        <v>37</v>
      </c>
      <c r="F682" s="1" t="s">
        <v>921</v>
      </c>
      <c r="G682" s="4" t="s">
        <v>70</v>
      </c>
      <c r="H682" s="8">
        <v>0</v>
      </c>
      <c r="I682" s="8">
        <v>1</v>
      </c>
      <c r="J682" s="8">
        <v>1</v>
      </c>
      <c r="K682" s="8">
        <v>0</v>
      </c>
      <c r="L682" s="8">
        <v>1</v>
      </c>
      <c r="M682" s="8">
        <v>1</v>
      </c>
      <c r="N682" s="17" t="str">
        <f t="shared" si="50"/>
        <v>Si</v>
      </c>
      <c r="O682" s="17" t="str">
        <f t="shared" si="51"/>
        <v>Si</v>
      </c>
      <c r="P682" s="17">
        <v>1</v>
      </c>
      <c r="Q682" s="19">
        <f>Tablas!$C$5*H682</f>
        <v>0</v>
      </c>
      <c r="R682" s="19">
        <f>Tablas!$D$5*I682</f>
        <v>6500</v>
      </c>
      <c r="S682" s="19">
        <f>Tablas!$E$5*J682</f>
        <v>1500</v>
      </c>
      <c r="T682" s="19">
        <f>Tablas!$F$5*K682</f>
        <v>0</v>
      </c>
      <c r="U682" s="19">
        <f>Tablas!$G$5*L682</f>
        <v>250000</v>
      </c>
      <c r="V682" s="19">
        <f>Tablas!$H$5*M682</f>
        <v>180000</v>
      </c>
      <c r="W682" s="19">
        <f t="shared" si="52"/>
        <v>438000</v>
      </c>
      <c r="X682" s="17">
        <f>VLOOKUP(G682, Tablas!$B$9:$C$36, 2, FALSE)</f>
        <v>2</v>
      </c>
      <c r="Y682" s="17">
        <f t="shared" si="53"/>
        <v>2019</v>
      </c>
      <c r="Z682" s="17">
        <f t="shared" si="54"/>
        <v>12</v>
      </c>
    </row>
    <row r="683" spans="1:26" x14ac:dyDescent="0.25">
      <c r="A683" s="2">
        <v>10000681</v>
      </c>
      <c r="B683" s="1" t="s">
        <v>929</v>
      </c>
      <c r="C683" s="3">
        <v>43578</v>
      </c>
      <c r="D683" s="3">
        <v>43953</v>
      </c>
      <c r="E683" s="3" t="s">
        <v>37</v>
      </c>
      <c r="F683" s="1" t="s">
        <v>921</v>
      </c>
      <c r="G683" s="4" t="s">
        <v>70</v>
      </c>
      <c r="H683" s="8">
        <v>1</v>
      </c>
      <c r="I683" s="8">
        <v>0</v>
      </c>
      <c r="J683" s="8">
        <v>1</v>
      </c>
      <c r="K683" s="8">
        <v>3</v>
      </c>
      <c r="L683" s="8">
        <v>3</v>
      </c>
      <c r="M683" s="8">
        <v>0</v>
      </c>
      <c r="N683" s="17" t="str">
        <f t="shared" si="50"/>
        <v>Si</v>
      </c>
      <c r="O683" s="17" t="str">
        <f t="shared" si="51"/>
        <v>Si</v>
      </c>
      <c r="P683" s="17">
        <v>1</v>
      </c>
      <c r="Q683" s="19">
        <f>Tablas!$C$5*H683</f>
        <v>2500</v>
      </c>
      <c r="R683" s="19">
        <f>Tablas!$D$5*I683</f>
        <v>0</v>
      </c>
      <c r="S683" s="19">
        <f>Tablas!$E$5*J683</f>
        <v>1500</v>
      </c>
      <c r="T683" s="19">
        <f>Tablas!$F$5*K683</f>
        <v>360000</v>
      </c>
      <c r="U683" s="19">
        <f>Tablas!$G$5*L683</f>
        <v>750000</v>
      </c>
      <c r="V683" s="19">
        <f>Tablas!$H$5*M683</f>
        <v>0</v>
      </c>
      <c r="W683" s="19">
        <f t="shared" si="52"/>
        <v>1114000</v>
      </c>
      <c r="X683" s="17">
        <f>VLOOKUP(G683, Tablas!$B$9:$C$36, 2, FALSE)</f>
        <v>2</v>
      </c>
      <c r="Y683" s="17">
        <f t="shared" si="53"/>
        <v>2019</v>
      </c>
      <c r="Z683" s="17">
        <f t="shared" si="54"/>
        <v>5</v>
      </c>
    </row>
    <row r="684" spans="1:26" x14ac:dyDescent="0.25">
      <c r="A684" s="2">
        <v>10000682</v>
      </c>
      <c r="B684" s="1" t="s">
        <v>930</v>
      </c>
      <c r="C684" s="3">
        <v>43595</v>
      </c>
      <c r="D684" s="3">
        <v>43864</v>
      </c>
      <c r="E684" s="3" t="s">
        <v>37</v>
      </c>
      <c r="F684" s="1" t="s">
        <v>568</v>
      </c>
      <c r="G684" s="4" t="s">
        <v>70</v>
      </c>
      <c r="H684" s="8">
        <v>0</v>
      </c>
      <c r="I684" s="8">
        <v>0</v>
      </c>
      <c r="J684" s="8">
        <v>1</v>
      </c>
      <c r="K684" s="8">
        <v>0</v>
      </c>
      <c r="L684" s="8">
        <v>1</v>
      </c>
      <c r="M684" s="8">
        <v>0</v>
      </c>
      <c r="N684" s="17" t="str">
        <f t="shared" si="50"/>
        <v>Si</v>
      </c>
      <c r="O684" s="17" t="str">
        <f t="shared" si="51"/>
        <v>Si</v>
      </c>
      <c r="P684" s="17">
        <v>1</v>
      </c>
      <c r="Q684" s="19">
        <f>Tablas!$C$5*H684</f>
        <v>0</v>
      </c>
      <c r="R684" s="19">
        <f>Tablas!$D$5*I684</f>
        <v>0</v>
      </c>
      <c r="S684" s="19">
        <f>Tablas!$E$5*J684</f>
        <v>1500</v>
      </c>
      <c r="T684" s="19">
        <f>Tablas!$F$5*K684</f>
        <v>0</v>
      </c>
      <c r="U684" s="19">
        <f>Tablas!$G$5*L684</f>
        <v>250000</v>
      </c>
      <c r="V684" s="19">
        <f>Tablas!$H$5*M684</f>
        <v>0</v>
      </c>
      <c r="W684" s="19">
        <f t="shared" si="52"/>
        <v>251500</v>
      </c>
      <c r="X684" s="17">
        <f>VLOOKUP(G684, Tablas!$B$9:$C$36, 2, FALSE)</f>
        <v>2</v>
      </c>
      <c r="Y684" s="17">
        <f t="shared" si="53"/>
        <v>2019</v>
      </c>
      <c r="Z684" s="17">
        <f t="shared" si="54"/>
        <v>2</v>
      </c>
    </row>
    <row r="685" spans="1:26" x14ac:dyDescent="0.25">
      <c r="A685" s="2">
        <v>10000683</v>
      </c>
      <c r="B685" s="1" t="s">
        <v>931</v>
      </c>
      <c r="C685" s="3">
        <v>43595</v>
      </c>
      <c r="D685" s="3">
        <v>44242</v>
      </c>
      <c r="E685" s="3" t="s">
        <v>37</v>
      </c>
      <c r="F685" s="1" t="s">
        <v>568</v>
      </c>
      <c r="G685" s="4" t="s">
        <v>70</v>
      </c>
      <c r="H685" s="8">
        <v>0</v>
      </c>
      <c r="I685" s="8">
        <v>2</v>
      </c>
      <c r="J685" s="8">
        <v>0</v>
      </c>
      <c r="K685" s="8">
        <v>0</v>
      </c>
      <c r="L685" s="8">
        <v>3</v>
      </c>
      <c r="M685" s="8">
        <v>2</v>
      </c>
      <c r="N685" s="17" t="str">
        <f t="shared" si="50"/>
        <v>Si</v>
      </c>
      <c r="O685" s="17" t="str">
        <f t="shared" si="51"/>
        <v>Si</v>
      </c>
      <c r="P685" s="17">
        <v>1</v>
      </c>
      <c r="Q685" s="19">
        <f>Tablas!$C$5*H685</f>
        <v>0</v>
      </c>
      <c r="R685" s="19">
        <f>Tablas!$D$5*I685</f>
        <v>13000</v>
      </c>
      <c r="S685" s="19">
        <f>Tablas!$E$5*J685</f>
        <v>0</v>
      </c>
      <c r="T685" s="19">
        <f>Tablas!$F$5*K685</f>
        <v>0</v>
      </c>
      <c r="U685" s="19">
        <f>Tablas!$G$5*L685</f>
        <v>750000</v>
      </c>
      <c r="V685" s="19">
        <f>Tablas!$H$5*M685</f>
        <v>360000</v>
      </c>
      <c r="W685" s="19">
        <f t="shared" si="52"/>
        <v>1123000</v>
      </c>
      <c r="X685" s="17">
        <f>VLOOKUP(G685, Tablas!$B$9:$C$36, 2, FALSE)</f>
        <v>2</v>
      </c>
      <c r="Y685" s="17">
        <f t="shared" si="53"/>
        <v>2019</v>
      </c>
      <c r="Z685" s="17">
        <f t="shared" si="54"/>
        <v>2</v>
      </c>
    </row>
    <row r="686" spans="1:26" x14ac:dyDescent="0.25">
      <c r="A686" s="2">
        <v>10000684</v>
      </c>
      <c r="B686" s="1" t="s">
        <v>932</v>
      </c>
      <c r="C686" s="3">
        <v>43595</v>
      </c>
      <c r="D686" s="3">
        <v>44433</v>
      </c>
      <c r="E686" s="3" t="s">
        <v>37</v>
      </c>
      <c r="F686" s="1" t="s">
        <v>204</v>
      </c>
      <c r="G686" s="4" t="s">
        <v>78</v>
      </c>
      <c r="H686" s="8">
        <v>0</v>
      </c>
      <c r="I686" s="8">
        <v>1</v>
      </c>
      <c r="J686" s="8">
        <v>0</v>
      </c>
      <c r="K686" s="8">
        <v>1</v>
      </c>
      <c r="L686" s="8">
        <v>2</v>
      </c>
      <c r="M686" s="8">
        <v>0</v>
      </c>
      <c r="N686" s="17" t="str">
        <f t="shared" si="50"/>
        <v>Si</v>
      </c>
      <c r="O686" s="17" t="str">
        <f t="shared" si="51"/>
        <v>Si</v>
      </c>
      <c r="P686" s="17">
        <v>1</v>
      </c>
      <c r="Q686" s="19">
        <f>Tablas!$C$5*H686</f>
        <v>0</v>
      </c>
      <c r="R686" s="19">
        <f>Tablas!$D$5*I686</f>
        <v>6500</v>
      </c>
      <c r="S686" s="19">
        <f>Tablas!$E$5*J686</f>
        <v>0</v>
      </c>
      <c r="T686" s="19">
        <f>Tablas!$F$5*K686</f>
        <v>120000</v>
      </c>
      <c r="U686" s="19">
        <f>Tablas!$G$5*L686</f>
        <v>500000</v>
      </c>
      <c r="V686" s="19">
        <f>Tablas!$H$5*M686</f>
        <v>0</v>
      </c>
      <c r="W686" s="19">
        <f t="shared" si="52"/>
        <v>626500</v>
      </c>
      <c r="X686" s="17">
        <f>VLOOKUP(G686, Tablas!$B$9:$C$36, 2, FALSE)</f>
        <v>2</v>
      </c>
      <c r="Y686" s="17">
        <f t="shared" si="53"/>
        <v>2019</v>
      </c>
      <c r="Z686" s="17">
        <f t="shared" si="54"/>
        <v>8</v>
      </c>
    </row>
    <row r="687" spans="1:26" x14ac:dyDescent="0.25">
      <c r="A687" s="2">
        <v>10000685</v>
      </c>
      <c r="B687" s="1" t="s">
        <v>933</v>
      </c>
      <c r="C687" s="3">
        <v>43595</v>
      </c>
      <c r="D687" s="3">
        <v>43760</v>
      </c>
      <c r="E687" s="3" t="s">
        <v>37</v>
      </c>
      <c r="F687" s="1" t="s">
        <v>204</v>
      </c>
      <c r="G687" s="4" t="s">
        <v>78</v>
      </c>
      <c r="H687" s="8">
        <v>0</v>
      </c>
      <c r="I687" s="8">
        <v>0</v>
      </c>
      <c r="J687" s="8">
        <v>0</v>
      </c>
      <c r="K687" s="8">
        <v>1</v>
      </c>
      <c r="L687" s="8">
        <v>1</v>
      </c>
      <c r="M687" s="8">
        <v>2</v>
      </c>
      <c r="N687" s="17" t="str">
        <f t="shared" si="50"/>
        <v>No</v>
      </c>
      <c r="O687" s="17" t="str">
        <f t="shared" si="51"/>
        <v>Si</v>
      </c>
      <c r="P687" s="17">
        <v>1</v>
      </c>
      <c r="Q687" s="19">
        <f>Tablas!$C$5*H687</f>
        <v>0</v>
      </c>
      <c r="R687" s="19">
        <f>Tablas!$D$5*I687</f>
        <v>0</v>
      </c>
      <c r="S687" s="19">
        <f>Tablas!$E$5*J687</f>
        <v>0</v>
      </c>
      <c r="T687" s="19">
        <f>Tablas!$F$5*K687</f>
        <v>120000</v>
      </c>
      <c r="U687" s="19">
        <f>Tablas!$G$5*L687</f>
        <v>250000</v>
      </c>
      <c r="V687" s="19">
        <f>Tablas!$H$5*M687</f>
        <v>360000</v>
      </c>
      <c r="W687" s="19">
        <f t="shared" si="52"/>
        <v>730000</v>
      </c>
      <c r="X687" s="17">
        <f>VLOOKUP(G687, Tablas!$B$9:$C$36, 2, FALSE)</f>
        <v>2</v>
      </c>
      <c r="Y687" s="17">
        <f t="shared" si="53"/>
        <v>2019</v>
      </c>
      <c r="Z687" s="17">
        <f t="shared" si="54"/>
        <v>10</v>
      </c>
    </row>
    <row r="688" spans="1:26" x14ac:dyDescent="0.25">
      <c r="A688" s="2">
        <v>10000686</v>
      </c>
      <c r="B688" s="1" t="s">
        <v>934</v>
      </c>
      <c r="C688" s="3">
        <v>43595</v>
      </c>
      <c r="D688" s="3">
        <v>44259</v>
      </c>
      <c r="E688" s="3" t="s">
        <v>37</v>
      </c>
      <c r="F688" s="1" t="s">
        <v>243</v>
      </c>
      <c r="G688" s="4" t="s">
        <v>57</v>
      </c>
      <c r="H688" s="8">
        <v>1</v>
      </c>
      <c r="I688" s="8">
        <v>1</v>
      </c>
      <c r="J688" s="8">
        <v>0</v>
      </c>
      <c r="K688" s="8">
        <v>1</v>
      </c>
      <c r="L688" s="8">
        <v>1</v>
      </c>
      <c r="M688" s="8">
        <v>2</v>
      </c>
      <c r="N688" s="17" t="str">
        <f t="shared" si="50"/>
        <v>Si</v>
      </c>
      <c r="O688" s="17" t="str">
        <f t="shared" si="51"/>
        <v>Si</v>
      </c>
      <c r="P688" s="17">
        <v>1</v>
      </c>
      <c r="Q688" s="19">
        <f>Tablas!$C$5*H688</f>
        <v>2500</v>
      </c>
      <c r="R688" s="19">
        <f>Tablas!$D$5*I688</f>
        <v>6500</v>
      </c>
      <c r="S688" s="19">
        <f>Tablas!$E$5*J688</f>
        <v>0</v>
      </c>
      <c r="T688" s="19">
        <f>Tablas!$F$5*K688</f>
        <v>120000</v>
      </c>
      <c r="U688" s="19">
        <f>Tablas!$G$5*L688</f>
        <v>250000</v>
      </c>
      <c r="V688" s="19">
        <f>Tablas!$H$5*M688</f>
        <v>360000</v>
      </c>
      <c r="W688" s="19">
        <f t="shared" si="52"/>
        <v>739000</v>
      </c>
      <c r="X688" s="17">
        <f>VLOOKUP(G688, Tablas!$B$9:$C$36, 2, FALSE)</f>
        <v>1</v>
      </c>
      <c r="Y688" s="17">
        <f t="shared" si="53"/>
        <v>2019</v>
      </c>
      <c r="Z688" s="17">
        <f t="shared" si="54"/>
        <v>3</v>
      </c>
    </row>
    <row r="689" spans="1:26" x14ac:dyDescent="0.25">
      <c r="A689" s="2">
        <v>10000687</v>
      </c>
      <c r="B689" s="1" t="s">
        <v>935</v>
      </c>
      <c r="C689" s="3">
        <v>43595</v>
      </c>
      <c r="D689" s="3">
        <v>44318</v>
      </c>
      <c r="E689" s="3" t="s">
        <v>44</v>
      </c>
      <c r="F689" s="1" t="s">
        <v>683</v>
      </c>
      <c r="G689" s="4" t="s">
        <v>39</v>
      </c>
      <c r="H689" s="8">
        <v>0</v>
      </c>
      <c r="I689" s="8">
        <v>0</v>
      </c>
      <c r="J689" s="8">
        <v>0</v>
      </c>
      <c r="K689" s="8">
        <v>1</v>
      </c>
      <c r="L689" s="8">
        <v>3</v>
      </c>
      <c r="M689" s="8">
        <v>1</v>
      </c>
      <c r="N689" s="17" t="str">
        <f t="shared" si="50"/>
        <v>No</v>
      </c>
      <c r="O689" s="17" t="str">
        <f t="shared" si="51"/>
        <v>Si</v>
      </c>
      <c r="P689" s="17">
        <v>1</v>
      </c>
      <c r="Q689" s="19">
        <f>Tablas!$C$5*H689</f>
        <v>0</v>
      </c>
      <c r="R689" s="19">
        <f>Tablas!$D$5*I689</f>
        <v>0</v>
      </c>
      <c r="S689" s="19">
        <f>Tablas!$E$5*J689</f>
        <v>0</v>
      </c>
      <c r="T689" s="19">
        <f>Tablas!$F$5*K689</f>
        <v>120000</v>
      </c>
      <c r="U689" s="19">
        <f>Tablas!$G$5*L689</f>
        <v>750000</v>
      </c>
      <c r="V689" s="19">
        <f>Tablas!$H$5*M689</f>
        <v>180000</v>
      </c>
      <c r="W689" s="19">
        <f t="shared" si="52"/>
        <v>1050000</v>
      </c>
      <c r="X689" s="17">
        <f>VLOOKUP(G689, Tablas!$B$9:$C$36, 2, FALSE)</f>
        <v>1</v>
      </c>
      <c r="Y689" s="17">
        <f t="shared" si="53"/>
        <v>2019</v>
      </c>
      <c r="Z689" s="17">
        <f t="shared" si="54"/>
        <v>5</v>
      </c>
    </row>
    <row r="690" spans="1:26" x14ac:dyDescent="0.25">
      <c r="A690" s="2">
        <v>10000688</v>
      </c>
      <c r="B690" s="1" t="s">
        <v>936</v>
      </c>
      <c r="C690" s="3">
        <v>43595</v>
      </c>
      <c r="D690" s="3">
        <v>43874</v>
      </c>
      <c r="E690" s="3" t="s">
        <v>44</v>
      </c>
      <c r="F690" s="1" t="s">
        <v>254</v>
      </c>
      <c r="G690" s="4" t="s">
        <v>78</v>
      </c>
      <c r="H690" s="8">
        <v>0</v>
      </c>
      <c r="I690" s="8">
        <v>0</v>
      </c>
      <c r="J690" s="8">
        <v>0</v>
      </c>
      <c r="K690" s="8">
        <v>1</v>
      </c>
      <c r="L690" s="8">
        <v>3</v>
      </c>
      <c r="M690" s="8">
        <v>0</v>
      </c>
      <c r="N690" s="17" t="str">
        <f t="shared" si="50"/>
        <v>No</v>
      </c>
      <c r="O690" s="17" t="str">
        <f t="shared" si="51"/>
        <v>Si</v>
      </c>
      <c r="P690" s="17">
        <v>1</v>
      </c>
      <c r="Q690" s="19">
        <f>Tablas!$C$5*H690</f>
        <v>0</v>
      </c>
      <c r="R690" s="19">
        <f>Tablas!$D$5*I690</f>
        <v>0</v>
      </c>
      <c r="S690" s="19">
        <f>Tablas!$E$5*J690</f>
        <v>0</v>
      </c>
      <c r="T690" s="19">
        <f>Tablas!$F$5*K690</f>
        <v>120000</v>
      </c>
      <c r="U690" s="19">
        <f>Tablas!$G$5*L690</f>
        <v>750000</v>
      </c>
      <c r="V690" s="19">
        <f>Tablas!$H$5*M690</f>
        <v>0</v>
      </c>
      <c r="W690" s="19">
        <f t="shared" si="52"/>
        <v>870000</v>
      </c>
      <c r="X690" s="17">
        <f>VLOOKUP(G690, Tablas!$B$9:$C$36, 2, FALSE)</f>
        <v>2</v>
      </c>
      <c r="Y690" s="17">
        <f t="shared" si="53"/>
        <v>2019</v>
      </c>
      <c r="Z690" s="17">
        <f t="shared" si="54"/>
        <v>2</v>
      </c>
    </row>
    <row r="691" spans="1:26" x14ac:dyDescent="0.25">
      <c r="A691" s="2">
        <v>10000689</v>
      </c>
      <c r="B691" s="1" t="s">
        <v>937</v>
      </c>
      <c r="C691" s="3">
        <v>43595</v>
      </c>
      <c r="D691" s="3">
        <v>43751</v>
      </c>
      <c r="E691" s="3" t="s">
        <v>44</v>
      </c>
      <c r="F691" s="1" t="s">
        <v>41</v>
      </c>
      <c r="G691" s="4" t="s">
        <v>41</v>
      </c>
      <c r="H691" s="8">
        <v>1</v>
      </c>
      <c r="I691" s="8">
        <v>2</v>
      </c>
      <c r="J691" s="8">
        <v>1</v>
      </c>
      <c r="K691" s="8">
        <v>3</v>
      </c>
      <c r="L691" s="8">
        <v>3</v>
      </c>
      <c r="M691" s="8">
        <v>1</v>
      </c>
      <c r="N691" s="17" t="str">
        <f t="shared" si="50"/>
        <v>Si</v>
      </c>
      <c r="O691" s="17" t="str">
        <f t="shared" si="51"/>
        <v>Si</v>
      </c>
      <c r="P691" s="17">
        <v>1</v>
      </c>
      <c r="Q691" s="19">
        <f>Tablas!$C$5*H691</f>
        <v>2500</v>
      </c>
      <c r="R691" s="19">
        <f>Tablas!$D$5*I691</f>
        <v>13000</v>
      </c>
      <c r="S691" s="19">
        <f>Tablas!$E$5*J691</f>
        <v>1500</v>
      </c>
      <c r="T691" s="19">
        <f>Tablas!$F$5*K691</f>
        <v>360000</v>
      </c>
      <c r="U691" s="19">
        <f>Tablas!$G$5*L691</f>
        <v>750000</v>
      </c>
      <c r="V691" s="19">
        <f>Tablas!$H$5*M691</f>
        <v>180000</v>
      </c>
      <c r="W691" s="19">
        <f t="shared" si="52"/>
        <v>1307000</v>
      </c>
      <c r="X691" s="17">
        <f>VLOOKUP(G691, Tablas!$B$9:$C$36, 2, FALSE)</f>
        <v>1</v>
      </c>
      <c r="Y691" s="17">
        <f t="shared" si="53"/>
        <v>2019</v>
      </c>
      <c r="Z691" s="17">
        <f t="shared" si="54"/>
        <v>10</v>
      </c>
    </row>
    <row r="692" spans="1:26" x14ac:dyDescent="0.25">
      <c r="A692" s="2">
        <v>10000690</v>
      </c>
      <c r="B692" s="1" t="s">
        <v>938</v>
      </c>
      <c r="C692" s="3">
        <v>43595</v>
      </c>
      <c r="D692" s="3">
        <v>44197</v>
      </c>
      <c r="E692" s="3" t="s">
        <v>44</v>
      </c>
      <c r="F692" s="1" t="s">
        <v>41</v>
      </c>
      <c r="G692" s="4" t="s">
        <v>41</v>
      </c>
      <c r="H692" s="8">
        <v>0</v>
      </c>
      <c r="I692" s="8">
        <v>0</v>
      </c>
      <c r="J692" s="8">
        <v>1</v>
      </c>
      <c r="K692" s="8">
        <v>3</v>
      </c>
      <c r="L692" s="8">
        <v>3</v>
      </c>
      <c r="M692" s="8">
        <v>2</v>
      </c>
      <c r="N692" s="17" t="str">
        <f t="shared" si="50"/>
        <v>Si</v>
      </c>
      <c r="O692" s="17" t="str">
        <f t="shared" si="51"/>
        <v>Si</v>
      </c>
      <c r="P692" s="17">
        <v>1</v>
      </c>
      <c r="Q692" s="19">
        <f>Tablas!$C$5*H692</f>
        <v>0</v>
      </c>
      <c r="R692" s="19">
        <f>Tablas!$D$5*I692</f>
        <v>0</v>
      </c>
      <c r="S692" s="19">
        <f>Tablas!$E$5*J692</f>
        <v>1500</v>
      </c>
      <c r="T692" s="19">
        <f>Tablas!$F$5*K692</f>
        <v>360000</v>
      </c>
      <c r="U692" s="19">
        <f>Tablas!$G$5*L692</f>
        <v>750000</v>
      </c>
      <c r="V692" s="19">
        <f>Tablas!$H$5*M692</f>
        <v>360000</v>
      </c>
      <c r="W692" s="19">
        <f t="shared" si="52"/>
        <v>1471500</v>
      </c>
      <c r="X692" s="17">
        <f>VLOOKUP(G692, Tablas!$B$9:$C$36, 2, FALSE)</f>
        <v>1</v>
      </c>
      <c r="Y692" s="17">
        <f t="shared" si="53"/>
        <v>2019</v>
      </c>
      <c r="Z692" s="17">
        <f t="shared" si="54"/>
        <v>1</v>
      </c>
    </row>
    <row r="693" spans="1:26" x14ac:dyDescent="0.25">
      <c r="A693" s="2">
        <v>10000691</v>
      </c>
      <c r="B693" s="1" t="s">
        <v>939</v>
      </c>
      <c r="C693" s="3">
        <v>43595</v>
      </c>
      <c r="D693" s="3">
        <v>43687</v>
      </c>
      <c r="E693" s="3" t="s">
        <v>37</v>
      </c>
      <c r="F693" s="1" t="s">
        <v>112</v>
      </c>
      <c r="G693" s="4" t="s">
        <v>113</v>
      </c>
      <c r="H693" s="8">
        <v>0</v>
      </c>
      <c r="I693" s="8">
        <v>2</v>
      </c>
      <c r="J693" s="8">
        <v>0</v>
      </c>
      <c r="K693" s="8">
        <v>3</v>
      </c>
      <c r="L693" s="8">
        <v>1</v>
      </c>
      <c r="M693" s="8">
        <v>1</v>
      </c>
      <c r="N693" s="17" t="str">
        <f t="shared" si="50"/>
        <v>Si</v>
      </c>
      <c r="O693" s="17" t="str">
        <f t="shared" si="51"/>
        <v>Si</v>
      </c>
      <c r="P693" s="17">
        <v>1</v>
      </c>
      <c r="Q693" s="19">
        <f>Tablas!$C$5*H693</f>
        <v>0</v>
      </c>
      <c r="R693" s="19">
        <f>Tablas!$D$5*I693</f>
        <v>13000</v>
      </c>
      <c r="S693" s="19">
        <f>Tablas!$E$5*J693</f>
        <v>0</v>
      </c>
      <c r="T693" s="19">
        <f>Tablas!$F$5*K693</f>
        <v>360000</v>
      </c>
      <c r="U693" s="19">
        <f>Tablas!$G$5*L693</f>
        <v>250000</v>
      </c>
      <c r="V693" s="19">
        <f>Tablas!$H$5*M693</f>
        <v>180000</v>
      </c>
      <c r="W693" s="19">
        <f t="shared" si="52"/>
        <v>803000</v>
      </c>
      <c r="X693" s="17">
        <f>VLOOKUP(G693, Tablas!$B$9:$C$36, 2, FALSE)</f>
        <v>3</v>
      </c>
      <c r="Y693" s="17">
        <f t="shared" si="53"/>
        <v>2019</v>
      </c>
      <c r="Z693" s="17">
        <f t="shared" si="54"/>
        <v>8</v>
      </c>
    </row>
    <row r="694" spans="1:26" x14ac:dyDescent="0.25">
      <c r="A694" s="2">
        <v>10000692</v>
      </c>
      <c r="B694" s="1" t="s">
        <v>940</v>
      </c>
      <c r="C694" s="3">
        <v>43595</v>
      </c>
      <c r="D694" s="3">
        <v>43682</v>
      </c>
      <c r="E694" s="3" t="s">
        <v>37</v>
      </c>
      <c r="F694" s="1" t="s">
        <v>941</v>
      </c>
      <c r="G694" s="4" t="s">
        <v>163</v>
      </c>
      <c r="H694" s="8">
        <v>0</v>
      </c>
      <c r="I694" s="8">
        <v>2</v>
      </c>
      <c r="J694" s="8">
        <v>0</v>
      </c>
      <c r="K694" s="8">
        <v>3</v>
      </c>
      <c r="L694" s="8">
        <v>2</v>
      </c>
      <c r="M694" s="8">
        <v>2</v>
      </c>
      <c r="N694" s="17" t="str">
        <f t="shared" si="50"/>
        <v>Si</v>
      </c>
      <c r="O694" s="17" t="str">
        <f t="shared" si="51"/>
        <v>Si</v>
      </c>
      <c r="P694" s="17">
        <v>1</v>
      </c>
      <c r="Q694" s="19">
        <f>Tablas!$C$5*H694</f>
        <v>0</v>
      </c>
      <c r="R694" s="19">
        <f>Tablas!$D$5*I694</f>
        <v>13000</v>
      </c>
      <c r="S694" s="19">
        <f>Tablas!$E$5*J694</f>
        <v>0</v>
      </c>
      <c r="T694" s="19">
        <f>Tablas!$F$5*K694</f>
        <v>360000</v>
      </c>
      <c r="U694" s="19">
        <f>Tablas!$G$5*L694</f>
        <v>500000</v>
      </c>
      <c r="V694" s="19">
        <f>Tablas!$H$5*M694</f>
        <v>360000</v>
      </c>
      <c r="W694" s="19">
        <f t="shared" si="52"/>
        <v>1233000</v>
      </c>
      <c r="X694" s="17">
        <f>VLOOKUP(G694, Tablas!$B$9:$C$36, 2, FALSE)</f>
        <v>4</v>
      </c>
      <c r="Y694" s="17">
        <f t="shared" si="53"/>
        <v>2019</v>
      </c>
      <c r="Z694" s="17">
        <f t="shared" si="54"/>
        <v>8</v>
      </c>
    </row>
    <row r="695" spans="1:26" x14ac:dyDescent="0.25">
      <c r="A695" s="2">
        <v>10000693</v>
      </c>
      <c r="B695" s="1" t="s">
        <v>942</v>
      </c>
      <c r="C695" s="3">
        <v>43595</v>
      </c>
      <c r="D695" s="3">
        <v>43887</v>
      </c>
      <c r="E695" s="3" t="s">
        <v>44</v>
      </c>
      <c r="F695" s="1" t="s">
        <v>943</v>
      </c>
      <c r="G695" s="4" t="s">
        <v>66</v>
      </c>
      <c r="H695" s="8">
        <v>1</v>
      </c>
      <c r="I695" s="8">
        <v>0</v>
      </c>
      <c r="J695" s="8">
        <v>0</v>
      </c>
      <c r="K695" s="8">
        <v>1</v>
      </c>
      <c r="L695" s="8">
        <v>3</v>
      </c>
      <c r="M695" s="8">
        <v>0</v>
      </c>
      <c r="N695" s="17" t="str">
        <f t="shared" si="50"/>
        <v>Si</v>
      </c>
      <c r="O695" s="17" t="str">
        <f t="shared" si="51"/>
        <v>Si</v>
      </c>
      <c r="P695" s="17">
        <v>1</v>
      </c>
      <c r="Q695" s="19">
        <f>Tablas!$C$5*H695</f>
        <v>2500</v>
      </c>
      <c r="R695" s="19">
        <f>Tablas!$D$5*I695</f>
        <v>0</v>
      </c>
      <c r="S695" s="19">
        <f>Tablas!$E$5*J695</f>
        <v>0</v>
      </c>
      <c r="T695" s="19">
        <f>Tablas!$F$5*K695</f>
        <v>120000</v>
      </c>
      <c r="U695" s="19">
        <f>Tablas!$G$5*L695</f>
        <v>750000</v>
      </c>
      <c r="V695" s="19">
        <f>Tablas!$H$5*M695</f>
        <v>0</v>
      </c>
      <c r="W695" s="19">
        <f t="shared" si="52"/>
        <v>872500</v>
      </c>
      <c r="X695" s="17">
        <f>VLOOKUP(G695, Tablas!$B$9:$C$36, 2, FALSE)</f>
        <v>2</v>
      </c>
      <c r="Y695" s="17">
        <f t="shared" si="53"/>
        <v>2019</v>
      </c>
      <c r="Z695" s="17">
        <f t="shared" si="54"/>
        <v>2</v>
      </c>
    </row>
    <row r="696" spans="1:26" x14ac:dyDescent="0.25">
      <c r="A696" s="2">
        <v>10000694</v>
      </c>
      <c r="B696" s="1" t="s">
        <v>944</v>
      </c>
      <c r="C696" s="3">
        <v>43595</v>
      </c>
      <c r="D696" s="3">
        <v>44274</v>
      </c>
      <c r="E696" s="3" t="s">
        <v>37</v>
      </c>
      <c r="F696" s="1" t="s">
        <v>162</v>
      </c>
      <c r="G696" s="4" t="s">
        <v>163</v>
      </c>
      <c r="H696" s="8">
        <v>0</v>
      </c>
      <c r="I696" s="8">
        <v>1</v>
      </c>
      <c r="J696" s="8">
        <v>0</v>
      </c>
      <c r="K696" s="8">
        <v>1</v>
      </c>
      <c r="L696" s="8">
        <v>2</v>
      </c>
      <c r="M696" s="8">
        <v>1</v>
      </c>
      <c r="N696" s="17" t="str">
        <f t="shared" si="50"/>
        <v>Si</v>
      </c>
      <c r="O696" s="17" t="str">
        <f t="shared" si="51"/>
        <v>Si</v>
      </c>
      <c r="P696" s="17">
        <v>1</v>
      </c>
      <c r="Q696" s="19">
        <f>Tablas!$C$5*H696</f>
        <v>0</v>
      </c>
      <c r="R696" s="19">
        <f>Tablas!$D$5*I696</f>
        <v>6500</v>
      </c>
      <c r="S696" s="19">
        <f>Tablas!$E$5*J696</f>
        <v>0</v>
      </c>
      <c r="T696" s="19">
        <f>Tablas!$F$5*K696</f>
        <v>120000</v>
      </c>
      <c r="U696" s="19">
        <f>Tablas!$G$5*L696</f>
        <v>500000</v>
      </c>
      <c r="V696" s="19">
        <f>Tablas!$H$5*M696</f>
        <v>180000</v>
      </c>
      <c r="W696" s="19">
        <f t="shared" si="52"/>
        <v>806500</v>
      </c>
      <c r="X696" s="17">
        <f>VLOOKUP(G696, Tablas!$B$9:$C$36, 2, FALSE)</f>
        <v>4</v>
      </c>
      <c r="Y696" s="17">
        <f t="shared" si="53"/>
        <v>2019</v>
      </c>
      <c r="Z696" s="17">
        <f t="shared" si="54"/>
        <v>3</v>
      </c>
    </row>
    <row r="697" spans="1:26" x14ac:dyDescent="0.25">
      <c r="A697" s="2">
        <v>10000695</v>
      </c>
      <c r="B697" s="1" t="s">
        <v>945</v>
      </c>
      <c r="C697" s="3">
        <v>43595</v>
      </c>
      <c r="D697" s="3">
        <v>44371</v>
      </c>
      <c r="E697" s="3" t="s">
        <v>37</v>
      </c>
      <c r="F697" s="1" t="s">
        <v>53</v>
      </c>
      <c r="G697" s="4" t="s">
        <v>54</v>
      </c>
      <c r="H697" s="8">
        <v>1</v>
      </c>
      <c r="I697" s="8">
        <v>0</v>
      </c>
      <c r="J697" s="8">
        <v>0</v>
      </c>
      <c r="K697" s="8">
        <v>0</v>
      </c>
      <c r="L697" s="8">
        <v>1</v>
      </c>
      <c r="M697" s="8">
        <v>2</v>
      </c>
      <c r="N697" s="17" t="str">
        <f t="shared" si="50"/>
        <v>Si</v>
      </c>
      <c r="O697" s="17" t="str">
        <f t="shared" si="51"/>
        <v>Si</v>
      </c>
      <c r="P697" s="17">
        <v>1</v>
      </c>
      <c r="Q697" s="19">
        <f>Tablas!$C$5*H697</f>
        <v>2500</v>
      </c>
      <c r="R697" s="19">
        <f>Tablas!$D$5*I697</f>
        <v>0</v>
      </c>
      <c r="S697" s="19">
        <f>Tablas!$E$5*J697</f>
        <v>0</v>
      </c>
      <c r="T697" s="19">
        <f>Tablas!$F$5*K697</f>
        <v>0</v>
      </c>
      <c r="U697" s="19">
        <f>Tablas!$G$5*L697</f>
        <v>250000</v>
      </c>
      <c r="V697" s="19">
        <f>Tablas!$H$5*M697</f>
        <v>360000</v>
      </c>
      <c r="W697" s="19">
        <f t="shared" si="52"/>
        <v>612500</v>
      </c>
      <c r="X697" s="17">
        <f>VLOOKUP(G697, Tablas!$B$9:$C$36, 2, FALSE)</f>
        <v>1</v>
      </c>
      <c r="Y697" s="17">
        <f t="shared" si="53"/>
        <v>2019</v>
      </c>
      <c r="Z697" s="17">
        <f t="shared" si="54"/>
        <v>6</v>
      </c>
    </row>
    <row r="698" spans="1:26" x14ac:dyDescent="0.25">
      <c r="A698" s="2">
        <v>10000696</v>
      </c>
      <c r="B698" s="1" t="s">
        <v>946</v>
      </c>
      <c r="C698" s="3">
        <v>43595</v>
      </c>
      <c r="D698" s="3">
        <v>43689</v>
      </c>
      <c r="E698" s="3" t="s">
        <v>37</v>
      </c>
      <c r="F698" s="1" t="s">
        <v>41</v>
      </c>
      <c r="G698" s="4" t="s">
        <v>41</v>
      </c>
      <c r="H698" s="8">
        <v>1</v>
      </c>
      <c r="I698" s="8">
        <v>0</v>
      </c>
      <c r="J698" s="8">
        <v>1</v>
      </c>
      <c r="K698" s="8">
        <v>0</v>
      </c>
      <c r="L698" s="8">
        <v>1</v>
      </c>
      <c r="M698" s="8">
        <v>1</v>
      </c>
      <c r="N698" s="17" t="str">
        <f t="shared" si="50"/>
        <v>Si</v>
      </c>
      <c r="O698" s="17" t="str">
        <f t="shared" si="51"/>
        <v>Si</v>
      </c>
      <c r="P698" s="17">
        <v>1</v>
      </c>
      <c r="Q698" s="19">
        <f>Tablas!$C$5*H698</f>
        <v>2500</v>
      </c>
      <c r="R698" s="19">
        <f>Tablas!$D$5*I698</f>
        <v>0</v>
      </c>
      <c r="S698" s="19">
        <f>Tablas!$E$5*J698</f>
        <v>1500</v>
      </c>
      <c r="T698" s="19">
        <f>Tablas!$F$5*K698</f>
        <v>0</v>
      </c>
      <c r="U698" s="19">
        <f>Tablas!$G$5*L698</f>
        <v>250000</v>
      </c>
      <c r="V698" s="19">
        <f>Tablas!$H$5*M698</f>
        <v>180000</v>
      </c>
      <c r="W698" s="19">
        <f t="shared" si="52"/>
        <v>434000</v>
      </c>
      <c r="X698" s="17">
        <f>VLOOKUP(G698, Tablas!$B$9:$C$36, 2, FALSE)</f>
        <v>1</v>
      </c>
      <c r="Y698" s="17">
        <f t="shared" si="53"/>
        <v>2019</v>
      </c>
      <c r="Z698" s="17">
        <f t="shared" si="54"/>
        <v>8</v>
      </c>
    </row>
    <row r="699" spans="1:26" x14ac:dyDescent="0.25">
      <c r="A699" s="2">
        <v>10000697</v>
      </c>
      <c r="B699" s="1" t="s">
        <v>947</v>
      </c>
      <c r="C699" s="3">
        <v>43595</v>
      </c>
      <c r="D699" s="3">
        <v>43905</v>
      </c>
      <c r="E699" s="3" t="s">
        <v>37</v>
      </c>
      <c r="F699" s="1" t="s">
        <v>381</v>
      </c>
      <c r="G699" s="4" t="s">
        <v>258</v>
      </c>
      <c r="H699" s="8">
        <v>1</v>
      </c>
      <c r="I699" s="8">
        <v>2</v>
      </c>
      <c r="J699" s="8">
        <v>0</v>
      </c>
      <c r="K699" s="8">
        <v>1</v>
      </c>
      <c r="L699" s="8">
        <v>2</v>
      </c>
      <c r="M699" s="8">
        <v>1</v>
      </c>
      <c r="N699" s="17" t="str">
        <f t="shared" si="50"/>
        <v>Si</v>
      </c>
      <c r="O699" s="17" t="str">
        <f t="shared" si="51"/>
        <v>Si</v>
      </c>
      <c r="P699" s="17">
        <v>1</v>
      </c>
      <c r="Q699" s="19">
        <f>Tablas!$C$5*H699</f>
        <v>2500</v>
      </c>
      <c r="R699" s="19">
        <f>Tablas!$D$5*I699</f>
        <v>13000</v>
      </c>
      <c r="S699" s="19">
        <f>Tablas!$E$5*J699</f>
        <v>0</v>
      </c>
      <c r="T699" s="19">
        <f>Tablas!$F$5*K699</f>
        <v>120000</v>
      </c>
      <c r="U699" s="19">
        <f>Tablas!$G$5*L699</f>
        <v>500000</v>
      </c>
      <c r="V699" s="19">
        <f>Tablas!$H$5*M699</f>
        <v>180000</v>
      </c>
      <c r="W699" s="19">
        <f t="shared" si="52"/>
        <v>815500</v>
      </c>
      <c r="X699" s="17">
        <f>VLOOKUP(G699, Tablas!$B$9:$C$36, 2, FALSE)</f>
        <v>4</v>
      </c>
      <c r="Y699" s="17">
        <f t="shared" si="53"/>
        <v>2019</v>
      </c>
      <c r="Z699" s="17">
        <f t="shared" si="54"/>
        <v>3</v>
      </c>
    </row>
    <row r="700" spans="1:26" x14ac:dyDescent="0.25">
      <c r="A700" s="2">
        <v>10000698</v>
      </c>
      <c r="B700" s="1" t="s">
        <v>948</v>
      </c>
      <c r="C700" s="3">
        <v>43595</v>
      </c>
      <c r="D700" s="3">
        <v>44145</v>
      </c>
      <c r="E700" s="3" t="s">
        <v>44</v>
      </c>
      <c r="F700" s="1" t="s">
        <v>949</v>
      </c>
      <c r="G700" s="4" t="s">
        <v>74</v>
      </c>
      <c r="H700" s="8">
        <v>0</v>
      </c>
      <c r="I700" s="8">
        <v>2</v>
      </c>
      <c r="J700" s="8">
        <v>0</v>
      </c>
      <c r="K700" s="8">
        <v>1</v>
      </c>
      <c r="L700" s="8">
        <v>2</v>
      </c>
      <c r="M700" s="8">
        <v>2</v>
      </c>
      <c r="N700" s="17" t="str">
        <f t="shared" si="50"/>
        <v>Si</v>
      </c>
      <c r="O700" s="17" t="str">
        <f t="shared" si="51"/>
        <v>Si</v>
      </c>
      <c r="P700" s="17">
        <v>1</v>
      </c>
      <c r="Q700" s="19">
        <f>Tablas!$C$5*H700</f>
        <v>0</v>
      </c>
      <c r="R700" s="19">
        <f>Tablas!$D$5*I700</f>
        <v>13000</v>
      </c>
      <c r="S700" s="19">
        <f>Tablas!$E$5*J700</f>
        <v>0</v>
      </c>
      <c r="T700" s="19">
        <f>Tablas!$F$5*K700</f>
        <v>120000</v>
      </c>
      <c r="U700" s="19">
        <f>Tablas!$G$5*L700</f>
        <v>500000</v>
      </c>
      <c r="V700" s="19">
        <f>Tablas!$H$5*M700</f>
        <v>360000</v>
      </c>
      <c r="W700" s="19">
        <f t="shared" si="52"/>
        <v>993000</v>
      </c>
      <c r="X700" s="17">
        <f>VLOOKUP(G700, Tablas!$B$9:$C$36, 2, FALSE)</f>
        <v>2</v>
      </c>
      <c r="Y700" s="17">
        <f t="shared" si="53"/>
        <v>2019</v>
      </c>
      <c r="Z700" s="17">
        <f t="shared" si="54"/>
        <v>11</v>
      </c>
    </row>
    <row r="701" spans="1:26" x14ac:dyDescent="0.25">
      <c r="A701" s="2">
        <v>10000699</v>
      </c>
      <c r="B701" s="1" t="s">
        <v>950</v>
      </c>
      <c r="C701" s="3">
        <v>43595</v>
      </c>
      <c r="D701" s="3">
        <v>43755</v>
      </c>
      <c r="E701" s="3" t="s">
        <v>37</v>
      </c>
      <c r="F701" s="1" t="s">
        <v>831</v>
      </c>
      <c r="G701" s="4" t="s">
        <v>197</v>
      </c>
      <c r="H701" s="8">
        <v>0</v>
      </c>
      <c r="I701" s="8">
        <v>2</v>
      </c>
      <c r="J701" s="8">
        <v>0</v>
      </c>
      <c r="K701" s="8">
        <v>3</v>
      </c>
      <c r="L701" s="8">
        <v>2</v>
      </c>
      <c r="M701" s="8">
        <v>0</v>
      </c>
      <c r="N701" s="17" t="str">
        <f t="shared" si="50"/>
        <v>Si</v>
      </c>
      <c r="O701" s="17" t="str">
        <f t="shared" si="51"/>
        <v>Si</v>
      </c>
      <c r="P701" s="17">
        <v>1</v>
      </c>
      <c r="Q701" s="19">
        <f>Tablas!$C$5*H701</f>
        <v>0</v>
      </c>
      <c r="R701" s="19">
        <f>Tablas!$D$5*I701</f>
        <v>13000</v>
      </c>
      <c r="S701" s="19">
        <f>Tablas!$E$5*J701</f>
        <v>0</v>
      </c>
      <c r="T701" s="19">
        <f>Tablas!$F$5*K701</f>
        <v>360000</v>
      </c>
      <c r="U701" s="19">
        <f>Tablas!$G$5*L701</f>
        <v>500000</v>
      </c>
      <c r="V701" s="19">
        <f>Tablas!$H$5*M701</f>
        <v>0</v>
      </c>
      <c r="W701" s="19">
        <f t="shared" si="52"/>
        <v>873000</v>
      </c>
      <c r="X701" s="17">
        <f>VLOOKUP(G701, Tablas!$B$9:$C$36, 2, FALSE)</f>
        <v>4</v>
      </c>
      <c r="Y701" s="17">
        <f t="shared" si="53"/>
        <v>2019</v>
      </c>
      <c r="Z701" s="17">
        <f t="shared" si="54"/>
        <v>10</v>
      </c>
    </row>
    <row r="702" spans="1:26" x14ac:dyDescent="0.25">
      <c r="A702" s="2">
        <v>10000700</v>
      </c>
      <c r="B702" s="1" t="s">
        <v>951</v>
      </c>
      <c r="C702" s="3">
        <v>43595</v>
      </c>
      <c r="D702" s="3">
        <v>43952</v>
      </c>
      <c r="E702" s="3" t="s">
        <v>37</v>
      </c>
      <c r="F702" s="1" t="s">
        <v>49</v>
      </c>
      <c r="G702" s="4" t="s">
        <v>50</v>
      </c>
      <c r="H702" s="8">
        <v>0</v>
      </c>
      <c r="I702" s="8">
        <v>1</v>
      </c>
      <c r="J702" s="8">
        <v>1</v>
      </c>
      <c r="K702" s="8">
        <v>0</v>
      </c>
      <c r="L702" s="8">
        <v>1</v>
      </c>
      <c r="M702" s="8">
        <v>2</v>
      </c>
      <c r="N702" s="17" t="str">
        <f t="shared" si="50"/>
        <v>Si</v>
      </c>
      <c r="O702" s="17" t="str">
        <f t="shared" si="51"/>
        <v>Si</v>
      </c>
      <c r="P702" s="17">
        <v>1</v>
      </c>
      <c r="Q702" s="19">
        <f>Tablas!$C$5*H702</f>
        <v>0</v>
      </c>
      <c r="R702" s="19">
        <f>Tablas!$D$5*I702</f>
        <v>6500</v>
      </c>
      <c r="S702" s="19">
        <f>Tablas!$E$5*J702</f>
        <v>1500</v>
      </c>
      <c r="T702" s="19">
        <f>Tablas!$F$5*K702</f>
        <v>0</v>
      </c>
      <c r="U702" s="19">
        <f>Tablas!$G$5*L702</f>
        <v>250000</v>
      </c>
      <c r="V702" s="19">
        <f>Tablas!$H$5*M702</f>
        <v>360000</v>
      </c>
      <c r="W702" s="19">
        <f t="shared" si="52"/>
        <v>618000</v>
      </c>
      <c r="X702" s="17">
        <f>VLOOKUP(G702, Tablas!$B$9:$C$36, 2, FALSE)</f>
        <v>1</v>
      </c>
      <c r="Y702" s="17">
        <f t="shared" si="53"/>
        <v>2019</v>
      </c>
      <c r="Z702" s="17">
        <f t="shared" si="54"/>
        <v>5</v>
      </c>
    </row>
    <row r="703" spans="1:26" x14ac:dyDescent="0.25">
      <c r="A703" s="2">
        <v>10000701</v>
      </c>
      <c r="B703" s="1" t="s">
        <v>952</v>
      </c>
      <c r="C703" s="3">
        <v>43595</v>
      </c>
      <c r="D703" s="3">
        <v>44484</v>
      </c>
      <c r="E703" s="3" t="s">
        <v>37</v>
      </c>
      <c r="F703" s="1" t="s">
        <v>953</v>
      </c>
      <c r="G703" s="4" t="s">
        <v>113</v>
      </c>
      <c r="H703" s="8">
        <v>0</v>
      </c>
      <c r="I703" s="8">
        <v>2</v>
      </c>
      <c r="J703" s="8">
        <v>0</v>
      </c>
      <c r="K703" s="8">
        <v>1</v>
      </c>
      <c r="L703" s="8">
        <v>1</v>
      </c>
      <c r="M703" s="8">
        <v>0</v>
      </c>
      <c r="N703" s="17" t="str">
        <f t="shared" si="50"/>
        <v>Si</v>
      </c>
      <c r="O703" s="17" t="str">
        <f t="shared" si="51"/>
        <v>Si</v>
      </c>
      <c r="P703" s="17">
        <v>1</v>
      </c>
      <c r="Q703" s="19">
        <f>Tablas!$C$5*H703</f>
        <v>0</v>
      </c>
      <c r="R703" s="19">
        <f>Tablas!$D$5*I703</f>
        <v>13000</v>
      </c>
      <c r="S703" s="19">
        <f>Tablas!$E$5*J703</f>
        <v>0</v>
      </c>
      <c r="T703" s="19">
        <f>Tablas!$F$5*K703</f>
        <v>120000</v>
      </c>
      <c r="U703" s="19">
        <f>Tablas!$G$5*L703</f>
        <v>250000</v>
      </c>
      <c r="V703" s="19">
        <f>Tablas!$H$5*M703</f>
        <v>0</v>
      </c>
      <c r="W703" s="19">
        <f t="shared" si="52"/>
        <v>383000</v>
      </c>
      <c r="X703" s="17">
        <f>VLOOKUP(G703, Tablas!$B$9:$C$36, 2, FALSE)</f>
        <v>3</v>
      </c>
      <c r="Y703" s="17">
        <f t="shared" si="53"/>
        <v>2019</v>
      </c>
      <c r="Z703" s="17">
        <f t="shared" si="54"/>
        <v>10</v>
      </c>
    </row>
    <row r="704" spans="1:26" x14ac:dyDescent="0.25">
      <c r="A704" s="2">
        <v>10000702</v>
      </c>
      <c r="B704" s="1" t="s">
        <v>954</v>
      </c>
      <c r="C704" s="3">
        <v>43595</v>
      </c>
      <c r="D704" s="3">
        <v>44173</v>
      </c>
      <c r="E704" s="3" t="s">
        <v>37</v>
      </c>
      <c r="F704" s="1" t="s">
        <v>354</v>
      </c>
      <c r="G704" s="4" t="s">
        <v>74</v>
      </c>
      <c r="H704" s="8">
        <v>0</v>
      </c>
      <c r="I704" s="8">
        <v>2</v>
      </c>
      <c r="J704" s="8">
        <v>0</v>
      </c>
      <c r="K704" s="8">
        <v>1</v>
      </c>
      <c r="L704" s="8">
        <v>1</v>
      </c>
      <c r="M704" s="8">
        <v>0</v>
      </c>
      <c r="N704" s="17" t="str">
        <f t="shared" si="50"/>
        <v>Si</v>
      </c>
      <c r="O704" s="17" t="str">
        <f t="shared" si="51"/>
        <v>Si</v>
      </c>
      <c r="P704" s="17">
        <v>1</v>
      </c>
      <c r="Q704" s="19">
        <f>Tablas!$C$5*H704</f>
        <v>0</v>
      </c>
      <c r="R704" s="19">
        <f>Tablas!$D$5*I704</f>
        <v>13000</v>
      </c>
      <c r="S704" s="19">
        <f>Tablas!$E$5*J704</f>
        <v>0</v>
      </c>
      <c r="T704" s="19">
        <f>Tablas!$F$5*K704</f>
        <v>120000</v>
      </c>
      <c r="U704" s="19">
        <f>Tablas!$G$5*L704</f>
        <v>250000</v>
      </c>
      <c r="V704" s="19">
        <f>Tablas!$H$5*M704</f>
        <v>0</v>
      </c>
      <c r="W704" s="19">
        <f t="shared" si="52"/>
        <v>383000</v>
      </c>
      <c r="X704" s="17">
        <f>VLOOKUP(G704, Tablas!$B$9:$C$36, 2, FALSE)</f>
        <v>2</v>
      </c>
      <c r="Y704" s="17">
        <f t="shared" si="53"/>
        <v>2019</v>
      </c>
      <c r="Z704" s="17">
        <f t="shared" si="54"/>
        <v>12</v>
      </c>
    </row>
    <row r="705" spans="1:26" x14ac:dyDescent="0.25">
      <c r="A705" s="2">
        <v>10000703</v>
      </c>
      <c r="B705" s="1" t="s">
        <v>955</v>
      </c>
      <c r="C705" s="3">
        <v>43595</v>
      </c>
      <c r="D705" s="3">
        <v>43732</v>
      </c>
      <c r="E705" s="3" t="s">
        <v>37</v>
      </c>
      <c r="F705" s="1" t="s">
        <v>485</v>
      </c>
      <c r="G705" s="4" t="s">
        <v>47</v>
      </c>
      <c r="H705" s="8">
        <v>1</v>
      </c>
      <c r="I705" s="8">
        <v>1</v>
      </c>
      <c r="J705" s="8">
        <v>1</v>
      </c>
      <c r="K705" s="8">
        <v>0</v>
      </c>
      <c r="L705" s="8">
        <v>3</v>
      </c>
      <c r="M705" s="8">
        <v>1</v>
      </c>
      <c r="N705" s="17" t="str">
        <f t="shared" si="50"/>
        <v>Si</v>
      </c>
      <c r="O705" s="17" t="str">
        <f t="shared" si="51"/>
        <v>Si</v>
      </c>
      <c r="P705" s="17">
        <v>1</v>
      </c>
      <c r="Q705" s="19">
        <f>Tablas!$C$5*H705</f>
        <v>2500</v>
      </c>
      <c r="R705" s="19">
        <f>Tablas!$D$5*I705</f>
        <v>6500</v>
      </c>
      <c r="S705" s="19">
        <f>Tablas!$E$5*J705</f>
        <v>1500</v>
      </c>
      <c r="T705" s="19">
        <f>Tablas!$F$5*K705</f>
        <v>0</v>
      </c>
      <c r="U705" s="19">
        <f>Tablas!$G$5*L705</f>
        <v>750000</v>
      </c>
      <c r="V705" s="19">
        <f>Tablas!$H$5*M705</f>
        <v>180000</v>
      </c>
      <c r="W705" s="19">
        <f t="shared" si="52"/>
        <v>940500</v>
      </c>
      <c r="X705" s="17">
        <f>VLOOKUP(G705, Tablas!$B$9:$C$36, 2, FALSE)</f>
        <v>1</v>
      </c>
      <c r="Y705" s="17">
        <f t="shared" si="53"/>
        <v>2019</v>
      </c>
      <c r="Z705" s="17">
        <f t="shared" si="54"/>
        <v>9</v>
      </c>
    </row>
    <row r="706" spans="1:26" x14ac:dyDescent="0.25">
      <c r="A706" s="2">
        <v>10000704</v>
      </c>
      <c r="B706" s="1" t="s">
        <v>956</v>
      </c>
      <c r="C706" s="3">
        <v>43595</v>
      </c>
      <c r="D706" s="3">
        <v>44112</v>
      </c>
      <c r="E706" s="3" t="s">
        <v>37</v>
      </c>
      <c r="F706" s="1" t="s">
        <v>112</v>
      </c>
      <c r="G706" s="4" t="s">
        <v>113</v>
      </c>
      <c r="H706" s="8">
        <v>1</v>
      </c>
      <c r="I706" s="8">
        <v>2</v>
      </c>
      <c r="J706" s="8">
        <v>0</v>
      </c>
      <c r="K706" s="8">
        <v>0</v>
      </c>
      <c r="L706" s="8">
        <v>3</v>
      </c>
      <c r="M706" s="8">
        <v>0</v>
      </c>
      <c r="N706" s="17" t="str">
        <f t="shared" si="50"/>
        <v>Si</v>
      </c>
      <c r="O706" s="17" t="str">
        <f t="shared" si="51"/>
        <v>Si</v>
      </c>
      <c r="P706" s="17">
        <v>1</v>
      </c>
      <c r="Q706" s="19">
        <f>Tablas!$C$5*H706</f>
        <v>2500</v>
      </c>
      <c r="R706" s="19">
        <f>Tablas!$D$5*I706</f>
        <v>13000</v>
      </c>
      <c r="S706" s="19">
        <f>Tablas!$E$5*J706</f>
        <v>0</v>
      </c>
      <c r="T706" s="19">
        <f>Tablas!$F$5*K706</f>
        <v>0</v>
      </c>
      <c r="U706" s="19">
        <f>Tablas!$G$5*L706</f>
        <v>750000</v>
      </c>
      <c r="V706" s="19">
        <f>Tablas!$H$5*M706</f>
        <v>0</v>
      </c>
      <c r="W706" s="19">
        <f t="shared" si="52"/>
        <v>765500</v>
      </c>
      <c r="X706" s="17">
        <f>VLOOKUP(G706, Tablas!$B$9:$C$36, 2, FALSE)</f>
        <v>3</v>
      </c>
      <c r="Y706" s="17">
        <f t="shared" si="53"/>
        <v>2019</v>
      </c>
      <c r="Z706" s="17">
        <f t="shared" si="54"/>
        <v>10</v>
      </c>
    </row>
    <row r="707" spans="1:26" x14ac:dyDescent="0.25">
      <c r="A707" s="2">
        <v>10000705</v>
      </c>
      <c r="B707" s="1" t="s">
        <v>957</v>
      </c>
      <c r="C707" s="3">
        <v>43595</v>
      </c>
      <c r="D707" s="3">
        <v>44128</v>
      </c>
      <c r="E707" s="3" t="s">
        <v>37</v>
      </c>
      <c r="F707" s="1" t="s">
        <v>381</v>
      </c>
      <c r="G707" s="4" t="s">
        <v>258</v>
      </c>
      <c r="H707" s="8">
        <v>1</v>
      </c>
      <c r="I707" s="8">
        <v>0</v>
      </c>
      <c r="J707" s="8">
        <v>1</v>
      </c>
      <c r="K707" s="8">
        <v>3</v>
      </c>
      <c r="L707" s="8">
        <v>2</v>
      </c>
      <c r="M707" s="8">
        <v>0</v>
      </c>
      <c r="N707" s="17" t="str">
        <f t="shared" ref="N707:N770" si="55">IF(OR(H707&gt;0, I707&gt;0, J707&gt;0), "Si", "No")</f>
        <v>Si</v>
      </c>
      <c r="O707" s="17" t="str">
        <f t="shared" ref="O707:O770" si="56">IF(OR(K707&gt;0, L707&gt;0, M707&gt;0), "Si", "No")</f>
        <v>Si</v>
      </c>
      <c r="P707" s="17">
        <v>1</v>
      </c>
      <c r="Q707" s="19">
        <f>Tablas!$C$5*H707</f>
        <v>2500</v>
      </c>
      <c r="R707" s="19">
        <f>Tablas!$D$5*I707</f>
        <v>0</v>
      </c>
      <c r="S707" s="19">
        <f>Tablas!$E$5*J707</f>
        <v>1500</v>
      </c>
      <c r="T707" s="19">
        <f>Tablas!$F$5*K707</f>
        <v>360000</v>
      </c>
      <c r="U707" s="19">
        <f>Tablas!$G$5*L707</f>
        <v>500000</v>
      </c>
      <c r="V707" s="19">
        <f>Tablas!$H$5*M707</f>
        <v>0</v>
      </c>
      <c r="W707" s="19">
        <f t="shared" ref="W707:W770" si="57">SUM(Q707:V707)</f>
        <v>864000</v>
      </c>
      <c r="X707" s="17">
        <f>VLOOKUP(G707, Tablas!$B$9:$C$36, 2, FALSE)</f>
        <v>4</v>
      </c>
      <c r="Y707" s="17">
        <f t="shared" si="53"/>
        <v>2019</v>
      </c>
      <c r="Z707" s="17">
        <f t="shared" si="54"/>
        <v>10</v>
      </c>
    </row>
    <row r="708" spans="1:26" x14ac:dyDescent="0.25">
      <c r="A708" s="2">
        <v>10000706</v>
      </c>
      <c r="B708" s="1" t="s">
        <v>958</v>
      </c>
      <c r="C708" s="3">
        <v>43595</v>
      </c>
      <c r="D708" s="3">
        <v>43813</v>
      </c>
      <c r="E708" s="3" t="s">
        <v>37</v>
      </c>
      <c r="F708" s="1" t="s">
        <v>41</v>
      </c>
      <c r="G708" s="4" t="s">
        <v>41</v>
      </c>
      <c r="H708" s="8">
        <v>0</v>
      </c>
      <c r="I708" s="8">
        <v>2</v>
      </c>
      <c r="J708" s="8">
        <v>0</v>
      </c>
      <c r="K708" s="8">
        <v>0</v>
      </c>
      <c r="L708" s="8">
        <v>1</v>
      </c>
      <c r="M708" s="8">
        <v>2</v>
      </c>
      <c r="N708" s="17" t="str">
        <f t="shared" si="55"/>
        <v>Si</v>
      </c>
      <c r="O708" s="17" t="str">
        <f t="shared" si="56"/>
        <v>Si</v>
      </c>
      <c r="P708" s="17">
        <v>1</v>
      </c>
      <c r="Q708" s="19">
        <f>Tablas!$C$5*H708</f>
        <v>0</v>
      </c>
      <c r="R708" s="19">
        <f>Tablas!$D$5*I708</f>
        <v>13000</v>
      </c>
      <c r="S708" s="19">
        <f>Tablas!$E$5*J708</f>
        <v>0</v>
      </c>
      <c r="T708" s="19">
        <f>Tablas!$F$5*K708</f>
        <v>0</v>
      </c>
      <c r="U708" s="19">
        <f>Tablas!$G$5*L708</f>
        <v>250000</v>
      </c>
      <c r="V708" s="19">
        <f>Tablas!$H$5*M708</f>
        <v>360000</v>
      </c>
      <c r="W708" s="19">
        <f t="shared" si="57"/>
        <v>623000</v>
      </c>
      <c r="X708" s="17">
        <f>VLOOKUP(G708, Tablas!$B$9:$C$36, 2, FALSE)</f>
        <v>1</v>
      </c>
      <c r="Y708" s="17">
        <f t="shared" ref="Y708:Y771" si="58">YEAR(C708)</f>
        <v>2019</v>
      </c>
      <c r="Z708" s="17">
        <f t="shared" ref="Z708:Z771" si="59">MONTH(D708)</f>
        <v>12</v>
      </c>
    </row>
    <row r="709" spans="1:26" x14ac:dyDescent="0.25">
      <c r="A709" s="2">
        <v>10000707</v>
      </c>
      <c r="B709" s="1" t="s">
        <v>959</v>
      </c>
      <c r="C709" s="3">
        <v>43595</v>
      </c>
      <c r="D709" s="3">
        <v>44444</v>
      </c>
      <c r="E709" s="3" t="s">
        <v>44</v>
      </c>
      <c r="F709" s="1" t="s">
        <v>960</v>
      </c>
      <c r="G709" s="4" t="s">
        <v>54</v>
      </c>
      <c r="H709" s="8">
        <v>0</v>
      </c>
      <c r="I709" s="8">
        <v>1</v>
      </c>
      <c r="J709" s="8">
        <v>1</v>
      </c>
      <c r="K709" s="8">
        <v>3</v>
      </c>
      <c r="L709" s="8">
        <v>1</v>
      </c>
      <c r="M709" s="8">
        <v>2</v>
      </c>
      <c r="N709" s="17" t="str">
        <f t="shared" si="55"/>
        <v>Si</v>
      </c>
      <c r="O709" s="17" t="str">
        <f t="shared" si="56"/>
        <v>Si</v>
      </c>
      <c r="P709" s="17">
        <v>1</v>
      </c>
      <c r="Q709" s="19">
        <f>Tablas!$C$5*H709</f>
        <v>0</v>
      </c>
      <c r="R709" s="19">
        <f>Tablas!$D$5*I709</f>
        <v>6500</v>
      </c>
      <c r="S709" s="19">
        <f>Tablas!$E$5*J709</f>
        <v>1500</v>
      </c>
      <c r="T709" s="19">
        <f>Tablas!$F$5*K709</f>
        <v>360000</v>
      </c>
      <c r="U709" s="19">
        <f>Tablas!$G$5*L709</f>
        <v>250000</v>
      </c>
      <c r="V709" s="19">
        <f>Tablas!$H$5*M709</f>
        <v>360000</v>
      </c>
      <c r="W709" s="19">
        <f t="shared" si="57"/>
        <v>978000</v>
      </c>
      <c r="X709" s="17">
        <f>VLOOKUP(G709, Tablas!$B$9:$C$36, 2, FALSE)</f>
        <v>1</v>
      </c>
      <c r="Y709" s="17">
        <f t="shared" si="58"/>
        <v>2019</v>
      </c>
      <c r="Z709" s="17">
        <f t="shared" si="59"/>
        <v>9</v>
      </c>
    </row>
    <row r="710" spans="1:26" x14ac:dyDescent="0.25">
      <c r="A710" s="2">
        <v>10000708</v>
      </c>
      <c r="B710" s="1" t="s">
        <v>961</v>
      </c>
      <c r="C710" s="3">
        <v>43595</v>
      </c>
      <c r="D710" s="3">
        <v>44339</v>
      </c>
      <c r="E710" s="3" t="s">
        <v>37</v>
      </c>
      <c r="F710" s="1" t="s">
        <v>485</v>
      </c>
      <c r="G710" s="4" t="s">
        <v>47</v>
      </c>
      <c r="H710" s="8">
        <v>0</v>
      </c>
      <c r="I710" s="8">
        <v>2</v>
      </c>
      <c r="J710" s="8">
        <v>0</v>
      </c>
      <c r="K710" s="8">
        <v>3</v>
      </c>
      <c r="L710" s="8">
        <v>3</v>
      </c>
      <c r="M710" s="8">
        <v>1</v>
      </c>
      <c r="N710" s="17" t="str">
        <f t="shared" si="55"/>
        <v>Si</v>
      </c>
      <c r="O710" s="17" t="str">
        <f t="shared" si="56"/>
        <v>Si</v>
      </c>
      <c r="P710" s="17">
        <v>1</v>
      </c>
      <c r="Q710" s="19">
        <f>Tablas!$C$5*H710</f>
        <v>0</v>
      </c>
      <c r="R710" s="19">
        <f>Tablas!$D$5*I710</f>
        <v>13000</v>
      </c>
      <c r="S710" s="19">
        <f>Tablas!$E$5*J710</f>
        <v>0</v>
      </c>
      <c r="T710" s="19">
        <f>Tablas!$F$5*K710</f>
        <v>360000</v>
      </c>
      <c r="U710" s="19">
        <f>Tablas!$G$5*L710</f>
        <v>750000</v>
      </c>
      <c r="V710" s="19">
        <f>Tablas!$H$5*M710</f>
        <v>180000</v>
      </c>
      <c r="W710" s="19">
        <f t="shared" si="57"/>
        <v>1303000</v>
      </c>
      <c r="X710" s="17">
        <f>VLOOKUP(G710, Tablas!$B$9:$C$36, 2, FALSE)</f>
        <v>1</v>
      </c>
      <c r="Y710" s="17">
        <f t="shared" si="58"/>
        <v>2019</v>
      </c>
      <c r="Z710" s="17">
        <f t="shared" si="59"/>
        <v>5</v>
      </c>
    </row>
    <row r="711" spans="1:26" x14ac:dyDescent="0.25">
      <c r="A711" s="2">
        <v>10000709</v>
      </c>
      <c r="B711" s="1" t="s">
        <v>962</v>
      </c>
      <c r="C711" s="3">
        <v>43595</v>
      </c>
      <c r="D711" s="3">
        <v>44159</v>
      </c>
      <c r="E711" s="3" t="s">
        <v>37</v>
      </c>
      <c r="F711" s="1" t="s">
        <v>840</v>
      </c>
      <c r="G711" s="4" t="s">
        <v>78</v>
      </c>
      <c r="H711" s="8">
        <v>0</v>
      </c>
      <c r="I711" s="8">
        <v>2</v>
      </c>
      <c r="J711" s="8">
        <v>1</v>
      </c>
      <c r="K711" s="8">
        <v>0</v>
      </c>
      <c r="L711" s="8">
        <v>2</v>
      </c>
      <c r="M711" s="8">
        <v>0</v>
      </c>
      <c r="N711" s="17" t="str">
        <f t="shared" si="55"/>
        <v>Si</v>
      </c>
      <c r="O711" s="17" t="str">
        <f t="shared" si="56"/>
        <v>Si</v>
      </c>
      <c r="P711" s="17">
        <v>1</v>
      </c>
      <c r="Q711" s="19">
        <f>Tablas!$C$5*H711</f>
        <v>0</v>
      </c>
      <c r="R711" s="19">
        <f>Tablas!$D$5*I711</f>
        <v>13000</v>
      </c>
      <c r="S711" s="19">
        <f>Tablas!$E$5*J711</f>
        <v>1500</v>
      </c>
      <c r="T711" s="19">
        <f>Tablas!$F$5*K711</f>
        <v>0</v>
      </c>
      <c r="U711" s="19">
        <f>Tablas!$G$5*L711</f>
        <v>500000</v>
      </c>
      <c r="V711" s="19">
        <f>Tablas!$H$5*M711</f>
        <v>0</v>
      </c>
      <c r="W711" s="19">
        <f t="shared" si="57"/>
        <v>514500</v>
      </c>
      <c r="X711" s="17">
        <f>VLOOKUP(G711, Tablas!$B$9:$C$36, 2, FALSE)</f>
        <v>2</v>
      </c>
      <c r="Y711" s="17">
        <f t="shared" si="58"/>
        <v>2019</v>
      </c>
      <c r="Z711" s="17">
        <f t="shared" si="59"/>
        <v>11</v>
      </c>
    </row>
    <row r="712" spans="1:26" x14ac:dyDescent="0.25">
      <c r="A712" s="2">
        <v>10000710</v>
      </c>
      <c r="B712" s="1" t="s">
        <v>963</v>
      </c>
      <c r="C712" s="3">
        <v>43595</v>
      </c>
      <c r="D712" s="3">
        <v>44162</v>
      </c>
      <c r="E712" s="3" t="s">
        <v>37</v>
      </c>
      <c r="F712" s="1" t="s">
        <v>692</v>
      </c>
      <c r="G712" s="4" t="s">
        <v>78</v>
      </c>
      <c r="H712" s="8">
        <v>0</v>
      </c>
      <c r="I712" s="8">
        <v>2</v>
      </c>
      <c r="J712" s="8">
        <v>1</v>
      </c>
      <c r="K712" s="8">
        <v>0</v>
      </c>
      <c r="L712" s="8">
        <v>1</v>
      </c>
      <c r="M712" s="8">
        <v>0</v>
      </c>
      <c r="N712" s="17" t="str">
        <f t="shared" si="55"/>
        <v>Si</v>
      </c>
      <c r="O712" s="17" t="str">
        <f t="shared" si="56"/>
        <v>Si</v>
      </c>
      <c r="P712" s="17">
        <v>1</v>
      </c>
      <c r="Q712" s="19">
        <f>Tablas!$C$5*H712</f>
        <v>0</v>
      </c>
      <c r="R712" s="19">
        <f>Tablas!$D$5*I712</f>
        <v>13000</v>
      </c>
      <c r="S712" s="19">
        <f>Tablas!$E$5*J712</f>
        <v>1500</v>
      </c>
      <c r="T712" s="19">
        <f>Tablas!$F$5*K712</f>
        <v>0</v>
      </c>
      <c r="U712" s="19">
        <f>Tablas!$G$5*L712</f>
        <v>250000</v>
      </c>
      <c r="V712" s="19">
        <f>Tablas!$H$5*M712</f>
        <v>0</v>
      </c>
      <c r="W712" s="19">
        <f t="shared" si="57"/>
        <v>264500</v>
      </c>
      <c r="X712" s="17">
        <f>VLOOKUP(G712, Tablas!$B$9:$C$36, 2, FALSE)</f>
        <v>2</v>
      </c>
      <c r="Y712" s="17">
        <f t="shared" si="58"/>
        <v>2019</v>
      </c>
      <c r="Z712" s="17">
        <f t="shared" si="59"/>
        <v>11</v>
      </c>
    </row>
    <row r="713" spans="1:26" x14ac:dyDescent="0.25">
      <c r="A713" s="2">
        <v>10000711</v>
      </c>
      <c r="B713" s="1" t="s">
        <v>964</v>
      </c>
      <c r="C713" s="3">
        <v>43595</v>
      </c>
      <c r="D713" s="3">
        <v>44173</v>
      </c>
      <c r="E713" s="3" t="s">
        <v>44</v>
      </c>
      <c r="F713" s="1" t="s">
        <v>689</v>
      </c>
      <c r="G713" s="4" t="s">
        <v>95</v>
      </c>
      <c r="H713" s="8">
        <v>0</v>
      </c>
      <c r="I713" s="8">
        <v>1</v>
      </c>
      <c r="J713" s="8">
        <v>0</v>
      </c>
      <c r="K713" s="8">
        <v>0</v>
      </c>
      <c r="L713" s="8">
        <v>3</v>
      </c>
      <c r="M713" s="8">
        <v>1</v>
      </c>
      <c r="N713" s="17" t="str">
        <f t="shared" si="55"/>
        <v>Si</v>
      </c>
      <c r="O713" s="17" t="str">
        <f t="shared" si="56"/>
        <v>Si</v>
      </c>
      <c r="P713" s="17">
        <v>1</v>
      </c>
      <c r="Q713" s="19">
        <f>Tablas!$C$5*H713</f>
        <v>0</v>
      </c>
      <c r="R713" s="19">
        <f>Tablas!$D$5*I713</f>
        <v>6500</v>
      </c>
      <c r="S713" s="19">
        <f>Tablas!$E$5*J713</f>
        <v>0</v>
      </c>
      <c r="T713" s="19">
        <f>Tablas!$F$5*K713</f>
        <v>0</v>
      </c>
      <c r="U713" s="19">
        <f>Tablas!$G$5*L713</f>
        <v>750000</v>
      </c>
      <c r="V713" s="19">
        <f>Tablas!$H$5*M713</f>
        <v>180000</v>
      </c>
      <c r="W713" s="19">
        <f t="shared" si="57"/>
        <v>936500</v>
      </c>
      <c r="X713" s="17">
        <f>VLOOKUP(G713, Tablas!$B$9:$C$36, 2, FALSE)</f>
        <v>2</v>
      </c>
      <c r="Y713" s="17">
        <f t="shared" si="58"/>
        <v>2019</v>
      </c>
      <c r="Z713" s="17">
        <f t="shared" si="59"/>
        <v>12</v>
      </c>
    </row>
    <row r="714" spans="1:26" x14ac:dyDescent="0.25">
      <c r="A714" s="2">
        <v>10000712</v>
      </c>
      <c r="B714" s="1" t="s">
        <v>965</v>
      </c>
      <c r="C714" s="3">
        <v>43595</v>
      </c>
      <c r="D714" s="3">
        <v>44006</v>
      </c>
      <c r="E714" s="3" t="s">
        <v>37</v>
      </c>
      <c r="F714" s="1" t="s">
        <v>148</v>
      </c>
      <c r="G714" s="4" t="s">
        <v>149</v>
      </c>
      <c r="H714" s="8">
        <v>0</v>
      </c>
      <c r="I714" s="8">
        <v>0</v>
      </c>
      <c r="J714" s="8">
        <v>0</v>
      </c>
      <c r="K714" s="8">
        <v>1</v>
      </c>
      <c r="L714" s="8">
        <v>3</v>
      </c>
      <c r="M714" s="8">
        <v>1</v>
      </c>
      <c r="N714" s="17" t="str">
        <f t="shared" si="55"/>
        <v>No</v>
      </c>
      <c r="O714" s="17" t="str">
        <f t="shared" si="56"/>
        <v>Si</v>
      </c>
      <c r="P714" s="17">
        <v>1</v>
      </c>
      <c r="Q714" s="19">
        <f>Tablas!$C$5*H714</f>
        <v>0</v>
      </c>
      <c r="R714" s="19">
        <f>Tablas!$D$5*I714</f>
        <v>0</v>
      </c>
      <c r="S714" s="19">
        <f>Tablas!$E$5*J714</f>
        <v>0</v>
      </c>
      <c r="T714" s="19">
        <f>Tablas!$F$5*K714</f>
        <v>120000</v>
      </c>
      <c r="U714" s="19">
        <f>Tablas!$G$5*L714</f>
        <v>750000</v>
      </c>
      <c r="V714" s="19">
        <f>Tablas!$H$5*M714</f>
        <v>180000</v>
      </c>
      <c r="W714" s="19">
        <f t="shared" si="57"/>
        <v>1050000</v>
      </c>
      <c r="X714" s="17">
        <f>VLOOKUP(G714, Tablas!$B$9:$C$36, 2, FALSE)</f>
        <v>4</v>
      </c>
      <c r="Y714" s="17">
        <f t="shared" si="58"/>
        <v>2019</v>
      </c>
      <c r="Z714" s="17">
        <f t="shared" si="59"/>
        <v>6</v>
      </c>
    </row>
    <row r="715" spans="1:26" x14ac:dyDescent="0.25">
      <c r="A715" s="2">
        <v>10000713</v>
      </c>
      <c r="B715" s="1" t="s">
        <v>966</v>
      </c>
      <c r="C715" s="3">
        <v>43595</v>
      </c>
      <c r="D715" s="3">
        <v>44331</v>
      </c>
      <c r="E715" s="3" t="s">
        <v>44</v>
      </c>
      <c r="F715" s="1" t="s">
        <v>87</v>
      </c>
      <c r="G715" s="4" t="s">
        <v>47</v>
      </c>
      <c r="H715" s="8">
        <v>0</v>
      </c>
      <c r="I715" s="8">
        <v>1</v>
      </c>
      <c r="J715" s="8">
        <v>0</v>
      </c>
      <c r="K715" s="8">
        <v>1</v>
      </c>
      <c r="L715" s="8">
        <v>1</v>
      </c>
      <c r="M715" s="8">
        <v>0</v>
      </c>
      <c r="N715" s="17" t="str">
        <f t="shared" si="55"/>
        <v>Si</v>
      </c>
      <c r="O715" s="17" t="str">
        <f t="shared" si="56"/>
        <v>Si</v>
      </c>
      <c r="P715" s="17">
        <v>1</v>
      </c>
      <c r="Q715" s="19">
        <f>Tablas!$C$5*H715</f>
        <v>0</v>
      </c>
      <c r="R715" s="19">
        <f>Tablas!$D$5*I715</f>
        <v>6500</v>
      </c>
      <c r="S715" s="19">
        <f>Tablas!$E$5*J715</f>
        <v>0</v>
      </c>
      <c r="T715" s="19">
        <f>Tablas!$F$5*K715</f>
        <v>120000</v>
      </c>
      <c r="U715" s="19">
        <f>Tablas!$G$5*L715</f>
        <v>250000</v>
      </c>
      <c r="V715" s="19">
        <f>Tablas!$H$5*M715</f>
        <v>0</v>
      </c>
      <c r="W715" s="19">
        <f t="shared" si="57"/>
        <v>376500</v>
      </c>
      <c r="X715" s="17">
        <f>VLOOKUP(G715, Tablas!$B$9:$C$36, 2, FALSE)</f>
        <v>1</v>
      </c>
      <c r="Y715" s="17">
        <f t="shared" si="58"/>
        <v>2019</v>
      </c>
      <c r="Z715" s="17">
        <f t="shared" si="59"/>
        <v>5</v>
      </c>
    </row>
    <row r="716" spans="1:26" x14ac:dyDescent="0.25">
      <c r="A716" s="2">
        <v>10000714</v>
      </c>
      <c r="B716" s="1" t="s">
        <v>967</v>
      </c>
      <c r="C716" s="3">
        <v>43595</v>
      </c>
      <c r="D716" s="3">
        <v>44252</v>
      </c>
      <c r="E716" s="3" t="s">
        <v>37</v>
      </c>
      <c r="F716" s="1" t="s">
        <v>968</v>
      </c>
      <c r="G716" s="4" t="s">
        <v>47</v>
      </c>
      <c r="H716" s="8">
        <v>0</v>
      </c>
      <c r="I716" s="8">
        <v>1</v>
      </c>
      <c r="J716" s="8">
        <v>1</v>
      </c>
      <c r="K716" s="8">
        <v>0</v>
      </c>
      <c r="L716" s="8">
        <v>1</v>
      </c>
      <c r="M716" s="8">
        <v>0</v>
      </c>
      <c r="N716" s="17" t="str">
        <f t="shared" si="55"/>
        <v>Si</v>
      </c>
      <c r="O716" s="17" t="str">
        <f t="shared" si="56"/>
        <v>Si</v>
      </c>
      <c r="P716" s="17">
        <v>1</v>
      </c>
      <c r="Q716" s="19">
        <f>Tablas!$C$5*H716</f>
        <v>0</v>
      </c>
      <c r="R716" s="19">
        <f>Tablas!$D$5*I716</f>
        <v>6500</v>
      </c>
      <c r="S716" s="19">
        <f>Tablas!$E$5*J716</f>
        <v>1500</v>
      </c>
      <c r="T716" s="19">
        <f>Tablas!$F$5*K716</f>
        <v>0</v>
      </c>
      <c r="U716" s="19">
        <f>Tablas!$G$5*L716</f>
        <v>250000</v>
      </c>
      <c r="V716" s="19">
        <f>Tablas!$H$5*M716</f>
        <v>0</v>
      </c>
      <c r="W716" s="19">
        <f t="shared" si="57"/>
        <v>258000</v>
      </c>
      <c r="X716" s="17">
        <f>VLOOKUP(G716, Tablas!$B$9:$C$36, 2, FALSE)</f>
        <v>1</v>
      </c>
      <c r="Y716" s="17">
        <f t="shared" si="58"/>
        <v>2019</v>
      </c>
      <c r="Z716" s="17">
        <f t="shared" si="59"/>
        <v>2</v>
      </c>
    </row>
    <row r="717" spans="1:26" x14ac:dyDescent="0.25">
      <c r="A717" s="2">
        <v>10000715</v>
      </c>
      <c r="B717" s="1" t="s">
        <v>969</v>
      </c>
      <c r="C717" s="3">
        <v>43595</v>
      </c>
      <c r="D717" s="3">
        <v>43753</v>
      </c>
      <c r="E717" s="3" t="s">
        <v>37</v>
      </c>
      <c r="F717" s="1" t="s">
        <v>485</v>
      </c>
      <c r="G717" s="4" t="s">
        <v>47</v>
      </c>
      <c r="H717" s="8">
        <v>0</v>
      </c>
      <c r="I717" s="8">
        <v>2</v>
      </c>
      <c r="J717" s="8">
        <v>0</v>
      </c>
      <c r="K717" s="8">
        <v>1</v>
      </c>
      <c r="L717" s="8">
        <v>1</v>
      </c>
      <c r="M717" s="8">
        <v>2</v>
      </c>
      <c r="N717" s="17" t="str">
        <f t="shared" si="55"/>
        <v>Si</v>
      </c>
      <c r="O717" s="17" t="str">
        <f t="shared" si="56"/>
        <v>Si</v>
      </c>
      <c r="P717" s="17">
        <v>1</v>
      </c>
      <c r="Q717" s="19">
        <f>Tablas!$C$5*H717</f>
        <v>0</v>
      </c>
      <c r="R717" s="19">
        <f>Tablas!$D$5*I717</f>
        <v>13000</v>
      </c>
      <c r="S717" s="19">
        <f>Tablas!$E$5*J717</f>
        <v>0</v>
      </c>
      <c r="T717" s="19">
        <f>Tablas!$F$5*K717</f>
        <v>120000</v>
      </c>
      <c r="U717" s="19">
        <f>Tablas!$G$5*L717</f>
        <v>250000</v>
      </c>
      <c r="V717" s="19">
        <f>Tablas!$H$5*M717</f>
        <v>360000</v>
      </c>
      <c r="W717" s="19">
        <f t="shared" si="57"/>
        <v>743000</v>
      </c>
      <c r="X717" s="17">
        <f>VLOOKUP(G717, Tablas!$B$9:$C$36, 2, FALSE)</f>
        <v>1</v>
      </c>
      <c r="Y717" s="17">
        <f t="shared" si="58"/>
        <v>2019</v>
      </c>
      <c r="Z717" s="17">
        <f t="shared" si="59"/>
        <v>10</v>
      </c>
    </row>
    <row r="718" spans="1:26" x14ac:dyDescent="0.25">
      <c r="A718" s="2">
        <v>10000716</v>
      </c>
      <c r="B718" s="1" t="s">
        <v>970</v>
      </c>
      <c r="C718" s="3">
        <v>43595</v>
      </c>
      <c r="D718" s="3">
        <v>44406</v>
      </c>
      <c r="E718" s="3" t="s">
        <v>44</v>
      </c>
      <c r="F718" s="1" t="s">
        <v>41</v>
      </c>
      <c r="G718" s="4" t="s">
        <v>41</v>
      </c>
      <c r="H718" s="8">
        <v>1</v>
      </c>
      <c r="I718" s="8">
        <v>2</v>
      </c>
      <c r="J718" s="8">
        <v>0</v>
      </c>
      <c r="K718" s="8">
        <v>0</v>
      </c>
      <c r="L718" s="8">
        <v>3</v>
      </c>
      <c r="M718" s="8">
        <v>0</v>
      </c>
      <c r="N718" s="17" t="str">
        <f t="shared" si="55"/>
        <v>Si</v>
      </c>
      <c r="O718" s="17" t="str">
        <f t="shared" si="56"/>
        <v>Si</v>
      </c>
      <c r="P718" s="17">
        <v>1</v>
      </c>
      <c r="Q718" s="19">
        <f>Tablas!$C$5*H718</f>
        <v>2500</v>
      </c>
      <c r="R718" s="19">
        <f>Tablas!$D$5*I718</f>
        <v>13000</v>
      </c>
      <c r="S718" s="19">
        <f>Tablas!$E$5*J718</f>
        <v>0</v>
      </c>
      <c r="T718" s="19">
        <f>Tablas!$F$5*K718</f>
        <v>0</v>
      </c>
      <c r="U718" s="19">
        <f>Tablas!$G$5*L718</f>
        <v>750000</v>
      </c>
      <c r="V718" s="19">
        <f>Tablas!$H$5*M718</f>
        <v>0</v>
      </c>
      <c r="W718" s="19">
        <f t="shared" si="57"/>
        <v>765500</v>
      </c>
      <c r="X718" s="17">
        <f>VLOOKUP(G718, Tablas!$B$9:$C$36, 2, FALSE)</f>
        <v>1</v>
      </c>
      <c r="Y718" s="17">
        <f t="shared" si="58"/>
        <v>2019</v>
      </c>
      <c r="Z718" s="17">
        <f t="shared" si="59"/>
        <v>7</v>
      </c>
    </row>
    <row r="719" spans="1:26" x14ac:dyDescent="0.25">
      <c r="A719" s="2">
        <v>10000717</v>
      </c>
      <c r="B719" s="1" t="s">
        <v>971</v>
      </c>
      <c r="C719" s="3">
        <v>43595</v>
      </c>
      <c r="D719" s="3">
        <v>44495</v>
      </c>
      <c r="E719" s="3" t="s">
        <v>37</v>
      </c>
      <c r="F719" s="1" t="s">
        <v>972</v>
      </c>
      <c r="G719" s="4" t="s">
        <v>74</v>
      </c>
      <c r="H719" s="8">
        <v>0</v>
      </c>
      <c r="I719" s="8">
        <v>1</v>
      </c>
      <c r="J719" s="8">
        <v>0</v>
      </c>
      <c r="K719" s="8">
        <v>1</v>
      </c>
      <c r="L719" s="8">
        <v>2</v>
      </c>
      <c r="M719" s="8">
        <v>1</v>
      </c>
      <c r="N719" s="17" t="str">
        <f t="shared" si="55"/>
        <v>Si</v>
      </c>
      <c r="O719" s="17" t="str">
        <f t="shared" si="56"/>
        <v>Si</v>
      </c>
      <c r="P719" s="17">
        <v>1</v>
      </c>
      <c r="Q719" s="19">
        <f>Tablas!$C$5*H719</f>
        <v>0</v>
      </c>
      <c r="R719" s="19">
        <f>Tablas!$D$5*I719</f>
        <v>6500</v>
      </c>
      <c r="S719" s="19">
        <f>Tablas!$E$5*J719</f>
        <v>0</v>
      </c>
      <c r="T719" s="19">
        <f>Tablas!$F$5*K719</f>
        <v>120000</v>
      </c>
      <c r="U719" s="19">
        <f>Tablas!$G$5*L719</f>
        <v>500000</v>
      </c>
      <c r="V719" s="19">
        <f>Tablas!$H$5*M719</f>
        <v>180000</v>
      </c>
      <c r="W719" s="19">
        <f t="shared" si="57"/>
        <v>806500</v>
      </c>
      <c r="X719" s="17">
        <f>VLOOKUP(G719, Tablas!$B$9:$C$36, 2, FALSE)</f>
        <v>2</v>
      </c>
      <c r="Y719" s="17">
        <f t="shared" si="58"/>
        <v>2019</v>
      </c>
      <c r="Z719" s="17">
        <f t="shared" si="59"/>
        <v>10</v>
      </c>
    </row>
    <row r="720" spans="1:26" x14ac:dyDescent="0.25">
      <c r="A720" s="2">
        <v>10000718</v>
      </c>
      <c r="B720" s="1" t="s">
        <v>973</v>
      </c>
      <c r="C720" s="3">
        <v>43595</v>
      </c>
      <c r="D720" s="3">
        <v>44337</v>
      </c>
      <c r="E720" s="3" t="s">
        <v>37</v>
      </c>
      <c r="F720" s="1" t="s">
        <v>689</v>
      </c>
      <c r="G720" s="4" t="s">
        <v>95</v>
      </c>
      <c r="H720" s="8">
        <v>0</v>
      </c>
      <c r="I720" s="8">
        <v>2</v>
      </c>
      <c r="J720" s="8">
        <v>0</v>
      </c>
      <c r="K720" s="8">
        <v>0</v>
      </c>
      <c r="L720" s="8">
        <v>3</v>
      </c>
      <c r="M720" s="8">
        <v>1</v>
      </c>
      <c r="N720" s="17" t="str">
        <f t="shared" si="55"/>
        <v>Si</v>
      </c>
      <c r="O720" s="17" t="str">
        <f t="shared" si="56"/>
        <v>Si</v>
      </c>
      <c r="P720" s="17">
        <v>1</v>
      </c>
      <c r="Q720" s="19">
        <f>Tablas!$C$5*H720</f>
        <v>0</v>
      </c>
      <c r="R720" s="19">
        <f>Tablas!$D$5*I720</f>
        <v>13000</v>
      </c>
      <c r="S720" s="19">
        <f>Tablas!$E$5*J720</f>
        <v>0</v>
      </c>
      <c r="T720" s="19">
        <f>Tablas!$F$5*K720</f>
        <v>0</v>
      </c>
      <c r="U720" s="19">
        <f>Tablas!$G$5*L720</f>
        <v>750000</v>
      </c>
      <c r="V720" s="19">
        <f>Tablas!$H$5*M720</f>
        <v>180000</v>
      </c>
      <c r="W720" s="19">
        <f t="shared" si="57"/>
        <v>943000</v>
      </c>
      <c r="X720" s="17">
        <f>VLOOKUP(G720, Tablas!$B$9:$C$36, 2, FALSE)</f>
        <v>2</v>
      </c>
      <c r="Y720" s="17">
        <f t="shared" si="58"/>
        <v>2019</v>
      </c>
      <c r="Z720" s="17">
        <f t="shared" si="59"/>
        <v>5</v>
      </c>
    </row>
    <row r="721" spans="1:26" x14ac:dyDescent="0.25">
      <c r="A721" s="2">
        <v>10000719</v>
      </c>
      <c r="B721" s="1" t="s">
        <v>974</v>
      </c>
      <c r="C721" s="3">
        <v>43595</v>
      </c>
      <c r="D721" s="3">
        <v>44144</v>
      </c>
      <c r="E721" s="3" t="s">
        <v>44</v>
      </c>
      <c r="F721" s="1" t="s">
        <v>94</v>
      </c>
      <c r="G721" s="4" t="s">
        <v>95</v>
      </c>
      <c r="H721" s="8">
        <v>0</v>
      </c>
      <c r="I721" s="8">
        <v>2</v>
      </c>
      <c r="J721" s="8">
        <v>0</v>
      </c>
      <c r="K721" s="8">
        <v>3</v>
      </c>
      <c r="L721" s="8">
        <v>1</v>
      </c>
      <c r="M721" s="8">
        <v>2</v>
      </c>
      <c r="N721" s="17" t="str">
        <f t="shared" si="55"/>
        <v>Si</v>
      </c>
      <c r="O721" s="17" t="str">
        <f t="shared" si="56"/>
        <v>Si</v>
      </c>
      <c r="P721" s="17">
        <v>1</v>
      </c>
      <c r="Q721" s="19">
        <f>Tablas!$C$5*H721</f>
        <v>0</v>
      </c>
      <c r="R721" s="19">
        <f>Tablas!$D$5*I721</f>
        <v>13000</v>
      </c>
      <c r="S721" s="19">
        <f>Tablas!$E$5*J721</f>
        <v>0</v>
      </c>
      <c r="T721" s="19">
        <f>Tablas!$F$5*K721</f>
        <v>360000</v>
      </c>
      <c r="U721" s="19">
        <f>Tablas!$G$5*L721</f>
        <v>250000</v>
      </c>
      <c r="V721" s="19">
        <f>Tablas!$H$5*M721</f>
        <v>360000</v>
      </c>
      <c r="W721" s="19">
        <f t="shared" si="57"/>
        <v>983000</v>
      </c>
      <c r="X721" s="17">
        <f>VLOOKUP(G721, Tablas!$B$9:$C$36, 2, FALSE)</f>
        <v>2</v>
      </c>
      <c r="Y721" s="17">
        <f t="shared" si="58"/>
        <v>2019</v>
      </c>
      <c r="Z721" s="17">
        <f t="shared" si="59"/>
        <v>11</v>
      </c>
    </row>
    <row r="722" spans="1:26" x14ac:dyDescent="0.25">
      <c r="A722" s="2">
        <v>10000720</v>
      </c>
      <c r="B722" s="1" t="s">
        <v>975</v>
      </c>
      <c r="C722" s="3">
        <v>43595</v>
      </c>
      <c r="D722" s="3">
        <v>43744</v>
      </c>
      <c r="E722" s="3" t="s">
        <v>44</v>
      </c>
      <c r="F722" s="1" t="s">
        <v>645</v>
      </c>
      <c r="G722" s="4" t="s">
        <v>258</v>
      </c>
      <c r="H722" s="8">
        <v>0</v>
      </c>
      <c r="I722" s="8">
        <v>1</v>
      </c>
      <c r="J722" s="8">
        <v>0</v>
      </c>
      <c r="K722" s="8">
        <v>3</v>
      </c>
      <c r="L722" s="8">
        <v>2</v>
      </c>
      <c r="M722" s="8">
        <v>0</v>
      </c>
      <c r="N722" s="17" t="str">
        <f t="shared" si="55"/>
        <v>Si</v>
      </c>
      <c r="O722" s="17" t="str">
        <f t="shared" si="56"/>
        <v>Si</v>
      </c>
      <c r="P722" s="17">
        <v>1</v>
      </c>
      <c r="Q722" s="19">
        <f>Tablas!$C$5*H722</f>
        <v>0</v>
      </c>
      <c r="R722" s="19">
        <f>Tablas!$D$5*I722</f>
        <v>6500</v>
      </c>
      <c r="S722" s="19">
        <f>Tablas!$E$5*J722</f>
        <v>0</v>
      </c>
      <c r="T722" s="19">
        <f>Tablas!$F$5*K722</f>
        <v>360000</v>
      </c>
      <c r="U722" s="19">
        <f>Tablas!$G$5*L722</f>
        <v>500000</v>
      </c>
      <c r="V722" s="19">
        <f>Tablas!$H$5*M722</f>
        <v>0</v>
      </c>
      <c r="W722" s="19">
        <f t="shared" si="57"/>
        <v>866500</v>
      </c>
      <c r="X722" s="17">
        <f>VLOOKUP(G722, Tablas!$B$9:$C$36, 2, FALSE)</f>
        <v>4</v>
      </c>
      <c r="Y722" s="17">
        <f t="shared" si="58"/>
        <v>2019</v>
      </c>
      <c r="Z722" s="17">
        <f t="shared" si="59"/>
        <v>10</v>
      </c>
    </row>
    <row r="723" spans="1:26" x14ac:dyDescent="0.25">
      <c r="A723" s="2">
        <v>10000721</v>
      </c>
      <c r="B723" s="1" t="s">
        <v>976</v>
      </c>
      <c r="C723" s="3">
        <v>43595</v>
      </c>
      <c r="D723" s="3">
        <v>44106</v>
      </c>
      <c r="E723" s="3" t="s">
        <v>37</v>
      </c>
      <c r="F723" s="1" t="s">
        <v>94</v>
      </c>
      <c r="G723" s="4" t="s">
        <v>95</v>
      </c>
      <c r="H723" s="8">
        <v>1</v>
      </c>
      <c r="I723" s="8">
        <v>2</v>
      </c>
      <c r="J723" s="8">
        <v>1</v>
      </c>
      <c r="K723" s="8">
        <v>1</v>
      </c>
      <c r="L723" s="8">
        <v>2</v>
      </c>
      <c r="M723" s="8">
        <v>1</v>
      </c>
      <c r="N723" s="17" t="str">
        <f t="shared" si="55"/>
        <v>Si</v>
      </c>
      <c r="O723" s="17" t="str">
        <f t="shared" si="56"/>
        <v>Si</v>
      </c>
      <c r="P723" s="17">
        <v>1</v>
      </c>
      <c r="Q723" s="19">
        <f>Tablas!$C$5*H723</f>
        <v>2500</v>
      </c>
      <c r="R723" s="19">
        <f>Tablas!$D$5*I723</f>
        <v>13000</v>
      </c>
      <c r="S723" s="19">
        <f>Tablas!$E$5*J723</f>
        <v>1500</v>
      </c>
      <c r="T723" s="19">
        <f>Tablas!$F$5*K723</f>
        <v>120000</v>
      </c>
      <c r="U723" s="19">
        <f>Tablas!$G$5*L723</f>
        <v>500000</v>
      </c>
      <c r="V723" s="19">
        <f>Tablas!$H$5*M723</f>
        <v>180000</v>
      </c>
      <c r="W723" s="19">
        <f t="shared" si="57"/>
        <v>817000</v>
      </c>
      <c r="X723" s="17">
        <f>VLOOKUP(G723, Tablas!$B$9:$C$36, 2, FALSE)</f>
        <v>2</v>
      </c>
      <c r="Y723" s="17">
        <f t="shared" si="58"/>
        <v>2019</v>
      </c>
      <c r="Z723" s="17">
        <f t="shared" si="59"/>
        <v>10</v>
      </c>
    </row>
    <row r="724" spans="1:26" x14ac:dyDescent="0.25">
      <c r="A724" s="2">
        <v>10000722</v>
      </c>
      <c r="B724" s="1" t="s">
        <v>977</v>
      </c>
      <c r="C724" s="3">
        <v>43595</v>
      </c>
      <c r="D724" s="3">
        <v>43773</v>
      </c>
      <c r="E724" s="3" t="s">
        <v>37</v>
      </c>
      <c r="F724" s="1" t="s">
        <v>267</v>
      </c>
      <c r="G724" s="4" t="s">
        <v>90</v>
      </c>
      <c r="H724" s="8">
        <v>1</v>
      </c>
      <c r="I724" s="8">
        <v>0</v>
      </c>
      <c r="J724" s="8">
        <v>0</v>
      </c>
      <c r="K724" s="8">
        <v>0</v>
      </c>
      <c r="L724" s="8">
        <v>2</v>
      </c>
      <c r="M724" s="8">
        <v>0</v>
      </c>
      <c r="N724" s="17" t="str">
        <f t="shared" si="55"/>
        <v>Si</v>
      </c>
      <c r="O724" s="17" t="str">
        <f t="shared" si="56"/>
        <v>Si</v>
      </c>
      <c r="P724" s="17">
        <v>1</v>
      </c>
      <c r="Q724" s="19">
        <f>Tablas!$C$5*H724</f>
        <v>2500</v>
      </c>
      <c r="R724" s="19">
        <f>Tablas!$D$5*I724</f>
        <v>0</v>
      </c>
      <c r="S724" s="19">
        <f>Tablas!$E$5*J724</f>
        <v>0</v>
      </c>
      <c r="T724" s="19">
        <f>Tablas!$F$5*K724</f>
        <v>0</v>
      </c>
      <c r="U724" s="19">
        <f>Tablas!$G$5*L724</f>
        <v>500000</v>
      </c>
      <c r="V724" s="19">
        <f>Tablas!$H$5*M724</f>
        <v>0</v>
      </c>
      <c r="W724" s="19">
        <f t="shared" si="57"/>
        <v>502500</v>
      </c>
      <c r="X724" s="17">
        <f>VLOOKUP(G724, Tablas!$B$9:$C$36, 2, FALSE)</f>
        <v>2</v>
      </c>
      <c r="Y724" s="17">
        <f t="shared" si="58"/>
        <v>2019</v>
      </c>
      <c r="Z724" s="17">
        <f t="shared" si="59"/>
        <v>11</v>
      </c>
    </row>
    <row r="725" spans="1:26" x14ac:dyDescent="0.25">
      <c r="A725" s="2">
        <v>10000723</v>
      </c>
      <c r="B725" s="1" t="s">
        <v>978</v>
      </c>
      <c r="C725" s="3">
        <v>43595</v>
      </c>
      <c r="D725" s="3">
        <v>44259</v>
      </c>
      <c r="E725" s="3" t="s">
        <v>37</v>
      </c>
      <c r="F725" s="1" t="s">
        <v>979</v>
      </c>
      <c r="G725" s="4" t="s">
        <v>258</v>
      </c>
      <c r="H725" s="8">
        <v>0</v>
      </c>
      <c r="I725" s="8">
        <v>0</v>
      </c>
      <c r="J725" s="8">
        <v>1</v>
      </c>
      <c r="K725" s="8">
        <v>1</v>
      </c>
      <c r="L725" s="8">
        <v>2</v>
      </c>
      <c r="M725" s="8">
        <v>0</v>
      </c>
      <c r="N725" s="17" t="str">
        <f t="shared" si="55"/>
        <v>Si</v>
      </c>
      <c r="O725" s="17" t="str">
        <f t="shared" si="56"/>
        <v>Si</v>
      </c>
      <c r="P725" s="17">
        <v>1</v>
      </c>
      <c r="Q725" s="19">
        <f>Tablas!$C$5*H725</f>
        <v>0</v>
      </c>
      <c r="R725" s="19">
        <f>Tablas!$D$5*I725</f>
        <v>0</v>
      </c>
      <c r="S725" s="19">
        <f>Tablas!$E$5*J725</f>
        <v>1500</v>
      </c>
      <c r="T725" s="19">
        <f>Tablas!$F$5*K725</f>
        <v>120000</v>
      </c>
      <c r="U725" s="19">
        <f>Tablas!$G$5*L725</f>
        <v>500000</v>
      </c>
      <c r="V725" s="19">
        <f>Tablas!$H$5*M725</f>
        <v>0</v>
      </c>
      <c r="W725" s="19">
        <f t="shared" si="57"/>
        <v>621500</v>
      </c>
      <c r="X725" s="17">
        <f>VLOOKUP(G725, Tablas!$B$9:$C$36, 2, FALSE)</f>
        <v>4</v>
      </c>
      <c r="Y725" s="17">
        <f t="shared" si="58"/>
        <v>2019</v>
      </c>
      <c r="Z725" s="17">
        <f t="shared" si="59"/>
        <v>3</v>
      </c>
    </row>
    <row r="726" spans="1:26" x14ac:dyDescent="0.25">
      <c r="A726" s="2">
        <v>10000724</v>
      </c>
      <c r="B726" s="1" t="s">
        <v>980</v>
      </c>
      <c r="C726" s="3">
        <v>43595</v>
      </c>
      <c r="D726" s="3">
        <v>43849</v>
      </c>
      <c r="E726" s="3" t="s">
        <v>44</v>
      </c>
      <c r="F726" s="1" t="s">
        <v>381</v>
      </c>
      <c r="G726" s="4" t="s">
        <v>258</v>
      </c>
      <c r="H726" s="8">
        <v>0</v>
      </c>
      <c r="I726" s="8">
        <v>1</v>
      </c>
      <c r="J726" s="8">
        <v>1</v>
      </c>
      <c r="K726" s="8">
        <v>0</v>
      </c>
      <c r="L726" s="8">
        <v>1</v>
      </c>
      <c r="M726" s="8">
        <v>1</v>
      </c>
      <c r="N726" s="17" t="str">
        <f t="shared" si="55"/>
        <v>Si</v>
      </c>
      <c r="O726" s="17" t="str">
        <f t="shared" si="56"/>
        <v>Si</v>
      </c>
      <c r="P726" s="17">
        <v>1</v>
      </c>
      <c r="Q726" s="19">
        <f>Tablas!$C$5*H726</f>
        <v>0</v>
      </c>
      <c r="R726" s="19">
        <f>Tablas!$D$5*I726</f>
        <v>6500</v>
      </c>
      <c r="S726" s="19">
        <f>Tablas!$E$5*J726</f>
        <v>1500</v>
      </c>
      <c r="T726" s="19">
        <f>Tablas!$F$5*K726</f>
        <v>0</v>
      </c>
      <c r="U726" s="19">
        <f>Tablas!$G$5*L726</f>
        <v>250000</v>
      </c>
      <c r="V726" s="19">
        <f>Tablas!$H$5*M726</f>
        <v>180000</v>
      </c>
      <c r="W726" s="19">
        <f t="shared" si="57"/>
        <v>438000</v>
      </c>
      <c r="X726" s="17">
        <f>VLOOKUP(G726, Tablas!$B$9:$C$36, 2, FALSE)</f>
        <v>4</v>
      </c>
      <c r="Y726" s="17">
        <f t="shared" si="58"/>
        <v>2019</v>
      </c>
      <c r="Z726" s="17">
        <f t="shared" si="59"/>
        <v>1</v>
      </c>
    </row>
    <row r="727" spans="1:26" x14ac:dyDescent="0.25">
      <c r="A727" s="2">
        <v>10000725</v>
      </c>
      <c r="B727" s="1" t="s">
        <v>981</v>
      </c>
      <c r="C727" s="3">
        <v>43595</v>
      </c>
      <c r="D727" s="3">
        <v>44052</v>
      </c>
      <c r="E727" s="3" t="s">
        <v>44</v>
      </c>
      <c r="F727" s="1" t="s">
        <v>982</v>
      </c>
      <c r="G727" s="4" t="s">
        <v>258</v>
      </c>
      <c r="H727" s="8">
        <v>0</v>
      </c>
      <c r="I727" s="8">
        <v>0</v>
      </c>
      <c r="J727" s="8">
        <v>0</v>
      </c>
      <c r="K727" s="8">
        <v>0</v>
      </c>
      <c r="L727" s="8">
        <v>3</v>
      </c>
      <c r="M727" s="8">
        <v>1</v>
      </c>
      <c r="N727" s="17" t="str">
        <f t="shared" si="55"/>
        <v>No</v>
      </c>
      <c r="O727" s="17" t="str">
        <f t="shared" si="56"/>
        <v>Si</v>
      </c>
      <c r="P727" s="17">
        <v>1</v>
      </c>
      <c r="Q727" s="19">
        <f>Tablas!$C$5*H727</f>
        <v>0</v>
      </c>
      <c r="R727" s="19">
        <f>Tablas!$D$5*I727</f>
        <v>0</v>
      </c>
      <c r="S727" s="19">
        <f>Tablas!$E$5*J727</f>
        <v>0</v>
      </c>
      <c r="T727" s="19">
        <f>Tablas!$F$5*K727</f>
        <v>0</v>
      </c>
      <c r="U727" s="19">
        <f>Tablas!$G$5*L727</f>
        <v>750000</v>
      </c>
      <c r="V727" s="19">
        <f>Tablas!$H$5*M727</f>
        <v>180000</v>
      </c>
      <c r="W727" s="19">
        <f t="shared" si="57"/>
        <v>930000</v>
      </c>
      <c r="X727" s="17">
        <f>VLOOKUP(G727, Tablas!$B$9:$C$36, 2, FALSE)</f>
        <v>4</v>
      </c>
      <c r="Y727" s="17">
        <f t="shared" si="58"/>
        <v>2019</v>
      </c>
      <c r="Z727" s="17">
        <f t="shared" si="59"/>
        <v>8</v>
      </c>
    </row>
    <row r="728" spans="1:26" x14ac:dyDescent="0.25">
      <c r="A728" s="2">
        <v>10000726</v>
      </c>
      <c r="B728" s="1" t="s">
        <v>983</v>
      </c>
      <c r="C728" s="3">
        <v>43595</v>
      </c>
      <c r="D728" s="3">
        <v>43677</v>
      </c>
      <c r="E728" s="3" t="s">
        <v>44</v>
      </c>
      <c r="F728" s="1" t="s">
        <v>673</v>
      </c>
      <c r="G728" s="4" t="s">
        <v>258</v>
      </c>
      <c r="H728" s="8">
        <v>0</v>
      </c>
      <c r="I728" s="8">
        <v>1</v>
      </c>
      <c r="J728" s="8">
        <v>1</v>
      </c>
      <c r="K728" s="8">
        <v>0</v>
      </c>
      <c r="L728" s="8">
        <v>2</v>
      </c>
      <c r="M728" s="8">
        <v>2</v>
      </c>
      <c r="N728" s="17" t="str">
        <f t="shared" si="55"/>
        <v>Si</v>
      </c>
      <c r="O728" s="17" t="str">
        <f t="shared" si="56"/>
        <v>Si</v>
      </c>
      <c r="P728" s="17">
        <v>1</v>
      </c>
      <c r="Q728" s="19">
        <f>Tablas!$C$5*H728</f>
        <v>0</v>
      </c>
      <c r="R728" s="19">
        <f>Tablas!$D$5*I728</f>
        <v>6500</v>
      </c>
      <c r="S728" s="19">
        <f>Tablas!$E$5*J728</f>
        <v>1500</v>
      </c>
      <c r="T728" s="19">
        <f>Tablas!$F$5*K728</f>
        <v>0</v>
      </c>
      <c r="U728" s="19">
        <f>Tablas!$G$5*L728</f>
        <v>500000</v>
      </c>
      <c r="V728" s="19">
        <f>Tablas!$H$5*M728</f>
        <v>360000</v>
      </c>
      <c r="W728" s="19">
        <f t="shared" si="57"/>
        <v>868000</v>
      </c>
      <c r="X728" s="17">
        <f>VLOOKUP(G728, Tablas!$B$9:$C$36, 2, FALSE)</f>
        <v>4</v>
      </c>
      <c r="Y728" s="17">
        <f t="shared" si="58"/>
        <v>2019</v>
      </c>
      <c r="Z728" s="17">
        <f t="shared" si="59"/>
        <v>7</v>
      </c>
    </row>
    <row r="729" spans="1:26" x14ac:dyDescent="0.25">
      <c r="A729" s="2">
        <v>10000727</v>
      </c>
      <c r="B729" s="1" t="s">
        <v>984</v>
      </c>
      <c r="C729" s="3">
        <v>43595</v>
      </c>
      <c r="D729" s="3">
        <v>43822</v>
      </c>
      <c r="E729" s="3" t="s">
        <v>44</v>
      </c>
      <c r="F729" s="1" t="s">
        <v>41</v>
      </c>
      <c r="G729" s="4" t="s">
        <v>41</v>
      </c>
      <c r="H729" s="8">
        <v>0</v>
      </c>
      <c r="I729" s="8">
        <v>2</v>
      </c>
      <c r="J729" s="8">
        <v>0</v>
      </c>
      <c r="K729" s="8">
        <v>1</v>
      </c>
      <c r="L729" s="8">
        <v>3</v>
      </c>
      <c r="M729" s="8">
        <v>2</v>
      </c>
      <c r="N729" s="17" t="str">
        <f t="shared" si="55"/>
        <v>Si</v>
      </c>
      <c r="O729" s="17" t="str">
        <f t="shared" si="56"/>
        <v>Si</v>
      </c>
      <c r="P729" s="17">
        <v>1</v>
      </c>
      <c r="Q729" s="19">
        <f>Tablas!$C$5*H729</f>
        <v>0</v>
      </c>
      <c r="R729" s="19">
        <f>Tablas!$D$5*I729</f>
        <v>13000</v>
      </c>
      <c r="S729" s="19">
        <f>Tablas!$E$5*J729</f>
        <v>0</v>
      </c>
      <c r="T729" s="19">
        <f>Tablas!$F$5*K729</f>
        <v>120000</v>
      </c>
      <c r="U729" s="19">
        <f>Tablas!$G$5*L729</f>
        <v>750000</v>
      </c>
      <c r="V729" s="19">
        <f>Tablas!$H$5*M729</f>
        <v>360000</v>
      </c>
      <c r="W729" s="19">
        <f t="shared" si="57"/>
        <v>1243000</v>
      </c>
      <c r="X729" s="17">
        <f>VLOOKUP(G729, Tablas!$B$9:$C$36, 2, FALSE)</f>
        <v>1</v>
      </c>
      <c r="Y729" s="17">
        <f t="shared" si="58"/>
        <v>2019</v>
      </c>
      <c r="Z729" s="17">
        <f t="shared" si="59"/>
        <v>12</v>
      </c>
    </row>
    <row r="730" spans="1:26" x14ac:dyDescent="0.25">
      <c r="A730" s="2">
        <v>10000728</v>
      </c>
      <c r="B730" s="1" t="s">
        <v>985</v>
      </c>
      <c r="C730" s="3">
        <v>43595</v>
      </c>
      <c r="D730" s="3">
        <v>43696</v>
      </c>
      <c r="E730" s="3" t="s">
        <v>37</v>
      </c>
      <c r="F730" s="1" t="s">
        <v>41</v>
      </c>
      <c r="G730" s="4" t="s">
        <v>41</v>
      </c>
      <c r="H730" s="8">
        <v>1</v>
      </c>
      <c r="I730" s="8">
        <v>1</v>
      </c>
      <c r="J730" s="8">
        <v>0</v>
      </c>
      <c r="K730" s="8">
        <v>3</v>
      </c>
      <c r="L730" s="8">
        <v>1</v>
      </c>
      <c r="M730" s="8">
        <v>1</v>
      </c>
      <c r="N730" s="17" t="str">
        <f t="shared" si="55"/>
        <v>Si</v>
      </c>
      <c r="O730" s="17" t="str">
        <f t="shared" si="56"/>
        <v>Si</v>
      </c>
      <c r="P730" s="17">
        <v>1</v>
      </c>
      <c r="Q730" s="19">
        <f>Tablas!$C$5*H730</f>
        <v>2500</v>
      </c>
      <c r="R730" s="19">
        <f>Tablas!$D$5*I730</f>
        <v>6500</v>
      </c>
      <c r="S730" s="19">
        <f>Tablas!$E$5*J730</f>
        <v>0</v>
      </c>
      <c r="T730" s="19">
        <f>Tablas!$F$5*K730</f>
        <v>360000</v>
      </c>
      <c r="U730" s="19">
        <f>Tablas!$G$5*L730</f>
        <v>250000</v>
      </c>
      <c r="V730" s="19">
        <f>Tablas!$H$5*M730</f>
        <v>180000</v>
      </c>
      <c r="W730" s="19">
        <f t="shared" si="57"/>
        <v>799000</v>
      </c>
      <c r="X730" s="17">
        <f>VLOOKUP(G730, Tablas!$B$9:$C$36, 2, FALSE)</f>
        <v>1</v>
      </c>
      <c r="Y730" s="17">
        <f t="shared" si="58"/>
        <v>2019</v>
      </c>
      <c r="Z730" s="17">
        <f t="shared" si="59"/>
        <v>8</v>
      </c>
    </row>
    <row r="731" spans="1:26" x14ac:dyDescent="0.25">
      <c r="A731" s="2">
        <v>10000729</v>
      </c>
      <c r="B731" s="1" t="s">
        <v>986</v>
      </c>
      <c r="C731" s="3">
        <v>43595</v>
      </c>
      <c r="D731" s="3">
        <v>44266</v>
      </c>
      <c r="E731" s="3" t="s">
        <v>37</v>
      </c>
      <c r="F731" s="1" t="s">
        <v>762</v>
      </c>
      <c r="G731" s="4" t="s">
        <v>258</v>
      </c>
      <c r="H731" s="8">
        <v>1</v>
      </c>
      <c r="I731" s="8">
        <v>2</v>
      </c>
      <c r="J731" s="8">
        <v>1</v>
      </c>
      <c r="K731" s="8">
        <v>3</v>
      </c>
      <c r="L731" s="8">
        <v>3</v>
      </c>
      <c r="M731" s="8">
        <v>0</v>
      </c>
      <c r="N731" s="17" t="str">
        <f t="shared" si="55"/>
        <v>Si</v>
      </c>
      <c r="O731" s="17" t="str">
        <f t="shared" si="56"/>
        <v>Si</v>
      </c>
      <c r="P731" s="17">
        <v>1</v>
      </c>
      <c r="Q731" s="19">
        <f>Tablas!$C$5*H731</f>
        <v>2500</v>
      </c>
      <c r="R731" s="19">
        <f>Tablas!$D$5*I731</f>
        <v>13000</v>
      </c>
      <c r="S731" s="19">
        <f>Tablas!$E$5*J731</f>
        <v>1500</v>
      </c>
      <c r="T731" s="19">
        <f>Tablas!$F$5*K731</f>
        <v>360000</v>
      </c>
      <c r="U731" s="19">
        <f>Tablas!$G$5*L731</f>
        <v>750000</v>
      </c>
      <c r="V731" s="19">
        <f>Tablas!$H$5*M731</f>
        <v>0</v>
      </c>
      <c r="W731" s="19">
        <f t="shared" si="57"/>
        <v>1127000</v>
      </c>
      <c r="X731" s="17">
        <f>VLOOKUP(G731, Tablas!$B$9:$C$36, 2, FALSE)</f>
        <v>4</v>
      </c>
      <c r="Y731" s="17">
        <f t="shared" si="58"/>
        <v>2019</v>
      </c>
      <c r="Z731" s="17">
        <f t="shared" si="59"/>
        <v>3</v>
      </c>
    </row>
    <row r="732" spans="1:26" x14ac:dyDescent="0.25">
      <c r="A732" s="2">
        <v>10000730</v>
      </c>
      <c r="B732" s="1" t="s">
        <v>987</v>
      </c>
      <c r="C732" s="3">
        <v>43595</v>
      </c>
      <c r="D732" s="3">
        <v>43824</v>
      </c>
      <c r="E732" s="3" t="s">
        <v>37</v>
      </c>
      <c r="F732" s="1" t="s">
        <v>634</v>
      </c>
      <c r="G732" s="4" t="s">
        <v>113</v>
      </c>
      <c r="H732" s="8">
        <v>0</v>
      </c>
      <c r="I732" s="8">
        <v>0</v>
      </c>
      <c r="J732" s="8">
        <v>0</v>
      </c>
      <c r="K732" s="8">
        <v>1</v>
      </c>
      <c r="L732" s="8">
        <v>1</v>
      </c>
      <c r="M732" s="8">
        <v>1</v>
      </c>
      <c r="N732" s="17" t="str">
        <f t="shared" si="55"/>
        <v>No</v>
      </c>
      <c r="O732" s="17" t="str">
        <f t="shared" si="56"/>
        <v>Si</v>
      </c>
      <c r="P732" s="17">
        <v>1</v>
      </c>
      <c r="Q732" s="19">
        <f>Tablas!$C$5*H732</f>
        <v>0</v>
      </c>
      <c r="R732" s="19">
        <f>Tablas!$D$5*I732</f>
        <v>0</v>
      </c>
      <c r="S732" s="19">
        <f>Tablas!$E$5*J732</f>
        <v>0</v>
      </c>
      <c r="T732" s="19">
        <f>Tablas!$F$5*K732</f>
        <v>120000</v>
      </c>
      <c r="U732" s="19">
        <f>Tablas!$G$5*L732</f>
        <v>250000</v>
      </c>
      <c r="V732" s="19">
        <f>Tablas!$H$5*M732</f>
        <v>180000</v>
      </c>
      <c r="W732" s="19">
        <f t="shared" si="57"/>
        <v>550000</v>
      </c>
      <c r="X732" s="17">
        <f>VLOOKUP(G732, Tablas!$B$9:$C$36, 2, FALSE)</f>
        <v>3</v>
      </c>
      <c r="Y732" s="17">
        <f t="shared" si="58"/>
        <v>2019</v>
      </c>
      <c r="Z732" s="17">
        <f t="shared" si="59"/>
        <v>12</v>
      </c>
    </row>
    <row r="733" spans="1:26" x14ac:dyDescent="0.25">
      <c r="A733" s="2">
        <v>10000731</v>
      </c>
      <c r="B733" s="1" t="s">
        <v>988</v>
      </c>
      <c r="C733" s="3">
        <v>43595</v>
      </c>
      <c r="D733" s="3">
        <v>44002</v>
      </c>
      <c r="E733" s="3" t="s">
        <v>44</v>
      </c>
      <c r="F733" s="1" t="s">
        <v>989</v>
      </c>
      <c r="G733" s="4" t="s">
        <v>197</v>
      </c>
      <c r="H733" s="8">
        <v>0</v>
      </c>
      <c r="I733" s="8">
        <v>0</v>
      </c>
      <c r="J733" s="8">
        <v>1</v>
      </c>
      <c r="K733" s="8">
        <v>1</v>
      </c>
      <c r="L733" s="8">
        <v>3</v>
      </c>
      <c r="M733" s="8">
        <v>2</v>
      </c>
      <c r="N733" s="17" t="str">
        <f t="shared" si="55"/>
        <v>Si</v>
      </c>
      <c r="O733" s="17" t="str">
        <f t="shared" si="56"/>
        <v>Si</v>
      </c>
      <c r="P733" s="17">
        <v>1</v>
      </c>
      <c r="Q733" s="19">
        <f>Tablas!$C$5*H733</f>
        <v>0</v>
      </c>
      <c r="R733" s="19">
        <f>Tablas!$D$5*I733</f>
        <v>0</v>
      </c>
      <c r="S733" s="19">
        <f>Tablas!$E$5*J733</f>
        <v>1500</v>
      </c>
      <c r="T733" s="19">
        <f>Tablas!$F$5*K733</f>
        <v>120000</v>
      </c>
      <c r="U733" s="19">
        <f>Tablas!$G$5*L733</f>
        <v>750000</v>
      </c>
      <c r="V733" s="19">
        <f>Tablas!$H$5*M733</f>
        <v>360000</v>
      </c>
      <c r="W733" s="19">
        <f t="shared" si="57"/>
        <v>1231500</v>
      </c>
      <c r="X733" s="17">
        <f>VLOOKUP(G733, Tablas!$B$9:$C$36, 2, FALSE)</f>
        <v>4</v>
      </c>
      <c r="Y733" s="17">
        <f t="shared" si="58"/>
        <v>2019</v>
      </c>
      <c r="Z733" s="17">
        <f t="shared" si="59"/>
        <v>6</v>
      </c>
    </row>
    <row r="734" spans="1:26" x14ac:dyDescent="0.25">
      <c r="A734" s="2">
        <v>10000732</v>
      </c>
      <c r="B734" s="1" t="s">
        <v>990</v>
      </c>
      <c r="C734" s="3">
        <v>43595</v>
      </c>
      <c r="D734" s="3">
        <v>44085</v>
      </c>
      <c r="E734" s="3" t="s">
        <v>44</v>
      </c>
      <c r="F734" s="1" t="s">
        <v>106</v>
      </c>
      <c r="G734" s="4" t="s">
        <v>50</v>
      </c>
      <c r="H734" s="8">
        <v>0</v>
      </c>
      <c r="I734" s="8">
        <v>2</v>
      </c>
      <c r="J734" s="8">
        <v>0</v>
      </c>
      <c r="K734" s="8">
        <v>3</v>
      </c>
      <c r="L734" s="8">
        <v>2</v>
      </c>
      <c r="M734" s="8">
        <v>1</v>
      </c>
      <c r="N734" s="17" t="str">
        <f t="shared" si="55"/>
        <v>Si</v>
      </c>
      <c r="O734" s="17" t="str">
        <f t="shared" si="56"/>
        <v>Si</v>
      </c>
      <c r="P734" s="17">
        <v>1</v>
      </c>
      <c r="Q734" s="19">
        <f>Tablas!$C$5*H734</f>
        <v>0</v>
      </c>
      <c r="R734" s="19">
        <f>Tablas!$D$5*I734</f>
        <v>13000</v>
      </c>
      <c r="S734" s="19">
        <f>Tablas!$E$5*J734</f>
        <v>0</v>
      </c>
      <c r="T734" s="19">
        <f>Tablas!$F$5*K734</f>
        <v>360000</v>
      </c>
      <c r="U734" s="19">
        <f>Tablas!$G$5*L734</f>
        <v>500000</v>
      </c>
      <c r="V734" s="19">
        <f>Tablas!$H$5*M734</f>
        <v>180000</v>
      </c>
      <c r="W734" s="19">
        <f t="shared" si="57"/>
        <v>1053000</v>
      </c>
      <c r="X734" s="17">
        <f>VLOOKUP(G734, Tablas!$B$9:$C$36, 2, FALSE)</f>
        <v>1</v>
      </c>
      <c r="Y734" s="17">
        <f t="shared" si="58"/>
        <v>2019</v>
      </c>
      <c r="Z734" s="17">
        <f t="shared" si="59"/>
        <v>9</v>
      </c>
    </row>
    <row r="735" spans="1:26" x14ac:dyDescent="0.25">
      <c r="A735" s="2">
        <v>10000733</v>
      </c>
      <c r="B735" s="1" t="s">
        <v>991</v>
      </c>
      <c r="C735" s="3">
        <v>43595</v>
      </c>
      <c r="D735" s="3">
        <v>43787</v>
      </c>
      <c r="E735" s="3" t="s">
        <v>44</v>
      </c>
      <c r="F735" s="1" t="s">
        <v>485</v>
      </c>
      <c r="G735" s="4" t="s">
        <v>47</v>
      </c>
      <c r="H735" s="8">
        <v>0</v>
      </c>
      <c r="I735" s="8">
        <v>0</v>
      </c>
      <c r="J735" s="8">
        <v>0</v>
      </c>
      <c r="K735" s="8">
        <v>0</v>
      </c>
      <c r="L735" s="8">
        <v>2</v>
      </c>
      <c r="M735" s="8">
        <v>1</v>
      </c>
      <c r="N735" s="17" t="str">
        <f t="shared" si="55"/>
        <v>No</v>
      </c>
      <c r="O735" s="17" t="str">
        <f t="shared" si="56"/>
        <v>Si</v>
      </c>
      <c r="P735" s="17">
        <v>1</v>
      </c>
      <c r="Q735" s="19">
        <f>Tablas!$C$5*H735</f>
        <v>0</v>
      </c>
      <c r="R735" s="19">
        <f>Tablas!$D$5*I735</f>
        <v>0</v>
      </c>
      <c r="S735" s="19">
        <f>Tablas!$E$5*J735</f>
        <v>0</v>
      </c>
      <c r="T735" s="19">
        <f>Tablas!$F$5*K735</f>
        <v>0</v>
      </c>
      <c r="U735" s="19">
        <f>Tablas!$G$5*L735</f>
        <v>500000</v>
      </c>
      <c r="V735" s="19">
        <f>Tablas!$H$5*M735</f>
        <v>180000</v>
      </c>
      <c r="W735" s="19">
        <f t="shared" si="57"/>
        <v>680000</v>
      </c>
      <c r="X735" s="17">
        <f>VLOOKUP(G735, Tablas!$B$9:$C$36, 2, FALSE)</f>
        <v>1</v>
      </c>
      <c r="Y735" s="17">
        <f t="shared" si="58"/>
        <v>2019</v>
      </c>
      <c r="Z735" s="17">
        <f t="shared" si="59"/>
        <v>11</v>
      </c>
    </row>
    <row r="736" spans="1:26" x14ac:dyDescent="0.25">
      <c r="A736" s="2">
        <v>10000734</v>
      </c>
      <c r="B736" s="1" t="s">
        <v>992</v>
      </c>
      <c r="C736" s="3">
        <v>43595</v>
      </c>
      <c r="D736" s="3">
        <v>44445</v>
      </c>
      <c r="E736" s="3" t="s">
        <v>44</v>
      </c>
      <c r="F736" s="1" t="s">
        <v>645</v>
      </c>
      <c r="G736" s="4" t="s">
        <v>258</v>
      </c>
      <c r="H736" s="8">
        <v>0</v>
      </c>
      <c r="I736" s="8">
        <v>0</v>
      </c>
      <c r="J736" s="8">
        <v>0</v>
      </c>
      <c r="K736" s="8">
        <v>1</v>
      </c>
      <c r="L736" s="8">
        <v>3</v>
      </c>
      <c r="M736" s="8">
        <v>2</v>
      </c>
      <c r="N736" s="17" t="str">
        <f t="shared" si="55"/>
        <v>No</v>
      </c>
      <c r="O736" s="17" t="str">
        <f t="shared" si="56"/>
        <v>Si</v>
      </c>
      <c r="P736" s="17">
        <v>1</v>
      </c>
      <c r="Q736" s="19">
        <f>Tablas!$C$5*H736</f>
        <v>0</v>
      </c>
      <c r="R736" s="19">
        <f>Tablas!$D$5*I736</f>
        <v>0</v>
      </c>
      <c r="S736" s="19">
        <f>Tablas!$E$5*J736</f>
        <v>0</v>
      </c>
      <c r="T736" s="19">
        <f>Tablas!$F$5*K736</f>
        <v>120000</v>
      </c>
      <c r="U736" s="19">
        <f>Tablas!$G$5*L736</f>
        <v>750000</v>
      </c>
      <c r="V736" s="19">
        <f>Tablas!$H$5*M736</f>
        <v>360000</v>
      </c>
      <c r="W736" s="19">
        <f t="shared" si="57"/>
        <v>1230000</v>
      </c>
      <c r="X736" s="17">
        <f>VLOOKUP(G736, Tablas!$B$9:$C$36, 2, FALSE)</f>
        <v>4</v>
      </c>
      <c r="Y736" s="17">
        <f t="shared" si="58"/>
        <v>2019</v>
      </c>
      <c r="Z736" s="17">
        <f t="shared" si="59"/>
        <v>9</v>
      </c>
    </row>
    <row r="737" spans="1:26" x14ac:dyDescent="0.25">
      <c r="A737" s="2">
        <v>10000735</v>
      </c>
      <c r="B737" s="1" t="s">
        <v>993</v>
      </c>
      <c r="C737" s="3">
        <v>43595</v>
      </c>
      <c r="D737" s="3">
        <v>44070</v>
      </c>
      <c r="E737" s="3" t="s">
        <v>37</v>
      </c>
      <c r="F737" s="1" t="s">
        <v>267</v>
      </c>
      <c r="G737" s="4" t="s">
        <v>90</v>
      </c>
      <c r="H737" s="8">
        <v>0</v>
      </c>
      <c r="I737" s="8">
        <v>0</v>
      </c>
      <c r="J737" s="8">
        <v>0</v>
      </c>
      <c r="K737" s="8">
        <v>1</v>
      </c>
      <c r="L737" s="8">
        <v>1</v>
      </c>
      <c r="M737" s="8">
        <v>2</v>
      </c>
      <c r="N737" s="17" t="str">
        <f t="shared" si="55"/>
        <v>No</v>
      </c>
      <c r="O737" s="17" t="str">
        <f t="shared" si="56"/>
        <v>Si</v>
      </c>
      <c r="P737" s="17">
        <v>1</v>
      </c>
      <c r="Q737" s="19">
        <f>Tablas!$C$5*H737</f>
        <v>0</v>
      </c>
      <c r="R737" s="19">
        <f>Tablas!$D$5*I737</f>
        <v>0</v>
      </c>
      <c r="S737" s="19">
        <f>Tablas!$E$5*J737</f>
        <v>0</v>
      </c>
      <c r="T737" s="19">
        <f>Tablas!$F$5*K737</f>
        <v>120000</v>
      </c>
      <c r="U737" s="19">
        <f>Tablas!$G$5*L737</f>
        <v>250000</v>
      </c>
      <c r="V737" s="19">
        <f>Tablas!$H$5*M737</f>
        <v>360000</v>
      </c>
      <c r="W737" s="19">
        <f t="shared" si="57"/>
        <v>730000</v>
      </c>
      <c r="X737" s="17">
        <f>VLOOKUP(G737, Tablas!$B$9:$C$36, 2, FALSE)</f>
        <v>2</v>
      </c>
      <c r="Y737" s="17">
        <f t="shared" si="58"/>
        <v>2019</v>
      </c>
      <c r="Z737" s="17">
        <f t="shared" si="59"/>
        <v>8</v>
      </c>
    </row>
    <row r="738" spans="1:26" x14ac:dyDescent="0.25">
      <c r="A738" s="2">
        <v>10000736</v>
      </c>
      <c r="B738" s="1" t="s">
        <v>994</v>
      </c>
      <c r="C738" s="3">
        <v>43595</v>
      </c>
      <c r="D738" s="3">
        <v>43657</v>
      </c>
      <c r="E738" s="3" t="s">
        <v>44</v>
      </c>
      <c r="F738" s="1" t="s">
        <v>485</v>
      </c>
      <c r="G738" s="4" t="s">
        <v>47</v>
      </c>
      <c r="H738" s="8">
        <v>0</v>
      </c>
      <c r="I738" s="8">
        <v>2</v>
      </c>
      <c r="J738" s="8">
        <v>1</v>
      </c>
      <c r="K738" s="8">
        <v>1</v>
      </c>
      <c r="L738" s="8">
        <v>1</v>
      </c>
      <c r="M738" s="8">
        <v>1</v>
      </c>
      <c r="N738" s="17" t="str">
        <f t="shared" si="55"/>
        <v>Si</v>
      </c>
      <c r="O738" s="17" t="str">
        <f t="shared" si="56"/>
        <v>Si</v>
      </c>
      <c r="P738" s="17">
        <v>1</v>
      </c>
      <c r="Q738" s="19">
        <f>Tablas!$C$5*H738</f>
        <v>0</v>
      </c>
      <c r="R738" s="19">
        <f>Tablas!$D$5*I738</f>
        <v>13000</v>
      </c>
      <c r="S738" s="19">
        <f>Tablas!$E$5*J738</f>
        <v>1500</v>
      </c>
      <c r="T738" s="19">
        <f>Tablas!$F$5*K738</f>
        <v>120000</v>
      </c>
      <c r="U738" s="19">
        <f>Tablas!$G$5*L738</f>
        <v>250000</v>
      </c>
      <c r="V738" s="19">
        <f>Tablas!$H$5*M738</f>
        <v>180000</v>
      </c>
      <c r="W738" s="19">
        <f t="shared" si="57"/>
        <v>564500</v>
      </c>
      <c r="X738" s="17">
        <f>VLOOKUP(G738, Tablas!$B$9:$C$36, 2, FALSE)</f>
        <v>1</v>
      </c>
      <c r="Y738" s="17">
        <f t="shared" si="58"/>
        <v>2019</v>
      </c>
      <c r="Z738" s="17">
        <f t="shared" si="59"/>
        <v>7</v>
      </c>
    </row>
    <row r="739" spans="1:26" x14ac:dyDescent="0.25">
      <c r="A739" s="2">
        <v>10000737</v>
      </c>
      <c r="B739" s="1" t="s">
        <v>995</v>
      </c>
      <c r="C739" s="3">
        <v>43595</v>
      </c>
      <c r="D739" s="3">
        <v>44151</v>
      </c>
      <c r="E739" s="3" t="s">
        <v>37</v>
      </c>
      <c r="F739" s="1" t="s">
        <v>996</v>
      </c>
      <c r="G739" s="4" t="s">
        <v>54</v>
      </c>
      <c r="H739" s="8">
        <v>0</v>
      </c>
      <c r="I739" s="8">
        <v>2</v>
      </c>
      <c r="J739" s="8">
        <v>0</v>
      </c>
      <c r="K739" s="8">
        <v>0</v>
      </c>
      <c r="L739" s="8">
        <v>3</v>
      </c>
      <c r="M739" s="8">
        <v>1</v>
      </c>
      <c r="N739" s="17" t="str">
        <f t="shared" si="55"/>
        <v>Si</v>
      </c>
      <c r="O739" s="17" t="str">
        <f t="shared" si="56"/>
        <v>Si</v>
      </c>
      <c r="P739" s="17">
        <v>1</v>
      </c>
      <c r="Q739" s="19">
        <f>Tablas!$C$5*H739</f>
        <v>0</v>
      </c>
      <c r="R739" s="19">
        <f>Tablas!$D$5*I739</f>
        <v>13000</v>
      </c>
      <c r="S739" s="19">
        <f>Tablas!$E$5*J739</f>
        <v>0</v>
      </c>
      <c r="T739" s="19">
        <f>Tablas!$F$5*K739</f>
        <v>0</v>
      </c>
      <c r="U739" s="19">
        <f>Tablas!$G$5*L739</f>
        <v>750000</v>
      </c>
      <c r="V739" s="19">
        <f>Tablas!$H$5*M739</f>
        <v>180000</v>
      </c>
      <c r="W739" s="19">
        <f t="shared" si="57"/>
        <v>943000</v>
      </c>
      <c r="X739" s="17">
        <f>VLOOKUP(G739, Tablas!$B$9:$C$36, 2, FALSE)</f>
        <v>1</v>
      </c>
      <c r="Y739" s="17">
        <f t="shared" si="58"/>
        <v>2019</v>
      </c>
      <c r="Z739" s="17">
        <f t="shared" si="59"/>
        <v>11</v>
      </c>
    </row>
    <row r="740" spans="1:26" x14ac:dyDescent="0.25">
      <c r="A740" s="2">
        <v>10000738</v>
      </c>
      <c r="B740" s="1" t="s">
        <v>997</v>
      </c>
      <c r="C740" s="3">
        <v>43595</v>
      </c>
      <c r="D740" s="3">
        <v>44458</v>
      </c>
      <c r="E740" s="3" t="s">
        <v>37</v>
      </c>
      <c r="F740" s="1" t="s">
        <v>41</v>
      </c>
      <c r="G740" s="4" t="s">
        <v>41</v>
      </c>
      <c r="H740" s="8">
        <v>0</v>
      </c>
      <c r="I740" s="8">
        <v>1</v>
      </c>
      <c r="J740" s="8">
        <v>0</v>
      </c>
      <c r="K740" s="8">
        <v>1</v>
      </c>
      <c r="L740" s="8">
        <v>1</v>
      </c>
      <c r="M740" s="8">
        <v>0</v>
      </c>
      <c r="N740" s="17" t="str">
        <f t="shared" si="55"/>
        <v>Si</v>
      </c>
      <c r="O740" s="17" t="str">
        <f t="shared" si="56"/>
        <v>Si</v>
      </c>
      <c r="P740" s="17">
        <v>1</v>
      </c>
      <c r="Q740" s="19">
        <f>Tablas!$C$5*H740</f>
        <v>0</v>
      </c>
      <c r="R740" s="19">
        <f>Tablas!$D$5*I740</f>
        <v>6500</v>
      </c>
      <c r="S740" s="19">
        <f>Tablas!$E$5*J740</f>
        <v>0</v>
      </c>
      <c r="T740" s="19">
        <f>Tablas!$F$5*K740</f>
        <v>120000</v>
      </c>
      <c r="U740" s="19">
        <f>Tablas!$G$5*L740</f>
        <v>250000</v>
      </c>
      <c r="V740" s="19">
        <f>Tablas!$H$5*M740</f>
        <v>0</v>
      </c>
      <c r="W740" s="19">
        <f t="shared" si="57"/>
        <v>376500</v>
      </c>
      <c r="X740" s="17">
        <f>VLOOKUP(G740, Tablas!$B$9:$C$36, 2, FALSE)</f>
        <v>1</v>
      </c>
      <c r="Y740" s="17">
        <f t="shared" si="58"/>
        <v>2019</v>
      </c>
      <c r="Z740" s="17">
        <f t="shared" si="59"/>
        <v>9</v>
      </c>
    </row>
    <row r="741" spans="1:26" x14ac:dyDescent="0.25">
      <c r="A741" s="2">
        <v>10000739</v>
      </c>
      <c r="B741" s="1" t="s">
        <v>998</v>
      </c>
      <c r="C741" s="3">
        <v>43595</v>
      </c>
      <c r="D741" s="3">
        <v>44392</v>
      </c>
      <c r="E741" s="3" t="s">
        <v>44</v>
      </c>
      <c r="F741" s="1" t="s">
        <v>999</v>
      </c>
      <c r="G741" s="4" t="s">
        <v>78</v>
      </c>
      <c r="H741" s="8">
        <v>0</v>
      </c>
      <c r="I741" s="8">
        <v>2</v>
      </c>
      <c r="J741" s="8">
        <v>0</v>
      </c>
      <c r="K741" s="8">
        <v>1</v>
      </c>
      <c r="L741" s="8">
        <v>2</v>
      </c>
      <c r="M741" s="8">
        <v>2</v>
      </c>
      <c r="N741" s="17" t="str">
        <f t="shared" si="55"/>
        <v>Si</v>
      </c>
      <c r="O741" s="17" t="str">
        <f t="shared" si="56"/>
        <v>Si</v>
      </c>
      <c r="P741" s="17">
        <v>1</v>
      </c>
      <c r="Q741" s="19">
        <f>Tablas!$C$5*H741</f>
        <v>0</v>
      </c>
      <c r="R741" s="19">
        <f>Tablas!$D$5*I741</f>
        <v>13000</v>
      </c>
      <c r="S741" s="19">
        <f>Tablas!$E$5*J741</f>
        <v>0</v>
      </c>
      <c r="T741" s="19">
        <f>Tablas!$F$5*K741</f>
        <v>120000</v>
      </c>
      <c r="U741" s="19">
        <f>Tablas!$G$5*L741</f>
        <v>500000</v>
      </c>
      <c r="V741" s="19">
        <f>Tablas!$H$5*M741</f>
        <v>360000</v>
      </c>
      <c r="W741" s="19">
        <f t="shared" si="57"/>
        <v>993000</v>
      </c>
      <c r="X741" s="17">
        <f>VLOOKUP(G741, Tablas!$B$9:$C$36, 2, FALSE)</f>
        <v>2</v>
      </c>
      <c r="Y741" s="17">
        <f t="shared" si="58"/>
        <v>2019</v>
      </c>
      <c r="Z741" s="17">
        <f t="shared" si="59"/>
        <v>7</v>
      </c>
    </row>
    <row r="742" spans="1:26" x14ac:dyDescent="0.25">
      <c r="A742" s="2">
        <v>10000740</v>
      </c>
      <c r="B742" s="1" t="s">
        <v>1000</v>
      </c>
      <c r="C742" s="3">
        <v>43595</v>
      </c>
      <c r="D742" s="3">
        <v>44214</v>
      </c>
      <c r="E742" s="3" t="s">
        <v>44</v>
      </c>
      <c r="F742" s="1" t="s">
        <v>294</v>
      </c>
      <c r="G742" s="4" t="s">
        <v>113</v>
      </c>
      <c r="H742" s="8">
        <v>0</v>
      </c>
      <c r="I742" s="8">
        <v>0</v>
      </c>
      <c r="J742" s="8">
        <v>1</v>
      </c>
      <c r="K742" s="8">
        <v>1</v>
      </c>
      <c r="L742" s="8">
        <v>3</v>
      </c>
      <c r="M742" s="8">
        <v>0</v>
      </c>
      <c r="N742" s="17" t="str">
        <f t="shared" si="55"/>
        <v>Si</v>
      </c>
      <c r="O742" s="17" t="str">
        <f t="shared" si="56"/>
        <v>Si</v>
      </c>
      <c r="P742" s="17">
        <v>1</v>
      </c>
      <c r="Q742" s="19">
        <f>Tablas!$C$5*H742</f>
        <v>0</v>
      </c>
      <c r="R742" s="19">
        <f>Tablas!$D$5*I742</f>
        <v>0</v>
      </c>
      <c r="S742" s="19">
        <f>Tablas!$E$5*J742</f>
        <v>1500</v>
      </c>
      <c r="T742" s="19">
        <f>Tablas!$F$5*K742</f>
        <v>120000</v>
      </c>
      <c r="U742" s="19">
        <f>Tablas!$G$5*L742</f>
        <v>750000</v>
      </c>
      <c r="V742" s="19">
        <f>Tablas!$H$5*M742</f>
        <v>0</v>
      </c>
      <c r="W742" s="19">
        <f t="shared" si="57"/>
        <v>871500</v>
      </c>
      <c r="X742" s="17">
        <f>VLOOKUP(G742, Tablas!$B$9:$C$36, 2, FALSE)</f>
        <v>3</v>
      </c>
      <c r="Y742" s="17">
        <f t="shared" si="58"/>
        <v>2019</v>
      </c>
      <c r="Z742" s="17">
        <f t="shared" si="59"/>
        <v>1</v>
      </c>
    </row>
    <row r="743" spans="1:26" x14ac:dyDescent="0.25">
      <c r="A743" s="2">
        <v>10000741</v>
      </c>
      <c r="B743" s="1" t="s">
        <v>1001</v>
      </c>
      <c r="C743" s="3">
        <v>43595</v>
      </c>
      <c r="D743" s="3">
        <v>43873</v>
      </c>
      <c r="E743" s="3" t="s">
        <v>44</v>
      </c>
      <c r="F743" s="1" t="s">
        <v>267</v>
      </c>
      <c r="G743" s="4" t="s">
        <v>90</v>
      </c>
      <c r="H743" s="8">
        <v>0</v>
      </c>
      <c r="I743" s="8">
        <v>0</v>
      </c>
      <c r="J743" s="8">
        <v>0</v>
      </c>
      <c r="K743" s="8">
        <v>3</v>
      </c>
      <c r="L743" s="8">
        <v>1</v>
      </c>
      <c r="M743" s="8">
        <v>0</v>
      </c>
      <c r="N743" s="17" t="str">
        <f t="shared" si="55"/>
        <v>No</v>
      </c>
      <c r="O743" s="17" t="str">
        <f t="shared" si="56"/>
        <v>Si</v>
      </c>
      <c r="P743" s="17">
        <v>1</v>
      </c>
      <c r="Q743" s="19">
        <f>Tablas!$C$5*H743</f>
        <v>0</v>
      </c>
      <c r="R743" s="19">
        <f>Tablas!$D$5*I743</f>
        <v>0</v>
      </c>
      <c r="S743" s="19">
        <f>Tablas!$E$5*J743</f>
        <v>0</v>
      </c>
      <c r="T743" s="19">
        <f>Tablas!$F$5*K743</f>
        <v>360000</v>
      </c>
      <c r="U743" s="19">
        <f>Tablas!$G$5*L743</f>
        <v>250000</v>
      </c>
      <c r="V743" s="19">
        <f>Tablas!$H$5*M743</f>
        <v>0</v>
      </c>
      <c r="W743" s="19">
        <f t="shared" si="57"/>
        <v>610000</v>
      </c>
      <c r="X743" s="17">
        <f>VLOOKUP(G743, Tablas!$B$9:$C$36, 2, FALSE)</f>
        <v>2</v>
      </c>
      <c r="Y743" s="17">
        <f t="shared" si="58"/>
        <v>2019</v>
      </c>
      <c r="Z743" s="17">
        <f t="shared" si="59"/>
        <v>2</v>
      </c>
    </row>
    <row r="744" spans="1:26" x14ac:dyDescent="0.25">
      <c r="A744" s="2">
        <v>10000742</v>
      </c>
      <c r="B744" s="1" t="s">
        <v>1002</v>
      </c>
      <c r="C744" s="3">
        <v>43595</v>
      </c>
      <c r="D744" s="3">
        <v>44384</v>
      </c>
      <c r="E744" s="3" t="s">
        <v>44</v>
      </c>
      <c r="F744" s="1" t="s">
        <v>267</v>
      </c>
      <c r="G744" s="4" t="s">
        <v>90</v>
      </c>
      <c r="H744" s="8">
        <v>1</v>
      </c>
      <c r="I744" s="8">
        <v>2</v>
      </c>
      <c r="J744" s="8">
        <v>1</v>
      </c>
      <c r="K744" s="8">
        <v>3</v>
      </c>
      <c r="L744" s="8">
        <v>2</v>
      </c>
      <c r="M744" s="8">
        <v>0</v>
      </c>
      <c r="N744" s="17" t="str">
        <f t="shared" si="55"/>
        <v>Si</v>
      </c>
      <c r="O744" s="17" t="str">
        <f t="shared" si="56"/>
        <v>Si</v>
      </c>
      <c r="P744" s="17">
        <v>1</v>
      </c>
      <c r="Q744" s="19">
        <f>Tablas!$C$5*H744</f>
        <v>2500</v>
      </c>
      <c r="R744" s="19">
        <f>Tablas!$D$5*I744</f>
        <v>13000</v>
      </c>
      <c r="S744" s="19">
        <f>Tablas!$E$5*J744</f>
        <v>1500</v>
      </c>
      <c r="T744" s="19">
        <f>Tablas!$F$5*K744</f>
        <v>360000</v>
      </c>
      <c r="U744" s="19">
        <f>Tablas!$G$5*L744</f>
        <v>500000</v>
      </c>
      <c r="V744" s="19">
        <f>Tablas!$H$5*M744</f>
        <v>0</v>
      </c>
      <c r="W744" s="19">
        <f t="shared" si="57"/>
        <v>877000</v>
      </c>
      <c r="X744" s="17">
        <f>VLOOKUP(G744, Tablas!$B$9:$C$36, 2, FALSE)</f>
        <v>2</v>
      </c>
      <c r="Y744" s="17">
        <f t="shared" si="58"/>
        <v>2019</v>
      </c>
      <c r="Z744" s="17">
        <f t="shared" si="59"/>
        <v>7</v>
      </c>
    </row>
    <row r="745" spans="1:26" x14ac:dyDescent="0.25">
      <c r="A745" s="2">
        <v>10000743</v>
      </c>
      <c r="B745" s="1" t="s">
        <v>1003</v>
      </c>
      <c r="C745" s="3">
        <v>43595</v>
      </c>
      <c r="D745" s="3">
        <v>44171</v>
      </c>
      <c r="E745" s="3" t="s">
        <v>37</v>
      </c>
      <c r="F745" s="1" t="s">
        <v>689</v>
      </c>
      <c r="G745" s="4" t="s">
        <v>95</v>
      </c>
      <c r="H745" s="8">
        <v>1</v>
      </c>
      <c r="I745" s="8">
        <v>2</v>
      </c>
      <c r="J745" s="8">
        <v>0</v>
      </c>
      <c r="K745" s="8">
        <v>0</v>
      </c>
      <c r="L745" s="8">
        <v>3</v>
      </c>
      <c r="M745" s="8">
        <v>2</v>
      </c>
      <c r="N745" s="17" t="str">
        <f t="shared" si="55"/>
        <v>Si</v>
      </c>
      <c r="O745" s="17" t="str">
        <f t="shared" si="56"/>
        <v>Si</v>
      </c>
      <c r="P745" s="17">
        <v>1</v>
      </c>
      <c r="Q745" s="19">
        <f>Tablas!$C$5*H745</f>
        <v>2500</v>
      </c>
      <c r="R745" s="19">
        <f>Tablas!$D$5*I745</f>
        <v>13000</v>
      </c>
      <c r="S745" s="19">
        <f>Tablas!$E$5*J745</f>
        <v>0</v>
      </c>
      <c r="T745" s="19">
        <f>Tablas!$F$5*K745</f>
        <v>0</v>
      </c>
      <c r="U745" s="19">
        <f>Tablas!$G$5*L745</f>
        <v>750000</v>
      </c>
      <c r="V745" s="19">
        <f>Tablas!$H$5*M745</f>
        <v>360000</v>
      </c>
      <c r="W745" s="19">
        <f t="shared" si="57"/>
        <v>1125500</v>
      </c>
      <c r="X745" s="17">
        <f>VLOOKUP(G745, Tablas!$B$9:$C$36, 2, FALSE)</f>
        <v>2</v>
      </c>
      <c r="Y745" s="17">
        <f t="shared" si="58"/>
        <v>2019</v>
      </c>
      <c r="Z745" s="17">
        <f t="shared" si="59"/>
        <v>12</v>
      </c>
    </row>
    <row r="746" spans="1:26" x14ac:dyDescent="0.25">
      <c r="A746" s="2">
        <v>10000744</v>
      </c>
      <c r="B746" s="1" t="s">
        <v>1004</v>
      </c>
      <c r="C746" s="3">
        <v>43595</v>
      </c>
      <c r="D746" s="3">
        <v>43903</v>
      </c>
      <c r="E746" s="3" t="s">
        <v>37</v>
      </c>
      <c r="F746" s="1" t="s">
        <v>1005</v>
      </c>
      <c r="G746" s="4" t="s">
        <v>85</v>
      </c>
      <c r="H746" s="8">
        <v>1</v>
      </c>
      <c r="I746" s="8">
        <v>2</v>
      </c>
      <c r="J746" s="8">
        <v>1</v>
      </c>
      <c r="K746" s="8">
        <v>1</v>
      </c>
      <c r="L746" s="8">
        <v>2</v>
      </c>
      <c r="M746" s="8">
        <v>0</v>
      </c>
      <c r="N746" s="17" t="str">
        <f t="shared" si="55"/>
        <v>Si</v>
      </c>
      <c r="O746" s="17" t="str">
        <f t="shared" si="56"/>
        <v>Si</v>
      </c>
      <c r="P746" s="17">
        <v>1</v>
      </c>
      <c r="Q746" s="19">
        <f>Tablas!$C$5*H746</f>
        <v>2500</v>
      </c>
      <c r="R746" s="19">
        <f>Tablas!$D$5*I746</f>
        <v>13000</v>
      </c>
      <c r="S746" s="19">
        <f>Tablas!$E$5*J746</f>
        <v>1500</v>
      </c>
      <c r="T746" s="19">
        <f>Tablas!$F$5*K746</f>
        <v>120000</v>
      </c>
      <c r="U746" s="19">
        <f>Tablas!$G$5*L746</f>
        <v>500000</v>
      </c>
      <c r="V746" s="19">
        <f>Tablas!$H$5*M746</f>
        <v>0</v>
      </c>
      <c r="W746" s="19">
        <f t="shared" si="57"/>
        <v>637000</v>
      </c>
      <c r="X746" s="17">
        <f>VLOOKUP(G746, Tablas!$B$9:$C$36, 2, FALSE)</f>
        <v>2</v>
      </c>
      <c r="Y746" s="17">
        <f t="shared" si="58"/>
        <v>2019</v>
      </c>
      <c r="Z746" s="17">
        <f t="shared" si="59"/>
        <v>3</v>
      </c>
    </row>
    <row r="747" spans="1:26" x14ac:dyDescent="0.25">
      <c r="A747" s="2">
        <v>10000745</v>
      </c>
      <c r="B747" s="1" t="s">
        <v>1006</v>
      </c>
      <c r="C747" s="3">
        <v>43595</v>
      </c>
      <c r="D747" s="3">
        <v>43713</v>
      </c>
      <c r="E747" s="3" t="s">
        <v>37</v>
      </c>
      <c r="F747" s="1" t="s">
        <v>989</v>
      </c>
      <c r="G747" s="4" t="s">
        <v>197</v>
      </c>
      <c r="H747" s="8">
        <v>0</v>
      </c>
      <c r="I747" s="8">
        <v>0</v>
      </c>
      <c r="J747" s="8">
        <v>0</v>
      </c>
      <c r="K747" s="8">
        <v>1</v>
      </c>
      <c r="L747" s="8">
        <v>2</v>
      </c>
      <c r="M747" s="8">
        <v>1</v>
      </c>
      <c r="N747" s="17" t="str">
        <f t="shared" si="55"/>
        <v>No</v>
      </c>
      <c r="O747" s="17" t="str">
        <f t="shared" si="56"/>
        <v>Si</v>
      </c>
      <c r="P747" s="17">
        <v>1</v>
      </c>
      <c r="Q747" s="19">
        <f>Tablas!$C$5*H747</f>
        <v>0</v>
      </c>
      <c r="R747" s="19">
        <f>Tablas!$D$5*I747</f>
        <v>0</v>
      </c>
      <c r="S747" s="19">
        <f>Tablas!$E$5*J747</f>
        <v>0</v>
      </c>
      <c r="T747" s="19">
        <f>Tablas!$F$5*K747</f>
        <v>120000</v>
      </c>
      <c r="U747" s="19">
        <f>Tablas!$G$5*L747</f>
        <v>500000</v>
      </c>
      <c r="V747" s="19">
        <f>Tablas!$H$5*M747</f>
        <v>180000</v>
      </c>
      <c r="W747" s="19">
        <f t="shared" si="57"/>
        <v>800000</v>
      </c>
      <c r="X747" s="17">
        <f>VLOOKUP(G747, Tablas!$B$9:$C$36, 2, FALSE)</f>
        <v>4</v>
      </c>
      <c r="Y747" s="17">
        <f t="shared" si="58"/>
        <v>2019</v>
      </c>
      <c r="Z747" s="17">
        <f t="shared" si="59"/>
        <v>9</v>
      </c>
    </row>
    <row r="748" spans="1:26" x14ac:dyDescent="0.25">
      <c r="A748" s="2">
        <v>10000746</v>
      </c>
      <c r="B748" s="1" t="s">
        <v>1007</v>
      </c>
      <c r="C748" s="3">
        <v>43595</v>
      </c>
      <c r="D748" s="3">
        <v>43887</v>
      </c>
      <c r="E748" s="3" t="s">
        <v>37</v>
      </c>
      <c r="F748" s="1" t="s">
        <v>762</v>
      </c>
      <c r="G748" s="4" t="s">
        <v>258</v>
      </c>
      <c r="H748" s="8">
        <v>0</v>
      </c>
      <c r="I748" s="8">
        <v>2</v>
      </c>
      <c r="J748" s="8">
        <v>0</v>
      </c>
      <c r="K748" s="8">
        <v>0</v>
      </c>
      <c r="L748" s="8">
        <v>2</v>
      </c>
      <c r="M748" s="8">
        <v>2</v>
      </c>
      <c r="N748" s="17" t="str">
        <f t="shared" si="55"/>
        <v>Si</v>
      </c>
      <c r="O748" s="17" t="str">
        <f t="shared" si="56"/>
        <v>Si</v>
      </c>
      <c r="P748" s="17">
        <v>1</v>
      </c>
      <c r="Q748" s="19">
        <f>Tablas!$C$5*H748</f>
        <v>0</v>
      </c>
      <c r="R748" s="19">
        <f>Tablas!$D$5*I748</f>
        <v>13000</v>
      </c>
      <c r="S748" s="19">
        <f>Tablas!$E$5*J748</f>
        <v>0</v>
      </c>
      <c r="T748" s="19">
        <f>Tablas!$F$5*K748</f>
        <v>0</v>
      </c>
      <c r="U748" s="19">
        <f>Tablas!$G$5*L748</f>
        <v>500000</v>
      </c>
      <c r="V748" s="19">
        <f>Tablas!$H$5*M748</f>
        <v>360000</v>
      </c>
      <c r="W748" s="19">
        <f t="shared" si="57"/>
        <v>873000</v>
      </c>
      <c r="X748" s="17">
        <f>VLOOKUP(G748, Tablas!$B$9:$C$36, 2, FALSE)</f>
        <v>4</v>
      </c>
      <c r="Y748" s="17">
        <f t="shared" si="58"/>
        <v>2019</v>
      </c>
      <c r="Z748" s="17">
        <f t="shared" si="59"/>
        <v>2</v>
      </c>
    </row>
    <row r="749" spans="1:26" x14ac:dyDescent="0.25">
      <c r="A749" s="2">
        <v>10000747</v>
      </c>
      <c r="B749" s="1" t="s">
        <v>1008</v>
      </c>
      <c r="C749" s="3">
        <v>43595</v>
      </c>
      <c r="D749" s="3">
        <v>44362</v>
      </c>
      <c r="E749" s="3" t="s">
        <v>37</v>
      </c>
      <c r="F749" s="1" t="s">
        <v>112</v>
      </c>
      <c r="G749" s="4" t="s">
        <v>113</v>
      </c>
      <c r="H749" s="8">
        <v>1</v>
      </c>
      <c r="I749" s="8">
        <v>1</v>
      </c>
      <c r="J749" s="8">
        <v>0</v>
      </c>
      <c r="K749" s="8">
        <v>1</v>
      </c>
      <c r="L749" s="8">
        <v>2</v>
      </c>
      <c r="M749" s="8">
        <v>0</v>
      </c>
      <c r="N749" s="17" t="str">
        <f t="shared" si="55"/>
        <v>Si</v>
      </c>
      <c r="O749" s="17" t="str">
        <f t="shared" si="56"/>
        <v>Si</v>
      </c>
      <c r="P749" s="17">
        <v>1</v>
      </c>
      <c r="Q749" s="19">
        <f>Tablas!$C$5*H749</f>
        <v>2500</v>
      </c>
      <c r="R749" s="19">
        <f>Tablas!$D$5*I749</f>
        <v>6500</v>
      </c>
      <c r="S749" s="19">
        <f>Tablas!$E$5*J749</f>
        <v>0</v>
      </c>
      <c r="T749" s="19">
        <f>Tablas!$F$5*K749</f>
        <v>120000</v>
      </c>
      <c r="U749" s="19">
        <f>Tablas!$G$5*L749</f>
        <v>500000</v>
      </c>
      <c r="V749" s="19">
        <f>Tablas!$H$5*M749</f>
        <v>0</v>
      </c>
      <c r="W749" s="19">
        <f t="shared" si="57"/>
        <v>629000</v>
      </c>
      <c r="X749" s="17">
        <f>VLOOKUP(G749, Tablas!$B$9:$C$36, 2, FALSE)</f>
        <v>3</v>
      </c>
      <c r="Y749" s="17">
        <f t="shared" si="58"/>
        <v>2019</v>
      </c>
      <c r="Z749" s="17">
        <f t="shared" si="59"/>
        <v>6</v>
      </c>
    </row>
    <row r="750" spans="1:26" x14ac:dyDescent="0.25">
      <c r="A750" s="2">
        <v>10000748</v>
      </c>
      <c r="B750" s="1" t="s">
        <v>1009</v>
      </c>
      <c r="C750" s="3">
        <v>43595</v>
      </c>
      <c r="D750" s="3">
        <v>44052</v>
      </c>
      <c r="E750" s="3" t="s">
        <v>37</v>
      </c>
      <c r="F750" s="1" t="s">
        <v>251</v>
      </c>
      <c r="G750" s="4" t="s">
        <v>54</v>
      </c>
      <c r="H750" s="8">
        <v>0</v>
      </c>
      <c r="I750" s="8">
        <v>0</v>
      </c>
      <c r="J750" s="8">
        <v>0</v>
      </c>
      <c r="K750" s="8">
        <v>3</v>
      </c>
      <c r="L750" s="8">
        <v>2</v>
      </c>
      <c r="M750" s="8">
        <v>1</v>
      </c>
      <c r="N750" s="17" t="str">
        <f t="shared" si="55"/>
        <v>No</v>
      </c>
      <c r="O750" s="17" t="str">
        <f t="shared" si="56"/>
        <v>Si</v>
      </c>
      <c r="P750" s="17">
        <v>1</v>
      </c>
      <c r="Q750" s="19">
        <f>Tablas!$C$5*H750</f>
        <v>0</v>
      </c>
      <c r="R750" s="19">
        <f>Tablas!$D$5*I750</f>
        <v>0</v>
      </c>
      <c r="S750" s="19">
        <f>Tablas!$E$5*J750</f>
        <v>0</v>
      </c>
      <c r="T750" s="19">
        <f>Tablas!$F$5*K750</f>
        <v>360000</v>
      </c>
      <c r="U750" s="19">
        <f>Tablas!$G$5*L750</f>
        <v>500000</v>
      </c>
      <c r="V750" s="19">
        <f>Tablas!$H$5*M750</f>
        <v>180000</v>
      </c>
      <c r="W750" s="19">
        <f t="shared" si="57"/>
        <v>1040000</v>
      </c>
      <c r="X750" s="17">
        <f>VLOOKUP(G750, Tablas!$B$9:$C$36, 2, FALSE)</f>
        <v>1</v>
      </c>
      <c r="Y750" s="17">
        <f t="shared" si="58"/>
        <v>2019</v>
      </c>
      <c r="Z750" s="17">
        <f t="shared" si="59"/>
        <v>8</v>
      </c>
    </row>
    <row r="751" spans="1:26" x14ac:dyDescent="0.25">
      <c r="A751" s="2">
        <v>10000749</v>
      </c>
      <c r="B751" s="1" t="s">
        <v>1010</v>
      </c>
      <c r="C751" s="3">
        <v>43595</v>
      </c>
      <c r="D751" s="3">
        <v>43792</v>
      </c>
      <c r="E751" s="3" t="s">
        <v>37</v>
      </c>
      <c r="F751" s="1" t="s">
        <v>1011</v>
      </c>
      <c r="G751" s="4" t="s">
        <v>57</v>
      </c>
      <c r="H751" s="8">
        <v>1</v>
      </c>
      <c r="I751" s="8">
        <v>0</v>
      </c>
      <c r="J751" s="8">
        <v>0</v>
      </c>
      <c r="K751" s="8">
        <v>0</v>
      </c>
      <c r="L751" s="8">
        <v>2</v>
      </c>
      <c r="M751" s="8">
        <v>1</v>
      </c>
      <c r="N751" s="17" t="str">
        <f t="shared" si="55"/>
        <v>Si</v>
      </c>
      <c r="O751" s="17" t="str">
        <f t="shared" si="56"/>
        <v>Si</v>
      </c>
      <c r="P751" s="17">
        <v>1</v>
      </c>
      <c r="Q751" s="19">
        <f>Tablas!$C$5*H751</f>
        <v>2500</v>
      </c>
      <c r="R751" s="19">
        <f>Tablas!$D$5*I751</f>
        <v>0</v>
      </c>
      <c r="S751" s="19">
        <f>Tablas!$E$5*J751</f>
        <v>0</v>
      </c>
      <c r="T751" s="19">
        <f>Tablas!$F$5*K751</f>
        <v>0</v>
      </c>
      <c r="U751" s="19">
        <f>Tablas!$G$5*L751</f>
        <v>500000</v>
      </c>
      <c r="V751" s="19">
        <f>Tablas!$H$5*M751</f>
        <v>180000</v>
      </c>
      <c r="W751" s="19">
        <f t="shared" si="57"/>
        <v>682500</v>
      </c>
      <c r="X751" s="17">
        <f>VLOOKUP(G751, Tablas!$B$9:$C$36, 2, FALSE)</f>
        <v>1</v>
      </c>
      <c r="Y751" s="17">
        <f t="shared" si="58"/>
        <v>2019</v>
      </c>
      <c r="Z751" s="17">
        <f t="shared" si="59"/>
        <v>11</v>
      </c>
    </row>
    <row r="752" spans="1:26" x14ac:dyDescent="0.25">
      <c r="A752" s="2">
        <v>10000750</v>
      </c>
      <c r="B752" s="1" t="s">
        <v>1012</v>
      </c>
      <c r="C752" s="3">
        <v>43595</v>
      </c>
      <c r="D752" s="3">
        <v>43951</v>
      </c>
      <c r="E752" s="3" t="s">
        <v>37</v>
      </c>
      <c r="F752" s="1" t="s">
        <v>1013</v>
      </c>
      <c r="G752" s="4" t="s">
        <v>258</v>
      </c>
      <c r="H752" s="8">
        <v>0</v>
      </c>
      <c r="I752" s="8">
        <v>1</v>
      </c>
      <c r="J752" s="8">
        <v>1</v>
      </c>
      <c r="K752" s="8">
        <v>0</v>
      </c>
      <c r="L752" s="8">
        <v>2</v>
      </c>
      <c r="M752" s="8">
        <v>2</v>
      </c>
      <c r="N752" s="17" t="str">
        <f t="shared" si="55"/>
        <v>Si</v>
      </c>
      <c r="O752" s="17" t="str">
        <f t="shared" si="56"/>
        <v>Si</v>
      </c>
      <c r="P752" s="17">
        <v>1</v>
      </c>
      <c r="Q752" s="19">
        <f>Tablas!$C$5*H752</f>
        <v>0</v>
      </c>
      <c r="R752" s="19">
        <f>Tablas!$D$5*I752</f>
        <v>6500</v>
      </c>
      <c r="S752" s="19">
        <f>Tablas!$E$5*J752</f>
        <v>1500</v>
      </c>
      <c r="T752" s="19">
        <f>Tablas!$F$5*K752</f>
        <v>0</v>
      </c>
      <c r="U752" s="19">
        <f>Tablas!$G$5*L752</f>
        <v>500000</v>
      </c>
      <c r="V752" s="19">
        <f>Tablas!$H$5*M752</f>
        <v>360000</v>
      </c>
      <c r="W752" s="19">
        <f t="shared" si="57"/>
        <v>868000</v>
      </c>
      <c r="X752" s="17">
        <f>VLOOKUP(G752, Tablas!$B$9:$C$36, 2, FALSE)</f>
        <v>4</v>
      </c>
      <c r="Y752" s="17">
        <f t="shared" si="58"/>
        <v>2019</v>
      </c>
      <c r="Z752" s="17">
        <f t="shared" si="59"/>
        <v>4</v>
      </c>
    </row>
    <row r="753" spans="1:26" x14ac:dyDescent="0.25">
      <c r="A753" s="2">
        <v>10000751</v>
      </c>
      <c r="B753" s="1" t="s">
        <v>1014</v>
      </c>
      <c r="C753" s="3">
        <v>43595</v>
      </c>
      <c r="D753" s="3">
        <v>44340</v>
      </c>
      <c r="E753" s="3" t="s">
        <v>37</v>
      </c>
      <c r="F753" s="1" t="s">
        <v>762</v>
      </c>
      <c r="G753" s="4" t="s">
        <v>258</v>
      </c>
      <c r="H753" s="8">
        <v>1</v>
      </c>
      <c r="I753" s="8">
        <v>1</v>
      </c>
      <c r="J753" s="8">
        <v>0</v>
      </c>
      <c r="K753" s="8">
        <v>0</v>
      </c>
      <c r="L753" s="8">
        <v>1</v>
      </c>
      <c r="M753" s="8">
        <v>1</v>
      </c>
      <c r="N753" s="17" t="str">
        <f t="shared" si="55"/>
        <v>Si</v>
      </c>
      <c r="O753" s="17" t="str">
        <f t="shared" si="56"/>
        <v>Si</v>
      </c>
      <c r="P753" s="17">
        <v>1</v>
      </c>
      <c r="Q753" s="19">
        <f>Tablas!$C$5*H753</f>
        <v>2500</v>
      </c>
      <c r="R753" s="19">
        <f>Tablas!$D$5*I753</f>
        <v>6500</v>
      </c>
      <c r="S753" s="19">
        <f>Tablas!$E$5*J753</f>
        <v>0</v>
      </c>
      <c r="T753" s="19">
        <f>Tablas!$F$5*K753</f>
        <v>0</v>
      </c>
      <c r="U753" s="19">
        <f>Tablas!$G$5*L753</f>
        <v>250000</v>
      </c>
      <c r="V753" s="19">
        <f>Tablas!$H$5*M753</f>
        <v>180000</v>
      </c>
      <c r="W753" s="19">
        <f t="shared" si="57"/>
        <v>439000</v>
      </c>
      <c r="X753" s="17">
        <f>VLOOKUP(G753, Tablas!$B$9:$C$36, 2, FALSE)</f>
        <v>4</v>
      </c>
      <c r="Y753" s="17">
        <f t="shared" si="58"/>
        <v>2019</v>
      </c>
      <c r="Z753" s="17">
        <f t="shared" si="59"/>
        <v>5</v>
      </c>
    </row>
    <row r="754" spans="1:26" x14ac:dyDescent="0.25">
      <c r="A754" s="2">
        <v>10000752</v>
      </c>
      <c r="B754" s="1" t="s">
        <v>1015</v>
      </c>
      <c r="C754" s="3">
        <v>43595</v>
      </c>
      <c r="D754" s="3">
        <v>44115</v>
      </c>
      <c r="E754" s="3" t="s">
        <v>37</v>
      </c>
      <c r="F754" s="1" t="s">
        <v>1016</v>
      </c>
      <c r="G754" s="4" t="s">
        <v>78</v>
      </c>
      <c r="H754" s="8">
        <v>1</v>
      </c>
      <c r="I754" s="8">
        <v>1</v>
      </c>
      <c r="J754" s="8">
        <v>1</v>
      </c>
      <c r="K754" s="8">
        <v>1</v>
      </c>
      <c r="L754" s="8">
        <v>1</v>
      </c>
      <c r="M754" s="8">
        <v>2</v>
      </c>
      <c r="N754" s="17" t="str">
        <f t="shared" si="55"/>
        <v>Si</v>
      </c>
      <c r="O754" s="17" t="str">
        <f t="shared" si="56"/>
        <v>Si</v>
      </c>
      <c r="P754" s="17">
        <v>1</v>
      </c>
      <c r="Q754" s="19">
        <f>Tablas!$C$5*H754</f>
        <v>2500</v>
      </c>
      <c r="R754" s="19">
        <f>Tablas!$D$5*I754</f>
        <v>6500</v>
      </c>
      <c r="S754" s="19">
        <f>Tablas!$E$5*J754</f>
        <v>1500</v>
      </c>
      <c r="T754" s="19">
        <f>Tablas!$F$5*K754</f>
        <v>120000</v>
      </c>
      <c r="U754" s="19">
        <f>Tablas!$G$5*L754</f>
        <v>250000</v>
      </c>
      <c r="V754" s="19">
        <f>Tablas!$H$5*M754</f>
        <v>360000</v>
      </c>
      <c r="W754" s="19">
        <f t="shared" si="57"/>
        <v>740500</v>
      </c>
      <c r="X754" s="17">
        <f>VLOOKUP(G754, Tablas!$B$9:$C$36, 2, FALSE)</f>
        <v>2</v>
      </c>
      <c r="Y754" s="17">
        <f t="shared" si="58"/>
        <v>2019</v>
      </c>
      <c r="Z754" s="17">
        <f t="shared" si="59"/>
        <v>10</v>
      </c>
    </row>
    <row r="755" spans="1:26" x14ac:dyDescent="0.25">
      <c r="A755" s="2">
        <v>10000753</v>
      </c>
      <c r="B755" s="1" t="s">
        <v>1017</v>
      </c>
      <c r="C755" s="3">
        <v>43595</v>
      </c>
      <c r="D755" s="3">
        <v>43805</v>
      </c>
      <c r="E755" s="3" t="s">
        <v>44</v>
      </c>
      <c r="F755" s="1" t="s">
        <v>41</v>
      </c>
      <c r="G755" s="4" t="s">
        <v>41</v>
      </c>
      <c r="H755" s="8">
        <v>0</v>
      </c>
      <c r="I755" s="8">
        <v>1</v>
      </c>
      <c r="J755" s="8">
        <v>0</v>
      </c>
      <c r="K755" s="8">
        <v>3</v>
      </c>
      <c r="L755" s="8">
        <v>2</v>
      </c>
      <c r="M755" s="8">
        <v>2</v>
      </c>
      <c r="N755" s="17" t="str">
        <f t="shared" si="55"/>
        <v>Si</v>
      </c>
      <c r="O755" s="17" t="str">
        <f t="shared" si="56"/>
        <v>Si</v>
      </c>
      <c r="P755" s="17">
        <v>1</v>
      </c>
      <c r="Q755" s="19">
        <f>Tablas!$C$5*H755</f>
        <v>0</v>
      </c>
      <c r="R755" s="19">
        <f>Tablas!$D$5*I755</f>
        <v>6500</v>
      </c>
      <c r="S755" s="19">
        <f>Tablas!$E$5*J755</f>
        <v>0</v>
      </c>
      <c r="T755" s="19">
        <f>Tablas!$F$5*K755</f>
        <v>360000</v>
      </c>
      <c r="U755" s="19">
        <f>Tablas!$G$5*L755</f>
        <v>500000</v>
      </c>
      <c r="V755" s="19">
        <f>Tablas!$H$5*M755</f>
        <v>360000</v>
      </c>
      <c r="W755" s="19">
        <f t="shared" si="57"/>
        <v>1226500</v>
      </c>
      <c r="X755" s="17">
        <f>VLOOKUP(G755, Tablas!$B$9:$C$36, 2, FALSE)</f>
        <v>1</v>
      </c>
      <c r="Y755" s="17">
        <f t="shared" si="58"/>
        <v>2019</v>
      </c>
      <c r="Z755" s="17">
        <f t="shared" si="59"/>
        <v>12</v>
      </c>
    </row>
    <row r="756" spans="1:26" x14ac:dyDescent="0.25">
      <c r="A756" s="2">
        <v>10000754</v>
      </c>
      <c r="B756" s="1" t="s">
        <v>1018</v>
      </c>
      <c r="C756" s="3">
        <v>43595</v>
      </c>
      <c r="D756" s="3">
        <v>44083</v>
      </c>
      <c r="E756" s="3" t="s">
        <v>37</v>
      </c>
      <c r="F756" s="1" t="s">
        <v>709</v>
      </c>
      <c r="G756" s="4" t="s">
        <v>74</v>
      </c>
      <c r="H756" s="8">
        <v>0</v>
      </c>
      <c r="I756" s="8">
        <v>2</v>
      </c>
      <c r="J756" s="8">
        <v>0</v>
      </c>
      <c r="K756" s="8">
        <v>0</v>
      </c>
      <c r="L756" s="8">
        <v>2</v>
      </c>
      <c r="M756" s="8">
        <v>2</v>
      </c>
      <c r="N756" s="17" t="str">
        <f t="shared" si="55"/>
        <v>Si</v>
      </c>
      <c r="O756" s="17" t="str">
        <f t="shared" si="56"/>
        <v>Si</v>
      </c>
      <c r="P756" s="17">
        <v>1</v>
      </c>
      <c r="Q756" s="19">
        <f>Tablas!$C$5*H756</f>
        <v>0</v>
      </c>
      <c r="R756" s="19">
        <f>Tablas!$D$5*I756</f>
        <v>13000</v>
      </c>
      <c r="S756" s="19">
        <f>Tablas!$E$5*J756</f>
        <v>0</v>
      </c>
      <c r="T756" s="19">
        <f>Tablas!$F$5*K756</f>
        <v>0</v>
      </c>
      <c r="U756" s="19">
        <f>Tablas!$G$5*L756</f>
        <v>500000</v>
      </c>
      <c r="V756" s="19">
        <f>Tablas!$H$5*M756</f>
        <v>360000</v>
      </c>
      <c r="W756" s="19">
        <f t="shared" si="57"/>
        <v>873000</v>
      </c>
      <c r="X756" s="17">
        <f>VLOOKUP(G756, Tablas!$B$9:$C$36, 2, FALSE)</f>
        <v>2</v>
      </c>
      <c r="Y756" s="17">
        <f t="shared" si="58"/>
        <v>2019</v>
      </c>
      <c r="Z756" s="17">
        <f t="shared" si="59"/>
        <v>9</v>
      </c>
    </row>
    <row r="757" spans="1:26" x14ac:dyDescent="0.25">
      <c r="A757" s="2">
        <v>10000755</v>
      </c>
      <c r="B757" s="1" t="s">
        <v>1019</v>
      </c>
      <c r="C757" s="3">
        <v>43595</v>
      </c>
      <c r="D757" s="3">
        <v>43986</v>
      </c>
      <c r="E757" s="3" t="s">
        <v>37</v>
      </c>
      <c r="F757" s="1" t="s">
        <v>381</v>
      </c>
      <c r="G757" s="4" t="s">
        <v>258</v>
      </c>
      <c r="H757" s="8">
        <v>0</v>
      </c>
      <c r="I757" s="8">
        <v>0</v>
      </c>
      <c r="J757" s="8">
        <v>1</v>
      </c>
      <c r="K757" s="8">
        <v>3</v>
      </c>
      <c r="L757" s="8">
        <v>2</v>
      </c>
      <c r="M757" s="8">
        <v>2</v>
      </c>
      <c r="N757" s="17" t="str">
        <f t="shared" si="55"/>
        <v>Si</v>
      </c>
      <c r="O757" s="17" t="str">
        <f t="shared" si="56"/>
        <v>Si</v>
      </c>
      <c r="P757" s="17">
        <v>1</v>
      </c>
      <c r="Q757" s="19">
        <f>Tablas!$C$5*H757</f>
        <v>0</v>
      </c>
      <c r="R757" s="19">
        <f>Tablas!$D$5*I757</f>
        <v>0</v>
      </c>
      <c r="S757" s="19">
        <f>Tablas!$E$5*J757</f>
        <v>1500</v>
      </c>
      <c r="T757" s="19">
        <f>Tablas!$F$5*K757</f>
        <v>360000</v>
      </c>
      <c r="U757" s="19">
        <f>Tablas!$G$5*L757</f>
        <v>500000</v>
      </c>
      <c r="V757" s="19">
        <f>Tablas!$H$5*M757</f>
        <v>360000</v>
      </c>
      <c r="W757" s="19">
        <f t="shared" si="57"/>
        <v>1221500</v>
      </c>
      <c r="X757" s="17">
        <f>VLOOKUP(G757, Tablas!$B$9:$C$36, 2, FALSE)</f>
        <v>4</v>
      </c>
      <c r="Y757" s="17">
        <f t="shared" si="58"/>
        <v>2019</v>
      </c>
      <c r="Z757" s="17">
        <f t="shared" si="59"/>
        <v>6</v>
      </c>
    </row>
    <row r="758" spans="1:26" x14ac:dyDescent="0.25">
      <c r="A758" s="2">
        <v>10000756</v>
      </c>
      <c r="B758" s="1" t="s">
        <v>1020</v>
      </c>
      <c r="C758" s="3">
        <v>43595</v>
      </c>
      <c r="D758" s="3">
        <v>43720</v>
      </c>
      <c r="E758" s="3" t="s">
        <v>37</v>
      </c>
      <c r="F758" s="1" t="s">
        <v>62</v>
      </c>
      <c r="G758" s="4" t="s">
        <v>63</v>
      </c>
      <c r="H758" s="8">
        <v>0</v>
      </c>
      <c r="I758" s="8">
        <v>1</v>
      </c>
      <c r="J758" s="8">
        <v>0</v>
      </c>
      <c r="K758" s="8">
        <v>1</v>
      </c>
      <c r="L758" s="8">
        <v>2</v>
      </c>
      <c r="M758" s="8">
        <v>1</v>
      </c>
      <c r="N758" s="17" t="str">
        <f t="shared" si="55"/>
        <v>Si</v>
      </c>
      <c r="O758" s="17" t="str">
        <f t="shared" si="56"/>
        <v>Si</v>
      </c>
      <c r="P758" s="17">
        <v>1</v>
      </c>
      <c r="Q758" s="19">
        <f>Tablas!$C$5*H758</f>
        <v>0</v>
      </c>
      <c r="R758" s="19">
        <f>Tablas!$D$5*I758</f>
        <v>6500</v>
      </c>
      <c r="S758" s="19">
        <f>Tablas!$E$5*J758</f>
        <v>0</v>
      </c>
      <c r="T758" s="19">
        <f>Tablas!$F$5*K758</f>
        <v>120000</v>
      </c>
      <c r="U758" s="19">
        <f>Tablas!$G$5*L758</f>
        <v>500000</v>
      </c>
      <c r="V758" s="19">
        <f>Tablas!$H$5*M758</f>
        <v>180000</v>
      </c>
      <c r="W758" s="19">
        <f t="shared" si="57"/>
        <v>806500</v>
      </c>
      <c r="X758" s="17">
        <f>VLOOKUP(G758, Tablas!$B$9:$C$36, 2, FALSE)</f>
        <v>1</v>
      </c>
      <c r="Y758" s="17">
        <f t="shared" si="58"/>
        <v>2019</v>
      </c>
      <c r="Z758" s="17">
        <f t="shared" si="59"/>
        <v>9</v>
      </c>
    </row>
    <row r="759" spans="1:26" x14ac:dyDescent="0.25">
      <c r="A759" s="2">
        <v>10000757</v>
      </c>
      <c r="B759" s="1" t="s">
        <v>1021</v>
      </c>
      <c r="C759" s="3">
        <v>43595</v>
      </c>
      <c r="D759" s="3">
        <v>44371</v>
      </c>
      <c r="E759" s="3" t="s">
        <v>44</v>
      </c>
      <c r="F759" s="1" t="s">
        <v>1022</v>
      </c>
      <c r="G759" s="4" t="s">
        <v>113</v>
      </c>
      <c r="H759" s="8">
        <v>1</v>
      </c>
      <c r="I759" s="8">
        <v>0</v>
      </c>
      <c r="J759" s="8">
        <v>0</v>
      </c>
      <c r="K759" s="8">
        <v>1</v>
      </c>
      <c r="L759" s="8">
        <v>1</v>
      </c>
      <c r="M759" s="8">
        <v>2</v>
      </c>
      <c r="N759" s="17" t="str">
        <f t="shared" si="55"/>
        <v>Si</v>
      </c>
      <c r="O759" s="17" t="str">
        <f t="shared" si="56"/>
        <v>Si</v>
      </c>
      <c r="P759" s="17">
        <v>1</v>
      </c>
      <c r="Q759" s="19">
        <f>Tablas!$C$5*H759</f>
        <v>2500</v>
      </c>
      <c r="R759" s="19">
        <f>Tablas!$D$5*I759</f>
        <v>0</v>
      </c>
      <c r="S759" s="19">
        <f>Tablas!$E$5*J759</f>
        <v>0</v>
      </c>
      <c r="T759" s="19">
        <f>Tablas!$F$5*K759</f>
        <v>120000</v>
      </c>
      <c r="U759" s="19">
        <f>Tablas!$G$5*L759</f>
        <v>250000</v>
      </c>
      <c r="V759" s="19">
        <f>Tablas!$H$5*M759</f>
        <v>360000</v>
      </c>
      <c r="W759" s="19">
        <f t="shared" si="57"/>
        <v>732500</v>
      </c>
      <c r="X759" s="17">
        <f>VLOOKUP(G759, Tablas!$B$9:$C$36, 2, FALSE)</f>
        <v>3</v>
      </c>
      <c r="Y759" s="17">
        <f t="shared" si="58"/>
        <v>2019</v>
      </c>
      <c r="Z759" s="17">
        <f t="shared" si="59"/>
        <v>6</v>
      </c>
    </row>
    <row r="760" spans="1:26" x14ac:dyDescent="0.25">
      <c r="A760" s="2">
        <v>10000758</v>
      </c>
      <c r="B760" s="1" t="s">
        <v>1023</v>
      </c>
      <c r="C760" s="3">
        <v>43595</v>
      </c>
      <c r="D760" s="3">
        <v>43856</v>
      </c>
      <c r="E760" s="3" t="s">
        <v>37</v>
      </c>
      <c r="F760" s="1" t="s">
        <v>1022</v>
      </c>
      <c r="G760" s="4" t="s">
        <v>113</v>
      </c>
      <c r="H760" s="8">
        <v>0</v>
      </c>
      <c r="I760" s="8">
        <v>1</v>
      </c>
      <c r="J760" s="8">
        <v>0</v>
      </c>
      <c r="K760" s="8">
        <v>0</v>
      </c>
      <c r="L760" s="8">
        <v>3</v>
      </c>
      <c r="M760" s="8">
        <v>1</v>
      </c>
      <c r="N760" s="17" t="str">
        <f t="shared" si="55"/>
        <v>Si</v>
      </c>
      <c r="O760" s="17" t="str">
        <f t="shared" si="56"/>
        <v>Si</v>
      </c>
      <c r="P760" s="17">
        <v>1</v>
      </c>
      <c r="Q760" s="19">
        <f>Tablas!$C$5*H760</f>
        <v>0</v>
      </c>
      <c r="R760" s="19">
        <f>Tablas!$D$5*I760</f>
        <v>6500</v>
      </c>
      <c r="S760" s="19">
        <f>Tablas!$E$5*J760</f>
        <v>0</v>
      </c>
      <c r="T760" s="19">
        <f>Tablas!$F$5*K760</f>
        <v>0</v>
      </c>
      <c r="U760" s="19">
        <f>Tablas!$G$5*L760</f>
        <v>750000</v>
      </c>
      <c r="V760" s="19">
        <f>Tablas!$H$5*M760</f>
        <v>180000</v>
      </c>
      <c r="W760" s="19">
        <f t="shared" si="57"/>
        <v>936500</v>
      </c>
      <c r="X760" s="17">
        <f>VLOOKUP(G760, Tablas!$B$9:$C$36, 2, FALSE)</f>
        <v>3</v>
      </c>
      <c r="Y760" s="17">
        <f t="shared" si="58"/>
        <v>2019</v>
      </c>
      <c r="Z760" s="17">
        <f t="shared" si="59"/>
        <v>1</v>
      </c>
    </row>
    <row r="761" spans="1:26" x14ac:dyDescent="0.25">
      <c r="A761" s="2">
        <v>10000759</v>
      </c>
      <c r="B761" s="1" t="s">
        <v>1024</v>
      </c>
      <c r="C761" s="3">
        <v>43595</v>
      </c>
      <c r="D761" s="3">
        <v>43989</v>
      </c>
      <c r="E761" s="3" t="s">
        <v>44</v>
      </c>
      <c r="F761" s="1" t="s">
        <v>87</v>
      </c>
      <c r="G761" s="4" t="s">
        <v>47</v>
      </c>
      <c r="H761" s="8">
        <v>0</v>
      </c>
      <c r="I761" s="8">
        <v>0</v>
      </c>
      <c r="J761" s="8">
        <v>1</v>
      </c>
      <c r="K761" s="8">
        <v>3</v>
      </c>
      <c r="L761" s="8">
        <v>3</v>
      </c>
      <c r="M761" s="8">
        <v>2</v>
      </c>
      <c r="N761" s="17" t="str">
        <f t="shared" si="55"/>
        <v>Si</v>
      </c>
      <c r="O761" s="17" t="str">
        <f t="shared" si="56"/>
        <v>Si</v>
      </c>
      <c r="P761" s="17">
        <v>1</v>
      </c>
      <c r="Q761" s="19">
        <f>Tablas!$C$5*H761</f>
        <v>0</v>
      </c>
      <c r="R761" s="19">
        <f>Tablas!$D$5*I761</f>
        <v>0</v>
      </c>
      <c r="S761" s="19">
        <f>Tablas!$E$5*J761</f>
        <v>1500</v>
      </c>
      <c r="T761" s="19">
        <f>Tablas!$F$5*K761</f>
        <v>360000</v>
      </c>
      <c r="U761" s="19">
        <f>Tablas!$G$5*L761</f>
        <v>750000</v>
      </c>
      <c r="V761" s="19">
        <f>Tablas!$H$5*M761</f>
        <v>360000</v>
      </c>
      <c r="W761" s="19">
        <f t="shared" si="57"/>
        <v>1471500</v>
      </c>
      <c r="X761" s="17">
        <f>VLOOKUP(G761, Tablas!$B$9:$C$36, 2, FALSE)</f>
        <v>1</v>
      </c>
      <c r="Y761" s="17">
        <f t="shared" si="58"/>
        <v>2019</v>
      </c>
      <c r="Z761" s="17">
        <f t="shared" si="59"/>
        <v>6</v>
      </c>
    </row>
    <row r="762" spans="1:26" x14ac:dyDescent="0.25">
      <c r="A762" s="2">
        <v>10000760</v>
      </c>
      <c r="B762" s="1" t="s">
        <v>1025</v>
      </c>
      <c r="C762" s="3">
        <v>43595</v>
      </c>
      <c r="D762" s="3">
        <v>44192</v>
      </c>
      <c r="E762" s="3" t="s">
        <v>37</v>
      </c>
      <c r="F762" s="1" t="s">
        <v>87</v>
      </c>
      <c r="G762" s="4" t="s">
        <v>47</v>
      </c>
      <c r="H762" s="8">
        <v>1</v>
      </c>
      <c r="I762" s="8">
        <v>1</v>
      </c>
      <c r="J762" s="8">
        <v>1</v>
      </c>
      <c r="K762" s="8">
        <v>0</v>
      </c>
      <c r="L762" s="8">
        <v>3</v>
      </c>
      <c r="M762" s="8">
        <v>2</v>
      </c>
      <c r="N762" s="17" t="str">
        <f t="shared" si="55"/>
        <v>Si</v>
      </c>
      <c r="O762" s="17" t="str">
        <f t="shared" si="56"/>
        <v>Si</v>
      </c>
      <c r="P762" s="17">
        <v>1</v>
      </c>
      <c r="Q762" s="19">
        <f>Tablas!$C$5*H762</f>
        <v>2500</v>
      </c>
      <c r="R762" s="19">
        <f>Tablas!$D$5*I762</f>
        <v>6500</v>
      </c>
      <c r="S762" s="19">
        <f>Tablas!$E$5*J762</f>
        <v>1500</v>
      </c>
      <c r="T762" s="19">
        <f>Tablas!$F$5*K762</f>
        <v>0</v>
      </c>
      <c r="U762" s="19">
        <f>Tablas!$G$5*L762</f>
        <v>750000</v>
      </c>
      <c r="V762" s="19">
        <f>Tablas!$H$5*M762</f>
        <v>360000</v>
      </c>
      <c r="W762" s="19">
        <f t="shared" si="57"/>
        <v>1120500</v>
      </c>
      <c r="X762" s="17">
        <f>VLOOKUP(G762, Tablas!$B$9:$C$36, 2, FALSE)</f>
        <v>1</v>
      </c>
      <c r="Y762" s="17">
        <f t="shared" si="58"/>
        <v>2019</v>
      </c>
      <c r="Z762" s="17">
        <f t="shared" si="59"/>
        <v>12</v>
      </c>
    </row>
    <row r="763" spans="1:26" x14ac:dyDescent="0.25">
      <c r="A763" s="2">
        <v>10000761</v>
      </c>
      <c r="B763" s="1" t="s">
        <v>1026</v>
      </c>
      <c r="C763" s="3">
        <v>43595</v>
      </c>
      <c r="D763" s="3">
        <v>44134</v>
      </c>
      <c r="E763" s="3" t="s">
        <v>44</v>
      </c>
      <c r="F763" s="1" t="s">
        <v>1027</v>
      </c>
      <c r="G763" s="4" t="s">
        <v>258</v>
      </c>
      <c r="H763" s="8">
        <v>0</v>
      </c>
      <c r="I763" s="8">
        <v>2</v>
      </c>
      <c r="J763" s="8">
        <v>1</v>
      </c>
      <c r="K763" s="8">
        <v>0</v>
      </c>
      <c r="L763" s="8">
        <v>3</v>
      </c>
      <c r="M763" s="8">
        <v>2</v>
      </c>
      <c r="N763" s="17" t="str">
        <f t="shared" si="55"/>
        <v>Si</v>
      </c>
      <c r="O763" s="17" t="str">
        <f t="shared" si="56"/>
        <v>Si</v>
      </c>
      <c r="P763" s="17">
        <v>1</v>
      </c>
      <c r="Q763" s="19">
        <f>Tablas!$C$5*H763</f>
        <v>0</v>
      </c>
      <c r="R763" s="19">
        <f>Tablas!$D$5*I763</f>
        <v>13000</v>
      </c>
      <c r="S763" s="19">
        <f>Tablas!$E$5*J763</f>
        <v>1500</v>
      </c>
      <c r="T763" s="19">
        <f>Tablas!$F$5*K763</f>
        <v>0</v>
      </c>
      <c r="U763" s="19">
        <f>Tablas!$G$5*L763</f>
        <v>750000</v>
      </c>
      <c r="V763" s="19">
        <f>Tablas!$H$5*M763</f>
        <v>360000</v>
      </c>
      <c r="W763" s="19">
        <f t="shared" si="57"/>
        <v>1124500</v>
      </c>
      <c r="X763" s="17">
        <f>VLOOKUP(G763, Tablas!$B$9:$C$36, 2, FALSE)</f>
        <v>4</v>
      </c>
      <c r="Y763" s="17">
        <f t="shared" si="58"/>
        <v>2019</v>
      </c>
      <c r="Z763" s="17">
        <f t="shared" si="59"/>
        <v>10</v>
      </c>
    </row>
    <row r="764" spans="1:26" x14ac:dyDescent="0.25">
      <c r="A764" s="2">
        <v>10000762</v>
      </c>
      <c r="B764" s="1" t="s">
        <v>1028</v>
      </c>
      <c r="C764" s="3">
        <v>43595</v>
      </c>
      <c r="D764" s="3">
        <v>44437</v>
      </c>
      <c r="E764" s="3" t="s">
        <v>44</v>
      </c>
      <c r="F764" s="1" t="s">
        <v>381</v>
      </c>
      <c r="G764" s="4" t="s">
        <v>258</v>
      </c>
      <c r="H764" s="8">
        <v>0</v>
      </c>
      <c r="I764" s="8">
        <v>2</v>
      </c>
      <c r="J764" s="8">
        <v>0</v>
      </c>
      <c r="K764" s="8">
        <v>3</v>
      </c>
      <c r="L764" s="8">
        <v>3</v>
      </c>
      <c r="M764" s="8">
        <v>1</v>
      </c>
      <c r="N764" s="17" t="str">
        <f t="shared" si="55"/>
        <v>Si</v>
      </c>
      <c r="O764" s="17" t="str">
        <f t="shared" si="56"/>
        <v>Si</v>
      </c>
      <c r="P764" s="17">
        <v>1</v>
      </c>
      <c r="Q764" s="19">
        <f>Tablas!$C$5*H764</f>
        <v>0</v>
      </c>
      <c r="R764" s="19">
        <f>Tablas!$D$5*I764</f>
        <v>13000</v>
      </c>
      <c r="S764" s="19">
        <f>Tablas!$E$5*J764</f>
        <v>0</v>
      </c>
      <c r="T764" s="19">
        <f>Tablas!$F$5*K764</f>
        <v>360000</v>
      </c>
      <c r="U764" s="19">
        <f>Tablas!$G$5*L764</f>
        <v>750000</v>
      </c>
      <c r="V764" s="19">
        <f>Tablas!$H$5*M764</f>
        <v>180000</v>
      </c>
      <c r="W764" s="19">
        <f t="shared" si="57"/>
        <v>1303000</v>
      </c>
      <c r="X764" s="17">
        <f>VLOOKUP(G764, Tablas!$B$9:$C$36, 2, FALSE)</f>
        <v>4</v>
      </c>
      <c r="Y764" s="17">
        <f t="shared" si="58"/>
        <v>2019</v>
      </c>
      <c r="Z764" s="17">
        <f t="shared" si="59"/>
        <v>8</v>
      </c>
    </row>
    <row r="765" spans="1:26" x14ac:dyDescent="0.25">
      <c r="A765" s="2">
        <v>10000763</v>
      </c>
      <c r="B765" s="1" t="s">
        <v>1029</v>
      </c>
      <c r="C765" s="3">
        <v>43595</v>
      </c>
      <c r="D765" s="3">
        <v>43741</v>
      </c>
      <c r="E765" s="3" t="s">
        <v>37</v>
      </c>
      <c r="F765" s="1" t="s">
        <v>762</v>
      </c>
      <c r="G765" s="4" t="s">
        <v>258</v>
      </c>
      <c r="H765" s="8">
        <v>0</v>
      </c>
      <c r="I765" s="8">
        <v>2</v>
      </c>
      <c r="J765" s="8">
        <v>0</v>
      </c>
      <c r="K765" s="8">
        <v>3</v>
      </c>
      <c r="L765" s="8">
        <v>1</v>
      </c>
      <c r="M765" s="8">
        <v>2</v>
      </c>
      <c r="N765" s="17" t="str">
        <f t="shared" si="55"/>
        <v>Si</v>
      </c>
      <c r="O765" s="17" t="str">
        <f t="shared" si="56"/>
        <v>Si</v>
      </c>
      <c r="P765" s="17">
        <v>1</v>
      </c>
      <c r="Q765" s="19">
        <f>Tablas!$C$5*H765</f>
        <v>0</v>
      </c>
      <c r="R765" s="19">
        <f>Tablas!$D$5*I765</f>
        <v>13000</v>
      </c>
      <c r="S765" s="19">
        <f>Tablas!$E$5*J765</f>
        <v>0</v>
      </c>
      <c r="T765" s="19">
        <f>Tablas!$F$5*K765</f>
        <v>360000</v>
      </c>
      <c r="U765" s="19">
        <f>Tablas!$G$5*L765</f>
        <v>250000</v>
      </c>
      <c r="V765" s="19">
        <f>Tablas!$H$5*M765</f>
        <v>360000</v>
      </c>
      <c r="W765" s="19">
        <f t="shared" si="57"/>
        <v>983000</v>
      </c>
      <c r="X765" s="17">
        <f>VLOOKUP(G765, Tablas!$B$9:$C$36, 2, FALSE)</f>
        <v>4</v>
      </c>
      <c r="Y765" s="17">
        <f t="shared" si="58"/>
        <v>2019</v>
      </c>
      <c r="Z765" s="17">
        <f t="shared" si="59"/>
        <v>10</v>
      </c>
    </row>
    <row r="766" spans="1:26" x14ac:dyDescent="0.25">
      <c r="A766" s="2">
        <v>10000764</v>
      </c>
      <c r="B766" s="1" t="s">
        <v>1030</v>
      </c>
      <c r="C766" s="3">
        <v>43595</v>
      </c>
      <c r="D766" s="3">
        <v>43777</v>
      </c>
      <c r="E766" s="3" t="s">
        <v>37</v>
      </c>
      <c r="F766" s="1" t="s">
        <v>267</v>
      </c>
      <c r="G766" s="4" t="s">
        <v>90</v>
      </c>
      <c r="H766" s="8">
        <v>0</v>
      </c>
      <c r="I766" s="8">
        <v>1</v>
      </c>
      <c r="J766" s="8">
        <v>0</v>
      </c>
      <c r="K766" s="8">
        <v>3</v>
      </c>
      <c r="L766" s="8">
        <v>3</v>
      </c>
      <c r="M766" s="8">
        <v>1</v>
      </c>
      <c r="N766" s="17" t="str">
        <f t="shared" si="55"/>
        <v>Si</v>
      </c>
      <c r="O766" s="17" t="str">
        <f t="shared" si="56"/>
        <v>Si</v>
      </c>
      <c r="P766" s="17">
        <v>1</v>
      </c>
      <c r="Q766" s="19">
        <f>Tablas!$C$5*H766</f>
        <v>0</v>
      </c>
      <c r="R766" s="19">
        <f>Tablas!$D$5*I766</f>
        <v>6500</v>
      </c>
      <c r="S766" s="19">
        <f>Tablas!$E$5*J766</f>
        <v>0</v>
      </c>
      <c r="T766" s="19">
        <f>Tablas!$F$5*K766</f>
        <v>360000</v>
      </c>
      <c r="U766" s="19">
        <f>Tablas!$G$5*L766</f>
        <v>750000</v>
      </c>
      <c r="V766" s="19">
        <f>Tablas!$H$5*M766</f>
        <v>180000</v>
      </c>
      <c r="W766" s="19">
        <f t="shared" si="57"/>
        <v>1296500</v>
      </c>
      <c r="X766" s="17">
        <f>VLOOKUP(G766, Tablas!$B$9:$C$36, 2, FALSE)</f>
        <v>2</v>
      </c>
      <c r="Y766" s="17">
        <f t="shared" si="58"/>
        <v>2019</v>
      </c>
      <c r="Z766" s="17">
        <f t="shared" si="59"/>
        <v>11</v>
      </c>
    </row>
    <row r="767" spans="1:26" x14ac:dyDescent="0.25">
      <c r="A767" s="2">
        <v>10000765</v>
      </c>
      <c r="B767" s="1" t="s">
        <v>1031</v>
      </c>
      <c r="C767" s="3">
        <v>43595</v>
      </c>
      <c r="D767" s="3">
        <v>44001</v>
      </c>
      <c r="E767" s="3" t="s">
        <v>37</v>
      </c>
      <c r="F767" s="1" t="s">
        <v>381</v>
      </c>
      <c r="G767" s="4" t="s">
        <v>258</v>
      </c>
      <c r="H767" s="8">
        <v>1</v>
      </c>
      <c r="I767" s="8">
        <v>2</v>
      </c>
      <c r="J767" s="8">
        <v>0</v>
      </c>
      <c r="K767" s="8">
        <v>1</v>
      </c>
      <c r="L767" s="8">
        <v>3</v>
      </c>
      <c r="M767" s="8">
        <v>0</v>
      </c>
      <c r="N767" s="17" t="str">
        <f t="shared" si="55"/>
        <v>Si</v>
      </c>
      <c r="O767" s="17" t="str">
        <f t="shared" si="56"/>
        <v>Si</v>
      </c>
      <c r="P767" s="17">
        <v>1</v>
      </c>
      <c r="Q767" s="19">
        <f>Tablas!$C$5*H767</f>
        <v>2500</v>
      </c>
      <c r="R767" s="19">
        <f>Tablas!$D$5*I767</f>
        <v>13000</v>
      </c>
      <c r="S767" s="19">
        <f>Tablas!$E$5*J767</f>
        <v>0</v>
      </c>
      <c r="T767" s="19">
        <f>Tablas!$F$5*K767</f>
        <v>120000</v>
      </c>
      <c r="U767" s="19">
        <f>Tablas!$G$5*L767</f>
        <v>750000</v>
      </c>
      <c r="V767" s="19">
        <f>Tablas!$H$5*M767</f>
        <v>0</v>
      </c>
      <c r="W767" s="19">
        <f t="shared" si="57"/>
        <v>885500</v>
      </c>
      <c r="X767" s="17">
        <f>VLOOKUP(G767, Tablas!$B$9:$C$36, 2, FALSE)</f>
        <v>4</v>
      </c>
      <c r="Y767" s="17">
        <f t="shared" si="58"/>
        <v>2019</v>
      </c>
      <c r="Z767" s="17">
        <f t="shared" si="59"/>
        <v>6</v>
      </c>
    </row>
    <row r="768" spans="1:26" x14ac:dyDescent="0.25">
      <c r="A768" s="2">
        <v>10000766</v>
      </c>
      <c r="B768" s="1" t="s">
        <v>1032</v>
      </c>
      <c r="C768" s="3">
        <v>43595</v>
      </c>
      <c r="D768" s="3">
        <v>43788</v>
      </c>
      <c r="E768" s="3" t="s">
        <v>37</v>
      </c>
      <c r="F768" s="1" t="s">
        <v>485</v>
      </c>
      <c r="G768" s="4" t="s">
        <v>47</v>
      </c>
      <c r="H768" s="8">
        <v>0</v>
      </c>
      <c r="I768" s="8">
        <v>0</v>
      </c>
      <c r="J768" s="8">
        <v>1</v>
      </c>
      <c r="K768" s="8">
        <v>0</v>
      </c>
      <c r="L768" s="8">
        <v>3</v>
      </c>
      <c r="M768" s="8">
        <v>0</v>
      </c>
      <c r="N768" s="17" t="str">
        <f t="shared" si="55"/>
        <v>Si</v>
      </c>
      <c r="O768" s="17" t="str">
        <f t="shared" si="56"/>
        <v>Si</v>
      </c>
      <c r="P768" s="17">
        <v>1</v>
      </c>
      <c r="Q768" s="19">
        <f>Tablas!$C$5*H768</f>
        <v>0</v>
      </c>
      <c r="R768" s="19">
        <f>Tablas!$D$5*I768</f>
        <v>0</v>
      </c>
      <c r="S768" s="19">
        <f>Tablas!$E$5*J768</f>
        <v>1500</v>
      </c>
      <c r="T768" s="19">
        <f>Tablas!$F$5*K768</f>
        <v>0</v>
      </c>
      <c r="U768" s="19">
        <f>Tablas!$G$5*L768</f>
        <v>750000</v>
      </c>
      <c r="V768" s="19">
        <f>Tablas!$H$5*M768</f>
        <v>0</v>
      </c>
      <c r="W768" s="19">
        <f t="shared" si="57"/>
        <v>751500</v>
      </c>
      <c r="X768" s="17">
        <f>VLOOKUP(G768, Tablas!$B$9:$C$36, 2, FALSE)</f>
        <v>1</v>
      </c>
      <c r="Y768" s="17">
        <f t="shared" si="58"/>
        <v>2019</v>
      </c>
      <c r="Z768" s="17">
        <f t="shared" si="59"/>
        <v>11</v>
      </c>
    </row>
    <row r="769" spans="1:26" x14ac:dyDescent="0.25">
      <c r="A769" s="2">
        <v>10000767</v>
      </c>
      <c r="B769" s="1" t="s">
        <v>1033</v>
      </c>
      <c r="C769" s="3">
        <v>43595</v>
      </c>
      <c r="D769" s="3">
        <v>43974</v>
      </c>
      <c r="E769" s="3" t="s">
        <v>37</v>
      </c>
      <c r="F769" s="1" t="s">
        <v>1027</v>
      </c>
      <c r="G769" s="4" t="s">
        <v>258</v>
      </c>
      <c r="H769" s="8">
        <v>0</v>
      </c>
      <c r="I769" s="8">
        <v>0</v>
      </c>
      <c r="J769" s="8">
        <v>0</v>
      </c>
      <c r="K769" s="8">
        <v>0</v>
      </c>
      <c r="L769" s="8">
        <v>1</v>
      </c>
      <c r="M769" s="8">
        <v>0</v>
      </c>
      <c r="N769" s="17" t="str">
        <f t="shared" si="55"/>
        <v>No</v>
      </c>
      <c r="O769" s="17" t="str">
        <f t="shared" si="56"/>
        <v>Si</v>
      </c>
      <c r="P769" s="17">
        <v>1</v>
      </c>
      <c r="Q769" s="19">
        <f>Tablas!$C$5*H769</f>
        <v>0</v>
      </c>
      <c r="R769" s="19">
        <f>Tablas!$D$5*I769</f>
        <v>0</v>
      </c>
      <c r="S769" s="19">
        <f>Tablas!$E$5*J769</f>
        <v>0</v>
      </c>
      <c r="T769" s="19">
        <f>Tablas!$F$5*K769</f>
        <v>0</v>
      </c>
      <c r="U769" s="19">
        <f>Tablas!$G$5*L769</f>
        <v>250000</v>
      </c>
      <c r="V769" s="19">
        <f>Tablas!$H$5*M769</f>
        <v>0</v>
      </c>
      <c r="W769" s="19">
        <f t="shared" si="57"/>
        <v>250000</v>
      </c>
      <c r="X769" s="17">
        <f>VLOOKUP(G769, Tablas!$B$9:$C$36, 2, FALSE)</f>
        <v>4</v>
      </c>
      <c r="Y769" s="17">
        <f t="shared" si="58"/>
        <v>2019</v>
      </c>
      <c r="Z769" s="17">
        <f t="shared" si="59"/>
        <v>5</v>
      </c>
    </row>
    <row r="770" spans="1:26" x14ac:dyDescent="0.25">
      <c r="A770" s="2">
        <v>10000768</v>
      </c>
      <c r="B770" s="1" t="s">
        <v>1034</v>
      </c>
      <c r="C770" s="3">
        <v>43595</v>
      </c>
      <c r="D770" s="3">
        <v>44445</v>
      </c>
      <c r="E770" s="3" t="s">
        <v>37</v>
      </c>
      <c r="F770" s="1" t="s">
        <v>73</v>
      </c>
      <c r="G770" s="4" t="s">
        <v>74</v>
      </c>
      <c r="H770" s="8">
        <v>0</v>
      </c>
      <c r="I770" s="8">
        <v>1</v>
      </c>
      <c r="J770" s="8">
        <v>0</v>
      </c>
      <c r="K770" s="8">
        <v>3</v>
      </c>
      <c r="L770" s="8">
        <v>2</v>
      </c>
      <c r="M770" s="8">
        <v>2</v>
      </c>
      <c r="N770" s="17" t="str">
        <f t="shared" si="55"/>
        <v>Si</v>
      </c>
      <c r="O770" s="17" t="str">
        <f t="shared" si="56"/>
        <v>Si</v>
      </c>
      <c r="P770" s="17">
        <v>1</v>
      </c>
      <c r="Q770" s="19">
        <f>Tablas!$C$5*H770</f>
        <v>0</v>
      </c>
      <c r="R770" s="19">
        <f>Tablas!$D$5*I770</f>
        <v>6500</v>
      </c>
      <c r="S770" s="19">
        <f>Tablas!$E$5*J770</f>
        <v>0</v>
      </c>
      <c r="T770" s="19">
        <f>Tablas!$F$5*K770</f>
        <v>360000</v>
      </c>
      <c r="U770" s="19">
        <f>Tablas!$G$5*L770</f>
        <v>500000</v>
      </c>
      <c r="V770" s="19">
        <f>Tablas!$H$5*M770</f>
        <v>360000</v>
      </c>
      <c r="W770" s="19">
        <f t="shared" si="57"/>
        <v>1226500</v>
      </c>
      <c r="X770" s="17">
        <f>VLOOKUP(G770, Tablas!$B$9:$C$36, 2, FALSE)</f>
        <v>2</v>
      </c>
      <c r="Y770" s="17">
        <f t="shared" si="58"/>
        <v>2019</v>
      </c>
      <c r="Z770" s="17">
        <f t="shared" si="59"/>
        <v>9</v>
      </c>
    </row>
    <row r="771" spans="1:26" x14ac:dyDescent="0.25">
      <c r="A771" s="2">
        <v>10000769</v>
      </c>
      <c r="B771" s="1" t="s">
        <v>1035</v>
      </c>
      <c r="C771" s="3">
        <v>43595</v>
      </c>
      <c r="D771" s="3">
        <v>43818</v>
      </c>
      <c r="E771" s="3" t="s">
        <v>37</v>
      </c>
      <c r="F771" s="1" t="s">
        <v>645</v>
      </c>
      <c r="G771" s="4" t="s">
        <v>258</v>
      </c>
      <c r="H771" s="8">
        <v>1</v>
      </c>
      <c r="I771" s="8">
        <v>0</v>
      </c>
      <c r="J771" s="8">
        <v>1</v>
      </c>
      <c r="K771" s="8">
        <v>0</v>
      </c>
      <c r="L771" s="8">
        <v>3</v>
      </c>
      <c r="M771" s="8">
        <v>0</v>
      </c>
      <c r="N771" s="17" t="str">
        <f t="shared" ref="N771:N834" si="60">IF(OR(H771&gt;0, I771&gt;0, J771&gt;0), "Si", "No")</f>
        <v>Si</v>
      </c>
      <c r="O771" s="17" t="str">
        <f t="shared" ref="O771:O834" si="61">IF(OR(K771&gt;0, L771&gt;0, M771&gt;0), "Si", "No")</f>
        <v>Si</v>
      </c>
      <c r="P771" s="17">
        <v>1</v>
      </c>
      <c r="Q771" s="19">
        <f>Tablas!$C$5*H771</f>
        <v>2500</v>
      </c>
      <c r="R771" s="19">
        <f>Tablas!$D$5*I771</f>
        <v>0</v>
      </c>
      <c r="S771" s="19">
        <f>Tablas!$E$5*J771</f>
        <v>1500</v>
      </c>
      <c r="T771" s="19">
        <f>Tablas!$F$5*K771</f>
        <v>0</v>
      </c>
      <c r="U771" s="19">
        <f>Tablas!$G$5*L771</f>
        <v>750000</v>
      </c>
      <c r="V771" s="19">
        <f>Tablas!$H$5*M771</f>
        <v>0</v>
      </c>
      <c r="W771" s="19">
        <f t="shared" ref="W771:W834" si="62">SUM(Q771:V771)</f>
        <v>754000</v>
      </c>
      <c r="X771" s="17">
        <f>VLOOKUP(G771, Tablas!$B$9:$C$36, 2, FALSE)</f>
        <v>4</v>
      </c>
      <c r="Y771" s="17">
        <f t="shared" si="58"/>
        <v>2019</v>
      </c>
      <c r="Z771" s="17">
        <f t="shared" si="59"/>
        <v>12</v>
      </c>
    </row>
    <row r="772" spans="1:26" x14ac:dyDescent="0.25">
      <c r="A772" s="2">
        <v>10000770</v>
      </c>
      <c r="B772" s="1" t="s">
        <v>1036</v>
      </c>
      <c r="C772" s="3">
        <v>43595</v>
      </c>
      <c r="D772" s="3">
        <v>43801</v>
      </c>
      <c r="E772" s="3" t="s">
        <v>37</v>
      </c>
      <c r="F772" s="1" t="s">
        <v>1037</v>
      </c>
      <c r="G772" s="4" t="s">
        <v>54</v>
      </c>
      <c r="H772" s="8">
        <v>1</v>
      </c>
      <c r="I772" s="8">
        <v>1</v>
      </c>
      <c r="J772" s="8">
        <v>0</v>
      </c>
      <c r="K772" s="8">
        <v>1</v>
      </c>
      <c r="L772" s="8">
        <v>1</v>
      </c>
      <c r="M772" s="8">
        <v>2</v>
      </c>
      <c r="N772" s="17" t="str">
        <f t="shared" si="60"/>
        <v>Si</v>
      </c>
      <c r="O772" s="17" t="str">
        <f t="shared" si="61"/>
        <v>Si</v>
      </c>
      <c r="P772" s="17">
        <v>1</v>
      </c>
      <c r="Q772" s="19">
        <f>Tablas!$C$5*H772</f>
        <v>2500</v>
      </c>
      <c r="R772" s="19">
        <f>Tablas!$D$5*I772</f>
        <v>6500</v>
      </c>
      <c r="S772" s="19">
        <f>Tablas!$E$5*J772</f>
        <v>0</v>
      </c>
      <c r="T772" s="19">
        <f>Tablas!$F$5*K772</f>
        <v>120000</v>
      </c>
      <c r="U772" s="19">
        <f>Tablas!$G$5*L772</f>
        <v>250000</v>
      </c>
      <c r="V772" s="19">
        <f>Tablas!$H$5*M772</f>
        <v>360000</v>
      </c>
      <c r="W772" s="19">
        <f t="shared" si="62"/>
        <v>739000</v>
      </c>
      <c r="X772" s="17">
        <f>VLOOKUP(G772, Tablas!$B$9:$C$36, 2, FALSE)</f>
        <v>1</v>
      </c>
      <c r="Y772" s="17">
        <f t="shared" ref="Y772:Y835" si="63">YEAR(C772)</f>
        <v>2019</v>
      </c>
      <c r="Z772" s="17">
        <f t="shared" ref="Z772:Z835" si="64">MONTH(D772)</f>
        <v>12</v>
      </c>
    </row>
    <row r="773" spans="1:26" x14ac:dyDescent="0.25">
      <c r="A773" s="2">
        <v>10000771</v>
      </c>
      <c r="B773" s="1" t="s">
        <v>1038</v>
      </c>
      <c r="C773" s="3">
        <v>43595</v>
      </c>
      <c r="D773" s="3">
        <v>43825</v>
      </c>
      <c r="E773" s="3" t="s">
        <v>37</v>
      </c>
      <c r="F773" s="1" t="s">
        <v>829</v>
      </c>
      <c r="G773" s="4" t="s">
        <v>54</v>
      </c>
      <c r="H773" s="8">
        <v>0</v>
      </c>
      <c r="I773" s="8">
        <v>0</v>
      </c>
      <c r="J773" s="8">
        <v>0</v>
      </c>
      <c r="K773" s="8">
        <v>0</v>
      </c>
      <c r="L773" s="8">
        <v>2</v>
      </c>
      <c r="M773" s="8">
        <v>1</v>
      </c>
      <c r="N773" s="17" t="str">
        <f t="shared" si="60"/>
        <v>No</v>
      </c>
      <c r="O773" s="17" t="str">
        <f t="shared" si="61"/>
        <v>Si</v>
      </c>
      <c r="P773" s="17">
        <v>1</v>
      </c>
      <c r="Q773" s="19">
        <f>Tablas!$C$5*H773</f>
        <v>0</v>
      </c>
      <c r="R773" s="19">
        <f>Tablas!$D$5*I773</f>
        <v>0</v>
      </c>
      <c r="S773" s="19">
        <f>Tablas!$E$5*J773</f>
        <v>0</v>
      </c>
      <c r="T773" s="19">
        <f>Tablas!$F$5*K773</f>
        <v>0</v>
      </c>
      <c r="U773" s="19">
        <f>Tablas!$G$5*L773</f>
        <v>500000</v>
      </c>
      <c r="V773" s="19">
        <f>Tablas!$H$5*M773</f>
        <v>180000</v>
      </c>
      <c r="W773" s="19">
        <f t="shared" si="62"/>
        <v>680000</v>
      </c>
      <c r="X773" s="17">
        <f>VLOOKUP(G773, Tablas!$B$9:$C$36, 2, FALSE)</f>
        <v>1</v>
      </c>
      <c r="Y773" s="17">
        <f t="shared" si="63"/>
        <v>2019</v>
      </c>
      <c r="Z773" s="17">
        <f t="shared" si="64"/>
        <v>12</v>
      </c>
    </row>
    <row r="774" spans="1:26" x14ac:dyDescent="0.25">
      <c r="A774" s="2">
        <v>10000772</v>
      </c>
      <c r="B774" s="1" t="s">
        <v>1039</v>
      </c>
      <c r="C774" s="3">
        <v>43595</v>
      </c>
      <c r="D774" s="3">
        <v>43803</v>
      </c>
      <c r="E774" s="3" t="s">
        <v>37</v>
      </c>
      <c r="F774" s="1" t="s">
        <v>41</v>
      </c>
      <c r="G774" s="4" t="s">
        <v>41</v>
      </c>
      <c r="H774" s="8">
        <v>1</v>
      </c>
      <c r="I774" s="8">
        <v>1</v>
      </c>
      <c r="J774" s="8">
        <v>1</v>
      </c>
      <c r="K774" s="8">
        <v>1</v>
      </c>
      <c r="L774" s="8">
        <v>1</v>
      </c>
      <c r="M774" s="8">
        <v>2</v>
      </c>
      <c r="N774" s="17" t="str">
        <f t="shared" si="60"/>
        <v>Si</v>
      </c>
      <c r="O774" s="17" t="str">
        <f t="shared" si="61"/>
        <v>Si</v>
      </c>
      <c r="P774" s="17">
        <v>1</v>
      </c>
      <c r="Q774" s="19">
        <f>Tablas!$C$5*H774</f>
        <v>2500</v>
      </c>
      <c r="R774" s="19">
        <f>Tablas!$D$5*I774</f>
        <v>6500</v>
      </c>
      <c r="S774" s="19">
        <f>Tablas!$E$5*J774</f>
        <v>1500</v>
      </c>
      <c r="T774" s="19">
        <f>Tablas!$F$5*K774</f>
        <v>120000</v>
      </c>
      <c r="U774" s="19">
        <f>Tablas!$G$5*L774</f>
        <v>250000</v>
      </c>
      <c r="V774" s="19">
        <f>Tablas!$H$5*M774</f>
        <v>360000</v>
      </c>
      <c r="W774" s="19">
        <f t="shared" si="62"/>
        <v>740500</v>
      </c>
      <c r="X774" s="17">
        <f>VLOOKUP(G774, Tablas!$B$9:$C$36, 2, FALSE)</f>
        <v>1</v>
      </c>
      <c r="Y774" s="17">
        <f t="shared" si="63"/>
        <v>2019</v>
      </c>
      <c r="Z774" s="17">
        <f t="shared" si="64"/>
        <v>12</v>
      </c>
    </row>
    <row r="775" spans="1:26" x14ac:dyDescent="0.25">
      <c r="A775" s="2">
        <v>10000773</v>
      </c>
      <c r="B775" s="1" t="s">
        <v>1040</v>
      </c>
      <c r="C775" s="3">
        <v>43595</v>
      </c>
      <c r="D775" s="3">
        <v>44326</v>
      </c>
      <c r="E775" s="3" t="s">
        <v>37</v>
      </c>
      <c r="F775" s="1" t="s">
        <v>1041</v>
      </c>
      <c r="G775" s="4" t="s">
        <v>258</v>
      </c>
      <c r="H775" s="8">
        <v>1</v>
      </c>
      <c r="I775" s="8">
        <v>2</v>
      </c>
      <c r="J775" s="8">
        <v>0</v>
      </c>
      <c r="K775" s="8">
        <v>3</v>
      </c>
      <c r="L775" s="8">
        <v>2</v>
      </c>
      <c r="M775" s="8">
        <v>0</v>
      </c>
      <c r="N775" s="17" t="str">
        <f t="shared" si="60"/>
        <v>Si</v>
      </c>
      <c r="O775" s="17" t="str">
        <f t="shared" si="61"/>
        <v>Si</v>
      </c>
      <c r="P775" s="17">
        <v>1</v>
      </c>
      <c r="Q775" s="19">
        <f>Tablas!$C$5*H775</f>
        <v>2500</v>
      </c>
      <c r="R775" s="19">
        <f>Tablas!$D$5*I775</f>
        <v>13000</v>
      </c>
      <c r="S775" s="19">
        <f>Tablas!$E$5*J775</f>
        <v>0</v>
      </c>
      <c r="T775" s="19">
        <f>Tablas!$F$5*K775</f>
        <v>360000</v>
      </c>
      <c r="U775" s="19">
        <f>Tablas!$G$5*L775</f>
        <v>500000</v>
      </c>
      <c r="V775" s="19">
        <f>Tablas!$H$5*M775</f>
        <v>0</v>
      </c>
      <c r="W775" s="19">
        <f t="shared" si="62"/>
        <v>875500</v>
      </c>
      <c r="X775" s="17">
        <f>VLOOKUP(G775, Tablas!$B$9:$C$36, 2, FALSE)</f>
        <v>4</v>
      </c>
      <c r="Y775" s="17">
        <f t="shared" si="63"/>
        <v>2019</v>
      </c>
      <c r="Z775" s="17">
        <f t="shared" si="64"/>
        <v>5</v>
      </c>
    </row>
    <row r="776" spans="1:26" x14ac:dyDescent="0.25">
      <c r="A776" s="2">
        <v>10000774</v>
      </c>
      <c r="B776" s="1" t="s">
        <v>1042</v>
      </c>
      <c r="C776" s="3">
        <v>43595</v>
      </c>
      <c r="D776" s="3">
        <v>44044</v>
      </c>
      <c r="E776" s="3" t="s">
        <v>37</v>
      </c>
      <c r="F776" s="1" t="s">
        <v>41</v>
      </c>
      <c r="G776" s="4" t="s">
        <v>41</v>
      </c>
      <c r="H776" s="8">
        <v>1</v>
      </c>
      <c r="I776" s="8">
        <v>2</v>
      </c>
      <c r="J776" s="8">
        <v>1</v>
      </c>
      <c r="K776" s="8">
        <v>1</v>
      </c>
      <c r="L776" s="8">
        <v>3</v>
      </c>
      <c r="M776" s="8">
        <v>1</v>
      </c>
      <c r="N776" s="17" t="str">
        <f t="shared" si="60"/>
        <v>Si</v>
      </c>
      <c r="O776" s="17" t="str">
        <f t="shared" si="61"/>
        <v>Si</v>
      </c>
      <c r="P776" s="17">
        <v>1</v>
      </c>
      <c r="Q776" s="19">
        <f>Tablas!$C$5*H776</f>
        <v>2500</v>
      </c>
      <c r="R776" s="19">
        <f>Tablas!$D$5*I776</f>
        <v>13000</v>
      </c>
      <c r="S776" s="19">
        <f>Tablas!$E$5*J776</f>
        <v>1500</v>
      </c>
      <c r="T776" s="19">
        <f>Tablas!$F$5*K776</f>
        <v>120000</v>
      </c>
      <c r="U776" s="19">
        <f>Tablas!$G$5*L776</f>
        <v>750000</v>
      </c>
      <c r="V776" s="19">
        <f>Tablas!$H$5*M776</f>
        <v>180000</v>
      </c>
      <c r="W776" s="19">
        <f t="shared" si="62"/>
        <v>1067000</v>
      </c>
      <c r="X776" s="17">
        <f>VLOOKUP(G776, Tablas!$B$9:$C$36, 2, FALSE)</f>
        <v>1</v>
      </c>
      <c r="Y776" s="17">
        <f t="shared" si="63"/>
        <v>2019</v>
      </c>
      <c r="Z776" s="17">
        <f t="shared" si="64"/>
        <v>8</v>
      </c>
    </row>
    <row r="777" spans="1:26" x14ac:dyDescent="0.25">
      <c r="A777" s="2">
        <v>10000775</v>
      </c>
      <c r="B777" s="1" t="s">
        <v>1043</v>
      </c>
      <c r="C777" s="3">
        <v>43595</v>
      </c>
      <c r="D777" s="3">
        <v>44345</v>
      </c>
      <c r="E777" s="3" t="s">
        <v>44</v>
      </c>
      <c r="F777" s="1" t="s">
        <v>405</v>
      </c>
      <c r="G777" s="4" t="s">
        <v>113</v>
      </c>
      <c r="H777" s="8">
        <v>0</v>
      </c>
      <c r="I777" s="8">
        <v>0</v>
      </c>
      <c r="J777" s="8">
        <v>0</v>
      </c>
      <c r="K777" s="8">
        <v>3</v>
      </c>
      <c r="L777" s="8">
        <v>2</v>
      </c>
      <c r="M777" s="8">
        <v>0</v>
      </c>
      <c r="N777" s="17" t="str">
        <f t="shared" si="60"/>
        <v>No</v>
      </c>
      <c r="O777" s="17" t="str">
        <f t="shared" si="61"/>
        <v>Si</v>
      </c>
      <c r="P777" s="17">
        <v>1</v>
      </c>
      <c r="Q777" s="19">
        <f>Tablas!$C$5*H777</f>
        <v>0</v>
      </c>
      <c r="R777" s="19">
        <f>Tablas!$D$5*I777</f>
        <v>0</v>
      </c>
      <c r="S777" s="19">
        <f>Tablas!$E$5*J777</f>
        <v>0</v>
      </c>
      <c r="T777" s="19">
        <f>Tablas!$F$5*K777</f>
        <v>360000</v>
      </c>
      <c r="U777" s="19">
        <f>Tablas!$G$5*L777</f>
        <v>500000</v>
      </c>
      <c r="V777" s="19">
        <f>Tablas!$H$5*M777</f>
        <v>0</v>
      </c>
      <c r="W777" s="19">
        <f t="shared" si="62"/>
        <v>860000</v>
      </c>
      <c r="X777" s="17">
        <f>VLOOKUP(G777, Tablas!$B$9:$C$36, 2, FALSE)</f>
        <v>3</v>
      </c>
      <c r="Y777" s="17">
        <f t="shared" si="63"/>
        <v>2019</v>
      </c>
      <c r="Z777" s="17">
        <f t="shared" si="64"/>
        <v>5</v>
      </c>
    </row>
    <row r="778" spans="1:26" x14ac:dyDescent="0.25">
      <c r="A778" s="2">
        <v>10000776</v>
      </c>
      <c r="B778" s="1" t="s">
        <v>1044</v>
      </c>
      <c r="C778" s="3">
        <v>43595</v>
      </c>
      <c r="D778" s="3">
        <v>44112</v>
      </c>
      <c r="E778" s="3" t="s">
        <v>44</v>
      </c>
      <c r="F778" s="1" t="s">
        <v>112</v>
      </c>
      <c r="G778" s="4" t="s">
        <v>113</v>
      </c>
      <c r="H778" s="8">
        <v>0</v>
      </c>
      <c r="I778" s="8">
        <v>2</v>
      </c>
      <c r="J778" s="8">
        <v>1</v>
      </c>
      <c r="K778" s="8">
        <v>1</v>
      </c>
      <c r="L778" s="8">
        <v>1</v>
      </c>
      <c r="M778" s="8">
        <v>0</v>
      </c>
      <c r="N778" s="17" t="str">
        <f t="shared" si="60"/>
        <v>Si</v>
      </c>
      <c r="O778" s="17" t="str">
        <f t="shared" si="61"/>
        <v>Si</v>
      </c>
      <c r="P778" s="17">
        <v>1</v>
      </c>
      <c r="Q778" s="19">
        <f>Tablas!$C$5*H778</f>
        <v>0</v>
      </c>
      <c r="R778" s="19">
        <f>Tablas!$D$5*I778</f>
        <v>13000</v>
      </c>
      <c r="S778" s="19">
        <f>Tablas!$E$5*J778</f>
        <v>1500</v>
      </c>
      <c r="T778" s="19">
        <f>Tablas!$F$5*K778</f>
        <v>120000</v>
      </c>
      <c r="U778" s="19">
        <f>Tablas!$G$5*L778</f>
        <v>250000</v>
      </c>
      <c r="V778" s="19">
        <f>Tablas!$H$5*M778</f>
        <v>0</v>
      </c>
      <c r="W778" s="19">
        <f t="shared" si="62"/>
        <v>384500</v>
      </c>
      <c r="X778" s="17">
        <f>VLOOKUP(G778, Tablas!$B$9:$C$36, 2, FALSE)</f>
        <v>3</v>
      </c>
      <c r="Y778" s="17">
        <f t="shared" si="63"/>
        <v>2019</v>
      </c>
      <c r="Z778" s="17">
        <f t="shared" si="64"/>
        <v>10</v>
      </c>
    </row>
    <row r="779" spans="1:26" x14ac:dyDescent="0.25">
      <c r="A779" s="2">
        <v>10000777</v>
      </c>
      <c r="B779" s="1" t="s">
        <v>1045</v>
      </c>
      <c r="C779" s="3">
        <v>43595</v>
      </c>
      <c r="D779" s="3">
        <v>44414</v>
      </c>
      <c r="E779" s="3" t="s">
        <v>44</v>
      </c>
      <c r="F779" s="1" t="s">
        <v>720</v>
      </c>
      <c r="G779" s="4" t="s">
        <v>143</v>
      </c>
      <c r="H779" s="8">
        <v>1</v>
      </c>
      <c r="I779" s="8">
        <v>1</v>
      </c>
      <c r="J779" s="8">
        <v>0</v>
      </c>
      <c r="K779" s="8">
        <v>3</v>
      </c>
      <c r="L779" s="8">
        <v>1</v>
      </c>
      <c r="M779" s="8">
        <v>1</v>
      </c>
      <c r="N779" s="17" t="str">
        <f t="shared" si="60"/>
        <v>Si</v>
      </c>
      <c r="O779" s="17" t="str">
        <f t="shared" si="61"/>
        <v>Si</v>
      </c>
      <c r="P779" s="17">
        <v>1</v>
      </c>
      <c r="Q779" s="19">
        <f>Tablas!$C$5*H779</f>
        <v>2500</v>
      </c>
      <c r="R779" s="19">
        <f>Tablas!$D$5*I779</f>
        <v>6500</v>
      </c>
      <c r="S779" s="19">
        <f>Tablas!$E$5*J779</f>
        <v>0</v>
      </c>
      <c r="T779" s="19">
        <f>Tablas!$F$5*K779</f>
        <v>360000</v>
      </c>
      <c r="U779" s="19">
        <f>Tablas!$G$5*L779</f>
        <v>250000</v>
      </c>
      <c r="V779" s="19">
        <f>Tablas!$H$5*M779</f>
        <v>180000</v>
      </c>
      <c r="W779" s="19">
        <f t="shared" si="62"/>
        <v>799000</v>
      </c>
      <c r="X779" s="17">
        <f>VLOOKUP(G779, Tablas!$B$9:$C$36, 2, FALSE)</f>
        <v>3</v>
      </c>
      <c r="Y779" s="17">
        <f t="shared" si="63"/>
        <v>2019</v>
      </c>
      <c r="Z779" s="17">
        <f t="shared" si="64"/>
        <v>8</v>
      </c>
    </row>
    <row r="780" spans="1:26" x14ac:dyDescent="0.25">
      <c r="A780" s="2">
        <v>10000778</v>
      </c>
      <c r="B780" s="1" t="s">
        <v>1046</v>
      </c>
      <c r="C780" s="3">
        <v>43595</v>
      </c>
      <c r="D780" s="3">
        <v>44491</v>
      </c>
      <c r="E780" s="3" t="s">
        <v>37</v>
      </c>
      <c r="F780" s="1" t="s">
        <v>41</v>
      </c>
      <c r="G780" s="4" t="s">
        <v>41</v>
      </c>
      <c r="H780" s="8">
        <v>0</v>
      </c>
      <c r="I780" s="8">
        <v>1</v>
      </c>
      <c r="J780" s="8">
        <v>1</v>
      </c>
      <c r="K780" s="8">
        <v>3</v>
      </c>
      <c r="L780" s="8">
        <v>2</v>
      </c>
      <c r="M780" s="8">
        <v>2</v>
      </c>
      <c r="N780" s="17" t="str">
        <f t="shared" si="60"/>
        <v>Si</v>
      </c>
      <c r="O780" s="17" t="str">
        <f t="shared" si="61"/>
        <v>Si</v>
      </c>
      <c r="P780" s="17">
        <v>1</v>
      </c>
      <c r="Q780" s="19">
        <f>Tablas!$C$5*H780</f>
        <v>0</v>
      </c>
      <c r="R780" s="19">
        <f>Tablas!$D$5*I780</f>
        <v>6500</v>
      </c>
      <c r="S780" s="19">
        <f>Tablas!$E$5*J780</f>
        <v>1500</v>
      </c>
      <c r="T780" s="19">
        <f>Tablas!$F$5*K780</f>
        <v>360000</v>
      </c>
      <c r="U780" s="19">
        <f>Tablas!$G$5*L780</f>
        <v>500000</v>
      </c>
      <c r="V780" s="19">
        <f>Tablas!$H$5*M780</f>
        <v>360000</v>
      </c>
      <c r="W780" s="19">
        <f t="shared" si="62"/>
        <v>1228000</v>
      </c>
      <c r="X780" s="17">
        <f>VLOOKUP(G780, Tablas!$B$9:$C$36, 2, FALSE)</f>
        <v>1</v>
      </c>
      <c r="Y780" s="17">
        <f t="shared" si="63"/>
        <v>2019</v>
      </c>
      <c r="Z780" s="17">
        <f t="shared" si="64"/>
        <v>10</v>
      </c>
    </row>
    <row r="781" spans="1:26" x14ac:dyDescent="0.25">
      <c r="A781" s="2">
        <v>10000779</v>
      </c>
      <c r="B781" s="1" t="s">
        <v>1047</v>
      </c>
      <c r="C781" s="3">
        <v>43595</v>
      </c>
      <c r="D781" s="3">
        <v>43740</v>
      </c>
      <c r="E781" s="3" t="s">
        <v>44</v>
      </c>
      <c r="F781" s="1" t="s">
        <v>485</v>
      </c>
      <c r="G781" s="4" t="s">
        <v>47</v>
      </c>
      <c r="H781" s="8">
        <v>0</v>
      </c>
      <c r="I781" s="8">
        <v>1</v>
      </c>
      <c r="J781" s="8">
        <v>0</v>
      </c>
      <c r="K781" s="8">
        <v>3</v>
      </c>
      <c r="L781" s="8">
        <v>2</v>
      </c>
      <c r="M781" s="8">
        <v>0</v>
      </c>
      <c r="N781" s="17" t="str">
        <f t="shared" si="60"/>
        <v>Si</v>
      </c>
      <c r="O781" s="17" t="str">
        <f t="shared" si="61"/>
        <v>Si</v>
      </c>
      <c r="P781" s="17">
        <v>1</v>
      </c>
      <c r="Q781" s="19">
        <f>Tablas!$C$5*H781</f>
        <v>0</v>
      </c>
      <c r="R781" s="19">
        <f>Tablas!$D$5*I781</f>
        <v>6500</v>
      </c>
      <c r="S781" s="19">
        <f>Tablas!$E$5*J781</f>
        <v>0</v>
      </c>
      <c r="T781" s="19">
        <f>Tablas!$F$5*K781</f>
        <v>360000</v>
      </c>
      <c r="U781" s="19">
        <f>Tablas!$G$5*L781</f>
        <v>500000</v>
      </c>
      <c r="V781" s="19">
        <f>Tablas!$H$5*M781</f>
        <v>0</v>
      </c>
      <c r="W781" s="19">
        <f t="shared" si="62"/>
        <v>866500</v>
      </c>
      <c r="X781" s="17">
        <f>VLOOKUP(G781, Tablas!$B$9:$C$36, 2, FALSE)</f>
        <v>1</v>
      </c>
      <c r="Y781" s="17">
        <f t="shared" si="63"/>
        <v>2019</v>
      </c>
      <c r="Z781" s="17">
        <f t="shared" si="64"/>
        <v>10</v>
      </c>
    </row>
    <row r="782" spans="1:26" x14ac:dyDescent="0.25">
      <c r="A782" s="2">
        <v>10000780</v>
      </c>
      <c r="B782" s="1" t="s">
        <v>1048</v>
      </c>
      <c r="C782" s="3">
        <v>43595</v>
      </c>
      <c r="D782" s="3">
        <v>43704</v>
      </c>
      <c r="E782" s="3" t="s">
        <v>37</v>
      </c>
      <c r="F782" s="1" t="s">
        <v>1049</v>
      </c>
      <c r="G782" s="4" t="s">
        <v>39</v>
      </c>
      <c r="H782" s="8">
        <v>0</v>
      </c>
      <c r="I782" s="8">
        <v>2</v>
      </c>
      <c r="J782" s="8">
        <v>0</v>
      </c>
      <c r="K782" s="8">
        <v>1</v>
      </c>
      <c r="L782" s="8">
        <v>3</v>
      </c>
      <c r="M782" s="8">
        <v>2</v>
      </c>
      <c r="N782" s="17" t="str">
        <f t="shared" si="60"/>
        <v>Si</v>
      </c>
      <c r="O782" s="17" t="str">
        <f t="shared" si="61"/>
        <v>Si</v>
      </c>
      <c r="P782" s="17">
        <v>1</v>
      </c>
      <c r="Q782" s="19">
        <f>Tablas!$C$5*H782</f>
        <v>0</v>
      </c>
      <c r="R782" s="19">
        <f>Tablas!$D$5*I782</f>
        <v>13000</v>
      </c>
      <c r="S782" s="19">
        <f>Tablas!$E$5*J782</f>
        <v>0</v>
      </c>
      <c r="T782" s="19">
        <f>Tablas!$F$5*K782</f>
        <v>120000</v>
      </c>
      <c r="U782" s="19">
        <f>Tablas!$G$5*L782</f>
        <v>750000</v>
      </c>
      <c r="V782" s="19">
        <f>Tablas!$H$5*M782</f>
        <v>360000</v>
      </c>
      <c r="W782" s="19">
        <f t="shared" si="62"/>
        <v>1243000</v>
      </c>
      <c r="X782" s="17">
        <f>VLOOKUP(G782, Tablas!$B$9:$C$36, 2, FALSE)</f>
        <v>1</v>
      </c>
      <c r="Y782" s="17">
        <f t="shared" si="63"/>
        <v>2019</v>
      </c>
      <c r="Z782" s="17">
        <f t="shared" si="64"/>
        <v>8</v>
      </c>
    </row>
    <row r="783" spans="1:26" x14ac:dyDescent="0.25">
      <c r="A783" s="2">
        <v>10000781</v>
      </c>
      <c r="B783" s="1" t="s">
        <v>1050</v>
      </c>
      <c r="C783" s="3">
        <v>43595</v>
      </c>
      <c r="D783" s="3">
        <v>44244</v>
      </c>
      <c r="E783" s="3" t="s">
        <v>37</v>
      </c>
      <c r="F783" s="1" t="s">
        <v>426</v>
      </c>
      <c r="G783" s="4" t="s">
        <v>54</v>
      </c>
      <c r="H783" s="8">
        <v>0</v>
      </c>
      <c r="I783" s="8">
        <v>0</v>
      </c>
      <c r="J783" s="8">
        <v>1</v>
      </c>
      <c r="K783" s="8">
        <v>0</v>
      </c>
      <c r="L783" s="8">
        <v>1</v>
      </c>
      <c r="M783" s="8">
        <v>0</v>
      </c>
      <c r="N783" s="17" t="str">
        <f t="shared" si="60"/>
        <v>Si</v>
      </c>
      <c r="O783" s="17" t="str">
        <f t="shared" si="61"/>
        <v>Si</v>
      </c>
      <c r="P783" s="17">
        <v>1</v>
      </c>
      <c r="Q783" s="19">
        <f>Tablas!$C$5*H783</f>
        <v>0</v>
      </c>
      <c r="R783" s="19">
        <f>Tablas!$D$5*I783</f>
        <v>0</v>
      </c>
      <c r="S783" s="19">
        <f>Tablas!$E$5*J783</f>
        <v>1500</v>
      </c>
      <c r="T783" s="19">
        <f>Tablas!$F$5*K783</f>
        <v>0</v>
      </c>
      <c r="U783" s="19">
        <f>Tablas!$G$5*L783</f>
        <v>250000</v>
      </c>
      <c r="V783" s="19">
        <f>Tablas!$H$5*M783</f>
        <v>0</v>
      </c>
      <c r="W783" s="19">
        <f t="shared" si="62"/>
        <v>251500</v>
      </c>
      <c r="X783" s="17">
        <f>VLOOKUP(G783, Tablas!$B$9:$C$36, 2, FALSE)</f>
        <v>1</v>
      </c>
      <c r="Y783" s="17">
        <f t="shared" si="63"/>
        <v>2019</v>
      </c>
      <c r="Z783" s="17">
        <f t="shared" si="64"/>
        <v>2</v>
      </c>
    </row>
    <row r="784" spans="1:26" x14ac:dyDescent="0.25">
      <c r="A784" s="2">
        <v>10000782</v>
      </c>
      <c r="B784" s="1" t="s">
        <v>1051</v>
      </c>
      <c r="C784" s="3">
        <v>43595</v>
      </c>
      <c r="D784" s="3">
        <v>44239</v>
      </c>
      <c r="E784" s="3" t="s">
        <v>44</v>
      </c>
      <c r="F784" s="1" t="s">
        <v>267</v>
      </c>
      <c r="G784" s="4" t="s">
        <v>90</v>
      </c>
      <c r="H784" s="8">
        <v>0</v>
      </c>
      <c r="I784" s="8">
        <v>0</v>
      </c>
      <c r="J784" s="8">
        <v>1</v>
      </c>
      <c r="K784" s="8">
        <v>0</v>
      </c>
      <c r="L784" s="8">
        <v>2</v>
      </c>
      <c r="M784" s="8">
        <v>2</v>
      </c>
      <c r="N784" s="17" t="str">
        <f t="shared" si="60"/>
        <v>Si</v>
      </c>
      <c r="O784" s="17" t="str">
        <f t="shared" si="61"/>
        <v>Si</v>
      </c>
      <c r="P784" s="17">
        <v>1</v>
      </c>
      <c r="Q784" s="19">
        <f>Tablas!$C$5*H784</f>
        <v>0</v>
      </c>
      <c r="R784" s="19">
        <f>Tablas!$D$5*I784</f>
        <v>0</v>
      </c>
      <c r="S784" s="19">
        <f>Tablas!$E$5*J784</f>
        <v>1500</v>
      </c>
      <c r="T784" s="19">
        <f>Tablas!$F$5*K784</f>
        <v>0</v>
      </c>
      <c r="U784" s="19">
        <f>Tablas!$G$5*L784</f>
        <v>500000</v>
      </c>
      <c r="V784" s="19">
        <f>Tablas!$H$5*M784</f>
        <v>360000</v>
      </c>
      <c r="W784" s="19">
        <f t="shared" si="62"/>
        <v>861500</v>
      </c>
      <c r="X784" s="17">
        <f>VLOOKUP(G784, Tablas!$B$9:$C$36, 2, FALSE)</f>
        <v>2</v>
      </c>
      <c r="Y784" s="17">
        <f t="shared" si="63"/>
        <v>2019</v>
      </c>
      <c r="Z784" s="17">
        <f t="shared" si="64"/>
        <v>2</v>
      </c>
    </row>
    <row r="785" spans="1:26" x14ac:dyDescent="0.25">
      <c r="A785" s="2">
        <v>10000783</v>
      </c>
      <c r="B785" s="1" t="s">
        <v>1052</v>
      </c>
      <c r="C785" s="3">
        <v>43595</v>
      </c>
      <c r="D785" s="3">
        <v>44415</v>
      </c>
      <c r="E785" s="3" t="s">
        <v>37</v>
      </c>
      <c r="F785" s="1" t="s">
        <v>267</v>
      </c>
      <c r="G785" s="4" t="s">
        <v>90</v>
      </c>
      <c r="H785" s="8">
        <v>1</v>
      </c>
      <c r="I785" s="8">
        <v>2</v>
      </c>
      <c r="J785" s="8">
        <v>0</v>
      </c>
      <c r="K785" s="8">
        <v>1</v>
      </c>
      <c r="L785" s="8">
        <v>1</v>
      </c>
      <c r="M785" s="8">
        <v>1</v>
      </c>
      <c r="N785" s="17" t="str">
        <f t="shared" si="60"/>
        <v>Si</v>
      </c>
      <c r="O785" s="17" t="str">
        <f t="shared" si="61"/>
        <v>Si</v>
      </c>
      <c r="P785" s="17">
        <v>1</v>
      </c>
      <c r="Q785" s="19">
        <f>Tablas!$C$5*H785</f>
        <v>2500</v>
      </c>
      <c r="R785" s="19">
        <f>Tablas!$D$5*I785</f>
        <v>13000</v>
      </c>
      <c r="S785" s="19">
        <f>Tablas!$E$5*J785</f>
        <v>0</v>
      </c>
      <c r="T785" s="19">
        <f>Tablas!$F$5*K785</f>
        <v>120000</v>
      </c>
      <c r="U785" s="19">
        <f>Tablas!$G$5*L785</f>
        <v>250000</v>
      </c>
      <c r="V785" s="19">
        <f>Tablas!$H$5*M785</f>
        <v>180000</v>
      </c>
      <c r="W785" s="19">
        <f t="shared" si="62"/>
        <v>565500</v>
      </c>
      <c r="X785" s="17">
        <f>VLOOKUP(G785, Tablas!$B$9:$C$36, 2, FALSE)</f>
        <v>2</v>
      </c>
      <c r="Y785" s="17">
        <f t="shared" si="63"/>
        <v>2019</v>
      </c>
      <c r="Z785" s="17">
        <f t="shared" si="64"/>
        <v>8</v>
      </c>
    </row>
    <row r="786" spans="1:26" x14ac:dyDescent="0.25">
      <c r="A786" s="2">
        <v>10000784</v>
      </c>
      <c r="B786" s="1" t="s">
        <v>1053</v>
      </c>
      <c r="C786" s="3">
        <v>43595</v>
      </c>
      <c r="D786" s="3">
        <v>44169</v>
      </c>
      <c r="E786" s="3" t="s">
        <v>37</v>
      </c>
      <c r="F786" s="1" t="s">
        <v>381</v>
      </c>
      <c r="G786" s="4" t="s">
        <v>258</v>
      </c>
      <c r="H786" s="8">
        <v>1</v>
      </c>
      <c r="I786" s="8">
        <v>1</v>
      </c>
      <c r="J786" s="8">
        <v>0</v>
      </c>
      <c r="K786" s="8">
        <v>0</v>
      </c>
      <c r="L786" s="8">
        <v>2</v>
      </c>
      <c r="M786" s="8">
        <v>1</v>
      </c>
      <c r="N786" s="17" t="str">
        <f t="shared" si="60"/>
        <v>Si</v>
      </c>
      <c r="O786" s="17" t="str">
        <f t="shared" si="61"/>
        <v>Si</v>
      </c>
      <c r="P786" s="17">
        <v>1</v>
      </c>
      <c r="Q786" s="19">
        <f>Tablas!$C$5*H786</f>
        <v>2500</v>
      </c>
      <c r="R786" s="19">
        <f>Tablas!$D$5*I786</f>
        <v>6500</v>
      </c>
      <c r="S786" s="19">
        <f>Tablas!$E$5*J786</f>
        <v>0</v>
      </c>
      <c r="T786" s="19">
        <f>Tablas!$F$5*K786</f>
        <v>0</v>
      </c>
      <c r="U786" s="19">
        <f>Tablas!$G$5*L786</f>
        <v>500000</v>
      </c>
      <c r="V786" s="19">
        <f>Tablas!$H$5*M786</f>
        <v>180000</v>
      </c>
      <c r="W786" s="19">
        <f t="shared" si="62"/>
        <v>689000</v>
      </c>
      <c r="X786" s="17">
        <f>VLOOKUP(G786, Tablas!$B$9:$C$36, 2, FALSE)</f>
        <v>4</v>
      </c>
      <c r="Y786" s="17">
        <f t="shared" si="63"/>
        <v>2019</v>
      </c>
      <c r="Z786" s="17">
        <f t="shared" si="64"/>
        <v>12</v>
      </c>
    </row>
    <row r="787" spans="1:26" x14ac:dyDescent="0.25">
      <c r="A787" s="2">
        <v>10000785</v>
      </c>
      <c r="B787" s="1" t="s">
        <v>1054</v>
      </c>
      <c r="C787" s="3">
        <v>43595</v>
      </c>
      <c r="D787" s="3">
        <v>43707</v>
      </c>
      <c r="E787" s="3" t="s">
        <v>37</v>
      </c>
      <c r="F787" s="1" t="s">
        <v>381</v>
      </c>
      <c r="G787" s="4" t="s">
        <v>258</v>
      </c>
      <c r="H787" s="8">
        <v>1</v>
      </c>
      <c r="I787" s="8">
        <v>2</v>
      </c>
      <c r="J787" s="8">
        <v>0</v>
      </c>
      <c r="K787" s="8">
        <v>0</v>
      </c>
      <c r="L787" s="8">
        <v>2</v>
      </c>
      <c r="M787" s="8">
        <v>1</v>
      </c>
      <c r="N787" s="17" t="str">
        <f t="shared" si="60"/>
        <v>Si</v>
      </c>
      <c r="O787" s="17" t="str">
        <f t="shared" si="61"/>
        <v>Si</v>
      </c>
      <c r="P787" s="17">
        <v>1</v>
      </c>
      <c r="Q787" s="19">
        <f>Tablas!$C$5*H787</f>
        <v>2500</v>
      </c>
      <c r="R787" s="19">
        <f>Tablas!$D$5*I787</f>
        <v>13000</v>
      </c>
      <c r="S787" s="19">
        <f>Tablas!$E$5*J787</f>
        <v>0</v>
      </c>
      <c r="T787" s="19">
        <f>Tablas!$F$5*K787</f>
        <v>0</v>
      </c>
      <c r="U787" s="19">
        <f>Tablas!$G$5*L787</f>
        <v>500000</v>
      </c>
      <c r="V787" s="19">
        <f>Tablas!$H$5*M787</f>
        <v>180000</v>
      </c>
      <c r="W787" s="19">
        <f t="shared" si="62"/>
        <v>695500</v>
      </c>
      <c r="X787" s="17">
        <f>VLOOKUP(G787, Tablas!$B$9:$C$36, 2, FALSE)</f>
        <v>4</v>
      </c>
      <c r="Y787" s="17">
        <f t="shared" si="63"/>
        <v>2019</v>
      </c>
      <c r="Z787" s="17">
        <f t="shared" si="64"/>
        <v>8</v>
      </c>
    </row>
    <row r="788" spans="1:26" x14ac:dyDescent="0.25">
      <c r="A788" s="2">
        <v>10000786</v>
      </c>
      <c r="B788" s="1" t="s">
        <v>1055</v>
      </c>
      <c r="C788" s="3">
        <v>43595</v>
      </c>
      <c r="D788" s="3">
        <v>44202</v>
      </c>
      <c r="E788" s="3" t="s">
        <v>44</v>
      </c>
      <c r="F788" s="1" t="s">
        <v>41</v>
      </c>
      <c r="G788" s="4" t="s">
        <v>41</v>
      </c>
      <c r="H788" s="8">
        <v>0</v>
      </c>
      <c r="I788" s="8">
        <v>1</v>
      </c>
      <c r="J788" s="8">
        <v>1</v>
      </c>
      <c r="K788" s="8">
        <v>3</v>
      </c>
      <c r="L788" s="8">
        <v>2</v>
      </c>
      <c r="M788" s="8">
        <v>0</v>
      </c>
      <c r="N788" s="17" t="str">
        <f t="shared" si="60"/>
        <v>Si</v>
      </c>
      <c r="O788" s="17" t="str">
        <f t="shared" si="61"/>
        <v>Si</v>
      </c>
      <c r="P788" s="17">
        <v>1</v>
      </c>
      <c r="Q788" s="19">
        <f>Tablas!$C$5*H788</f>
        <v>0</v>
      </c>
      <c r="R788" s="19">
        <f>Tablas!$D$5*I788</f>
        <v>6500</v>
      </c>
      <c r="S788" s="19">
        <f>Tablas!$E$5*J788</f>
        <v>1500</v>
      </c>
      <c r="T788" s="19">
        <f>Tablas!$F$5*K788</f>
        <v>360000</v>
      </c>
      <c r="U788" s="19">
        <f>Tablas!$G$5*L788</f>
        <v>500000</v>
      </c>
      <c r="V788" s="19">
        <f>Tablas!$H$5*M788</f>
        <v>0</v>
      </c>
      <c r="W788" s="19">
        <f t="shared" si="62"/>
        <v>868000</v>
      </c>
      <c r="X788" s="17">
        <f>VLOOKUP(G788, Tablas!$B$9:$C$36, 2, FALSE)</f>
        <v>1</v>
      </c>
      <c r="Y788" s="17">
        <f t="shared" si="63"/>
        <v>2019</v>
      </c>
      <c r="Z788" s="17">
        <f t="shared" si="64"/>
        <v>1</v>
      </c>
    </row>
    <row r="789" spans="1:26" x14ac:dyDescent="0.25">
      <c r="A789" s="2">
        <v>10000787</v>
      </c>
      <c r="B789" s="1" t="s">
        <v>1056</v>
      </c>
      <c r="C789" s="3">
        <v>43595</v>
      </c>
      <c r="D789" s="3">
        <v>44457</v>
      </c>
      <c r="E789" s="3" t="s">
        <v>37</v>
      </c>
      <c r="F789" s="1" t="s">
        <v>87</v>
      </c>
      <c r="G789" s="4" t="s">
        <v>47</v>
      </c>
      <c r="H789" s="8">
        <v>1</v>
      </c>
      <c r="I789" s="8">
        <v>0</v>
      </c>
      <c r="J789" s="8">
        <v>0</v>
      </c>
      <c r="K789" s="8">
        <v>1</v>
      </c>
      <c r="L789" s="8">
        <v>3</v>
      </c>
      <c r="M789" s="8">
        <v>2</v>
      </c>
      <c r="N789" s="17" t="str">
        <f t="shared" si="60"/>
        <v>Si</v>
      </c>
      <c r="O789" s="17" t="str">
        <f t="shared" si="61"/>
        <v>Si</v>
      </c>
      <c r="P789" s="17">
        <v>1</v>
      </c>
      <c r="Q789" s="19">
        <f>Tablas!$C$5*H789</f>
        <v>2500</v>
      </c>
      <c r="R789" s="19">
        <f>Tablas!$D$5*I789</f>
        <v>0</v>
      </c>
      <c r="S789" s="19">
        <f>Tablas!$E$5*J789</f>
        <v>0</v>
      </c>
      <c r="T789" s="19">
        <f>Tablas!$F$5*K789</f>
        <v>120000</v>
      </c>
      <c r="U789" s="19">
        <f>Tablas!$G$5*L789</f>
        <v>750000</v>
      </c>
      <c r="V789" s="19">
        <f>Tablas!$H$5*M789</f>
        <v>360000</v>
      </c>
      <c r="W789" s="19">
        <f t="shared" si="62"/>
        <v>1232500</v>
      </c>
      <c r="X789" s="17">
        <f>VLOOKUP(G789, Tablas!$B$9:$C$36, 2, FALSE)</f>
        <v>1</v>
      </c>
      <c r="Y789" s="17">
        <f t="shared" si="63"/>
        <v>2019</v>
      </c>
      <c r="Z789" s="17">
        <f t="shared" si="64"/>
        <v>9</v>
      </c>
    </row>
    <row r="790" spans="1:26" x14ac:dyDescent="0.25">
      <c r="A790" s="2">
        <v>10000788</v>
      </c>
      <c r="B790" s="1" t="s">
        <v>1057</v>
      </c>
      <c r="C790" s="3">
        <v>43595</v>
      </c>
      <c r="D790" s="3">
        <v>44486</v>
      </c>
      <c r="E790" s="3" t="s">
        <v>44</v>
      </c>
      <c r="F790" s="1" t="s">
        <v>87</v>
      </c>
      <c r="G790" s="4" t="s">
        <v>47</v>
      </c>
      <c r="H790" s="8">
        <v>0</v>
      </c>
      <c r="I790" s="8">
        <v>2</v>
      </c>
      <c r="J790" s="8">
        <v>1</v>
      </c>
      <c r="K790" s="8">
        <v>1</v>
      </c>
      <c r="L790" s="8">
        <v>3</v>
      </c>
      <c r="M790" s="8">
        <v>0</v>
      </c>
      <c r="N790" s="17" t="str">
        <f t="shared" si="60"/>
        <v>Si</v>
      </c>
      <c r="O790" s="17" t="str">
        <f t="shared" si="61"/>
        <v>Si</v>
      </c>
      <c r="P790" s="17">
        <v>1</v>
      </c>
      <c r="Q790" s="19">
        <f>Tablas!$C$5*H790</f>
        <v>0</v>
      </c>
      <c r="R790" s="19">
        <f>Tablas!$D$5*I790</f>
        <v>13000</v>
      </c>
      <c r="S790" s="19">
        <f>Tablas!$E$5*J790</f>
        <v>1500</v>
      </c>
      <c r="T790" s="19">
        <f>Tablas!$F$5*K790</f>
        <v>120000</v>
      </c>
      <c r="U790" s="19">
        <f>Tablas!$G$5*L790</f>
        <v>750000</v>
      </c>
      <c r="V790" s="19">
        <f>Tablas!$H$5*M790</f>
        <v>0</v>
      </c>
      <c r="W790" s="19">
        <f t="shared" si="62"/>
        <v>884500</v>
      </c>
      <c r="X790" s="17">
        <f>VLOOKUP(G790, Tablas!$B$9:$C$36, 2, FALSE)</f>
        <v>1</v>
      </c>
      <c r="Y790" s="17">
        <f t="shared" si="63"/>
        <v>2019</v>
      </c>
      <c r="Z790" s="17">
        <f t="shared" si="64"/>
        <v>10</v>
      </c>
    </row>
    <row r="791" spans="1:26" x14ac:dyDescent="0.25">
      <c r="A791" s="2">
        <v>10000789</v>
      </c>
      <c r="B791" s="1" t="s">
        <v>1058</v>
      </c>
      <c r="C791" s="3">
        <v>43595</v>
      </c>
      <c r="D791" s="3">
        <v>43693</v>
      </c>
      <c r="E791" s="3" t="s">
        <v>37</v>
      </c>
      <c r="F791" s="1" t="s">
        <v>1059</v>
      </c>
      <c r="G791" s="4" t="s">
        <v>47</v>
      </c>
      <c r="H791" s="8">
        <v>1</v>
      </c>
      <c r="I791" s="8">
        <v>1</v>
      </c>
      <c r="J791" s="8">
        <v>1</v>
      </c>
      <c r="K791" s="8">
        <v>3</v>
      </c>
      <c r="L791" s="8">
        <v>2</v>
      </c>
      <c r="M791" s="8">
        <v>2</v>
      </c>
      <c r="N791" s="17" t="str">
        <f t="shared" si="60"/>
        <v>Si</v>
      </c>
      <c r="O791" s="17" t="str">
        <f t="shared" si="61"/>
        <v>Si</v>
      </c>
      <c r="P791" s="17">
        <v>1</v>
      </c>
      <c r="Q791" s="19">
        <f>Tablas!$C$5*H791</f>
        <v>2500</v>
      </c>
      <c r="R791" s="19">
        <f>Tablas!$D$5*I791</f>
        <v>6500</v>
      </c>
      <c r="S791" s="19">
        <f>Tablas!$E$5*J791</f>
        <v>1500</v>
      </c>
      <c r="T791" s="19">
        <f>Tablas!$F$5*K791</f>
        <v>360000</v>
      </c>
      <c r="U791" s="19">
        <f>Tablas!$G$5*L791</f>
        <v>500000</v>
      </c>
      <c r="V791" s="19">
        <f>Tablas!$H$5*M791</f>
        <v>360000</v>
      </c>
      <c r="W791" s="19">
        <f t="shared" si="62"/>
        <v>1230500</v>
      </c>
      <c r="X791" s="17">
        <f>VLOOKUP(G791, Tablas!$B$9:$C$36, 2, FALSE)</f>
        <v>1</v>
      </c>
      <c r="Y791" s="17">
        <f t="shared" si="63"/>
        <v>2019</v>
      </c>
      <c r="Z791" s="17">
        <f t="shared" si="64"/>
        <v>8</v>
      </c>
    </row>
    <row r="792" spans="1:26" x14ac:dyDescent="0.25">
      <c r="A792" s="2">
        <v>10000790</v>
      </c>
      <c r="B792" s="1" t="s">
        <v>1060</v>
      </c>
      <c r="C792" s="3">
        <v>43595</v>
      </c>
      <c r="D792" s="3">
        <v>43786</v>
      </c>
      <c r="E792" s="3" t="s">
        <v>44</v>
      </c>
      <c r="F792" s="1" t="s">
        <v>837</v>
      </c>
      <c r="G792" s="4" t="s">
        <v>82</v>
      </c>
      <c r="H792" s="8">
        <v>0</v>
      </c>
      <c r="I792" s="8">
        <v>2</v>
      </c>
      <c r="J792" s="8">
        <v>1</v>
      </c>
      <c r="K792" s="8">
        <v>1</v>
      </c>
      <c r="L792" s="8">
        <v>2</v>
      </c>
      <c r="M792" s="8">
        <v>1</v>
      </c>
      <c r="N792" s="17" t="str">
        <f t="shared" si="60"/>
        <v>Si</v>
      </c>
      <c r="O792" s="17" t="str">
        <f t="shared" si="61"/>
        <v>Si</v>
      </c>
      <c r="P792" s="17">
        <v>1</v>
      </c>
      <c r="Q792" s="19">
        <f>Tablas!$C$5*H792</f>
        <v>0</v>
      </c>
      <c r="R792" s="19">
        <f>Tablas!$D$5*I792</f>
        <v>13000</v>
      </c>
      <c r="S792" s="19">
        <f>Tablas!$E$5*J792</f>
        <v>1500</v>
      </c>
      <c r="T792" s="19">
        <f>Tablas!$F$5*K792</f>
        <v>120000</v>
      </c>
      <c r="U792" s="19">
        <f>Tablas!$G$5*L792</f>
        <v>500000</v>
      </c>
      <c r="V792" s="19">
        <f>Tablas!$H$5*M792</f>
        <v>180000</v>
      </c>
      <c r="W792" s="19">
        <f t="shared" si="62"/>
        <v>814500</v>
      </c>
      <c r="X792" s="17">
        <f>VLOOKUP(G792, Tablas!$B$9:$C$36, 2, FALSE)</f>
        <v>2</v>
      </c>
      <c r="Y792" s="17">
        <f t="shared" si="63"/>
        <v>2019</v>
      </c>
      <c r="Z792" s="17">
        <f t="shared" si="64"/>
        <v>11</v>
      </c>
    </row>
    <row r="793" spans="1:26" x14ac:dyDescent="0.25">
      <c r="A793" s="2">
        <v>10000791</v>
      </c>
      <c r="B793" s="1" t="s">
        <v>1061</v>
      </c>
      <c r="C793" s="3">
        <v>43595</v>
      </c>
      <c r="D793" s="3">
        <v>44400</v>
      </c>
      <c r="E793" s="3" t="s">
        <v>44</v>
      </c>
      <c r="F793" s="1" t="s">
        <v>387</v>
      </c>
      <c r="G793" s="4" t="s">
        <v>74</v>
      </c>
      <c r="H793" s="8">
        <v>0</v>
      </c>
      <c r="I793" s="8">
        <v>2</v>
      </c>
      <c r="J793" s="8">
        <v>1</v>
      </c>
      <c r="K793" s="8">
        <v>0</v>
      </c>
      <c r="L793" s="8">
        <v>2</v>
      </c>
      <c r="M793" s="8">
        <v>2</v>
      </c>
      <c r="N793" s="17" t="str">
        <f t="shared" si="60"/>
        <v>Si</v>
      </c>
      <c r="O793" s="17" t="str">
        <f t="shared" si="61"/>
        <v>Si</v>
      </c>
      <c r="P793" s="17">
        <v>1</v>
      </c>
      <c r="Q793" s="19">
        <f>Tablas!$C$5*H793</f>
        <v>0</v>
      </c>
      <c r="R793" s="19">
        <f>Tablas!$D$5*I793</f>
        <v>13000</v>
      </c>
      <c r="S793" s="19">
        <f>Tablas!$E$5*J793</f>
        <v>1500</v>
      </c>
      <c r="T793" s="19">
        <f>Tablas!$F$5*K793</f>
        <v>0</v>
      </c>
      <c r="U793" s="19">
        <f>Tablas!$G$5*L793</f>
        <v>500000</v>
      </c>
      <c r="V793" s="19">
        <f>Tablas!$H$5*M793</f>
        <v>360000</v>
      </c>
      <c r="W793" s="19">
        <f t="shared" si="62"/>
        <v>874500</v>
      </c>
      <c r="X793" s="17">
        <f>VLOOKUP(G793, Tablas!$B$9:$C$36, 2, FALSE)</f>
        <v>2</v>
      </c>
      <c r="Y793" s="17">
        <f t="shared" si="63"/>
        <v>2019</v>
      </c>
      <c r="Z793" s="17">
        <f t="shared" si="64"/>
        <v>7</v>
      </c>
    </row>
    <row r="794" spans="1:26" x14ac:dyDescent="0.25">
      <c r="A794" s="2">
        <v>10000792</v>
      </c>
      <c r="B794" s="1" t="s">
        <v>1062</v>
      </c>
      <c r="C794" s="3">
        <v>43599</v>
      </c>
      <c r="D794" s="3">
        <v>43972</v>
      </c>
      <c r="E794" s="3" t="s">
        <v>37</v>
      </c>
      <c r="F794" s="1" t="s">
        <v>94</v>
      </c>
      <c r="G794" s="4" t="s">
        <v>95</v>
      </c>
      <c r="H794" s="8">
        <v>0</v>
      </c>
      <c r="I794" s="8">
        <v>0</v>
      </c>
      <c r="J794" s="8">
        <v>0</v>
      </c>
      <c r="K794" s="8">
        <v>0</v>
      </c>
      <c r="L794" s="8">
        <v>1</v>
      </c>
      <c r="M794" s="8">
        <v>1</v>
      </c>
      <c r="N794" s="17" t="str">
        <f t="shared" si="60"/>
        <v>No</v>
      </c>
      <c r="O794" s="17" t="str">
        <f t="shared" si="61"/>
        <v>Si</v>
      </c>
      <c r="P794" s="17">
        <v>1</v>
      </c>
      <c r="Q794" s="19">
        <f>Tablas!$C$5*H794</f>
        <v>0</v>
      </c>
      <c r="R794" s="19">
        <f>Tablas!$D$5*I794</f>
        <v>0</v>
      </c>
      <c r="S794" s="19">
        <f>Tablas!$E$5*J794</f>
        <v>0</v>
      </c>
      <c r="T794" s="19">
        <f>Tablas!$F$5*K794</f>
        <v>0</v>
      </c>
      <c r="U794" s="19">
        <f>Tablas!$G$5*L794</f>
        <v>250000</v>
      </c>
      <c r="V794" s="19">
        <f>Tablas!$H$5*M794</f>
        <v>180000</v>
      </c>
      <c r="W794" s="19">
        <f t="shared" si="62"/>
        <v>430000</v>
      </c>
      <c r="X794" s="17">
        <f>VLOOKUP(G794, Tablas!$B$9:$C$36, 2, FALSE)</f>
        <v>2</v>
      </c>
      <c r="Y794" s="17">
        <f t="shared" si="63"/>
        <v>2019</v>
      </c>
      <c r="Z794" s="17">
        <f t="shared" si="64"/>
        <v>5</v>
      </c>
    </row>
    <row r="795" spans="1:26" x14ac:dyDescent="0.25">
      <c r="A795" s="2">
        <v>10000793</v>
      </c>
      <c r="B795" s="1" t="s">
        <v>1063</v>
      </c>
      <c r="C795" s="3">
        <v>43599</v>
      </c>
      <c r="D795" s="3">
        <v>43752</v>
      </c>
      <c r="E795" s="3" t="s">
        <v>37</v>
      </c>
      <c r="F795" s="1" t="s">
        <v>94</v>
      </c>
      <c r="G795" s="4" t="s">
        <v>95</v>
      </c>
      <c r="H795" s="8">
        <v>1</v>
      </c>
      <c r="I795" s="8">
        <v>0</v>
      </c>
      <c r="J795" s="8">
        <v>1</v>
      </c>
      <c r="K795" s="8">
        <v>0</v>
      </c>
      <c r="L795" s="8">
        <v>2</v>
      </c>
      <c r="M795" s="8">
        <v>2</v>
      </c>
      <c r="N795" s="17" t="str">
        <f t="shared" si="60"/>
        <v>Si</v>
      </c>
      <c r="O795" s="17" t="str">
        <f t="shared" si="61"/>
        <v>Si</v>
      </c>
      <c r="P795" s="17">
        <v>1</v>
      </c>
      <c r="Q795" s="19">
        <f>Tablas!$C$5*H795</f>
        <v>2500</v>
      </c>
      <c r="R795" s="19">
        <f>Tablas!$D$5*I795</f>
        <v>0</v>
      </c>
      <c r="S795" s="19">
        <f>Tablas!$E$5*J795</f>
        <v>1500</v>
      </c>
      <c r="T795" s="19">
        <f>Tablas!$F$5*K795</f>
        <v>0</v>
      </c>
      <c r="U795" s="19">
        <f>Tablas!$G$5*L795</f>
        <v>500000</v>
      </c>
      <c r="V795" s="19">
        <f>Tablas!$H$5*M795</f>
        <v>360000</v>
      </c>
      <c r="W795" s="19">
        <f t="shared" si="62"/>
        <v>864000</v>
      </c>
      <c r="X795" s="17">
        <f>VLOOKUP(G795, Tablas!$B$9:$C$36, 2, FALSE)</f>
        <v>2</v>
      </c>
      <c r="Y795" s="17">
        <f t="shared" si="63"/>
        <v>2019</v>
      </c>
      <c r="Z795" s="17">
        <f t="shared" si="64"/>
        <v>10</v>
      </c>
    </row>
    <row r="796" spans="1:26" x14ac:dyDescent="0.25">
      <c r="A796" s="2">
        <v>10000794</v>
      </c>
      <c r="B796" s="1" t="s">
        <v>1064</v>
      </c>
      <c r="C796" s="3">
        <v>43599</v>
      </c>
      <c r="D796" s="3">
        <v>43715</v>
      </c>
      <c r="E796" s="3" t="s">
        <v>37</v>
      </c>
      <c r="F796" s="1" t="s">
        <v>162</v>
      </c>
      <c r="G796" s="4" t="s">
        <v>163</v>
      </c>
      <c r="H796" s="8">
        <v>0</v>
      </c>
      <c r="I796" s="8">
        <v>1</v>
      </c>
      <c r="J796" s="8">
        <v>1</v>
      </c>
      <c r="K796" s="8">
        <v>1</v>
      </c>
      <c r="L796" s="8">
        <v>1</v>
      </c>
      <c r="M796" s="8">
        <v>0</v>
      </c>
      <c r="N796" s="17" t="str">
        <f t="shared" si="60"/>
        <v>Si</v>
      </c>
      <c r="O796" s="17" t="str">
        <f t="shared" si="61"/>
        <v>Si</v>
      </c>
      <c r="P796" s="17">
        <v>1</v>
      </c>
      <c r="Q796" s="19">
        <f>Tablas!$C$5*H796</f>
        <v>0</v>
      </c>
      <c r="R796" s="19">
        <f>Tablas!$D$5*I796</f>
        <v>6500</v>
      </c>
      <c r="S796" s="19">
        <f>Tablas!$E$5*J796</f>
        <v>1500</v>
      </c>
      <c r="T796" s="19">
        <f>Tablas!$F$5*K796</f>
        <v>120000</v>
      </c>
      <c r="U796" s="19">
        <f>Tablas!$G$5*L796</f>
        <v>250000</v>
      </c>
      <c r="V796" s="19">
        <f>Tablas!$H$5*M796</f>
        <v>0</v>
      </c>
      <c r="W796" s="19">
        <f t="shared" si="62"/>
        <v>378000</v>
      </c>
      <c r="X796" s="17">
        <f>VLOOKUP(G796, Tablas!$B$9:$C$36, 2, FALSE)</f>
        <v>4</v>
      </c>
      <c r="Y796" s="17">
        <f t="shared" si="63"/>
        <v>2019</v>
      </c>
      <c r="Z796" s="17">
        <f t="shared" si="64"/>
        <v>9</v>
      </c>
    </row>
    <row r="797" spans="1:26" x14ac:dyDescent="0.25">
      <c r="A797" s="2">
        <v>10000795</v>
      </c>
      <c r="B797" s="1" t="s">
        <v>1065</v>
      </c>
      <c r="C797" s="3">
        <v>43599</v>
      </c>
      <c r="D797" s="3">
        <v>44269</v>
      </c>
      <c r="E797" s="3" t="s">
        <v>37</v>
      </c>
      <c r="F797" s="1" t="s">
        <v>923</v>
      </c>
      <c r="G797" s="4" t="s">
        <v>70</v>
      </c>
      <c r="H797" s="8">
        <v>0</v>
      </c>
      <c r="I797" s="8">
        <v>1</v>
      </c>
      <c r="J797" s="8">
        <v>0</v>
      </c>
      <c r="K797" s="8">
        <v>0</v>
      </c>
      <c r="L797" s="8">
        <v>1</v>
      </c>
      <c r="M797" s="8">
        <v>2</v>
      </c>
      <c r="N797" s="17" t="str">
        <f t="shared" si="60"/>
        <v>Si</v>
      </c>
      <c r="O797" s="17" t="str">
        <f t="shared" si="61"/>
        <v>Si</v>
      </c>
      <c r="P797" s="17">
        <v>1</v>
      </c>
      <c r="Q797" s="19">
        <f>Tablas!$C$5*H797</f>
        <v>0</v>
      </c>
      <c r="R797" s="19">
        <f>Tablas!$D$5*I797</f>
        <v>6500</v>
      </c>
      <c r="S797" s="19">
        <f>Tablas!$E$5*J797</f>
        <v>0</v>
      </c>
      <c r="T797" s="19">
        <f>Tablas!$F$5*K797</f>
        <v>0</v>
      </c>
      <c r="U797" s="19">
        <f>Tablas!$G$5*L797</f>
        <v>250000</v>
      </c>
      <c r="V797" s="19">
        <f>Tablas!$H$5*M797</f>
        <v>360000</v>
      </c>
      <c r="W797" s="19">
        <f t="shared" si="62"/>
        <v>616500</v>
      </c>
      <c r="X797" s="17">
        <f>VLOOKUP(G797, Tablas!$B$9:$C$36, 2, FALSE)</f>
        <v>2</v>
      </c>
      <c r="Y797" s="17">
        <f t="shared" si="63"/>
        <v>2019</v>
      </c>
      <c r="Z797" s="17">
        <f t="shared" si="64"/>
        <v>3</v>
      </c>
    </row>
    <row r="798" spans="1:26" x14ac:dyDescent="0.25">
      <c r="A798" s="2">
        <v>10000796</v>
      </c>
      <c r="B798" s="1" t="s">
        <v>1066</v>
      </c>
      <c r="C798" s="3">
        <v>43605</v>
      </c>
      <c r="D798" s="3">
        <v>44005</v>
      </c>
      <c r="E798" s="3" t="s">
        <v>37</v>
      </c>
      <c r="F798" s="1" t="s">
        <v>81</v>
      </c>
      <c r="G798" s="4" t="s">
        <v>82</v>
      </c>
      <c r="H798" s="8">
        <v>1</v>
      </c>
      <c r="I798" s="8">
        <v>0</v>
      </c>
      <c r="J798" s="8">
        <v>1</v>
      </c>
      <c r="K798" s="8">
        <v>3</v>
      </c>
      <c r="L798" s="8">
        <v>3</v>
      </c>
      <c r="M798" s="8">
        <v>0</v>
      </c>
      <c r="N798" s="17" t="str">
        <f t="shared" si="60"/>
        <v>Si</v>
      </c>
      <c r="O798" s="17" t="str">
        <f t="shared" si="61"/>
        <v>Si</v>
      </c>
      <c r="P798" s="17">
        <v>1</v>
      </c>
      <c r="Q798" s="19">
        <f>Tablas!$C$5*H798</f>
        <v>2500</v>
      </c>
      <c r="R798" s="19">
        <f>Tablas!$D$5*I798</f>
        <v>0</v>
      </c>
      <c r="S798" s="19">
        <f>Tablas!$E$5*J798</f>
        <v>1500</v>
      </c>
      <c r="T798" s="19">
        <f>Tablas!$F$5*K798</f>
        <v>360000</v>
      </c>
      <c r="U798" s="19">
        <f>Tablas!$G$5*L798</f>
        <v>750000</v>
      </c>
      <c r="V798" s="19">
        <f>Tablas!$H$5*M798</f>
        <v>0</v>
      </c>
      <c r="W798" s="19">
        <f t="shared" si="62"/>
        <v>1114000</v>
      </c>
      <c r="X798" s="17">
        <f>VLOOKUP(G798, Tablas!$B$9:$C$36, 2, FALSE)</f>
        <v>2</v>
      </c>
      <c r="Y798" s="17">
        <f t="shared" si="63"/>
        <v>2019</v>
      </c>
      <c r="Z798" s="17">
        <f t="shared" si="64"/>
        <v>6</v>
      </c>
    </row>
    <row r="799" spans="1:26" x14ac:dyDescent="0.25">
      <c r="A799" s="2">
        <v>10000797</v>
      </c>
      <c r="B799" s="1" t="s">
        <v>1067</v>
      </c>
      <c r="C799" s="3">
        <v>43605</v>
      </c>
      <c r="D799" s="3">
        <v>44498</v>
      </c>
      <c r="E799" s="3" t="s">
        <v>37</v>
      </c>
      <c r="F799" s="1" t="s">
        <v>1068</v>
      </c>
      <c r="G799" s="4" t="s">
        <v>57</v>
      </c>
      <c r="H799" s="8">
        <v>0</v>
      </c>
      <c r="I799" s="8">
        <v>1</v>
      </c>
      <c r="J799" s="8">
        <v>1</v>
      </c>
      <c r="K799" s="8">
        <v>1</v>
      </c>
      <c r="L799" s="8">
        <v>3</v>
      </c>
      <c r="M799" s="8">
        <v>0</v>
      </c>
      <c r="N799" s="17" t="str">
        <f t="shared" si="60"/>
        <v>Si</v>
      </c>
      <c r="O799" s="17" t="str">
        <f t="shared" si="61"/>
        <v>Si</v>
      </c>
      <c r="P799" s="17">
        <v>1</v>
      </c>
      <c r="Q799" s="19">
        <f>Tablas!$C$5*H799</f>
        <v>0</v>
      </c>
      <c r="R799" s="19">
        <f>Tablas!$D$5*I799</f>
        <v>6500</v>
      </c>
      <c r="S799" s="19">
        <f>Tablas!$E$5*J799</f>
        <v>1500</v>
      </c>
      <c r="T799" s="19">
        <f>Tablas!$F$5*K799</f>
        <v>120000</v>
      </c>
      <c r="U799" s="19">
        <f>Tablas!$G$5*L799</f>
        <v>750000</v>
      </c>
      <c r="V799" s="19">
        <f>Tablas!$H$5*M799</f>
        <v>0</v>
      </c>
      <c r="W799" s="19">
        <f t="shared" si="62"/>
        <v>878000</v>
      </c>
      <c r="X799" s="17">
        <f>VLOOKUP(G799, Tablas!$B$9:$C$36, 2, FALSE)</f>
        <v>1</v>
      </c>
      <c r="Y799" s="17">
        <f t="shared" si="63"/>
        <v>2019</v>
      </c>
      <c r="Z799" s="17">
        <f t="shared" si="64"/>
        <v>10</v>
      </c>
    </row>
    <row r="800" spans="1:26" x14ac:dyDescent="0.25">
      <c r="A800" s="2">
        <v>10000798</v>
      </c>
      <c r="B800" s="1" t="s">
        <v>1069</v>
      </c>
      <c r="C800" s="3">
        <v>43605</v>
      </c>
      <c r="D800" s="3">
        <v>44222</v>
      </c>
      <c r="E800" s="3" t="s">
        <v>37</v>
      </c>
      <c r="F800" s="1" t="s">
        <v>1070</v>
      </c>
      <c r="G800" s="4" t="s">
        <v>82</v>
      </c>
      <c r="H800" s="8">
        <v>0</v>
      </c>
      <c r="I800" s="8">
        <v>0</v>
      </c>
      <c r="J800" s="8">
        <v>0</v>
      </c>
      <c r="K800" s="8">
        <v>0</v>
      </c>
      <c r="L800" s="8">
        <v>1</v>
      </c>
      <c r="M800" s="8">
        <v>1</v>
      </c>
      <c r="N800" s="17" t="str">
        <f t="shared" si="60"/>
        <v>No</v>
      </c>
      <c r="O800" s="17" t="str">
        <f t="shared" si="61"/>
        <v>Si</v>
      </c>
      <c r="P800" s="17">
        <v>1</v>
      </c>
      <c r="Q800" s="19">
        <f>Tablas!$C$5*H800</f>
        <v>0</v>
      </c>
      <c r="R800" s="19">
        <f>Tablas!$D$5*I800</f>
        <v>0</v>
      </c>
      <c r="S800" s="19">
        <f>Tablas!$E$5*J800</f>
        <v>0</v>
      </c>
      <c r="T800" s="19">
        <f>Tablas!$F$5*K800</f>
        <v>0</v>
      </c>
      <c r="U800" s="19">
        <f>Tablas!$G$5*L800</f>
        <v>250000</v>
      </c>
      <c r="V800" s="19">
        <f>Tablas!$H$5*M800</f>
        <v>180000</v>
      </c>
      <c r="W800" s="19">
        <f t="shared" si="62"/>
        <v>430000</v>
      </c>
      <c r="X800" s="17">
        <f>VLOOKUP(G800, Tablas!$B$9:$C$36, 2, FALSE)</f>
        <v>2</v>
      </c>
      <c r="Y800" s="17">
        <f t="shared" si="63"/>
        <v>2019</v>
      </c>
      <c r="Z800" s="17">
        <f t="shared" si="64"/>
        <v>1</v>
      </c>
    </row>
    <row r="801" spans="1:26" x14ac:dyDescent="0.25">
      <c r="A801" s="2">
        <v>10000799</v>
      </c>
      <c r="B801" s="1" t="s">
        <v>1071</v>
      </c>
      <c r="C801" s="3">
        <v>43605</v>
      </c>
      <c r="D801" s="3">
        <v>44153</v>
      </c>
      <c r="E801" s="3" t="s">
        <v>37</v>
      </c>
      <c r="F801" s="1" t="s">
        <v>1072</v>
      </c>
      <c r="G801" s="4" t="s">
        <v>50</v>
      </c>
      <c r="H801" s="8">
        <v>0</v>
      </c>
      <c r="I801" s="8">
        <v>2</v>
      </c>
      <c r="J801" s="8">
        <v>0</v>
      </c>
      <c r="K801" s="8">
        <v>3</v>
      </c>
      <c r="L801" s="8">
        <v>2</v>
      </c>
      <c r="M801" s="8">
        <v>1</v>
      </c>
      <c r="N801" s="17" t="str">
        <f t="shared" si="60"/>
        <v>Si</v>
      </c>
      <c r="O801" s="17" t="str">
        <f t="shared" si="61"/>
        <v>Si</v>
      </c>
      <c r="P801" s="17">
        <v>1</v>
      </c>
      <c r="Q801" s="19">
        <f>Tablas!$C$5*H801</f>
        <v>0</v>
      </c>
      <c r="R801" s="19">
        <f>Tablas!$D$5*I801</f>
        <v>13000</v>
      </c>
      <c r="S801" s="19">
        <f>Tablas!$E$5*J801</f>
        <v>0</v>
      </c>
      <c r="T801" s="19">
        <f>Tablas!$F$5*K801</f>
        <v>360000</v>
      </c>
      <c r="U801" s="19">
        <f>Tablas!$G$5*L801</f>
        <v>500000</v>
      </c>
      <c r="V801" s="19">
        <f>Tablas!$H$5*M801</f>
        <v>180000</v>
      </c>
      <c r="W801" s="19">
        <f t="shared" si="62"/>
        <v>1053000</v>
      </c>
      <c r="X801" s="17">
        <f>VLOOKUP(G801, Tablas!$B$9:$C$36, 2, FALSE)</f>
        <v>1</v>
      </c>
      <c r="Y801" s="17">
        <f t="shared" si="63"/>
        <v>2019</v>
      </c>
      <c r="Z801" s="17">
        <f t="shared" si="64"/>
        <v>11</v>
      </c>
    </row>
    <row r="802" spans="1:26" x14ac:dyDescent="0.25">
      <c r="A802" s="2">
        <v>10000800</v>
      </c>
      <c r="B802" s="1" t="s">
        <v>1073</v>
      </c>
      <c r="C802" s="3">
        <v>43605</v>
      </c>
      <c r="D802" s="3">
        <v>44100</v>
      </c>
      <c r="E802" s="3" t="s">
        <v>44</v>
      </c>
      <c r="F802" s="1" t="s">
        <v>495</v>
      </c>
      <c r="G802" s="4" t="s">
        <v>57</v>
      </c>
      <c r="H802" s="8">
        <v>1</v>
      </c>
      <c r="I802" s="8">
        <v>2</v>
      </c>
      <c r="J802" s="8">
        <v>0</v>
      </c>
      <c r="K802" s="8">
        <v>1</v>
      </c>
      <c r="L802" s="8">
        <v>3</v>
      </c>
      <c r="M802" s="8">
        <v>0</v>
      </c>
      <c r="N802" s="17" t="str">
        <f t="shared" si="60"/>
        <v>Si</v>
      </c>
      <c r="O802" s="17" t="str">
        <f t="shared" si="61"/>
        <v>Si</v>
      </c>
      <c r="P802" s="17">
        <v>1</v>
      </c>
      <c r="Q802" s="19">
        <f>Tablas!$C$5*H802</f>
        <v>2500</v>
      </c>
      <c r="R802" s="19">
        <f>Tablas!$D$5*I802</f>
        <v>13000</v>
      </c>
      <c r="S802" s="19">
        <f>Tablas!$E$5*J802</f>
        <v>0</v>
      </c>
      <c r="T802" s="19">
        <f>Tablas!$F$5*K802</f>
        <v>120000</v>
      </c>
      <c r="U802" s="19">
        <f>Tablas!$G$5*L802</f>
        <v>750000</v>
      </c>
      <c r="V802" s="19">
        <f>Tablas!$H$5*M802</f>
        <v>0</v>
      </c>
      <c r="W802" s="19">
        <f t="shared" si="62"/>
        <v>885500</v>
      </c>
      <c r="X802" s="17">
        <f>VLOOKUP(G802, Tablas!$B$9:$C$36, 2, FALSE)</f>
        <v>1</v>
      </c>
      <c r="Y802" s="17">
        <f t="shared" si="63"/>
        <v>2019</v>
      </c>
      <c r="Z802" s="17">
        <f t="shared" si="64"/>
        <v>9</v>
      </c>
    </row>
    <row r="803" spans="1:26" x14ac:dyDescent="0.25">
      <c r="A803" s="2">
        <v>10000801</v>
      </c>
      <c r="B803" s="1" t="s">
        <v>1074</v>
      </c>
      <c r="C803" s="3">
        <v>43605</v>
      </c>
      <c r="D803" s="3">
        <v>43686</v>
      </c>
      <c r="E803" s="3" t="s">
        <v>44</v>
      </c>
      <c r="F803" s="1" t="s">
        <v>1075</v>
      </c>
      <c r="G803" s="4" t="s">
        <v>54</v>
      </c>
      <c r="H803" s="8">
        <v>0</v>
      </c>
      <c r="I803" s="8">
        <v>1</v>
      </c>
      <c r="J803" s="8">
        <v>0</v>
      </c>
      <c r="K803" s="8">
        <v>0</v>
      </c>
      <c r="L803" s="8">
        <v>3</v>
      </c>
      <c r="M803" s="8">
        <v>1</v>
      </c>
      <c r="N803" s="17" t="str">
        <f t="shared" si="60"/>
        <v>Si</v>
      </c>
      <c r="O803" s="17" t="str">
        <f t="shared" si="61"/>
        <v>Si</v>
      </c>
      <c r="P803" s="17">
        <v>1</v>
      </c>
      <c r="Q803" s="19">
        <f>Tablas!$C$5*H803</f>
        <v>0</v>
      </c>
      <c r="R803" s="19">
        <f>Tablas!$D$5*I803</f>
        <v>6500</v>
      </c>
      <c r="S803" s="19">
        <f>Tablas!$E$5*J803</f>
        <v>0</v>
      </c>
      <c r="T803" s="19">
        <f>Tablas!$F$5*K803</f>
        <v>0</v>
      </c>
      <c r="U803" s="19">
        <f>Tablas!$G$5*L803</f>
        <v>750000</v>
      </c>
      <c r="V803" s="19">
        <f>Tablas!$H$5*M803</f>
        <v>180000</v>
      </c>
      <c r="W803" s="19">
        <f t="shared" si="62"/>
        <v>936500</v>
      </c>
      <c r="X803" s="17">
        <f>VLOOKUP(G803, Tablas!$B$9:$C$36, 2, FALSE)</f>
        <v>1</v>
      </c>
      <c r="Y803" s="17">
        <f t="shared" si="63"/>
        <v>2019</v>
      </c>
      <c r="Z803" s="17">
        <f t="shared" si="64"/>
        <v>8</v>
      </c>
    </row>
    <row r="804" spans="1:26" x14ac:dyDescent="0.25">
      <c r="A804" s="2">
        <v>10000802</v>
      </c>
      <c r="B804" s="1" t="s">
        <v>1076</v>
      </c>
      <c r="C804" s="3">
        <v>43605</v>
      </c>
      <c r="D804" s="3">
        <v>44419</v>
      </c>
      <c r="E804" s="3" t="s">
        <v>37</v>
      </c>
      <c r="F804" s="1" t="s">
        <v>1072</v>
      </c>
      <c r="G804" s="4" t="s">
        <v>50</v>
      </c>
      <c r="H804" s="8">
        <v>0</v>
      </c>
      <c r="I804" s="8">
        <v>1</v>
      </c>
      <c r="J804" s="8">
        <v>0</v>
      </c>
      <c r="K804" s="8">
        <v>0</v>
      </c>
      <c r="L804" s="8">
        <v>2</v>
      </c>
      <c r="M804" s="8">
        <v>0</v>
      </c>
      <c r="N804" s="17" t="str">
        <f t="shared" si="60"/>
        <v>Si</v>
      </c>
      <c r="O804" s="17" t="str">
        <f t="shared" si="61"/>
        <v>Si</v>
      </c>
      <c r="P804" s="17">
        <v>1</v>
      </c>
      <c r="Q804" s="19">
        <f>Tablas!$C$5*H804</f>
        <v>0</v>
      </c>
      <c r="R804" s="19">
        <f>Tablas!$D$5*I804</f>
        <v>6500</v>
      </c>
      <c r="S804" s="19">
        <f>Tablas!$E$5*J804</f>
        <v>0</v>
      </c>
      <c r="T804" s="19">
        <f>Tablas!$F$5*K804</f>
        <v>0</v>
      </c>
      <c r="U804" s="19">
        <f>Tablas!$G$5*L804</f>
        <v>500000</v>
      </c>
      <c r="V804" s="19">
        <f>Tablas!$H$5*M804</f>
        <v>0</v>
      </c>
      <c r="W804" s="19">
        <f t="shared" si="62"/>
        <v>506500</v>
      </c>
      <c r="X804" s="17">
        <f>VLOOKUP(G804, Tablas!$B$9:$C$36, 2, FALSE)</f>
        <v>1</v>
      </c>
      <c r="Y804" s="17">
        <f t="shared" si="63"/>
        <v>2019</v>
      </c>
      <c r="Z804" s="17">
        <f t="shared" si="64"/>
        <v>8</v>
      </c>
    </row>
    <row r="805" spans="1:26" x14ac:dyDescent="0.25">
      <c r="A805" s="2">
        <v>10000803</v>
      </c>
      <c r="B805" s="1" t="s">
        <v>1077</v>
      </c>
      <c r="C805" s="3">
        <v>43609</v>
      </c>
      <c r="D805" s="3">
        <v>44076</v>
      </c>
      <c r="E805" s="3" t="s">
        <v>37</v>
      </c>
      <c r="F805" s="1" t="s">
        <v>41</v>
      </c>
      <c r="G805" s="4" t="s">
        <v>41</v>
      </c>
      <c r="H805" s="8">
        <v>0</v>
      </c>
      <c r="I805" s="8">
        <v>0</v>
      </c>
      <c r="J805" s="8">
        <v>0</v>
      </c>
      <c r="K805" s="8">
        <v>0</v>
      </c>
      <c r="L805" s="8">
        <v>1</v>
      </c>
      <c r="M805" s="8">
        <v>1</v>
      </c>
      <c r="N805" s="17" t="str">
        <f t="shared" si="60"/>
        <v>No</v>
      </c>
      <c r="O805" s="17" t="str">
        <f t="shared" si="61"/>
        <v>Si</v>
      </c>
      <c r="P805" s="17">
        <v>1</v>
      </c>
      <c r="Q805" s="19">
        <f>Tablas!$C$5*H805</f>
        <v>0</v>
      </c>
      <c r="R805" s="19">
        <f>Tablas!$D$5*I805</f>
        <v>0</v>
      </c>
      <c r="S805" s="19">
        <f>Tablas!$E$5*J805</f>
        <v>0</v>
      </c>
      <c r="T805" s="19">
        <f>Tablas!$F$5*K805</f>
        <v>0</v>
      </c>
      <c r="U805" s="19">
        <f>Tablas!$G$5*L805</f>
        <v>250000</v>
      </c>
      <c r="V805" s="19">
        <f>Tablas!$H$5*M805</f>
        <v>180000</v>
      </c>
      <c r="W805" s="19">
        <f t="shared" si="62"/>
        <v>430000</v>
      </c>
      <c r="X805" s="17">
        <f>VLOOKUP(G805, Tablas!$B$9:$C$36, 2, FALSE)</f>
        <v>1</v>
      </c>
      <c r="Y805" s="17">
        <f t="shared" si="63"/>
        <v>2019</v>
      </c>
      <c r="Z805" s="17">
        <f t="shared" si="64"/>
        <v>9</v>
      </c>
    </row>
    <row r="806" spans="1:26" x14ac:dyDescent="0.25">
      <c r="A806" s="2">
        <v>10000804</v>
      </c>
      <c r="B806" s="1" t="s">
        <v>1078</v>
      </c>
      <c r="C806" s="3">
        <v>43609</v>
      </c>
      <c r="D806" s="3">
        <v>43737</v>
      </c>
      <c r="E806" s="3" t="s">
        <v>37</v>
      </c>
      <c r="F806" s="1" t="s">
        <v>131</v>
      </c>
      <c r="G806" s="4" t="s">
        <v>85</v>
      </c>
      <c r="H806" s="8">
        <v>0</v>
      </c>
      <c r="I806" s="8">
        <v>1</v>
      </c>
      <c r="J806" s="8">
        <v>0</v>
      </c>
      <c r="K806" s="8">
        <v>1</v>
      </c>
      <c r="L806" s="8">
        <v>3</v>
      </c>
      <c r="M806" s="8">
        <v>2</v>
      </c>
      <c r="N806" s="17" t="str">
        <f t="shared" si="60"/>
        <v>Si</v>
      </c>
      <c r="O806" s="17" t="str">
        <f t="shared" si="61"/>
        <v>Si</v>
      </c>
      <c r="P806" s="17">
        <v>1</v>
      </c>
      <c r="Q806" s="19">
        <f>Tablas!$C$5*H806</f>
        <v>0</v>
      </c>
      <c r="R806" s="19">
        <f>Tablas!$D$5*I806</f>
        <v>6500</v>
      </c>
      <c r="S806" s="19">
        <f>Tablas!$E$5*J806</f>
        <v>0</v>
      </c>
      <c r="T806" s="19">
        <f>Tablas!$F$5*K806</f>
        <v>120000</v>
      </c>
      <c r="U806" s="19">
        <f>Tablas!$G$5*L806</f>
        <v>750000</v>
      </c>
      <c r="V806" s="19">
        <f>Tablas!$H$5*M806</f>
        <v>360000</v>
      </c>
      <c r="W806" s="19">
        <f t="shared" si="62"/>
        <v>1236500</v>
      </c>
      <c r="X806" s="17">
        <f>VLOOKUP(G806, Tablas!$B$9:$C$36, 2, FALSE)</f>
        <v>2</v>
      </c>
      <c r="Y806" s="17">
        <f t="shared" si="63"/>
        <v>2019</v>
      </c>
      <c r="Z806" s="17">
        <f t="shared" si="64"/>
        <v>9</v>
      </c>
    </row>
    <row r="807" spans="1:26" x14ac:dyDescent="0.25">
      <c r="A807" s="2">
        <v>10000805</v>
      </c>
      <c r="B807" s="1" t="s">
        <v>1079</v>
      </c>
      <c r="C807" s="3">
        <v>43609</v>
      </c>
      <c r="D807" s="3">
        <v>44070</v>
      </c>
      <c r="E807" s="3" t="s">
        <v>44</v>
      </c>
      <c r="F807" s="1" t="s">
        <v>41</v>
      </c>
      <c r="G807" s="4" t="s">
        <v>41</v>
      </c>
      <c r="H807" s="8">
        <v>0</v>
      </c>
      <c r="I807" s="8">
        <v>0</v>
      </c>
      <c r="J807" s="8">
        <v>0</v>
      </c>
      <c r="K807" s="8">
        <v>3</v>
      </c>
      <c r="L807" s="8">
        <v>1</v>
      </c>
      <c r="M807" s="8">
        <v>0</v>
      </c>
      <c r="N807" s="17" t="str">
        <f t="shared" si="60"/>
        <v>No</v>
      </c>
      <c r="O807" s="17" t="str">
        <f t="shared" si="61"/>
        <v>Si</v>
      </c>
      <c r="P807" s="17">
        <v>1</v>
      </c>
      <c r="Q807" s="19">
        <f>Tablas!$C$5*H807</f>
        <v>0</v>
      </c>
      <c r="R807" s="19">
        <f>Tablas!$D$5*I807</f>
        <v>0</v>
      </c>
      <c r="S807" s="19">
        <f>Tablas!$E$5*J807</f>
        <v>0</v>
      </c>
      <c r="T807" s="19">
        <f>Tablas!$F$5*K807</f>
        <v>360000</v>
      </c>
      <c r="U807" s="19">
        <f>Tablas!$G$5*L807</f>
        <v>250000</v>
      </c>
      <c r="V807" s="19">
        <f>Tablas!$H$5*M807</f>
        <v>0</v>
      </c>
      <c r="W807" s="19">
        <f t="shared" si="62"/>
        <v>610000</v>
      </c>
      <c r="X807" s="17">
        <f>VLOOKUP(G807, Tablas!$B$9:$C$36, 2, FALSE)</f>
        <v>1</v>
      </c>
      <c r="Y807" s="17">
        <f t="shared" si="63"/>
        <v>2019</v>
      </c>
      <c r="Z807" s="17">
        <f t="shared" si="64"/>
        <v>8</v>
      </c>
    </row>
    <row r="808" spans="1:26" x14ac:dyDescent="0.25">
      <c r="A808" s="2">
        <v>10000806</v>
      </c>
      <c r="B808" s="1" t="s">
        <v>1080</v>
      </c>
      <c r="C808" s="3">
        <v>43609</v>
      </c>
      <c r="D808" s="3">
        <v>43818</v>
      </c>
      <c r="E808" s="3" t="s">
        <v>44</v>
      </c>
      <c r="F808" s="1" t="s">
        <v>106</v>
      </c>
      <c r="G808" s="4" t="s">
        <v>50</v>
      </c>
      <c r="H808" s="8">
        <v>1</v>
      </c>
      <c r="I808" s="8">
        <v>2</v>
      </c>
      <c r="J808" s="8">
        <v>0</v>
      </c>
      <c r="K808" s="8">
        <v>3</v>
      </c>
      <c r="L808" s="8">
        <v>2</v>
      </c>
      <c r="M808" s="8">
        <v>1</v>
      </c>
      <c r="N808" s="17" t="str">
        <f t="shared" si="60"/>
        <v>Si</v>
      </c>
      <c r="O808" s="17" t="str">
        <f t="shared" si="61"/>
        <v>Si</v>
      </c>
      <c r="P808" s="17">
        <v>1</v>
      </c>
      <c r="Q808" s="19">
        <f>Tablas!$C$5*H808</f>
        <v>2500</v>
      </c>
      <c r="R808" s="19">
        <f>Tablas!$D$5*I808</f>
        <v>13000</v>
      </c>
      <c r="S808" s="19">
        <f>Tablas!$E$5*J808</f>
        <v>0</v>
      </c>
      <c r="T808" s="19">
        <f>Tablas!$F$5*K808</f>
        <v>360000</v>
      </c>
      <c r="U808" s="19">
        <f>Tablas!$G$5*L808</f>
        <v>500000</v>
      </c>
      <c r="V808" s="19">
        <f>Tablas!$H$5*M808</f>
        <v>180000</v>
      </c>
      <c r="W808" s="19">
        <f t="shared" si="62"/>
        <v>1055500</v>
      </c>
      <c r="X808" s="17">
        <f>VLOOKUP(G808, Tablas!$B$9:$C$36, 2, FALSE)</f>
        <v>1</v>
      </c>
      <c r="Y808" s="17">
        <f t="shared" si="63"/>
        <v>2019</v>
      </c>
      <c r="Z808" s="17">
        <f t="shared" si="64"/>
        <v>12</v>
      </c>
    </row>
    <row r="809" spans="1:26" x14ac:dyDescent="0.25">
      <c r="A809" s="2">
        <v>10000807</v>
      </c>
      <c r="B809" s="1" t="s">
        <v>1081</v>
      </c>
      <c r="C809" s="3">
        <v>43609</v>
      </c>
      <c r="D809" s="3">
        <v>44214</v>
      </c>
      <c r="E809" s="3" t="s">
        <v>44</v>
      </c>
      <c r="F809" s="1" t="s">
        <v>349</v>
      </c>
      <c r="G809" s="4" t="s">
        <v>74</v>
      </c>
      <c r="H809" s="8">
        <v>0</v>
      </c>
      <c r="I809" s="8">
        <v>0</v>
      </c>
      <c r="J809" s="8">
        <v>0</v>
      </c>
      <c r="K809" s="8">
        <v>1</v>
      </c>
      <c r="L809" s="8">
        <v>1</v>
      </c>
      <c r="M809" s="8">
        <v>0</v>
      </c>
      <c r="N809" s="17" t="str">
        <f t="shared" si="60"/>
        <v>No</v>
      </c>
      <c r="O809" s="17" t="str">
        <f t="shared" si="61"/>
        <v>Si</v>
      </c>
      <c r="P809" s="17">
        <v>1</v>
      </c>
      <c r="Q809" s="19">
        <f>Tablas!$C$5*H809</f>
        <v>0</v>
      </c>
      <c r="R809" s="19">
        <f>Tablas!$D$5*I809</f>
        <v>0</v>
      </c>
      <c r="S809" s="19">
        <f>Tablas!$E$5*J809</f>
        <v>0</v>
      </c>
      <c r="T809" s="19">
        <f>Tablas!$F$5*K809</f>
        <v>120000</v>
      </c>
      <c r="U809" s="19">
        <f>Tablas!$G$5*L809</f>
        <v>250000</v>
      </c>
      <c r="V809" s="19">
        <f>Tablas!$H$5*M809</f>
        <v>0</v>
      </c>
      <c r="W809" s="19">
        <f t="shared" si="62"/>
        <v>370000</v>
      </c>
      <c r="X809" s="17">
        <f>VLOOKUP(G809, Tablas!$B$9:$C$36, 2, FALSE)</f>
        <v>2</v>
      </c>
      <c r="Y809" s="17">
        <f t="shared" si="63"/>
        <v>2019</v>
      </c>
      <c r="Z809" s="17">
        <f t="shared" si="64"/>
        <v>1</v>
      </c>
    </row>
    <row r="810" spans="1:26" x14ac:dyDescent="0.25">
      <c r="A810" s="2">
        <v>10000808</v>
      </c>
      <c r="B810" s="1" t="s">
        <v>1082</v>
      </c>
      <c r="C810" s="3">
        <v>43609</v>
      </c>
      <c r="D810" s="3">
        <v>44275</v>
      </c>
      <c r="E810" s="3" t="s">
        <v>44</v>
      </c>
      <c r="F810" s="1" t="s">
        <v>1083</v>
      </c>
      <c r="G810" s="4" t="s">
        <v>90</v>
      </c>
      <c r="H810" s="8">
        <v>1</v>
      </c>
      <c r="I810" s="8">
        <v>1</v>
      </c>
      <c r="J810" s="8">
        <v>0</v>
      </c>
      <c r="K810" s="8">
        <v>0</v>
      </c>
      <c r="L810" s="8">
        <v>2</v>
      </c>
      <c r="M810" s="8">
        <v>1</v>
      </c>
      <c r="N810" s="17" t="str">
        <f t="shared" si="60"/>
        <v>Si</v>
      </c>
      <c r="O810" s="17" t="str">
        <f t="shared" si="61"/>
        <v>Si</v>
      </c>
      <c r="P810" s="17">
        <v>1</v>
      </c>
      <c r="Q810" s="19">
        <f>Tablas!$C$5*H810</f>
        <v>2500</v>
      </c>
      <c r="R810" s="19">
        <f>Tablas!$D$5*I810</f>
        <v>6500</v>
      </c>
      <c r="S810" s="19">
        <f>Tablas!$E$5*J810</f>
        <v>0</v>
      </c>
      <c r="T810" s="19">
        <f>Tablas!$F$5*K810</f>
        <v>0</v>
      </c>
      <c r="U810" s="19">
        <f>Tablas!$G$5*L810</f>
        <v>500000</v>
      </c>
      <c r="V810" s="19">
        <f>Tablas!$H$5*M810</f>
        <v>180000</v>
      </c>
      <c r="W810" s="19">
        <f t="shared" si="62"/>
        <v>689000</v>
      </c>
      <c r="X810" s="17">
        <f>VLOOKUP(G810, Tablas!$B$9:$C$36, 2, FALSE)</f>
        <v>2</v>
      </c>
      <c r="Y810" s="17">
        <f t="shared" si="63"/>
        <v>2019</v>
      </c>
      <c r="Z810" s="17">
        <f t="shared" si="64"/>
        <v>3</v>
      </c>
    </row>
    <row r="811" spans="1:26" x14ac:dyDescent="0.25">
      <c r="A811" s="2">
        <v>10000809</v>
      </c>
      <c r="B811" s="1" t="s">
        <v>1084</v>
      </c>
      <c r="C811" s="3">
        <v>43609</v>
      </c>
      <c r="D811" s="3">
        <v>43936</v>
      </c>
      <c r="E811" s="3" t="s">
        <v>44</v>
      </c>
      <c r="F811" s="1" t="s">
        <v>1085</v>
      </c>
      <c r="G811" s="4" t="s">
        <v>125</v>
      </c>
      <c r="H811" s="8">
        <v>0</v>
      </c>
      <c r="I811" s="8">
        <v>1</v>
      </c>
      <c r="J811" s="8">
        <v>1</v>
      </c>
      <c r="K811" s="8">
        <v>3</v>
      </c>
      <c r="L811" s="8">
        <v>3</v>
      </c>
      <c r="M811" s="8">
        <v>2</v>
      </c>
      <c r="N811" s="17" t="str">
        <f t="shared" si="60"/>
        <v>Si</v>
      </c>
      <c r="O811" s="17" t="str">
        <f t="shared" si="61"/>
        <v>Si</v>
      </c>
      <c r="P811" s="17">
        <v>1</v>
      </c>
      <c r="Q811" s="19">
        <f>Tablas!$C$5*H811</f>
        <v>0</v>
      </c>
      <c r="R811" s="19">
        <f>Tablas!$D$5*I811</f>
        <v>6500</v>
      </c>
      <c r="S811" s="19">
        <f>Tablas!$E$5*J811</f>
        <v>1500</v>
      </c>
      <c r="T811" s="19">
        <f>Tablas!$F$5*K811</f>
        <v>360000</v>
      </c>
      <c r="U811" s="19">
        <f>Tablas!$G$5*L811</f>
        <v>750000</v>
      </c>
      <c r="V811" s="19">
        <f>Tablas!$H$5*M811</f>
        <v>360000</v>
      </c>
      <c r="W811" s="19">
        <f t="shared" si="62"/>
        <v>1478000</v>
      </c>
      <c r="X811" s="17">
        <f>VLOOKUP(G811, Tablas!$B$9:$C$36, 2, FALSE)</f>
        <v>3</v>
      </c>
      <c r="Y811" s="17">
        <f t="shared" si="63"/>
        <v>2019</v>
      </c>
      <c r="Z811" s="17">
        <f t="shared" si="64"/>
        <v>4</v>
      </c>
    </row>
    <row r="812" spans="1:26" x14ac:dyDescent="0.25">
      <c r="A812" s="2">
        <v>10000810</v>
      </c>
      <c r="B812" s="1" t="s">
        <v>1086</v>
      </c>
      <c r="C812" s="3">
        <v>43609</v>
      </c>
      <c r="D812" s="3">
        <v>43904</v>
      </c>
      <c r="E812" s="3" t="s">
        <v>44</v>
      </c>
      <c r="F812" s="1" t="s">
        <v>115</v>
      </c>
      <c r="G812" s="4" t="s">
        <v>74</v>
      </c>
      <c r="H812" s="8">
        <v>0</v>
      </c>
      <c r="I812" s="8">
        <v>2</v>
      </c>
      <c r="J812" s="8">
        <v>0</v>
      </c>
      <c r="K812" s="8">
        <v>3</v>
      </c>
      <c r="L812" s="8">
        <v>3</v>
      </c>
      <c r="M812" s="8">
        <v>2</v>
      </c>
      <c r="N812" s="17" t="str">
        <f t="shared" si="60"/>
        <v>Si</v>
      </c>
      <c r="O812" s="17" t="str">
        <f t="shared" si="61"/>
        <v>Si</v>
      </c>
      <c r="P812" s="17">
        <v>1</v>
      </c>
      <c r="Q812" s="19">
        <f>Tablas!$C$5*H812</f>
        <v>0</v>
      </c>
      <c r="R812" s="19">
        <f>Tablas!$D$5*I812</f>
        <v>13000</v>
      </c>
      <c r="S812" s="19">
        <f>Tablas!$E$5*J812</f>
        <v>0</v>
      </c>
      <c r="T812" s="19">
        <f>Tablas!$F$5*K812</f>
        <v>360000</v>
      </c>
      <c r="U812" s="19">
        <f>Tablas!$G$5*L812</f>
        <v>750000</v>
      </c>
      <c r="V812" s="19">
        <f>Tablas!$H$5*M812</f>
        <v>360000</v>
      </c>
      <c r="W812" s="19">
        <f t="shared" si="62"/>
        <v>1483000</v>
      </c>
      <c r="X812" s="17">
        <f>VLOOKUP(G812, Tablas!$B$9:$C$36, 2, FALSE)</f>
        <v>2</v>
      </c>
      <c r="Y812" s="17">
        <f t="shared" si="63"/>
        <v>2019</v>
      </c>
      <c r="Z812" s="17">
        <f t="shared" si="64"/>
        <v>3</v>
      </c>
    </row>
    <row r="813" spans="1:26" x14ac:dyDescent="0.25">
      <c r="A813" s="2">
        <v>10000811</v>
      </c>
      <c r="B813" s="1" t="s">
        <v>1087</v>
      </c>
      <c r="C813" s="3">
        <v>43616</v>
      </c>
      <c r="D813" s="3">
        <v>43723</v>
      </c>
      <c r="E813" s="3" t="s">
        <v>37</v>
      </c>
      <c r="F813" s="1" t="s">
        <v>485</v>
      </c>
      <c r="G813" s="4" t="s">
        <v>47</v>
      </c>
      <c r="H813" s="8">
        <v>1</v>
      </c>
      <c r="I813" s="8">
        <v>0</v>
      </c>
      <c r="J813" s="8">
        <v>0</v>
      </c>
      <c r="K813" s="8">
        <v>3</v>
      </c>
      <c r="L813" s="8">
        <v>3</v>
      </c>
      <c r="M813" s="8">
        <v>2</v>
      </c>
      <c r="N813" s="17" t="str">
        <f t="shared" si="60"/>
        <v>Si</v>
      </c>
      <c r="O813" s="17" t="str">
        <f t="shared" si="61"/>
        <v>Si</v>
      </c>
      <c r="P813" s="17">
        <v>1</v>
      </c>
      <c r="Q813" s="19">
        <f>Tablas!$C$5*H813</f>
        <v>2500</v>
      </c>
      <c r="R813" s="19">
        <f>Tablas!$D$5*I813</f>
        <v>0</v>
      </c>
      <c r="S813" s="19">
        <f>Tablas!$E$5*J813</f>
        <v>0</v>
      </c>
      <c r="T813" s="19">
        <f>Tablas!$F$5*K813</f>
        <v>360000</v>
      </c>
      <c r="U813" s="19">
        <f>Tablas!$G$5*L813</f>
        <v>750000</v>
      </c>
      <c r="V813" s="19">
        <f>Tablas!$H$5*M813</f>
        <v>360000</v>
      </c>
      <c r="W813" s="19">
        <f t="shared" si="62"/>
        <v>1472500</v>
      </c>
      <c r="X813" s="17">
        <f>VLOOKUP(G813, Tablas!$B$9:$C$36, 2, FALSE)</f>
        <v>1</v>
      </c>
      <c r="Y813" s="17">
        <f t="shared" si="63"/>
        <v>2019</v>
      </c>
      <c r="Z813" s="17">
        <f t="shared" si="64"/>
        <v>9</v>
      </c>
    </row>
    <row r="814" spans="1:26" x14ac:dyDescent="0.25">
      <c r="A814" s="2">
        <v>10000812</v>
      </c>
      <c r="B814" s="1" t="s">
        <v>1088</v>
      </c>
      <c r="C814" s="3">
        <v>43616</v>
      </c>
      <c r="D814" s="3">
        <v>44171</v>
      </c>
      <c r="E814" s="3" t="s">
        <v>37</v>
      </c>
      <c r="F814" s="1" t="s">
        <v>94</v>
      </c>
      <c r="G814" s="4" t="s">
        <v>95</v>
      </c>
      <c r="H814" s="8">
        <v>1</v>
      </c>
      <c r="I814" s="8">
        <v>1</v>
      </c>
      <c r="J814" s="8">
        <v>0</v>
      </c>
      <c r="K814" s="8">
        <v>3</v>
      </c>
      <c r="L814" s="8">
        <v>3</v>
      </c>
      <c r="M814" s="8">
        <v>2</v>
      </c>
      <c r="N814" s="17" t="str">
        <f t="shared" si="60"/>
        <v>Si</v>
      </c>
      <c r="O814" s="17" t="str">
        <f t="shared" si="61"/>
        <v>Si</v>
      </c>
      <c r="P814" s="17">
        <v>1</v>
      </c>
      <c r="Q814" s="19">
        <f>Tablas!$C$5*H814</f>
        <v>2500</v>
      </c>
      <c r="R814" s="19">
        <f>Tablas!$D$5*I814</f>
        <v>6500</v>
      </c>
      <c r="S814" s="19">
        <f>Tablas!$E$5*J814</f>
        <v>0</v>
      </c>
      <c r="T814" s="19">
        <f>Tablas!$F$5*K814</f>
        <v>360000</v>
      </c>
      <c r="U814" s="19">
        <f>Tablas!$G$5*L814</f>
        <v>750000</v>
      </c>
      <c r="V814" s="19">
        <f>Tablas!$H$5*M814</f>
        <v>360000</v>
      </c>
      <c r="W814" s="19">
        <f t="shared" si="62"/>
        <v>1479000</v>
      </c>
      <c r="X814" s="17">
        <f>VLOOKUP(G814, Tablas!$B$9:$C$36, 2, FALSE)</f>
        <v>2</v>
      </c>
      <c r="Y814" s="17">
        <f t="shared" si="63"/>
        <v>2019</v>
      </c>
      <c r="Z814" s="17">
        <f t="shared" si="64"/>
        <v>12</v>
      </c>
    </row>
    <row r="815" spans="1:26" x14ac:dyDescent="0.25">
      <c r="A815" s="2">
        <v>10000813</v>
      </c>
      <c r="B815" s="1" t="s">
        <v>1089</v>
      </c>
      <c r="C815" s="3">
        <v>43616</v>
      </c>
      <c r="D815" s="3">
        <v>43796</v>
      </c>
      <c r="E815" s="3" t="s">
        <v>44</v>
      </c>
      <c r="F815" s="1" t="s">
        <v>377</v>
      </c>
      <c r="G815" s="4" t="s">
        <v>189</v>
      </c>
      <c r="H815" s="8">
        <v>1</v>
      </c>
      <c r="I815" s="8">
        <v>0</v>
      </c>
      <c r="J815" s="8">
        <v>0</v>
      </c>
      <c r="K815" s="8">
        <v>0</v>
      </c>
      <c r="L815" s="8">
        <v>1</v>
      </c>
      <c r="M815" s="8">
        <v>0</v>
      </c>
      <c r="N815" s="17" t="str">
        <f t="shared" si="60"/>
        <v>Si</v>
      </c>
      <c r="O815" s="17" t="str">
        <f t="shared" si="61"/>
        <v>Si</v>
      </c>
      <c r="P815" s="17">
        <v>1</v>
      </c>
      <c r="Q815" s="19">
        <f>Tablas!$C$5*H815</f>
        <v>2500</v>
      </c>
      <c r="R815" s="19">
        <f>Tablas!$D$5*I815</f>
        <v>0</v>
      </c>
      <c r="S815" s="19">
        <f>Tablas!$E$5*J815</f>
        <v>0</v>
      </c>
      <c r="T815" s="19">
        <f>Tablas!$F$5*K815</f>
        <v>0</v>
      </c>
      <c r="U815" s="19">
        <f>Tablas!$G$5*L815</f>
        <v>250000</v>
      </c>
      <c r="V815" s="19">
        <f>Tablas!$H$5*M815</f>
        <v>0</v>
      </c>
      <c r="W815" s="19">
        <f t="shared" si="62"/>
        <v>252500</v>
      </c>
      <c r="X815" s="17">
        <f>VLOOKUP(G815, Tablas!$B$9:$C$36, 2, FALSE)</f>
        <v>4</v>
      </c>
      <c r="Y815" s="17">
        <f t="shared" si="63"/>
        <v>2019</v>
      </c>
      <c r="Z815" s="17">
        <f t="shared" si="64"/>
        <v>11</v>
      </c>
    </row>
    <row r="816" spans="1:26" x14ac:dyDescent="0.25">
      <c r="A816" s="2">
        <v>10000814</v>
      </c>
      <c r="B816" s="1" t="s">
        <v>1090</v>
      </c>
      <c r="C816" s="3">
        <v>43631</v>
      </c>
      <c r="D816" s="3">
        <v>44088</v>
      </c>
      <c r="E816" s="3" t="s">
        <v>37</v>
      </c>
      <c r="F816" s="1" t="s">
        <v>204</v>
      </c>
      <c r="G816" s="4" t="s">
        <v>78</v>
      </c>
      <c r="H816" s="8">
        <v>0</v>
      </c>
      <c r="I816" s="8">
        <v>1</v>
      </c>
      <c r="J816" s="8">
        <v>1</v>
      </c>
      <c r="K816" s="8">
        <v>0</v>
      </c>
      <c r="L816" s="8">
        <v>1</v>
      </c>
      <c r="M816" s="8">
        <v>0</v>
      </c>
      <c r="N816" s="17" t="str">
        <f t="shared" si="60"/>
        <v>Si</v>
      </c>
      <c r="O816" s="17" t="str">
        <f t="shared" si="61"/>
        <v>Si</v>
      </c>
      <c r="P816" s="17">
        <v>1</v>
      </c>
      <c r="Q816" s="19">
        <f>Tablas!$C$5*H816</f>
        <v>0</v>
      </c>
      <c r="R816" s="19">
        <f>Tablas!$D$5*I816</f>
        <v>6500</v>
      </c>
      <c r="S816" s="19">
        <f>Tablas!$E$5*J816</f>
        <v>1500</v>
      </c>
      <c r="T816" s="19">
        <f>Tablas!$F$5*K816</f>
        <v>0</v>
      </c>
      <c r="U816" s="19">
        <f>Tablas!$G$5*L816</f>
        <v>250000</v>
      </c>
      <c r="V816" s="19">
        <f>Tablas!$H$5*M816</f>
        <v>0</v>
      </c>
      <c r="W816" s="19">
        <f t="shared" si="62"/>
        <v>258000</v>
      </c>
      <c r="X816" s="17">
        <f>VLOOKUP(G816, Tablas!$B$9:$C$36, 2, FALSE)</f>
        <v>2</v>
      </c>
      <c r="Y816" s="17">
        <f t="shared" si="63"/>
        <v>2019</v>
      </c>
      <c r="Z816" s="17">
        <f t="shared" si="64"/>
        <v>9</v>
      </c>
    </row>
    <row r="817" spans="1:26" x14ac:dyDescent="0.25">
      <c r="A817" s="2">
        <v>10000815</v>
      </c>
      <c r="B817" s="1" t="s">
        <v>1091</v>
      </c>
      <c r="C817" s="3">
        <v>43631</v>
      </c>
      <c r="D817" s="3">
        <v>43759</v>
      </c>
      <c r="E817" s="3" t="s">
        <v>37</v>
      </c>
      <c r="F817" s="1" t="s">
        <v>94</v>
      </c>
      <c r="G817" s="4" t="s">
        <v>95</v>
      </c>
      <c r="H817" s="8">
        <v>0</v>
      </c>
      <c r="I817" s="8">
        <v>1</v>
      </c>
      <c r="J817" s="8">
        <v>0</v>
      </c>
      <c r="K817" s="8">
        <v>0</v>
      </c>
      <c r="L817" s="8">
        <v>2</v>
      </c>
      <c r="M817" s="8">
        <v>0</v>
      </c>
      <c r="N817" s="17" t="str">
        <f t="shared" si="60"/>
        <v>Si</v>
      </c>
      <c r="O817" s="17" t="str">
        <f t="shared" si="61"/>
        <v>Si</v>
      </c>
      <c r="P817" s="17">
        <v>1</v>
      </c>
      <c r="Q817" s="19">
        <f>Tablas!$C$5*H817</f>
        <v>0</v>
      </c>
      <c r="R817" s="19">
        <f>Tablas!$D$5*I817</f>
        <v>6500</v>
      </c>
      <c r="S817" s="19">
        <f>Tablas!$E$5*J817</f>
        <v>0</v>
      </c>
      <c r="T817" s="19">
        <f>Tablas!$F$5*K817</f>
        <v>0</v>
      </c>
      <c r="U817" s="19">
        <f>Tablas!$G$5*L817</f>
        <v>500000</v>
      </c>
      <c r="V817" s="19">
        <f>Tablas!$H$5*M817</f>
        <v>0</v>
      </c>
      <c r="W817" s="19">
        <f t="shared" si="62"/>
        <v>506500</v>
      </c>
      <c r="X817" s="17">
        <f>VLOOKUP(G817, Tablas!$B$9:$C$36, 2, FALSE)</f>
        <v>2</v>
      </c>
      <c r="Y817" s="17">
        <f t="shared" si="63"/>
        <v>2019</v>
      </c>
      <c r="Z817" s="17">
        <f t="shared" si="64"/>
        <v>10</v>
      </c>
    </row>
    <row r="818" spans="1:26" x14ac:dyDescent="0.25">
      <c r="A818" s="2">
        <v>10000816</v>
      </c>
      <c r="B818" s="1" t="s">
        <v>1092</v>
      </c>
      <c r="C818" s="3">
        <v>43631</v>
      </c>
      <c r="D818" s="3">
        <v>43727</v>
      </c>
      <c r="E818" s="3" t="s">
        <v>37</v>
      </c>
      <c r="F818" s="1" t="s">
        <v>41</v>
      </c>
      <c r="G818" s="4" t="s">
        <v>41</v>
      </c>
      <c r="H818" s="8">
        <v>0</v>
      </c>
      <c r="I818" s="8">
        <v>0</v>
      </c>
      <c r="J818" s="8">
        <v>1</v>
      </c>
      <c r="K818" s="8">
        <v>1</v>
      </c>
      <c r="L818" s="8">
        <v>2</v>
      </c>
      <c r="M818" s="8">
        <v>1</v>
      </c>
      <c r="N818" s="17" t="str">
        <f t="shared" si="60"/>
        <v>Si</v>
      </c>
      <c r="O818" s="17" t="str">
        <f t="shared" si="61"/>
        <v>Si</v>
      </c>
      <c r="P818" s="17">
        <v>1</v>
      </c>
      <c r="Q818" s="19">
        <f>Tablas!$C$5*H818</f>
        <v>0</v>
      </c>
      <c r="R818" s="19">
        <f>Tablas!$D$5*I818</f>
        <v>0</v>
      </c>
      <c r="S818" s="19">
        <f>Tablas!$E$5*J818</f>
        <v>1500</v>
      </c>
      <c r="T818" s="19">
        <f>Tablas!$F$5*K818</f>
        <v>120000</v>
      </c>
      <c r="U818" s="19">
        <f>Tablas!$G$5*L818</f>
        <v>500000</v>
      </c>
      <c r="V818" s="19">
        <f>Tablas!$H$5*M818</f>
        <v>180000</v>
      </c>
      <c r="W818" s="19">
        <f t="shared" si="62"/>
        <v>801500</v>
      </c>
      <c r="X818" s="17">
        <f>VLOOKUP(G818, Tablas!$B$9:$C$36, 2, FALSE)</f>
        <v>1</v>
      </c>
      <c r="Y818" s="17">
        <f t="shared" si="63"/>
        <v>2019</v>
      </c>
      <c r="Z818" s="17">
        <f t="shared" si="64"/>
        <v>9</v>
      </c>
    </row>
    <row r="819" spans="1:26" x14ac:dyDescent="0.25">
      <c r="A819" s="2">
        <v>10000817</v>
      </c>
      <c r="B819" s="1" t="s">
        <v>1093</v>
      </c>
      <c r="C819" s="3">
        <v>43631</v>
      </c>
      <c r="D819" s="3">
        <v>44366</v>
      </c>
      <c r="E819" s="3" t="s">
        <v>37</v>
      </c>
      <c r="F819" s="1" t="s">
        <v>94</v>
      </c>
      <c r="G819" s="4" t="s">
        <v>95</v>
      </c>
      <c r="H819" s="8">
        <v>0</v>
      </c>
      <c r="I819" s="8">
        <v>1</v>
      </c>
      <c r="J819" s="8">
        <v>0</v>
      </c>
      <c r="K819" s="8">
        <v>0</v>
      </c>
      <c r="L819" s="8">
        <v>1</v>
      </c>
      <c r="M819" s="8">
        <v>1</v>
      </c>
      <c r="N819" s="17" t="str">
        <f t="shared" si="60"/>
        <v>Si</v>
      </c>
      <c r="O819" s="17" t="str">
        <f t="shared" si="61"/>
        <v>Si</v>
      </c>
      <c r="P819" s="17">
        <v>1</v>
      </c>
      <c r="Q819" s="19">
        <f>Tablas!$C$5*H819</f>
        <v>0</v>
      </c>
      <c r="R819" s="19">
        <f>Tablas!$D$5*I819</f>
        <v>6500</v>
      </c>
      <c r="S819" s="19">
        <f>Tablas!$E$5*J819</f>
        <v>0</v>
      </c>
      <c r="T819" s="19">
        <f>Tablas!$F$5*K819</f>
        <v>0</v>
      </c>
      <c r="U819" s="19">
        <f>Tablas!$G$5*L819</f>
        <v>250000</v>
      </c>
      <c r="V819" s="19">
        <f>Tablas!$H$5*M819</f>
        <v>180000</v>
      </c>
      <c r="W819" s="19">
        <f t="shared" si="62"/>
        <v>436500</v>
      </c>
      <c r="X819" s="17">
        <f>VLOOKUP(G819, Tablas!$B$9:$C$36, 2, FALSE)</f>
        <v>2</v>
      </c>
      <c r="Y819" s="17">
        <f t="shared" si="63"/>
        <v>2019</v>
      </c>
      <c r="Z819" s="17">
        <f t="shared" si="64"/>
        <v>6</v>
      </c>
    </row>
    <row r="820" spans="1:26" x14ac:dyDescent="0.25">
      <c r="A820" s="2">
        <v>10000818</v>
      </c>
      <c r="B820" s="1" t="s">
        <v>1094</v>
      </c>
      <c r="C820" s="3">
        <v>43631</v>
      </c>
      <c r="D820" s="3">
        <v>44219</v>
      </c>
      <c r="E820" s="3" t="s">
        <v>37</v>
      </c>
      <c r="F820" s="1" t="s">
        <v>1095</v>
      </c>
      <c r="G820" s="4" t="s">
        <v>82</v>
      </c>
      <c r="H820" s="8">
        <v>1</v>
      </c>
      <c r="I820" s="8">
        <v>0</v>
      </c>
      <c r="J820" s="8">
        <v>0</v>
      </c>
      <c r="K820" s="8">
        <v>0</v>
      </c>
      <c r="L820" s="8">
        <v>3</v>
      </c>
      <c r="M820" s="8">
        <v>1</v>
      </c>
      <c r="N820" s="17" t="str">
        <f t="shared" si="60"/>
        <v>Si</v>
      </c>
      <c r="O820" s="17" t="str">
        <f t="shared" si="61"/>
        <v>Si</v>
      </c>
      <c r="P820" s="17">
        <v>1</v>
      </c>
      <c r="Q820" s="19">
        <f>Tablas!$C$5*H820</f>
        <v>2500</v>
      </c>
      <c r="R820" s="19">
        <f>Tablas!$D$5*I820</f>
        <v>0</v>
      </c>
      <c r="S820" s="19">
        <f>Tablas!$E$5*J820</f>
        <v>0</v>
      </c>
      <c r="T820" s="19">
        <f>Tablas!$F$5*K820</f>
        <v>0</v>
      </c>
      <c r="U820" s="19">
        <f>Tablas!$G$5*L820</f>
        <v>750000</v>
      </c>
      <c r="V820" s="19">
        <f>Tablas!$H$5*M820</f>
        <v>180000</v>
      </c>
      <c r="W820" s="19">
        <f t="shared" si="62"/>
        <v>932500</v>
      </c>
      <c r="X820" s="17">
        <f>VLOOKUP(G820, Tablas!$B$9:$C$36, 2, FALSE)</f>
        <v>2</v>
      </c>
      <c r="Y820" s="17">
        <f t="shared" si="63"/>
        <v>2019</v>
      </c>
      <c r="Z820" s="17">
        <f t="shared" si="64"/>
        <v>1</v>
      </c>
    </row>
    <row r="821" spans="1:26" x14ac:dyDescent="0.25">
      <c r="A821" s="2">
        <v>10000819</v>
      </c>
      <c r="B821" s="1" t="s">
        <v>1096</v>
      </c>
      <c r="C821" s="3">
        <v>43631</v>
      </c>
      <c r="D821" s="3">
        <v>43695</v>
      </c>
      <c r="E821" s="3" t="s">
        <v>37</v>
      </c>
      <c r="F821" s="1" t="s">
        <v>53</v>
      </c>
      <c r="G821" s="4" t="s">
        <v>54</v>
      </c>
      <c r="H821" s="8">
        <v>0</v>
      </c>
      <c r="I821" s="8">
        <v>2</v>
      </c>
      <c r="J821" s="8">
        <v>0</v>
      </c>
      <c r="K821" s="8">
        <v>3</v>
      </c>
      <c r="L821" s="8">
        <v>1</v>
      </c>
      <c r="M821" s="8">
        <v>0</v>
      </c>
      <c r="N821" s="17" t="str">
        <f t="shared" si="60"/>
        <v>Si</v>
      </c>
      <c r="O821" s="17" t="str">
        <f t="shared" si="61"/>
        <v>Si</v>
      </c>
      <c r="P821" s="17">
        <v>1</v>
      </c>
      <c r="Q821" s="19">
        <f>Tablas!$C$5*H821</f>
        <v>0</v>
      </c>
      <c r="R821" s="19">
        <f>Tablas!$D$5*I821</f>
        <v>13000</v>
      </c>
      <c r="S821" s="19">
        <f>Tablas!$E$5*J821</f>
        <v>0</v>
      </c>
      <c r="T821" s="19">
        <f>Tablas!$F$5*K821</f>
        <v>360000</v>
      </c>
      <c r="U821" s="19">
        <f>Tablas!$G$5*L821</f>
        <v>250000</v>
      </c>
      <c r="V821" s="19">
        <f>Tablas!$H$5*M821</f>
        <v>0</v>
      </c>
      <c r="W821" s="19">
        <f t="shared" si="62"/>
        <v>623000</v>
      </c>
      <c r="X821" s="17">
        <f>VLOOKUP(G821, Tablas!$B$9:$C$36, 2, FALSE)</f>
        <v>1</v>
      </c>
      <c r="Y821" s="17">
        <f t="shared" si="63"/>
        <v>2019</v>
      </c>
      <c r="Z821" s="17">
        <f t="shared" si="64"/>
        <v>8</v>
      </c>
    </row>
    <row r="822" spans="1:26" x14ac:dyDescent="0.25">
      <c r="A822" s="2">
        <v>10000820</v>
      </c>
      <c r="B822" s="1" t="s">
        <v>1097</v>
      </c>
      <c r="C822" s="3">
        <v>43631</v>
      </c>
      <c r="D822" s="3">
        <v>44254</v>
      </c>
      <c r="E822" s="3" t="s">
        <v>37</v>
      </c>
      <c r="F822" s="1" t="s">
        <v>94</v>
      </c>
      <c r="G822" s="4" t="s">
        <v>95</v>
      </c>
      <c r="H822" s="8">
        <v>1</v>
      </c>
      <c r="I822" s="8">
        <v>2</v>
      </c>
      <c r="J822" s="8">
        <v>1</v>
      </c>
      <c r="K822" s="8">
        <v>0</v>
      </c>
      <c r="L822" s="8">
        <v>2</v>
      </c>
      <c r="M822" s="8">
        <v>2</v>
      </c>
      <c r="N822" s="17" t="str">
        <f t="shared" si="60"/>
        <v>Si</v>
      </c>
      <c r="O822" s="17" t="str">
        <f t="shared" si="61"/>
        <v>Si</v>
      </c>
      <c r="P822" s="17">
        <v>1</v>
      </c>
      <c r="Q822" s="19">
        <f>Tablas!$C$5*H822</f>
        <v>2500</v>
      </c>
      <c r="R822" s="19">
        <f>Tablas!$D$5*I822</f>
        <v>13000</v>
      </c>
      <c r="S822" s="19">
        <f>Tablas!$E$5*J822</f>
        <v>1500</v>
      </c>
      <c r="T822" s="19">
        <f>Tablas!$F$5*K822</f>
        <v>0</v>
      </c>
      <c r="U822" s="19">
        <f>Tablas!$G$5*L822</f>
        <v>500000</v>
      </c>
      <c r="V822" s="19">
        <f>Tablas!$H$5*M822</f>
        <v>360000</v>
      </c>
      <c r="W822" s="19">
        <f t="shared" si="62"/>
        <v>877000</v>
      </c>
      <c r="X822" s="17">
        <f>VLOOKUP(G822, Tablas!$B$9:$C$36, 2, FALSE)</f>
        <v>2</v>
      </c>
      <c r="Y822" s="17">
        <f t="shared" si="63"/>
        <v>2019</v>
      </c>
      <c r="Z822" s="17">
        <f t="shared" si="64"/>
        <v>2</v>
      </c>
    </row>
    <row r="823" spans="1:26" x14ac:dyDescent="0.25">
      <c r="A823" s="2">
        <v>10000821</v>
      </c>
      <c r="B823" s="1" t="s">
        <v>1098</v>
      </c>
      <c r="C823" s="3">
        <v>43631</v>
      </c>
      <c r="D823" s="3">
        <v>43729</v>
      </c>
      <c r="E823" s="3" t="s">
        <v>44</v>
      </c>
      <c r="F823" s="1" t="s">
        <v>94</v>
      </c>
      <c r="G823" s="4" t="s">
        <v>95</v>
      </c>
      <c r="H823" s="8">
        <v>1</v>
      </c>
      <c r="I823" s="8">
        <v>2</v>
      </c>
      <c r="J823" s="8">
        <v>0</v>
      </c>
      <c r="K823" s="8">
        <v>3</v>
      </c>
      <c r="L823" s="8">
        <v>3</v>
      </c>
      <c r="M823" s="8">
        <v>0</v>
      </c>
      <c r="N823" s="17" t="str">
        <f t="shared" si="60"/>
        <v>Si</v>
      </c>
      <c r="O823" s="17" t="str">
        <f t="shared" si="61"/>
        <v>Si</v>
      </c>
      <c r="P823" s="17">
        <v>1</v>
      </c>
      <c r="Q823" s="19">
        <f>Tablas!$C$5*H823</f>
        <v>2500</v>
      </c>
      <c r="R823" s="19">
        <f>Tablas!$D$5*I823</f>
        <v>13000</v>
      </c>
      <c r="S823" s="19">
        <f>Tablas!$E$5*J823</f>
        <v>0</v>
      </c>
      <c r="T823" s="19">
        <f>Tablas!$F$5*K823</f>
        <v>360000</v>
      </c>
      <c r="U823" s="19">
        <f>Tablas!$G$5*L823</f>
        <v>750000</v>
      </c>
      <c r="V823" s="19">
        <f>Tablas!$H$5*M823</f>
        <v>0</v>
      </c>
      <c r="W823" s="19">
        <f t="shared" si="62"/>
        <v>1125500</v>
      </c>
      <c r="X823" s="17">
        <f>VLOOKUP(G823, Tablas!$B$9:$C$36, 2, FALSE)</f>
        <v>2</v>
      </c>
      <c r="Y823" s="17">
        <f t="shared" si="63"/>
        <v>2019</v>
      </c>
      <c r="Z823" s="17">
        <f t="shared" si="64"/>
        <v>9</v>
      </c>
    </row>
    <row r="824" spans="1:26" x14ac:dyDescent="0.25">
      <c r="A824" s="2">
        <v>10000822</v>
      </c>
      <c r="B824" s="1" t="s">
        <v>1099</v>
      </c>
      <c r="C824" s="3">
        <v>43631</v>
      </c>
      <c r="D824" s="3">
        <v>43964</v>
      </c>
      <c r="E824" s="3" t="s">
        <v>44</v>
      </c>
      <c r="F824" s="1" t="s">
        <v>115</v>
      </c>
      <c r="G824" s="4" t="s">
        <v>74</v>
      </c>
      <c r="H824" s="8">
        <v>1</v>
      </c>
      <c r="I824" s="8">
        <v>1</v>
      </c>
      <c r="J824" s="8">
        <v>1</v>
      </c>
      <c r="K824" s="8">
        <v>3</v>
      </c>
      <c r="L824" s="8">
        <v>3</v>
      </c>
      <c r="M824" s="8">
        <v>1</v>
      </c>
      <c r="N824" s="17" t="str">
        <f t="shared" si="60"/>
        <v>Si</v>
      </c>
      <c r="O824" s="17" t="str">
        <f t="shared" si="61"/>
        <v>Si</v>
      </c>
      <c r="P824" s="17">
        <v>1</v>
      </c>
      <c r="Q824" s="19">
        <f>Tablas!$C$5*H824</f>
        <v>2500</v>
      </c>
      <c r="R824" s="19">
        <f>Tablas!$D$5*I824</f>
        <v>6500</v>
      </c>
      <c r="S824" s="19">
        <f>Tablas!$E$5*J824</f>
        <v>1500</v>
      </c>
      <c r="T824" s="19">
        <f>Tablas!$F$5*K824</f>
        <v>360000</v>
      </c>
      <c r="U824" s="19">
        <f>Tablas!$G$5*L824</f>
        <v>750000</v>
      </c>
      <c r="V824" s="19">
        <f>Tablas!$H$5*M824</f>
        <v>180000</v>
      </c>
      <c r="W824" s="19">
        <f t="shared" si="62"/>
        <v>1300500</v>
      </c>
      <c r="X824" s="17">
        <f>VLOOKUP(G824, Tablas!$B$9:$C$36, 2, FALSE)</f>
        <v>2</v>
      </c>
      <c r="Y824" s="17">
        <f t="shared" si="63"/>
        <v>2019</v>
      </c>
      <c r="Z824" s="17">
        <f t="shared" si="64"/>
        <v>5</v>
      </c>
    </row>
    <row r="825" spans="1:26" x14ac:dyDescent="0.25">
      <c r="A825" s="2">
        <v>10000823</v>
      </c>
      <c r="B825" s="1" t="s">
        <v>1100</v>
      </c>
      <c r="C825" s="3">
        <v>43631</v>
      </c>
      <c r="D825" s="3">
        <v>44489</v>
      </c>
      <c r="E825" s="3" t="s">
        <v>44</v>
      </c>
      <c r="F825" s="1" t="s">
        <v>666</v>
      </c>
      <c r="G825" s="4" t="s">
        <v>163</v>
      </c>
      <c r="H825" s="8">
        <v>1</v>
      </c>
      <c r="I825" s="8">
        <v>2</v>
      </c>
      <c r="J825" s="8">
        <v>0</v>
      </c>
      <c r="K825" s="8">
        <v>3</v>
      </c>
      <c r="L825" s="8">
        <v>3</v>
      </c>
      <c r="M825" s="8">
        <v>1</v>
      </c>
      <c r="N825" s="17" t="str">
        <f t="shared" si="60"/>
        <v>Si</v>
      </c>
      <c r="O825" s="17" t="str">
        <f t="shared" si="61"/>
        <v>Si</v>
      </c>
      <c r="P825" s="17">
        <v>1</v>
      </c>
      <c r="Q825" s="19">
        <f>Tablas!$C$5*H825</f>
        <v>2500</v>
      </c>
      <c r="R825" s="19">
        <f>Tablas!$D$5*I825</f>
        <v>13000</v>
      </c>
      <c r="S825" s="19">
        <f>Tablas!$E$5*J825</f>
        <v>0</v>
      </c>
      <c r="T825" s="19">
        <f>Tablas!$F$5*K825</f>
        <v>360000</v>
      </c>
      <c r="U825" s="19">
        <f>Tablas!$G$5*L825</f>
        <v>750000</v>
      </c>
      <c r="V825" s="19">
        <f>Tablas!$H$5*M825</f>
        <v>180000</v>
      </c>
      <c r="W825" s="19">
        <f t="shared" si="62"/>
        <v>1305500</v>
      </c>
      <c r="X825" s="17">
        <f>VLOOKUP(G825, Tablas!$B$9:$C$36, 2, FALSE)</f>
        <v>4</v>
      </c>
      <c r="Y825" s="17">
        <f t="shared" si="63"/>
        <v>2019</v>
      </c>
      <c r="Z825" s="17">
        <f t="shared" si="64"/>
        <v>10</v>
      </c>
    </row>
    <row r="826" spans="1:26" x14ac:dyDescent="0.25">
      <c r="A826" s="2">
        <v>10000824</v>
      </c>
      <c r="B826" s="1" t="s">
        <v>1101</v>
      </c>
      <c r="C826" s="3">
        <v>43631</v>
      </c>
      <c r="D826" s="3">
        <v>44473</v>
      </c>
      <c r="E826" s="3" t="s">
        <v>44</v>
      </c>
      <c r="F826" s="1" t="s">
        <v>381</v>
      </c>
      <c r="G826" s="4" t="s">
        <v>258</v>
      </c>
      <c r="H826" s="8">
        <v>0</v>
      </c>
      <c r="I826" s="8">
        <v>2</v>
      </c>
      <c r="J826" s="8">
        <v>1</v>
      </c>
      <c r="K826" s="8">
        <v>1</v>
      </c>
      <c r="L826" s="8">
        <v>3</v>
      </c>
      <c r="M826" s="8">
        <v>1</v>
      </c>
      <c r="N826" s="17" t="str">
        <f t="shared" si="60"/>
        <v>Si</v>
      </c>
      <c r="O826" s="17" t="str">
        <f t="shared" si="61"/>
        <v>Si</v>
      </c>
      <c r="P826" s="17">
        <v>1</v>
      </c>
      <c r="Q826" s="19">
        <f>Tablas!$C$5*H826</f>
        <v>0</v>
      </c>
      <c r="R826" s="19">
        <f>Tablas!$D$5*I826</f>
        <v>13000</v>
      </c>
      <c r="S826" s="19">
        <f>Tablas!$E$5*J826</f>
        <v>1500</v>
      </c>
      <c r="T826" s="19">
        <f>Tablas!$F$5*K826</f>
        <v>120000</v>
      </c>
      <c r="U826" s="19">
        <f>Tablas!$G$5*L826</f>
        <v>750000</v>
      </c>
      <c r="V826" s="19">
        <f>Tablas!$H$5*M826</f>
        <v>180000</v>
      </c>
      <c r="W826" s="19">
        <f t="shared" si="62"/>
        <v>1064500</v>
      </c>
      <c r="X826" s="17">
        <f>VLOOKUP(G826, Tablas!$B$9:$C$36, 2, FALSE)</f>
        <v>4</v>
      </c>
      <c r="Y826" s="17">
        <f t="shared" si="63"/>
        <v>2019</v>
      </c>
      <c r="Z826" s="17">
        <f t="shared" si="64"/>
        <v>10</v>
      </c>
    </row>
    <row r="827" spans="1:26" x14ac:dyDescent="0.25">
      <c r="A827" s="2">
        <v>10000825</v>
      </c>
      <c r="B827" s="1" t="s">
        <v>1102</v>
      </c>
      <c r="C827" s="3">
        <v>43631</v>
      </c>
      <c r="D827" s="3">
        <v>44441</v>
      </c>
      <c r="E827" s="3" t="s">
        <v>37</v>
      </c>
      <c r="F827" s="1" t="s">
        <v>94</v>
      </c>
      <c r="G827" s="4" t="s">
        <v>95</v>
      </c>
      <c r="H827" s="8">
        <v>1</v>
      </c>
      <c r="I827" s="8">
        <v>0</v>
      </c>
      <c r="J827" s="8">
        <v>0</v>
      </c>
      <c r="K827" s="8">
        <v>1</v>
      </c>
      <c r="L827" s="8">
        <v>3</v>
      </c>
      <c r="M827" s="8">
        <v>0</v>
      </c>
      <c r="N827" s="17" t="str">
        <f t="shared" si="60"/>
        <v>Si</v>
      </c>
      <c r="O827" s="17" t="str">
        <f t="shared" si="61"/>
        <v>Si</v>
      </c>
      <c r="P827" s="17">
        <v>1</v>
      </c>
      <c r="Q827" s="19">
        <f>Tablas!$C$5*H827</f>
        <v>2500</v>
      </c>
      <c r="R827" s="19">
        <f>Tablas!$D$5*I827</f>
        <v>0</v>
      </c>
      <c r="S827" s="19">
        <f>Tablas!$E$5*J827</f>
        <v>0</v>
      </c>
      <c r="T827" s="19">
        <f>Tablas!$F$5*K827</f>
        <v>120000</v>
      </c>
      <c r="U827" s="19">
        <f>Tablas!$G$5*L827</f>
        <v>750000</v>
      </c>
      <c r="V827" s="19">
        <f>Tablas!$H$5*M827</f>
        <v>0</v>
      </c>
      <c r="W827" s="19">
        <f t="shared" si="62"/>
        <v>872500</v>
      </c>
      <c r="X827" s="17">
        <f>VLOOKUP(G827, Tablas!$B$9:$C$36, 2, FALSE)</f>
        <v>2</v>
      </c>
      <c r="Y827" s="17">
        <f t="shared" si="63"/>
        <v>2019</v>
      </c>
      <c r="Z827" s="17">
        <f t="shared" si="64"/>
        <v>9</v>
      </c>
    </row>
    <row r="828" spans="1:26" x14ac:dyDescent="0.25">
      <c r="A828" s="2">
        <v>10000826</v>
      </c>
      <c r="B828" s="1" t="s">
        <v>1103</v>
      </c>
      <c r="C828" s="3">
        <v>43631</v>
      </c>
      <c r="D828" s="3">
        <v>44328</v>
      </c>
      <c r="E828" s="3" t="s">
        <v>37</v>
      </c>
      <c r="F828" s="1" t="s">
        <v>115</v>
      </c>
      <c r="G828" s="4" t="s">
        <v>74</v>
      </c>
      <c r="H828" s="8">
        <v>0</v>
      </c>
      <c r="I828" s="8">
        <v>1</v>
      </c>
      <c r="J828" s="8">
        <v>0</v>
      </c>
      <c r="K828" s="8">
        <v>1</v>
      </c>
      <c r="L828" s="8">
        <v>1</v>
      </c>
      <c r="M828" s="8">
        <v>1</v>
      </c>
      <c r="N828" s="17" t="str">
        <f t="shared" si="60"/>
        <v>Si</v>
      </c>
      <c r="O828" s="17" t="str">
        <f t="shared" si="61"/>
        <v>Si</v>
      </c>
      <c r="P828" s="17">
        <v>1</v>
      </c>
      <c r="Q828" s="19">
        <f>Tablas!$C$5*H828</f>
        <v>0</v>
      </c>
      <c r="R828" s="19">
        <f>Tablas!$D$5*I828</f>
        <v>6500</v>
      </c>
      <c r="S828" s="19">
        <f>Tablas!$E$5*J828</f>
        <v>0</v>
      </c>
      <c r="T828" s="19">
        <f>Tablas!$F$5*K828</f>
        <v>120000</v>
      </c>
      <c r="U828" s="19">
        <f>Tablas!$G$5*L828</f>
        <v>250000</v>
      </c>
      <c r="V828" s="19">
        <f>Tablas!$H$5*M828</f>
        <v>180000</v>
      </c>
      <c r="W828" s="19">
        <f t="shared" si="62"/>
        <v>556500</v>
      </c>
      <c r="X828" s="17">
        <f>VLOOKUP(G828, Tablas!$B$9:$C$36, 2, FALSE)</f>
        <v>2</v>
      </c>
      <c r="Y828" s="17">
        <f t="shared" si="63"/>
        <v>2019</v>
      </c>
      <c r="Z828" s="17">
        <f t="shared" si="64"/>
        <v>5</v>
      </c>
    </row>
    <row r="829" spans="1:26" x14ac:dyDescent="0.25">
      <c r="A829" s="2">
        <v>10000827</v>
      </c>
      <c r="B829" s="1" t="s">
        <v>1104</v>
      </c>
      <c r="C829" s="3">
        <v>43631</v>
      </c>
      <c r="D829" s="3">
        <v>43851</v>
      </c>
      <c r="E829" s="3" t="s">
        <v>37</v>
      </c>
      <c r="F829" s="1" t="s">
        <v>94</v>
      </c>
      <c r="G829" s="4" t="s">
        <v>95</v>
      </c>
      <c r="H829" s="8">
        <v>0</v>
      </c>
      <c r="I829" s="8">
        <v>2</v>
      </c>
      <c r="J829" s="8">
        <v>0</v>
      </c>
      <c r="K829" s="8">
        <v>1</v>
      </c>
      <c r="L829" s="8">
        <v>3</v>
      </c>
      <c r="M829" s="8">
        <v>2</v>
      </c>
      <c r="N829" s="17" t="str">
        <f t="shared" si="60"/>
        <v>Si</v>
      </c>
      <c r="O829" s="17" t="str">
        <f t="shared" si="61"/>
        <v>Si</v>
      </c>
      <c r="P829" s="17">
        <v>1</v>
      </c>
      <c r="Q829" s="19">
        <f>Tablas!$C$5*H829</f>
        <v>0</v>
      </c>
      <c r="R829" s="19">
        <f>Tablas!$D$5*I829</f>
        <v>13000</v>
      </c>
      <c r="S829" s="19">
        <f>Tablas!$E$5*J829</f>
        <v>0</v>
      </c>
      <c r="T829" s="19">
        <f>Tablas!$F$5*K829</f>
        <v>120000</v>
      </c>
      <c r="U829" s="19">
        <f>Tablas!$G$5*L829</f>
        <v>750000</v>
      </c>
      <c r="V829" s="19">
        <f>Tablas!$H$5*M829</f>
        <v>360000</v>
      </c>
      <c r="W829" s="19">
        <f t="shared" si="62"/>
        <v>1243000</v>
      </c>
      <c r="X829" s="17">
        <f>VLOOKUP(G829, Tablas!$B$9:$C$36, 2, FALSE)</f>
        <v>2</v>
      </c>
      <c r="Y829" s="17">
        <f t="shared" si="63"/>
        <v>2019</v>
      </c>
      <c r="Z829" s="17">
        <f t="shared" si="64"/>
        <v>1</v>
      </c>
    </row>
    <row r="830" spans="1:26" x14ac:dyDescent="0.25">
      <c r="A830" s="2">
        <v>10000828</v>
      </c>
      <c r="B830" s="1" t="s">
        <v>1105</v>
      </c>
      <c r="C830" s="3">
        <v>43631</v>
      </c>
      <c r="D830" s="3">
        <v>44348</v>
      </c>
      <c r="E830" s="3" t="s">
        <v>44</v>
      </c>
      <c r="F830" s="1" t="s">
        <v>179</v>
      </c>
      <c r="G830" s="4" t="s">
        <v>57</v>
      </c>
      <c r="H830" s="8">
        <v>0</v>
      </c>
      <c r="I830" s="8">
        <v>0</v>
      </c>
      <c r="J830" s="8">
        <v>0</v>
      </c>
      <c r="K830" s="8">
        <v>3</v>
      </c>
      <c r="L830" s="8">
        <v>2</v>
      </c>
      <c r="M830" s="8">
        <v>0</v>
      </c>
      <c r="N830" s="17" t="str">
        <f t="shared" si="60"/>
        <v>No</v>
      </c>
      <c r="O830" s="17" t="str">
        <f t="shared" si="61"/>
        <v>Si</v>
      </c>
      <c r="P830" s="17">
        <v>1</v>
      </c>
      <c r="Q830" s="19">
        <f>Tablas!$C$5*H830</f>
        <v>0</v>
      </c>
      <c r="R830" s="19">
        <f>Tablas!$D$5*I830</f>
        <v>0</v>
      </c>
      <c r="S830" s="19">
        <f>Tablas!$E$5*J830</f>
        <v>0</v>
      </c>
      <c r="T830" s="19">
        <f>Tablas!$F$5*K830</f>
        <v>360000</v>
      </c>
      <c r="U830" s="19">
        <f>Tablas!$G$5*L830</f>
        <v>500000</v>
      </c>
      <c r="V830" s="19">
        <f>Tablas!$H$5*M830</f>
        <v>0</v>
      </c>
      <c r="W830" s="19">
        <f t="shared" si="62"/>
        <v>860000</v>
      </c>
      <c r="X830" s="17">
        <f>VLOOKUP(G830, Tablas!$B$9:$C$36, 2, FALSE)</f>
        <v>1</v>
      </c>
      <c r="Y830" s="17">
        <f t="shared" si="63"/>
        <v>2019</v>
      </c>
      <c r="Z830" s="17">
        <f t="shared" si="64"/>
        <v>6</v>
      </c>
    </row>
    <row r="831" spans="1:26" x14ac:dyDescent="0.25">
      <c r="A831" s="2">
        <v>10000829</v>
      </c>
      <c r="B831" s="1" t="s">
        <v>1106</v>
      </c>
      <c r="C831" s="3">
        <v>43641</v>
      </c>
      <c r="D831" s="3">
        <v>44080</v>
      </c>
      <c r="E831" s="3" t="s">
        <v>44</v>
      </c>
      <c r="F831" s="1" t="s">
        <v>41</v>
      </c>
      <c r="G831" s="4" t="s">
        <v>41</v>
      </c>
      <c r="H831" s="8">
        <v>0</v>
      </c>
      <c r="I831" s="8">
        <v>1</v>
      </c>
      <c r="J831" s="8">
        <v>0</v>
      </c>
      <c r="K831" s="8">
        <v>3</v>
      </c>
      <c r="L831" s="8">
        <v>2</v>
      </c>
      <c r="M831" s="8">
        <v>0</v>
      </c>
      <c r="N831" s="17" t="str">
        <f t="shared" si="60"/>
        <v>Si</v>
      </c>
      <c r="O831" s="17" t="str">
        <f t="shared" si="61"/>
        <v>Si</v>
      </c>
      <c r="P831" s="17">
        <v>1</v>
      </c>
      <c r="Q831" s="19">
        <f>Tablas!$C$5*H831</f>
        <v>0</v>
      </c>
      <c r="R831" s="19">
        <f>Tablas!$D$5*I831</f>
        <v>6500</v>
      </c>
      <c r="S831" s="19">
        <f>Tablas!$E$5*J831</f>
        <v>0</v>
      </c>
      <c r="T831" s="19">
        <f>Tablas!$F$5*K831</f>
        <v>360000</v>
      </c>
      <c r="U831" s="19">
        <f>Tablas!$G$5*L831</f>
        <v>500000</v>
      </c>
      <c r="V831" s="19">
        <f>Tablas!$H$5*M831</f>
        <v>0</v>
      </c>
      <c r="W831" s="19">
        <f t="shared" si="62"/>
        <v>866500</v>
      </c>
      <c r="X831" s="17">
        <f>VLOOKUP(G831, Tablas!$B$9:$C$36, 2, FALSE)</f>
        <v>1</v>
      </c>
      <c r="Y831" s="17">
        <f t="shared" si="63"/>
        <v>2019</v>
      </c>
      <c r="Z831" s="17">
        <f t="shared" si="64"/>
        <v>9</v>
      </c>
    </row>
    <row r="832" spans="1:26" x14ac:dyDescent="0.25">
      <c r="A832" s="2">
        <v>10000830</v>
      </c>
      <c r="B832" s="1" t="s">
        <v>1107</v>
      </c>
      <c r="C832" s="3">
        <v>43641</v>
      </c>
      <c r="D832" s="3">
        <v>44415</v>
      </c>
      <c r="E832" s="3" t="s">
        <v>37</v>
      </c>
      <c r="F832" s="1" t="s">
        <v>1108</v>
      </c>
      <c r="G832" s="4" t="s">
        <v>78</v>
      </c>
      <c r="H832" s="8">
        <v>0</v>
      </c>
      <c r="I832" s="8">
        <v>2</v>
      </c>
      <c r="J832" s="8">
        <v>0</v>
      </c>
      <c r="K832" s="8">
        <v>3</v>
      </c>
      <c r="L832" s="8">
        <v>2</v>
      </c>
      <c r="M832" s="8">
        <v>1</v>
      </c>
      <c r="N832" s="17" t="str">
        <f t="shared" si="60"/>
        <v>Si</v>
      </c>
      <c r="O832" s="17" t="str">
        <f t="shared" si="61"/>
        <v>Si</v>
      </c>
      <c r="P832" s="17">
        <v>1</v>
      </c>
      <c r="Q832" s="19">
        <f>Tablas!$C$5*H832</f>
        <v>0</v>
      </c>
      <c r="R832" s="19">
        <f>Tablas!$D$5*I832</f>
        <v>13000</v>
      </c>
      <c r="S832" s="19">
        <f>Tablas!$E$5*J832</f>
        <v>0</v>
      </c>
      <c r="T832" s="19">
        <f>Tablas!$F$5*K832</f>
        <v>360000</v>
      </c>
      <c r="U832" s="19">
        <f>Tablas!$G$5*L832</f>
        <v>500000</v>
      </c>
      <c r="V832" s="19">
        <f>Tablas!$H$5*M832</f>
        <v>180000</v>
      </c>
      <c r="W832" s="19">
        <f t="shared" si="62"/>
        <v>1053000</v>
      </c>
      <c r="X832" s="17">
        <f>VLOOKUP(G832, Tablas!$B$9:$C$36, 2, FALSE)</f>
        <v>2</v>
      </c>
      <c r="Y832" s="17">
        <f t="shared" si="63"/>
        <v>2019</v>
      </c>
      <c r="Z832" s="17">
        <f t="shared" si="64"/>
        <v>8</v>
      </c>
    </row>
    <row r="833" spans="1:26" x14ac:dyDescent="0.25">
      <c r="A833" s="2">
        <v>10000831</v>
      </c>
      <c r="B833" s="1" t="s">
        <v>1109</v>
      </c>
      <c r="C833" s="3">
        <v>43641</v>
      </c>
      <c r="D833" s="3">
        <v>43868</v>
      </c>
      <c r="E833" s="3" t="s">
        <v>44</v>
      </c>
      <c r="F833" s="1" t="s">
        <v>192</v>
      </c>
      <c r="G833" s="4" t="s">
        <v>143</v>
      </c>
      <c r="H833" s="8">
        <v>1</v>
      </c>
      <c r="I833" s="8">
        <v>1</v>
      </c>
      <c r="J833" s="8">
        <v>0</v>
      </c>
      <c r="K833" s="8">
        <v>1</v>
      </c>
      <c r="L833" s="8">
        <v>1</v>
      </c>
      <c r="M833" s="8">
        <v>0</v>
      </c>
      <c r="N833" s="17" t="str">
        <f t="shared" si="60"/>
        <v>Si</v>
      </c>
      <c r="O833" s="17" t="str">
        <f t="shared" si="61"/>
        <v>Si</v>
      </c>
      <c r="P833" s="17">
        <v>1</v>
      </c>
      <c r="Q833" s="19">
        <f>Tablas!$C$5*H833</f>
        <v>2500</v>
      </c>
      <c r="R833" s="19">
        <f>Tablas!$D$5*I833</f>
        <v>6500</v>
      </c>
      <c r="S833" s="19">
        <f>Tablas!$E$5*J833</f>
        <v>0</v>
      </c>
      <c r="T833" s="19">
        <f>Tablas!$F$5*K833</f>
        <v>120000</v>
      </c>
      <c r="U833" s="19">
        <f>Tablas!$G$5*L833</f>
        <v>250000</v>
      </c>
      <c r="V833" s="19">
        <f>Tablas!$H$5*M833</f>
        <v>0</v>
      </c>
      <c r="W833" s="19">
        <f t="shared" si="62"/>
        <v>379000</v>
      </c>
      <c r="X833" s="17">
        <f>VLOOKUP(G833, Tablas!$B$9:$C$36, 2, FALSE)</f>
        <v>3</v>
      </c>
      <c r="Y833" s="17">
        <f t="shared" si="63"/>
        <v>2019</v>
      </c>
      <c r="Z833" s="17">
        <f t="shared" si="64"/>
        <v>2</v>
      </c>
    </row>
    <row r="834" spans="1:26" x14ac:dyDescent="0.25">
      <c r="A834" s="2">
        <v>10000832</v>
      </c>
      <c r="B834" s="1" t="s">
        <v>1110</v>
      </c>
      <c r="C834" s="3">
        <v>43641</v>
      </c>
      <c r="D834" s="3">
        <v>44011</v>
      </c>
      <c r="E834" s="3" t="s">
        <v>37</v>
      </c>
      <c r="F834" s="1" t="s">
        <v>291</v>
      </c>
      <c r="G834" s="4" t="s">
        <v>219</v>
      </c>
      <c r="H834" s="8">
        <v>1</v>
      </c>
      <c r="I834" s="8">
        <v>2</v>
      </c>
      <c r="J834" s="8">
        <v>0</v>
      </c>
      <c r="K834" s="8">
        <v>1</v>
      </c>
      <c r="L834" s="8">
        <v>2</v>
      </c>
      <c r="M834" s="8">
        <v>1</v>
      </c>
      <c r="N834" s="17" t="str">
        <f t="shared" si="60"/>
        <v>Si</v>
      </c>
      <c r="O834" s="17" t="str">
        <f t="shared" si="61"/>
        <v>Si</v>
      </c>
      <c r="P834" s="17">
        <v>1</v>
      </c>
      <c r="Q834" s="19">
        <f>Tablas!$C$5*H834</f>
        <v>2500</v>
      </c>
      <c r="R834" s="19">
        <f>Tablas!$D$5*I834</f>
        <v>13000</v>
      </c>
      <c r="S834" s="19">
        <f>Tablas!$E$5*J834</f>
        <v>0</v>
      </c>
      <c r="T834" s="19">
        <f>Tablas!$F$5*K834</f>
        <v>120000</v>
      </c>
      <c r="U834" s="19">
        <f>Tablas!$G$5*L834</f>
        <v>500000</v>
      </c>
      <c r="V834" s="19">
        <f>Tablas!$H$5*M834</f>
        <v>180000</v>
      </c>
      <c r="W834" s="19">
        <f t="shared" si="62"/>
        <v>815500</v>
      </c>
      <c r="X834" s="17">
        <f>VLOOKUP(G834, Tablas!$B$9:$C$36, 2, FALSE)</f>
        <v>4</v>
      </c>
      <c r="Y834" s="17">
        <f t="shared" si="63"/>
        <v>2019</v>
      </c>
      <c r="Z834" s="17">
        <f t="shared" si="64"/>
        <v>6</v>
      </c>
    </row>
    <row r="835" spans="1:26" x14ac:dyDescent="0.25">
      <c r="A835" s="2">
        <v>10000833</v>
      </c>
      <c r="B835" s="1" t="s">
        <v>1111</v>
      </c>
      <c r="C835" s="3">
        <v>43651</v>
      </c>
      <c r="D835" s="3">
        <v>44126</v>
      </c>
      <c r="E835" s="3" t="s">
        <v>44</v>
      </c>
      <c r="F835" s="1" t="s">
        <v>1112</v>
      </c>
      <c r="G835" s="4" t="s">
        <v>143</v>
      </c>
      <c r="H835" s="8">
        <v>0</v>
      </c>
      <c r="I835" s="8">
        <v>0</v>
      </c>
      <c r="J835" s="8">
        <v>0</v>
      </c>
      <c r="K835" s="8">
        <v>0</v>
      </c>
      <c r="L835" s="8">
        <v>1</v>
      </c>
      <c r="M835" s="8">
        <v>1</v>
      </c>
      <c r="N835" s="17" t="str">
        <f t="shared" ref="N835:N898" si="65">IF(OR(H835&gt;0, I835&gt;0, J835&gt;0), "Si", "No")</f>
        <v>No</v>
      </c>
      <c r="O835" s="17" t="str">
        <f t="shared" ref="O835:O898" si="66">IF(OR(K835&gt;0, L835&gt;0, M835&gt;0), "Si", "No")</f>
        <v>Si</v>
      </c>
      <c r="P835" s="17">
        <v>1</v>
      </c>
      <c r="Q835" s="19">
        <f>Tablas!$C$5*H835</f>
        <v>0</v>
      </c>
      <c r="R835" s="19">
        <f>Tablas!$D$5*I835</f>
        <v>0</v>
      </c>
      <c r="S835" s="19">
        <f>Tablas!$E$5*J835</f>
        <v>0</v>
      </c>
      <c r="T835" s="19">
        <f>Tablas!$F$5*K835</f>
        <v>0</v>
      </c>
      <c r="U835" s="19">
        <f>Tablas!$G$5*L835</f>
        <v>250000</v>
      </c>
      <c r="V835" s="19">
        <f>Tablas!$H$5*M835</f>
        <v>180000</v>
      </c>
      <c r="W835" s="19">
        <f t="shared" ref="W835:W898" si="67">SUM(Q835:V835)</f>
        <v>430000</v>
      </c>
      <c r="X835" s="17">
        <f>VLOOKUP(G835, Tablas!$B$9:$C$36, 2, FALSE)</f>
        <v>3</v>
      </c>
      <c r="Y835" s="17">
        <f t="shared" si="63"/>
        <v>2019</v>
      </c>
      <c r="Z835" s="17">
        <f t="shared" si="64"/>
        <v>10</v>
      </c>
    </row>
    <row r="836" spans="1:26" x14ac:dyDescent="0.25">
      <c r="A836" s="2">
        <v>10000834</v>
      </c>
      <c r="B836" s="1" t="s">
        <v>1113</v>
      </c>
      <c r="C836" s="3">
        <v>43651</v>
      </c>
      <c r="D836" s="3">
        <v>44174</v>
      </c>
      <c r="E836" s="3" t="s">
        <v>37</v>
      </c>
      <c r="F836" s="1" t="s">
        <v>1114</v>
      </c>
      <c r="G836" s="4" t="s">
        <v>85</v>
      </c>
      <c r="H836" s="8">
        <v>0</v>
      </c>
      <c r="I836" s="8">
        <v>2</v>
      </c>
      <c r="J836" s="8">
        <v>0</v>
      </c>
      <c r="K836" s="8">
        <v>0</v>
      </c>
      <c r="L836" s="8">
        <v>3</v>
      </c>
      <c r="M836" s="8">
        <v>2</v>
      </c>
      <c r="N836" s="17" t="str">
        <f t="shared" si="65"/>
        <v>Si</v>
      </c>
      <c r="O836" s="17" t="str">
        <f t="shared" si="66"/>
        <v>Si</v>
      </c>
      <c r="P836" s="17">
        <v>1</v>
      </c>
      <c r="Q836" s="19">
        <f>Tablas!$C$5*H836</f>
        <v>0</v>
      </c>
      <c r="R836" s="19">
        <f>Tablas!$D$5*I836</f>
        <v>13000</v>
      </c>
      <c r="S836" s="19">
        <f>Tablas!$E$5*J836</f>
        <v>0</v>
      </c>
      <c r="T836" s="19">
        <f>Tablas!$F$5*K836</f>
        <v>0</v>
      </c>
      <c r="U836" s="19">
        <f>Tablas!$G$5*L836</f>
        <v>750000</v>
      </c>
      <c r="V836" s="19">
        <f>Tablas!$H$5*M836</f>
        <v>360000</v>
      </c>
      <c r="W836" s="19">
        <f t="shared" si="67"/>
        <v>1123000</v>
      </c>
      <c r="X836" s="17">
        <f>VLOOKUP(G836, Tablas!$B$9:$C$36, 2, FALSE)</f>
        <v>2</v>
      </c>
      <c r="Y836" s="17">
        <f t="shared" ref="Y836:Y899" si="68">YEAR(C836)</f>
        <v>2019</v>
      </c>
      <c r="Z836" s="17">
        <f t="shared" ref="Z836:Z899" si="69">MONTH(D836)</f>
        <v>12</v>
      </c>
    </row>
    <row r="837" spans="1:26" x14ac:dyDescent="0.25">
      <c r="A837" s="2">
        <v>10000835</v>
      </c>
      <c r="B837" s="1" t="s">
        <v>1115</v>
      </c>
      <c r="C837" s="3">
        <v>43651</v>
      </c>
      <c r="D837" s="3">
        <v>44084</v>
      </c>
      <c r="E837" s="3" t="s">
        <v>44</v>
      </c>
      <c r="F837" s="1" t="s">
        <v>99</v>
      </c>
      <c r="G837" s="4" t="s">
        <v>78</v>
      </c>
      <c r="H837" s="8">
        <v>1</v>
      </c>
      <c r="I837" s="8">
        <v>0</v>
      </c>
      <c r="J837" s="8">
        <v>0</v>
      </c>
      <c r="K837" s="8">
        <v>0</v>
      </c>
      <c r="L837" s="8">
        <v>2</v>
      </c>
      <c r="M837" s="8">
        <v>0</v>
      </c>
      <c r="N837" s="17" t="str">
        <f t="shared" si="65"/>
        <v>Si</v>
      </c>
      <c r="O837" s="17" t="str">
        <f t="shared" si="66"/>
        <v>Si</v>
      </c>
      <c r="P837" s="17">
        <v>1</v>
      </c>
      <c r="Q837" s="19">
        <f>Tablas!$C$5*H837</f>
        <v>2500</v>
      </c>
      <c r="R837" s="19">
        <f>Tablas!$D$5*I837</f>
        <v>0</v>
      </c>
      <c r="S837" s="19">
        <f>Tablas!$E$5*J837</f>
        <v>0</v>
      </c>
      <c r="T837" s="19">
        <f>Tablas!$F$5*K837</f>
        <v>0</v>
      </c>
      <c r="U837" s="19">
        <f>Tablas!$G$5*L837</f>
        <v>500000</v>
      </c>
      <c r="V837" s="19">
        <f>Tablas!$H$5*M837</f>
        <v>0</v>
      </c>
      <c r="W837" s="19">
        <f t="shared" si="67"/>
        <v>502500</v>
      </c>
      <c r="X837" s="17">
        <f>VLOOKUP(G837, Tablas!$B$9:$C$36, 2, FALSE)</f>
        <v>2</v>
      </c>
      <c r="Y837" s="17">
        <f t="shared" si="68"/>
        <v>2019</v>
      </c>
      <c r="Z837" s="17">
        <f t="shared" si="69"/>
        <v>9</v>
      </c>
    </row>
    <row r="838" spans="1:26" x14ac:dyDescent="0.25">
      <c r="A838" s="2">
        <v>10000836</v>
      </c>
      <c r="B838" s="1" t="s">
        <v>1116</v>
      </c>
      <c r="C838" s="3">
        <v>43651</v>
      </c>
      <c r="D838" s="3">
        <v>44195</v>
      </c>
      <c r="E838" s="3" t="s">
        <v>37</v>
      </c>
      <c r="F838" s="1" t="s">
        <v>168</v>
      </c>
      <c r="G838" s="4" t="s">
        <v>125</v>
      </c>
      <c r="H838" s="8">
        <v>0</v>
      </c>
      <c r="I838" s="8">
        <v>2</v>
      </c>
      <c r="J838" s="8">
        <v>1</v>
      </c>
      <c r="K838" s="8">
        <v>1</v>
      </c>
      <c r="L838" s="8">
        <v>1</v>
      </c>
      <c r="M838" s="8">
        <v>0</v>
      </c>
      <c r="N838" s="17" t="str">
        <f t="shared" si="65"/>
        <v>Si</v>
      </c>
      <c r="O838" s="17" t="str">
        <f t="shared" si="66"/>
        <v>Si</v>
      </c>
      <c r="P838" s="17">
        <v>1</v>
      </c>
      <c r="Q838" s="19">
        <f>Tablas!$C$5*H838</f>
        <v>0</v>
      </c>
      <c r="R838" s="19">
        <f>Tablas!$D$5*I838</f>
        <v>13000</v>
      </c>
      <c r="S838" s="19">
        <f>Tablas!$E$5*J838</f>
        <v>1500</v>
      </c>
      <c r="T838" s="19">
        <f>Tablas!$F$5*K838</f>
        <v>120000</v>
      </c>
      <c r="U838" s="19">
        <f>Tablas!$G$5*L838</f>
        <v>250000</v>
      </c>
      <c r="V838" s="19">
        <f>Tablas!$H$5*M838</f>
        <v>0</v>
      </c>
      <c r="W838" s="19">
        <f t="shared" si="67"/>
        <v>384500</v>
      </c>
      <c r="X838" s="17">
        <f>VLOOKUP(G838, Tablas!$B$9:$C$36, 2, FALSE)</f>
        <v>3</v>
      </c>
      <c r="Y838" s="17">
        <f t="shared" si="68"/>
        <v>2019</v>
      </c>
      <c r="Z838" s="17">
        <f t="shared" si="69"/>
        <v>12</v>
      </c>
    </row>
    <row r="839" spans="1:26" x14ac:dyDescent="0.25">
      <c r="A839" s="2">
        <v>10000837</v>
      </c>
      <c r="B839" s="1" t="s">
        <v>1117</v>
      </c>
      <c r="C839" s="3">
        <v>43651</v>
      </c>
      <c r="D839" s="3">
        <v>44367</v>
      </c>
      <c r="E839" s="3" t="s">
        <v>37</v>
      </c>
      <c r="F839" s="1" t="s">
        <v>41</v>
      </c>
      <c r="G839" s="4" t="s">
        <v>41</v>
      </c>
      <c r="H839" s="8">
        <v>0</v>
      </c>
      <c r="I839" s="8">
        <v>2</v>
      </c>
      <c r="J839" s="8">
        <v>1</v>
      </c>
      <c r="K839" s="8">
        <v>0</v>
      </c>
      <c r="L839" s="8">
        <v>1</v>
      </c>
      <c r="M839" s="8">
        <v>0</v>
      </c>
      <c r="N839" s="17" t="str">
        <f t="shared" si="65"/>
        <v>Si</v>
      </c>
      <c r="O839" s="17" t="str">
        <f t="shared" si="66"/>
        <v>Si</v>
      </c>
      <c r="P839" s="17">
        <v>1</v>
      </c>
      <c r="Q839" s="19">
        <f>Tablas!$C$5*H839</f>
        <v>0</v>
      </c>
      <c r="R839" s="19">
        <f>Tablas!$D$5*I839</f>
        <v>13000</v>
      </c>
      <c r="S839" s="19">
        <f>Tablas!$E$5*J839</f>
        <v>1500</v>
      </c>
      <c r="T839" s="19">
        <f>Tablas!$F$5*K839</f>
        <v>0</v>
      </c>
      <c r="U839" s="19">
        <f>Tablas!$G$5*L839</f>
        <v>250000</v>
      </c>
      <c r="V839" s="19">
        <f>Tablas!$H$5*M839</f>
        <v>0</v>
      </c>
      <c r="W839" s="19">
        <f t="shared" si="67"/>
        <v>264500</v>
      </c>
      <c r="X839" s="17">
        <f>VLOOKUP(G839, Tablas!$B$9:$C$36, 2, FALSE)</f>
        <v>1</v>
      </c>
      <c r="Y839" s="17">
        <f t="shared" si="68"/>
        <v>2019</v>
      </c>
      <c r="Z839" s="17">
        <f t="shared" si="69"/>
        <v>6</v>
      </c>
    </row>
    <row r="840" spans="1:26" x14ac:dyDescent="0.25">
      <c r="A840" s="2">
        <v>10000838</v>
      </c>
      <c r="B840" s="1" t="s">
        <v>1118</v>
      </c>
      <c r="C840" s="3">
        <v>43651</v>
      </c>
      <c r="D840" s="3">
        <v>44249</v>
      </c>
      <c r="E840" s="3" t="s">
        <v>37</v>
      </c>
      <c r="F840" s="1" t="s">
        <v>377</v>
      </c>
      <c r="G840" s="4" t="s">
        <v>189</v>
      </c>
      <c r="H840" s="8">
        <v>0</v>
      </c>
      <c r="I840" s="8">
        <v>0</v>
      </c>
      <c r="J840" s="8">
        <v>1</v>
      </c>
      <c r="K840" s="8">
        <v>3</v>
      </c>
      <c r="L840" s="8">
        <v>1</v>
      </c>
      <c r="M840" s="8">
        <v>1</v>
      </c>
      <c r="N840" s="17" t="str">
        <f t="shared" si="65"/>
        <v>Si</v>
      </c>
      <c r="O840" s="17" t="str">
        <f t="shared" si="66"/>
        <v>Si</v>
      </c>
      <c r="P840" s="17">
        <v>1</v>
      </c>
      <c r="Q840" s="19">
        <f>Tablas!$C$5*H840</f>
        <v>0</v>
      </c>
      <c r="R840" s="19">
        <f>Tablas!$D$5*I840</f>
        <v>0</v>
      </c>
      <c r="S840" s="19">
        <f>Tablas!$E$5*J840</f>
        <v>1500</v>
      </c>
      <c r="T840" s="19">
        <f>Tablas!$F$5*K840</f>
        <v>360000</v>
      </c>
      <c r="U840" s="19">
        <f>Tablas!$G$5*L840</f>
        <v>250000</v>
      </c>
      <c r="V840" s="19">
        <f>Tablas!$H$5*M840</f>
        <v>180000</v>
      </c>
      <c r="W840" s="19">
        <f t="shared" si="67"/>
        <v>791500</v>
      </c>
      <c r="X840" s="17">
        <f>VLOOKUP(G840, Tablas!$B$9:$C$36, 2, FALSE)</f>
        <v>4</v>
      </c>
      <c r="Y840" s="17">
        <f t="shared" si="68"/>
        <v>2019</v>
      </c>
      <c r="Z840" s="17">
        <f t="shared" si="69"/>
        <v>2</v>
      </c>
    </row>
    <row r="841" spans="1:26" x14ac:dyDescent="0.25">
      <c r="A841" s="2">
        <v>10000839</v>
      </c>
      <c r="B841" s="1" t="s">
        <v>1119</v>
      </c>
      <c r="C841" s="3">
        <v>43666</v>
      </c>
      <c r="D841" s="3">
        <v>44217</v>
      </c>
      <c r="E841" s="3" t="s">
        <v>37</v>
      </c>
      <c r="F841" s="1" t="s">
        <v>577</v>
      </c>
      <c r="G841" s="4" t="s">
        <v>74</v>
      </c>
      <c r="H841" s="8">
        <v>0</v>
      </c>
      <c r="I841" s="8">
        <v>0</v>
      </c>
      <c r="J841" s="8">
        <v>0</v>
      </c>
      <c r="K841" s="8">
        <v>3</v>
      </c>
      <c r="L841" s="8">
        <v>1</v>
      </c>
      <c r="M841" s="8">
        <v>0</v>
      </c>
      <c r="N841" s="17" t="str">
        <f t="shared" si="65"/>
        <v>No</v>
      </c>
      <c r="O841" s="17" t="str">
        <f t="shared" si="66"/>
        <v>Si</v>
      </c>
      <c r="P841" s="17">
        <v>1</v>
      </c>
      <c r="Q841" s="19">
        <f>Tablas!$C$5*H841</f>
        <v>0</v>
      </c>
      <c r="R841" s="19">
        <f>Tablas!$D$5*I841</f>
        <v>0</v>
      </c>
      <c r="S841" s="19">
        <f>Tablas!$E$5*J841</f>
        <v>0</v>
      </c>
      <c r="T841" s="19">
        <f>Tablas!$F$5*K841</f>
        <v>360000</v>
      </c>
      <c r="U841" s="19">
        <f>Tablas!$G$5*L841</f>
        <v>250000</v>
      </c>
      <c r="V841" s="19">
        <f>Tablas!$H$5*M841</f>
        <v>0</v>
      </c>
      <c r="W841" s="19">
        <f t="shared" si="67"/>
        <v>610000</v>
      </c>
      <c r="X841" s="17">
        <f>VLOOKUP(G841, Tablas!$B$9:$C$36, 2, FALSE)</f>
        <v>2</v>
      </c>
      <c r="Y841" s="17">
        <f t="shared" si="68"/>
        <v>2019</v>
      </c>
      <c r="Z841" s="17">
        <f t="shared" si="69"/>
        <v>1</v>
      </c>
    </row>
    <row r="842" spans="1:26" x14ac:dyDescent="0.25">
      <c r="A842" s="2">
        <v>10000840</v>
      </c>
      <c r="B842" s="1" t="s">
        <v>1120</v>
      </c>
      <c r="C842" s="3">
        <v>43669</v>
      </c>
      <c r="D842" s="3">
        <v>44249</v>
      </c>
      <c r="E842" s="3" t="s">
        <v>37</v>
      </c>
      <c r="F842" s="1" t="s">
        <v>1121</v>
      </c>
      <c r="G842" s="4" t="s">
        <v>109</v>
      </c>
      <c r="H842" s="8">
        <v>0</v>
      </c>
      <c r="I842" s="8">
        <v>1</v>
      </c>
      <c r="J842" s="8">
        <v>0</v>
      </c>
      <c r="K842" s="8">
        <v>1</v>
      </c>
      <c r="L842" s="8">
        <v>2</v>
      </c>
      <c r="M842" s="8">
        <v>2</v>
      </c>
      <c r="N842" s="17" t="str">
        <f t="shared" si="65"/>
        <v>Si</v>
      </c>
      <c r="O842" s="17" t="str">
        <f t="shared" si="66"/>
        <v>Si</v>
      </c>
      <c r="P842" s="17">
        <v>1</v>
      </c>
      <c r="Q842" s="19">
        <f>Tablas!$C$5*H842</f>
        <v>0</v>
      </c>
      <c r="R842" s="19">
        <f>Tablas!$D$5*I842</f>
        <v>6500</v>
      </c>
      <c r="S842" s="19">
        <f>Tablas!$E$5*J842</f>
        <v>0</v>
      </c>
      <c r="T842" s="19">
        <f>Tablas!$F$5*K842</f>
        <v>120000</v>
      </c>
      <c r="U842" s="19">
        <f>Tablas!$G$5*L842</f>
        <v>500000</v>
      </c>
      <c r="V842" s="19">
        <f>Tablas!$H$5*M842</f>
        <v>360000</v>
      </c>
      <c r="W842" s="19">
        <f t="shared" si="67"/>
        <v>986500</v>
      </c>
      <c r="X842" s="17">
        <f>VLOOKUP(G842, Tablas!$B$9:$C$36, 2, FALSE)</f>
        <v>3</v>
      </c>
      <c r="Y842" s="17">
        <f t="shared" si="68"/>
        <v>2019</v>
      </c>
      <c r="Z842" s="17">
        <f t="shared" si="69"/>
        <v>2</v>
      </c>
    </row>
    <row r="843" spans="1:26" x14ac:dyDescent="0.25">
      <c r="A843" s="2">
        <v>10000841</v>
      </c>
      <c r="B843" s="1" t="s">
        <v>1122</v>
      </c>
      <c r="C843" s="3">
        <v>43673</v>
      </c>
      <c r="D843" s="3">
        <v>43793</v>
      </c>
      <c r="E843" s="3" t="s">
        <v>37</v>
      </c>
      <c r="F843" s="1" t="s">
        <v>903</v>
      </c>
      <c r="G843" s="4" t="s">
        <v>90</v>
      </c>
      <c r="H843" s="8">
        <v>0</v>
      </c>
      <c r="I843" s="8">
        <v>2</v>
      </c>
      <c r="J843" s="8">
        <v>0</v>
      </c>
      <c r="K843" s="8">
        <v>1</v>
      </c>
      <c r="L843" s="8">
        <v>1</v>
      </c>
      <c r="M843" s="8">
        <v>1</v>
      </c>
      <c r="N843" s="17" t="str">
        <f t="shared" si="65"/>
        <v>Si</v>
      </c>
      <c r="O843" s="17" t="str">
        <f t="shared" si="66"/>
        <v>Si</v>
      </c>
      <c r="P843" s="17">
        <v>1</v>
      </c>
      <c r="Q843" s="19">
        <f>Tablas!$C$5*H843</f>
        <v>0</v>
      </c>
      <c r="R843" s="19">
        <f>Tablas!$D$5*I843</f>
        <v>13000</v>
      </c>
      <c r="S843" s="19">
        <f>Tablas!$E$5*J843</f>
        <v>0</v>
      </c>
      <c r="T843" s="19">
        <f>Tablas!$F$5*K843</f>
        <v>120000</v>
      </c>
      <c r="U843" s="19">
        <f>Tablas!$G$5*L843</f>
        <v>250000</v>
      </c>
      <c r="V843" s="19">
        <f>Tablas!$H$5*M843</f>
        <v>180000</v>
      </c>
      <c r="W843" s="19">
        <f t="shared" si="67"/>
        <v>563000</v>
      </c>
      <c r="X843" s="17">
        <f>VLOOKUP(G843, Tablas!$B$9:$C$36, 2, FALSE)</f>
        <v>2</v>
      </c>
      <c r="Y843" s="17">
        <f t="shared" si="68"/>
        <v>2019</v>
      </c>
      <c r="Z843" s="17">
        <f t="shared" si="69"/>
        <v>11</v>
      </c>
    </row>
    <row r="844" spans="1:26" x14ac:dyDescent="0.25">
      <c r="A844" s="2">
        <v>10000842</v>
      </c>
      <c r="B844" s="1" t="s">
        <v>1123</v>
      </c>
      <c r="C844" s="3">
        <v>43673</v>
      </c>
      <c r="D844" s="3">
        <v>44138</v>
      </c>
      <c r="E844" s="3" t="s">
        <v>37</v>
      </c>
      <c r="F844" s="1" t="s">
        <v>106</v>
      </c>
      <c r="G844" s="4" t="s">
        <v>50</v>
      </c>
      <c r="H844" s="8">
        <v>0</v>
      </c>
      <c r="I844" s="8">
        <v>2</v>
      </c>
      <c r="J844" s="8">
        <v>1</v>
      </c>
      <c r="K844" s="8">
        <v>0</v>
      </c>
      <c r="L844" s="8">
        <v>3</v>
      </c>
      <c r="M844" s="8">
        <v>2</v>
      </c>
      <c r="N844" s="17" t="str">
        <f t="shared" si="65"/>
        <v>Si</v>
      </c>
      <c r="O844" s="17" t="str">
        <f t="shared" si="66"/>
        <v>Si</v>
      </c>
      <c r="P844" s="17">
        <v>1</v>
      </c>
      <c r="Q844" s="19">
        <f>Tablas!$C$5*H844</f>
        <v>0</v>
      </c>
      <c r="R844" s="19">
        <f>Tablas!$D$5*I844</f>
        <v>13000</v>
      </c>
      <c r="S844" s="19">
        <f>Tablas!$E$5*J844</f>
        <v>1500</v>
      </c>
      <c r="T844" s="19">
        <f>Tablas!$F$5*K844</f>
        <v>0</v>
      </c>
      <c r="U844" s="19">
        <f>Tablas!$G$5*L844</f>
        <v>750000</v>
      </c>
      <c r="V844" s="19">
        <f>Tablas!$H$5*M844</f>
        <v>360000</v>
      </c>
      <c r="W844" s="19">
        <f t="shared" si="67"/>
        <v>1124500</v>
      </c>
      <c r="X844" s="17">
        <f>VLOOKUP(G844, Tablas!$B$9:$C$36, 2, FALSE)</f>
        <v>1</v>
      </c>
      <c r="Y844" s="17">
        <f t="shared" si="68"/>
        <v>2019</v>
      </c>
      <c r="Z844" s="17">
        <f t="shared" si="69"/>
        <v>11</v>
      </c>
    </row>
    <row r="845" spans="1:26" x14ac:dyDescent="0.25">
      <c r="A845" s="2">
        <v>10000843</v>
      </c>
      <c r="B845" s="1" t="s">
        <v>1124</v>
      </c>
      <c r="C845" s="3">
        <v>43673</v>
      </c>
      <c r="D845" s="3">
        <v>44500</v>
      </c>
      <c r="E845" s="3" t="s">
        <v>37</v>
      </c>
      <c r="F845" s="1" t="s">
        <v>1125</v>
      </c>
      <c r="G845" s="4" t="s">
        <v>82</v>
      </c>
      <c r="H845" s="8">
        <v>0</v>
      </c>
      <c r="I845" s="8">
        <v>1</v>
      </c>
      <c r="J845" s="8">
        <v>0</v>
      </c>
      <c r="K845" s="8">
        <v>3</v>
      </c>
      <c r="L845" s="8">
        <v>1</v>
      </c>
      <c r="M845" s="8">
        <v>2</v>
      </c>
      <c r="N845" s="17" t="str">
        <f t="shared" si="65"/>
        <v>Si</v>
      </c>
      <c r="O845" s="17" t="str">
        <f t="shared" si="66"/>
        <v>Si</v>
      </c>
      <c r="P845" s="17">
        <v>1</v>
      </c>
      <c r="Q845" s="19">
        <f>Tablas!$C$5*H845</f>
        <v>0</v>
      </c>
      <c r="R845" s="19">
        <f>Tablas!$D$5*I845</f>
        <v>6500</v>
      </c>
      <c r="S845" s="19">
        <f>Tablas!$E$5*J845</f>
        <v>0</v>
      </c>
      <c r="T845" s="19">
        <f>Tablas!$F$5*K845</f>
        <v>360000</v>
      </c>
      <c r="U845" s="19">
        <f>Tablas!$G$5*L845</f>
        <v>250000</v>
      </c>
      <c r="V845" s="19">
        <f>Tablas!$H$5*M845</f>
        <v>360000</v>
      </c>
      <c r="W845" s="19">
        <f t="shared" si="67"/>
        <v>976500</v>
      </c>
      <c r="X845" s="17">
        <f>VLOOKUP(G845, Tablas!$B$9:$C$36, 2, FALSE)</f>
        <v>2</v>
      </c>
      <c r="Y845" s="17">
        <f t="shared" si="68"/>
        <v>2019</v>
      </c>
      <c r="Z845" s="17">
        <f t="shared" si="69"/>
        <v>10</v>
      </c>
    </row>
    <row r="846" spans="1:26" x14ac:dyDescent="0.25">
      <c r="A846" s="2">
        <v>10000844</v>
      </c>
      <c r="B846" s="1" t="s">
        <v>1126</v>
      </c>
      <c r="C846" s="3">
        <v>43673</v>
      </c>
      <c r="D846" s="3">
        <v>44557</v>
      </c>
      <c r="E846" s="3" t="s">
        <v>37</v>
      </c>
      <c r="F846" s="1" t="s">
        <v>115</v>
      </c>
      <c r="G846" s="4" t="s">
        <v>74</v>
      </c>
      <c r="H846" s="8">
        <v>0</v>
      </c>
      <c r="I846" s="8">
        <v>1</v>
      </c>
      <c r="J846" s="8">
        <v>0</v>
      </c>
      <c r="K846" s="8">
        <v>0</v>
      </c>
      <c r="L846" s="8">
        <v>1</v>
      </c>
      <c r="M846" s="8">
        <v>0</v>
      </c>
      <c r="N846" s="17" t="str">
        <f t="shared" si="65"/>
        <v>Si</v>
      </c>
      <c r="O846" s="17" t="str">
        <f t="shared" si="66"/>
        <v>Si</v>
      </c>
      <c r="P846" s="17">
        <v>1</v>
      </c>
      <c r="Q846" s="19">
        <f>Tablas!$C$5*H846</f>
        <v>0</v>
      </c>
      <c r="R846" s="19">
        <f>Tablas!$D$5*I846</f>
        <v>6500</v>
      </c>
      <c r="S846" s="19">
        <f>Tablas!$E$5*J846</f>
        <v>0</v>
      </c>
      <c r="T846" s="19">
        <f>Tablas!$F$5*K846</f>
        <v>0</v>
      </c>
      <c r="U846" s="19">
        <f>Tablas!$G$5*L846</f>
        <v>250000</v>
      </c>
      <c r="V846" s="19">
        <f>Tablas!$H$5*M846</f>
        <v>0</v>
      </c>
      <c r="W846" s="19">
        <f t="shared" si="67"/>
        <v>256500</v>
      </c>
      <c r="X846" s="17">
        <f>VLOOKUP(G846, Tablas!$B$9:$C$36, 2, FALSE)</f>
        <v>2</v>
      </c>
      <c r="Y846" s="17">
        <f t="shared" si="68"/>
        <v>2019</v>
      </c>
      <c r="Z846" s="17">
        <f t="shared" si="69"/>
        <v>12</v>
      </c>
    </row>
    <row r="847" spans="1:26" x14ac:dyDescent="0.25">
      <c r="A847" s="2">
        <v>10000845</v>
      </c>
      <c r="B847" s="1" t="s">
        <v>1127</v>
      </c>
      <c r="C847" s="3">
        <v>43673</v>
      </c>
      <c r="D847" s="3">
        <v>44162</v>
      </c>
      <c r="E847" s="3" t="s">
        <v>37</v>
      </c>
      <c r="F847" s="1" t="s">
        <v>69</v>
      </c>
      <c r="G847" s="4" t="s">
        <v>70</v>
      </c>
      <c r="H847" s="8">
        <v>0</v>
      </c>
      <c r="I847" s="8">
        <v>0</v>
      </c>
      <c r="J847" s="8">
        <v>0</v>
      </c>
      <c r="K847" s="8">
        <v>3</v>
      </c>
      <c r="L847" s="8">
        <v>1</v>
      </c>
      <c r="M847" s="8">
        <v>2</v>
      </c>
      <c r="N847" s="17" t="str">
        <f t="shared" si="65"/>
        <v>No</v>
      </c>
      <c r="O847" s="17" t="str">
        <f t="shared" si="66"/>
        <v>Si</v>
      </c>
      <c r="P847" s="17">
        <v>1</v>
      </c>
      <c r="Q847" s="19">
        <f>Tablas!$C$5*H847</f>
        <v>0</v>
      </c>
      <c r="R847" s="19">
        <f>Tablas!$D$5*I847</f>
        <v>0</v>
      </c>
      <c r="S847" s="19">
        <f>Tablas!$E$5*J847</f>
        <v>0</v>
      </c>
      <c r="T847" s="19">
        <f>Tablas!$F$5*K847</f>
        <v>360000</v>
      </c>
      <c r="U847" s="19">
        <f>Tablas!$G$5*L847</f>
        <v>250000</v>
      </c>
      <c r="V847" s="19">
        <f>Tablas!$H$5*M847</f>
        <v>360000</v>
      </c>
      <c r="W847" s="19">
        <f t="shared" si="67"/>
        <v>970000</v>
      </c>
      <c r="X847" s="17">
        <f>VLOOKUP(G847, Tablas!$B$9:$C$36, 2, FALSE)</f>
        <v>2</v>
      </c>
      <c r="Y847" s="17">
        <f t="shared" si="68"/>
        <v>2019</v>
      </c>
      <c r="Z847" s="17">
        <f t="shared" si="69"/>
        <v>11</v>
      </c>
    </row>
    <row r="848" spans="1:26" x14ac:dyDescent="0.25">
      <c r="A848" s="2">
        <v>10000846</v>
      </c>
      <c r="B848" s="1" t="s">
        <v>1128</v>
      </c>
      <c r="C848" s="3">
        <v>43673</v>
      </c>
      <c r="D848" s="3">
        <v>44364</v>
      </c>
      <c r="E848" s="3" t="s">
        <v>37</v>
      </c>
      <c r="F848" s="1" t="s">
        <v>1129</v>
      </c>
      <c r="G848" s="4" t="s">
        <v>78</v>
      </c>
      <c r="H848" s="8">
        <v>0</v>
      </c>
      <c r="I848" s="8">
        <v>0</v>
      </c>
      <c r="J848" s="8">
        <v>0</v>
      </c>
      <c r="K848" s="8">
        <v>3</v>
      </c>
      <c r="L848" s="8">
        <v>1</v>
      </c>
      <c r="M848" s="8">
        <v>1</v>
      </c>
      <c r="N848" s="17" t="str">
        <f t="shared" si="65"/>
        <v>No</v>
      </c>
      <c r="O848" s="17" t="str">
        <f t="shared" si="66"/>
        <v>Si</v>
      </c>
      <c r="P848" s="17">
        <v>1</v>
      </c>
      <c r="Q848" s="19">
        <f>Tablas!$C$5*H848</f>
        <v>0</v>
      </c>
      <c r="R848" s="19">
        <f>Tablas!$D$5*I848</f>
        <v>0</v>
      </c>
      <c r="S848" s="19">
        <f>Tablas!$E$5*J848</f>
        <v>0</v>
      </c>
      <c r="T848" s="19">
        <f>Tablas!$F$5*K848</f>
        <v>360000</v>
      </c>
      <c r="U848" s="19">
        <f>Tablas!$G$5*L848</f>
        <v>250000</v>
      </c>
      <c r="V848" s="19">
        <f>Tablas!$H$5*M848</f>
        <v>180000</v>
      </c>
      <c r="W848" s="19">
        <f t="shared" si="67"/>
        <v>790000</v>
      </c>
      <c r="X848" s="17">
        <f>VLOOKUP(G848, Tablas!$B$9:$C$36, 2, FALSE)</f>
        <v>2</v>
      </c>
      <c r="Y848" s="17">
        <f t="shared" si="68"/>
        <v>2019</v>
      </c>
      <c r="Z848" s="17">
        <f t="shared" si="69"/>
        <v>6</v>
      </c>
    </row>
    <row r="849" spans="1:26" x14ac:dyDescent="0.25">
      <c r="A849" s="2">
        <v>10000847</v>
      </c>
      <c r="B849" s="1" t="s">
        <v>1130</v>
      </c>
      <c r="C849" s="3">
        <v>43673</v>
      </c>
      <c r="D849" s="3">
        <v>43857</v>
      </c>
      <c r="E849" s="3" t="s">
        <v>37</v>
      </c>
      <c r="F849" s="1" t="s">
        <v>1131</v>
      </c>
      <c r="G849" s="4" t="s">
        <v>90</v>
      </c>
      <c r="H849" s="8">
        <v>0</v>
      </c>
      <c r="I849" s="8">
        <v>0</v>
      </c>
      <c r="J849" s="8">
        <v>1</v>
      </c>
      <c r="K849" s="8">
        <v>1</v>
      </c>
      <c r="L849" s="8">
        <v>2</v>
      </c>
      <c r="M849" s="8">
        <v>2</v>
      </c>
      <c r="N849" s="17" t="str">
        <f t="shared" si="65"/>
        <v>Si</v>
      </c>
      <c r="O849" s="17" t="str">
        <f t="shared" si="66"/>
        <v>Si</v>
      </c>
      <c r="P849" s="17">
        <v>1</v>
      </c>
      <c r="Q849" s="19">
        <f>Tablas!$C$5*H849</f>
        <v>0</v>
      </c>
      <c r="R849" s="19">
        <f>Tablas!$D$5*I849</f>
        <v>0</v>
      </c>
      <c r="S849" s="19">
        <f>Tablas!$E$5*J849</f>
        <v>1500</v>
      </c>
      <c r="T849" s="19">
        <f>Tablas!$F$5*K849</f>
        <v>120000</v>
      </c>
      <c r="U849" s="19">
        <f>Tablas!$G$5*L849</f>
        <v>500000</v>
      </c>
      <c r="V849" s="19">
        <f>Tablas!$H$5*M849</f>
        <v>360000</v>
      </c>
      <c r="W849" s="19">
        <f t="shared" si="67"/>
        <v>981500</v>
      </c>
      <c r="X849" s="17">
        <f>VLOOKUP(G849, Tablas!$B$9:$C$36, 2, FALSE)</f>
        <v>2</v>
      </c>
      <c r="Y849" s="17">
        <f t="shared" si="68"/>
        <v>2019</v>
      </c>
      <c r="Z849" s="17">
        <f t="shared" si="69"/>
        <v>1</v>
      </c>
    </row>
    <row r="850" spans="1:26" x14ac:dyDescent="0.25">
      <c r="A850" s="2">
        <v>10000848</v>
      </c>
      <c r="B850" s="1" t="s">
        <v>1132</v>
      </c>
      <c r="C850" s="3">
        <v>43673</v>
      </c>
      <c r="D850" s="3">
        <v>43799</v>
      </c>
      <c r="E850" s="3" t="s">
        <v>37</v>
      </c>
      <c r="F850" s="1" t="s">
        <v>495</v>
      </c>
      <c r="G850" s="4" t="s">
        <v>57</v>
      </c>
      <c r="H850" s="8">
        <v>1</v>
      </c>
      <c r="I850" s="8">
        <v>2</v>
      </c>
      <c r="J850" s="8">
        <v>0</v>
      </c>
      <c r="K850" s="8">
        <v>3</v>
      </c>
      <c r="L850" s="8">
        <v>3</v>
      </c>
      <c r="M850" s="8">
        <v>1</v>
      </c>
      <c r="N850" s="17" t="str">
        <f t="shared" si="65"/>
        <v>Si</v>
      </c>
      <c r="O850" s="17" t="str">
        <f t="shared" si="66"/>
        <v>Si</v>
      </c>
      <c r="P850" s="17">
        <v>1</v>
      </c>
      <c r="Q850" s="19">
        <f>Tablas!$C$5*H850</f>
        <v>2500</v>
      </c>
      <c r="R850" s="19">
        <f>Tablas!$D$5*I850</f>
        <v>13000</v>
      </c>
      <c r="S850" s="19">
        <f>Tablas!$E$5*J850</f>
        <v>0</v>
      </c>
      <c r="T850" s="19">
        <f>Tablas!$F$5*K850</f>
        <v>360000</v>
      </c>
      <c r="U850" s="19">
        <f>Tablas!$G$5*L850</f>
        <v>750000</v>
      </c>
      <c r="V850" s="19">
        <f>Tablas!$H$5*M850</f>
        <v>180000</v>
      </c>
      <c r="W850" s="19">
        <f t="shared" si="67"/>
        <v>1305500</v>
      </c>
      <c r="X850" s="17">
        <f>VLOOKUP(G850, Tablas!$B$9:$C$36, 2, FALSE)</f>
        <v>1</v>
      </c>
      <c r="Y850" s="17">
        <f t="shared" si="68"/>
        <v>2019</v>
      </c>
      <c r="Z850" s="17">
        <f t="shared" si="69"/>
        <v>11</v>
      </c>
    </row>
    <row r="851" spans="1:26" x14ac:dyDescent="0.25">
      <c r="A851" s="2">
        <v>10000849</v>
      </c>
      <c r="B851" s="1" t="s">
        <v>1133</v>
      </c>
      <c r="C851" s="3">
        <v>43673</v>
      </c>
      <c r="D851" s="3">
        <v>44361</v>
      </c>
      <c r="E851" s="3" t="s">
        <v>37</v>
      </c>
      <c r="F851" s="1" t="s">
        <v>131</v>
      </c>
      <c r="G851" s="4" t="s">
        <v>85</v>
      </c>
      <c r="H851" s="8">
        <v>0</v>
      </c>
      <c r="I851" s="8">
        <v>0</v>
      </c>
      <c r="J851" s="8">
        <v>0</v>
      </c>
      <c r="K851" s="8">
        <v>3</v>
      </c>
      <c r="L851" s="8">
        <v>2</v>
      </c>
      <c r="M851" s="8">
        <v>2</v>
      </c>
      <c r="N851" s="17" t="str">
        <f t="shared" si="65"/>
        <v>No</v>
      </c>
      <c r="O851" s="17" t="str">
        <f t="shared" si="66"/>
        <v>Si</v>
      </c>
      <c r="P851" s="17">
        <v>1</v>
      </c>
      <c r="Q851" s="19">
        <f>Tablas!$C$5*H851</f>
        <v>0</v>
      </c>
      <c r="R851" s="19">
        <f>Tablas!$D$5*I851</f>
        <v>0</v>
      </c>
      <c r="S851" s="19">
        <f>Tablas!$E$5*J851</f>
        <v>0</v>
      </c>
      <c r="T851" s="19">
        <f>Tablas!$F$5*K851</f>
        <v>360000</v>
      </c>
      <c r="U851" s="19">
        <f>Tablas!$G$5*L851</f>
        <v>500000</v>
      </c>
      <c r="V851" s="19">
        <f>Tablas!$H$5*M851</f>
        <v>360000</v>
      </c>
      <c r="W851" s="19">
        <f t="shared" si="67"/>
        <v>1220000</v>
      </c>
      <c r="X851" s="17">
        <f>VLOOKUP(G851, Tablas!$B$9:$C$36, 2, FALSE)</f>
        <v>2</v>
      </c>
      <c r="Y851" s="17">
        <f t="shared" si="68"/>
        <v>2019</v>
      </c>
      <c r="Z851" s="17">
        <f t="shared" si="69"/>
        <v>6</v>
      </c>
    </row>
    <row r="852" spans="1:26" x14ac:dyDescent="0.25">
      <c r="A852" s="2">
        <v>10000850</v>
      </c>
      <c r="B852" s="1" t="s">
        <v>1134</v>
      </c>
      <c r="C852" s="3">
        <v>43673</v>
      </c>
      <c r="D852" s="3">
        <v>43896</v>
      </c>
      <c r="E852" s="3" t="s">
        <v>37</v>
      </c>
      <c r="F852" s="1" t="s">
        <v>131</v>
      </c>
      <c r="G852" s="4" t="s">
        <v>85</v>
      </c>
      <c r="H852" s="8">
        <v>0</v>
      </c>
      <c r="I852" s="8">
        <v>2</v>
      </c>
      <c r="J852" s="8">
        <v>1</v>
      </c>
      <c r="K852" s="8">
        <v>0</v>
      </c>
      <c r="L852" s="8">
        <v>2</v>
      </c>
      <c r="M852" s="8">
        <v>0</v>
      </c>
      <c r="N852" s="17" t="str">
        <f t="shared" si="65"/>
        <v>Si</v>
      </c>
      <c r="O852" s="17" t="str">
        <f t="shared" si="66"/>
        <v>Si</v>
      </c>
      <c r="P852" s="17">
        <v>1</v>
      </c>
      <c r="Q852" s="19">
        <f>Tablas!$C$5*H852</f>
        <v>0</v>
      </c>
      <c r="R852" s="19">
        <f>Tablas!$D$5*I852</f>
        <v>13000</v>
      </c>
      <c r="S852" s="19">
        <f>Tablas!$E$5*J852</f>
        <v>1500</v>
      </c>
      <c r="T852" s="19">
        <f>Tablas!$F$5*K852</f>
        <v>0</v>
      </c>
      <c r="U852" s="19">
        <f>Tablas!$G$5*L852</f>
        <v>500000</v>
      </c>
      <c r="V852" s="19">
        <f>Tablas!$H$5*M852</f>
        <v>0</v>
      </c>
      <c r="W852" s="19">
        <f t="shared" si="67"/>
        <v>514500</v>
      </c>
      <c r="X852" s="17">
        <f>VLOOKUP(G852, Tablas!$B$9:$C$36, 2, FALSE)</f>
        <v>2</v>
      </c>
      <c r="Y852" s="17">
        <f t="shared" si="68"/>
        <v>2019</v>
      </c>
      <c r="Z852" s="17">
        <f t="shared" si="69"/>
        <v>3</v>
      </c>
    </row>
    <row r="853" spans="1:26" x14ac:dyDescent="0.25">
      <c r="A853" s="2">
        <v>10000851</v>
      </c>
      <c r="B853" s="1" t="s">
        <v>1135</v>
      </c>
      <c r="C853" s="3">
        <v>43673</v>
      </c>
      <c r="D853" s="3">
        <v>44274</v>
      </c>
      <c r="E853" s="3" t="s">
        <v>37</v>
      </c>
      <c r="F853" s="1" t="s">
        <v>204</v>
      </c>
      <c r="G853" s="4" t="s">
        <v>78</v>
      </c>
      <c r="H853" s="8">
        <v>0</v>
      </c>
      <c r="I853" s="8">
        <v>0</v>
      </c>
      <c r="J853" s="8">
        <v>1</v>
      </c>
      <c r="K853" s="8">
        <v>1</v>
      </c>
      <c r="L853" s="8">
        <v>3</v>
      </c>
      <c r="M853" s="8">
        <v>2</v>
      </c>
      <c r="N853" s="17" t="str">
        <f t="shared" si="65"/>
        <v>Si</v>
      </c>
      <c r="O853" s="17" t="str">
        <f t="shared" si="66"/>
        <v>Si</v>
      </c>
      <c r="P853" s="17">
        <v>1</v>
      </c>
      <c r="Q853" s="19">
        <f>Tablas!$C$5*H853</f>
        <v>0</v>
      </c>
      <c r="R853" s="19">
        <f>Tablas!$D$5*I853</f>
        <v>0</v>
      </c>
      <c r="S853" s="19">
        <f>Tablas!$E$5*J853</f>
        <v>1500</v>
      </c>
      <c r="T853" s="19">
        <f>Tablas!$F$5*K853</f>
        <v>120000</v>
      </c>
      <c r="U853" s="19">
        <f>Tablas!$G$5*L853</f>
        <v>750000</v>
      </c>
      <c r="V853" s="19">
        <f>Tablas!$H$5*M853</f>
        <v>360000</v>
      </c>
      <c r="W853" s="19">
        <f t="shared" si="67"/>
        <v>1231500</v>
      </c>
      <c r="X853" s="17">
        <f>VLOOKUP(G853, Tablas!$B$9:$C$36, 2, FALSE)</f>
        <v>2</v>
      </c>
      <c r="Y853" s="17">
        <f t="shared" si="68"/>
        <v>2019</v>
      </c>
      <c r="Z853" s="17">
        <f t="shared" si="69"/>
        <v>3</v>
      </c>
    </row>
    <row r="854" spans="1:26" x14ac:dyDescent="0.25">
      <c r="A854" s="2">
        <v>10000852</v>
      </c>
      <c r="B854" s="1" t="s">
        <v>1136</v>
      </c>
      <c r="C854" s="3">
        <v>43673</v>
      </c>
      <c r="D854" s="3">
        <v>44334</v>
      </c>
      <c r="E854" s="3" t="s">
        <v>37</v>
      </c>
      <c r="F854" s="1" t="s">
        <v>204</v>
      </c>
      <c r="G854" s="4" t="s">
        <v>78</v>
      </c>
      <c r="H854" s="8">
        <v>0</v>
      </c>
      <c r="I854" s="8">
        <v>0</v>
      </c>
      <c r="J854" s="8">
        <v>0</v>
      </c>
      <c r="K854" s="8">
        <v>3</v>
      </c>
      <c r="L854" s="8">
        <v>1</v>
      </c>
      <c r="M854" s="8">
        <v>2</v>
      </c>
      <c r="N854" s="17" t="str">
        <f t="shared" si="65"/>
        <v>No</v>
      </c>
      <c r="O854" s="17" t="str">
        <f t="shared" si="66"/>
        <v>Si</v>
      </c>
      <c r="P854" s="17">
        <v>1</v>
      </c>
      <c r="Q854" s="19">
        <f>Tablas!$C$5*H854</f>
        <v>0</v>
      </c>
      <c r="R854" s="19">
        <f>Tablas!$D$5*I854</f>
        <v>0</v>
      </c>
      <c r="S854" s="19">
        <f>Tablas!$E$5*J854</f>
        <v>0</v>
      </c>
      <c r="T854" s="19">
        <f>Tablas!$F$5*K854</f>
        <v>360000</v>
      </c>
      <c r="U854" s="19">
        <f>Tablas!$G$5*L854</f>
        <v>250000</v>
      </c>
      <c r="V854" s="19">
        <f>Tablas!$H$5*M854</f>
        <v>360000</v>
      </c>
      <c r="W854" s="19">
        <f t="shared" si="67"/>
        <v>970000</v>
      </c>
      <c r="X854" s="17">
        <f>VLOOKUP(G854, Tablas!$B$9:$C$36, 2, FALSE)</f>
        <v>2</v>
      </c>
      <c r="Y854" s="17">
        <f t="shared" si="68"/>
        <v>2019</v>
      </c>
      <c r="Z854" s="17">
        <f t="shared" si="69"/>
        <v>5</v>
      </c>
    </row>
    <row r="855" spans="1:26" x14ac:dyDescent="0.25">
      <c r="A855" s="2">
        <v>10000853</v>
      </c>
      <c r="B855" s="1" t="s">
        <v>1137</v>
      </c>
      <c r="C855" s="3">
        <v>43673</v>
      </c>
      <c r="D855" s="3">
        <v>43816</v>
      </c>
      <c r="E855" s="3" t="s">
        <v>37</v>
      </c>
      <c r="F855" s="1" t="s">
        <v>694</v>
      </c>
      <c r="G855" s="4" t="s">
        <v>39</v>
      </c>
      <c r="H855" s="8">
        <v>1</v>
      </c>
      <c r="I855" s="8">
        <v>0</v>
      </c>
      <c r="J855" s="8">
        <v>0</v>
      </c>
      <c r="K855" s="8">
        <v>3</v>
      </c>
      <c r="L855" s="8">
        <v>2</v>
      </c>
      <c r="M855" s="8">
        <v>2</v>
      </c>
      <c r="N855" s="17" t="str">
        <f t="shared" si="65"/>
        <v>Si</v>
      </c>
      <c r="O855" s="17" t="str">
        <f t="shared" si="66"/>
        <v>Si</v>
      </c>
      <c r="P855" s="17">
        <v>1</v>
      </c>
      <c r="Q855" s="19">
        <f>Tablas!$C$5*H855</f>
        <v>2500</v>
      </c>
      <c r="R855" s="19">
        <f>Tablas!$D$5*I855</f>
        <v>0</v>
      </c>
      <c r="S855" s="19">
        <f>Tablas!$E$5*J855</f>
        <v>0</v>
      </c>
      <c r="T855" s="19">
        <f>Tablas!$F$5*K855</f>
        <v>360000</v>
      </c>
      <c r="U855" s="19">
        <f>Tablas!$G$5*L855</f>
        <v>500000</v>
      </c>
      <c r="V855" s="19">
        <f>Tablas!$H$5*M855</f>
        <v>360000</v>
      </c>
      <c r="W855" s="19">
        <f t="shared" si="67"/>
        <v>1222500</v>
      </c>
      <c r="X855" s="17">
        <f>VLOOKUP(G855, Tablas!$B$9:$C$36, 2, FALSE)</f>
        <v>1</v>
      </c>
      <c r="Y855" s="17">
        <f t="shared" si="68"/>
        <v>2019</v>
      </c>
      <c r="Z855" s="17">
        <f t="shared" si="69"/>
        <v>12</v>
      </c>
    </row>
    <row r="856" spans="1:26" x14ac:dyDescent="0.25">
      <c r="A856" s="2">
        <v>10000854</v>
      </c>
      <c r="B856" s="1" t="s">
        <v>1138</v>
      </c>
      <c r="C856" s="3">
        <v>43673</v>
      </c>
      <c r="D856" s="3">
        <v>43735</v>
      </c>
      <c r="E856" s="3" t="s">
        <v>44</v>
      </c>
      <c r="F856" s="1" t="s">
        <v>1139</v>
      </c>
      <c r="G856" s="4" t="s">
        <v>149</v>
      </c>
      <c r="H856" s="8">
        <v>1</v>
      </c>
      <c r="I856" s="8">
        <v>1</v>
      </c>
      <c r="J856" s="8">
        <v>0</v>
      </c>
      <c r="K856" s="8">
        <v>0</v>
      </c>
      <c r="L856" s="8">
        <v>1</v>
      </c>
      <c r="M856" s="8">
        <v>1</v>
      </c>
      <c r="N856" s="17" t="str">
        <f t="shared" si="65"/>
        <v>Si</v>
      </c>
      <c r="O856" s="17" t="str">
        <f t="shared" si="66"/>
        <v>Si</v>
      </c>
      <c r="P856" s="17">
        <v>1</v>
      </c>
      <c r="Q856" s="19">
        <f>Tablas!$C$5*H856</f>
        <v>2500</v>
      </c>
      <c r="R856" s="19">
        <f>Tablas!$D$5*I856</f>
        <v>6500</v>
      </c>
      <c r="S856" s="19">
        <f>Tablas!$E$5*J856</f>
        <v>0</v>
      </c>
      <c r="T856" s="19">
        <f>Tablas!$F$5*K856</f>
        <v>0</v>
      </c>
      <c r="U856" s="19">
        <f>Tablas!$G$5*L856</f>
        <v>250000</v>
      </c>
      <c r="V856" s="19">
        <f>Tablas!$H$5*M856</f>
        <v>180000</v>
      </c>
      <c r="W856" s="19">
        <f t="shared" si="67"/>
        <v>439000</v>
      </c>
      <c r="X856" s="17">
        <f>VLOOKUP(G856, Tablas!$B$9:$C$36, 2, FALSE)</f>
        <v>4</v>
      </c>
      <c r="Y856" s="17">
        <f t="shared" si="68"/>
        <v>2019</v>
      </c>
      <c r="Z856" s="17">
        <f t="shared" si="69"/>
        <v>9</v>
      </c>
    </row>
    <row r="857" spans="1:26" x14ac:dyDescent="0.25">
      <c r="A857" s="2">
        <v>10000855</v>
      </c>
      <c r="B857" s="1" t="s">
        <v>1140</v>
      </c>
      <c r="C857" s="3">
        <v>43673</v>
      </c>
      <c r="D857" s="3">
        <v>44119</v>
      </c>
      <c r="E857" s="3" t="s">
        <v>44</v>
      </c>
      <c r="F857" s="1" t="s">
        <v>179</v>
      </c>
      <c r="G857" s="4" t="s">
        <v>57</v>
      </c>
      <c r="H857" s="8">
        <v>1</v>
      </c>
      <c r="I857" s="8">
        <v>0</v>
      </c>
      <c r="J857" s="8">
        <v>0</v>
      </c>
      <c r="K857" s="8">
        <v>3</v>
      </c>
      <c r="L857" s="8">
        <v>3</v>
      </c>
      <c r="M857" s="8">
        <v>1</v>
      </c>
      <c r="N857" s="17" t="str">
        <f t="shared" si="65"/>
        <v>Si</v>
      </c>
      <c r="O857" s="17" t="str">
        <f t="shared" si="66"/>
        <v>Si</v>
      </c>
      <c r="P857" s="17">
        <v>1</v>
      </c>
      <c r="Q857" s="19">
        <f>Tablas!$C$5*H857</f>
        <v>2500</v>
      </c>
      <c r="R857" s="19">
        <f>Tablas!$D$5*I857</f>
        <v>0</v>
      </c>
      <c r="S857" s="19">
        <f>Tablas!$E$5*J857</f>
        <v>0</v>
      </c>
      <c r="T857" s="19">
        <f>Tablas!$F$5*K857</f>
        <v>360000</v>
      </c>
      <c r="U857" s="19">
        <f>Tablas!$G$5*L857</f>
        <v>750000</v>
      </c>
      <c r="V857" s="19">
        <f>Tablas!$H$5*M857</f>
        <v>180000</v>
      </c>
      <c r="W857" s="19">
        <f t="shared" si="67"/>
        <v>1292500</v>
      </c>
      <c r="X857" s="17">
        <f>VLOOKUP(G857, Tablas!$B$9:$C$36, 2, FALSE)</f>
        <v>1</v>
      </c>
      <c r="Y857" s="17">
        <f t="shared" si="68"/>
        <v>2019</v>
      </c>
      <c r="Z857" s="17">
        <f t="shared" si="69"/>
        <v>10</v>
      </c>
    </row>
    <row r="858" spans="1:26" x14ac:dyDescent="0.25">
      <c r="A858" s="2">
        <v>10000856</v>
      </c>
      <c r="B858" s="1" t="s">
        <v>1141</v>
      </c>
      <c r="C858" s="3">
        <v>43673</v>
      </c>
      <c r="D858" s="3">
        <v>44083</v>
      </c>
      <c r="E858" s="3" t="s">
        <v>44</v>
      </c>
      <c r="F858" s="1" t="s">
        <v>65</v>
      </c>
      <c r="G858" s="4" t="s">
        <v>66</v>
      </c>
      <c r="H858" s="8">
        <v>1</v>
      </c>
      <c r="I858" s="8">
        <v>1</v>
      </c>
      <c r="J858" s="8">
        <v>0</v>
      </c>
      <c r="K858" s="8">
        <v>3</v>
      </c>
      <c r="L858" s="8">
        <v>2</v>
      </c>
      <c r="M858" s="8">
        <v>2</v>
      </c>
      <c r="N858" s="17" t="str">
        <f t="shared" si="65"/>
        <v>Si</v>
      </c>
      <c r="O858" s="17" t="str">
        <f t="shared" si="66"/>
        <v>Si</v>
      </c>
      <c r="P858" s="17">
        <v>1</v>
      </c>
      <c r="Q858" s="19">
        <f>Tablas!$C$5*H858</f>
        <v>2500</v>
      </c>
      <c r="R858" s="19">
        <f>Tablas!$D$5*I858</f>
        <v>6500</v>
      </c>
      <c r="S858" s="19">
        <f>Tablas!$E$5*J858</f>
        <v>0</v>
      </c>
      <c r="T858" s="19">
        <f>Tablas!$F$5*K858</f>
        <v>360000</v>
      </c>
      <c r="U858" s="19">
        <f>Tablas!$G$5*L858</f>
        <v>500000</v>
      </c>
      <c r="V858" s="19">
        <f>Tablas!$H$5*M858</f>
        <v>360000</v>
      </c>
      <c r="W858" s="19">
        <f t="shared" si="67"/>
        <v>1229000</v>
      </c>
      <c r="X858" s="17">
        <f>VLOOKUP(G858, Tablas!$B$9:$C$36, 2, FALSE)</f>
        <v>2</v>
      </c>
      <c r="Y858" s="17">
        <f t="shared" si="68"/>
        <v>2019</v>
      </c>
      <c r="Z858" s="17">
        <f t="shared" si="69"/>
        <v>9</v>
      </c>
    </row>
    <row r="859" spans="1:26" x14ac:dyDescent="0.25">
      <c r="A859" s="2">
        <v>10000857</v>
      </c>
      <c r="B859" s="1" t="s">
        <v>1142</v>
      </c>
      <c r="C859" s="3">
        <v>43673</v>
      </c>
      <c r="D859" s="3">
        <v>43873</v>
      </c>
      <c r="E859" s="3" t="s">
        <v>44</v>
      </c>
      <c r="F859" s="1" t="s">
        <v>305</v>
      </c>
      <c r="G859" s="4" t="s">
        <v>163</v>
      </c>
      <c r="H859" s="8">
        <v>0</v>
      </c>
      <c r="I859" s="8">
        <v>2</v>
      </c>
      <c r="J859" s="8">
        <v>0</v>
      </c>
      <c r="K859" s="8">
        <v>1</v>
      </c>
      <c r="L859" s="8">
        <v>1</v>
      </c>
      <c r="M859" s="8">
        <v>1</v>
      </c>
      <c r="N859" s="17" t="str">
        <f t="shared" si="65"/>
        <v>Si</v>
      </c>
      <c r="O859" s="17" t="str">
        <f t="shared" si="66"/>
        <v>Si</v>
      </c>
      <c r="P859" s="17">
        <v>1</v>
      </c>
      <c r="Q859" s="19">
        <f>Tablas!$C$5*H859</f>
        <v>0</v>
      </c>
      <c r="R859" s="19">
        <f>Tablas!$D$5*I859</f>
        <v>13000</v>
      </c>
      <c r="S859" s="19">
        <f>Tablas!$E$5*J859</f>
        <v>0</v>
      </c>
      <c r="T859" s="19">
        <f>Tablas!$F$5*K859</f>
        <v>120000</v>
      </c>
      <c r="U859" s="19">
        <f>Tablas!$G$5*L859</f>
        <v>250000</v>
      </c>
      <c r="V859" s="19">
        <f>Tablas!$H$5*M859</f>
        <v>180000</v>
      </c>
      <c r="W859" s="19">
        <f t="shared" si="67"/>
        <v>563000</v>
      </c>
      <c r="X859" s="17">
        <f>VLOOKUP(G859, Tablas!$B$9:$C$36, 2, FALSE)</f>
        <v>4</v>
      </c>
      <c r="Y859" s="17">
        <f t="shared" si="68"/>
        <v>2019</v>
      </c>
      <c r="Z859" s="17">
        <f t="shared" si="69"/>
        <v>2</v>
      </c>
    </row>
    <row r="860" spans="1:26" x14ac:dyDescent="0.25">
      <c r="A860" s="2">
        <v>10000858</v>
      </c>
      <c r="B860" s="1" t="s">
        <v>1143</v>
      </c>
      <c r="C860" s="3">
        <v>43673</v>
      </c>
      <c r="D860" s="3">
        <v>43917</v>
      </c>
      <c r="E860" s="3" t="s">
        <v>44</v>
      </c>
      <c r="F860" s="1" t="s">
        <v>375</v>
      </c>
      <c r="G860" s="4" t="s">
        <v>143</v>
      </c>
      <c r="H860" s="8">
        <v>1</v>
      </c>
      <c r="I860" s="8">
        <v>0</v>
      </c>
      <c r="J860" s="8">
        <v>0</v>
      </c>
      <c r="K860" s="8">
        <v>1</v>
      </c>
      <c r="L860" s="8">
        <v>1</v>
      </c>
      <c r="M860" s="8">
        <v>0</v>
      </c>
      <c r="N860" s="17" t="str">
        <f t="shared" si="65"/>
        <v>Si</v>
      </c>
      <c r="O860" s="17" t="str">
        <f t="shared" si="66"/>
        <v>Si</v>
      </c>
      <c r="P860" s="17">
        <v>1</v>
      </c>
      <c r="Q860" s="19">
        <f>Tablas!$C$5*H860</f>
        <v>2500</v>
      </c>
      <c r="R860" s="19">
        <f>Tablas!$D$5*I860</f>
        <v>0</v>
      </c>
      <c r="S860" s="19">
        <f>Tablas!$E$5*J860</f>
        <v>0</v>
      </c>
      <c r="T860" s="19">
        <f>Tablas!$F$5*K860</f>
        <v>120000</v>
      </c>
      <c r="U860" s="19">
        <f>Tablas!$G$5*L860</f>
        <v>250000</v>
      </c>
      <c r="V860" s="19">
        <f>Tablas!$H$5*M860</f>
        <v>0</v>
      </c>
      <c r="W860" s="19">
        <f t="shared" si="67"/>
        <v>372500</v>
      </c>
      <c r="X860" s="17">
        <f>VLOOKUP(G860, Tablas!$B$9:$C$36, 2, FALSE)</f>
        <v>3</v>
      </c>
      <c r="Y860" s="17">
        <f t="shared" si="68"/>
        <v>2019</v>
      </c>
      <c r="Z860" s="17">
        <f t="shared" si="69"/>
        <v>3</v>
      </c>
    </row>
    <row r="861" spans="1:26" x14ac:dyDescent="0.25">
      <c r="A861" s="2">
        <v>10000859</v>
      </c>
      <c r="B861" s="1" t="s">
        <v>1144</v>
      </c>
      <c r="C861" s="3">
        <v>43673</v>
      </c>
      <c r="D861" s="3">
        <v>44053</v>
      </c>
      <c r="E861" s="3" t="s">
        <v>44</v>
      </c>
      <c r="F861" s="1" t="s">
        <v>41</v>
      </c>
      <c r="G861" s="4" t="s">
        <v>41</v>
      </c>
      <c r="H861" s="8">
        <v>0</v>
      </c>
      <c r="I861" s="8">
        <v>1</v>
      </c>
      <c r="J861" s="8">
        <v>0</v>
      </c>
      <c r="K861" s="8">
        <v>3</v>
      </c>
      <c r="L861" s="8">
        <v>1</v>
      </c>
      <c r="M861" s="8">
        <v>0</v>
      </c>
      <c r="N861" s="17" t="str">
        <f t="shared" si="65"/>
        <v>Si</v>
      </c>
      <c r="O861" s="17" t="str">
        <f t="shared" si="66"/>
        <v>Si</v>
      </c>
      <c r="P861" s="17">
        <v>1</v>
      </c>
      <c r="Q861" s="19">
        <f>Tablas!$C$5*H861</f>
        <v>0</v>
      </c>
      <c r="R861" s="19">
        <f>Tablas!$D$5*I861</f>
        <v>6500</v>
      </c>
      <c r="S861" s="19">
        <f>Tablas!$E$5*J861</f>
        <v>0</v>
      </c>
      <c r="T861" s="19">
        <f>Tablas!$F$5*K861</f>
        <v>360000</v>
      </c>
      <c r="U861" s="19">
        <f>Tablas!$G$5*L861</f>
        <v>250000</v>
      </c>
      <c r="V861" s="19">
        <f>Tablas!$H$5*M861</f>
        <v>0</v>
      </c>
      <c r="W861" s="19">
        <f t="shared" si="67"/>
        <v>616500</v>
      </c>
      <c r="X861" s="17">
        <f>VLOOKUP(G861, Tablas!$B$9:$C$36, 2, FALSE)</f>
        <v>1</v>
      </c>
      <c r="Y861" s="17">
        <f t="shared" si="68"/>
        <v>2019</v>
      </c>
      <c r="Z861" s="17">
        <f t="shared" si="69"/>
        <v>8</v>
      </c>
    </row>
    <row r="862" spans="1:26" x14ac:dyDescent="0.25">
      <c r="A862" s="2">
        <v>10000860</v>
      </c>
      <c r="B862" s="1" t="s">
        <v>1145</v>
      </c>
      <c r="C862" s="3">
        <v>43673</v>
      </c>
      <c r="D862" s="3">
        <v>43871</v>
      </c>
      <c r="E862" s="3" t="s">
        <v>37</v>
      </c>
      <c r="F862" s="1" t="s">
        <v>204</v>
      </c>
      <c r="G862" s="4" t="s">
        <v>78</v>
      </c>
      <c r="H862" s="8">
        <v>0</v>
      </c>
      <c r="I862" s="8">
        <v>1</v>
      </c>
      <c r="J862" s="8">
        <v>0</v>
      </c>
      <c r="K862" s="8">
        <v>0</v>
      </c>
      <c r="L862" s="8">
        <v>3</v>
      </c>
      <c r="M862" s="8">
        <v>0</v>
      </c>
      <c r="N862" s="17" t="str">
        <f t="shared" si="65"/>
        <v>Si</v>
      </c>
      <c r="O862" s="17" t="str">
        <f t="shared" si="66"/>
        <v>Si</v>
      </c>
      <c r="P862" s="17">
        <v>1</v>
      </c>
      <c r="Q862" s="19">
        <f>Tablas!$C$5*H862</f>
        <v>0</v>
      </c>
      <c r="R862" s="19">
        <f>Tablas!$D$5*I862</f>
        <v>6500</v>
      </c>
      <c r="S862" s="19">
        <f>Tablas!$E$5*J862</f>
        <v>0</v>
      </c>
      <c r="T862" s="19">
        <f>Tablas!$F$5*K862</f>
        <v>0</v>
      </c>
      <c r="U862" s="19">
        <f>Tablas!$G$5*L862</f>
        <v>750000</v>
      </c>
      <c r="V862" s="19">
        <f>Tablas!$H$5*M862</f>
        <v>0</v>
      </c>
      <c r="W862" s="19">
        <f t="shared" si="67"/>
        <v>756500</v>
      </c>
      <c r="X862" s="17">
        <f>VLOOKUP(G862, Tablas!$B$9:$C$36, 2, FALSE)</f>
        <v>2</v>
      </c>
      <c r="Y862" s="17">
        <f t="shared" si="68"/>
        <v>2019</v>
      </c>
      <c r="Z862" s="17">
        <f t="shared" si="69"/>
        <v>2</v>
      </c>
    </row>
    <row r="863" spans="1:26" x14ac:dyDescent="0.25">
      <c r="A863" s="2">
        <v>10000861</v>
      </c>
      <c r="B863" s="1" t="s">
        <v>1146</v>
      </c>
      <c r="C863" s="3">
        <v>43673</v>
      </c>
      <c r="D863" s="3">
        <v>43743</v>
      </c>
      <c r="E863" s="3" t="s">
        <v>37</v>
      </c>
      <c r="F863" s="1" t="s">
        <v>377</v>
      </c>
      <c r="G863" s="4" t="s">
        <v>189</v>
      </c>
      <c r="H863" s="8">
        <v>0</v>
      </c>
      <c r="I863" s="8">
        <v>0</v>
      </c>
      <c r="J863" s="8">
        <v>0</v>
      </c>
      <c r="K863" s="8">
        <v>0</v>
      </c>
      <c r="L863" s="8">
        <v>2</v>
      </c>
      <c r="M863" s="8">
        <v>1</v>
      </c>
      <c r="N863" s="17" t="str">
        <f t="shared" si="65"/>
        <v>No</v>
      </c>
      <c r="O863" s="17" t="str">
        <f t="shared" si="66"/>
        <v>Si</v>
      </c>
      <c r="P863" s="17">
        <v>1</v>
      </c>
      <c r="Q863" s="19">
        <f>Tablas!$C$5*H863</f>
        <v>0</v>
      </c>
      <c r="R863" s="19">
        <f>Tablas!$D$5*I863</f>
        <v>0</v>
      </c>
      <c r="S863" s="19">
        <f>Tablas!$E$5*J863</f>
        <v>0</v>
      </c>
      <c r="T863" s="19">
        <f>Tablas!$F$5*K863</f>
        <v>0</v>
      </c>
      <c r="U863" s="19">
        <f>Tablas!$G$5*L863</f>
        <v>500000</v>
      </c>
      <c r="V863" s="19">
        <f>Tablas!$H$5*M863</f>
        <v>180000</v>
      </c>
      <c r="W863" s="19">
        <f t="shared" si="67"/>
        <v>680000</v>
      </c>
      <c r="X863" s="17">
        <f>VLOOKUP(G863, Tablas!$B$9:$C$36, 2, FALSE)</f>
        <v>4</v>
      </c>
      <c r="Y863" s="17">
        <f t="shared" si="68"/>
        <v>2019</v>
      </c>
      <c r="Z863" s="17">
        <f t="shared" si="69"/>
        <v>10</v>
      </c>
    </row>
    <row r="864" spans="1:26" x14ac:dyDescent="0.25">
      <c r="A864" s="2">
        <v>10000862</v>
      </c>
      <c r="B864" s="1" t="s">
        <v>1147</v>
      </c>
      <c r="C864" s="3">
        <v>43673</v>
      </c>
      <c r="D864" s="3">
        <v>44032</v>
      </c>
      <c r="E864" s="3" t="s">
        <v>37</v>
      </c>
      <c r="F864" s="1" t="s">
        <v>485</v>
      </c>
      <c r="G864" s="4" t="s">
        <v>47</v>
      </c>
      <c r="H864" s="8">
        <v>1</v>
      </c>
      <c r="I864" s="8">
        <v>2</v>
      </c>
      <c r="J864" s="8">
        <v>0</v>
      </c>
      <c r="K864" s="8">
        <v>1</v>
      </c>
      <c r="L864" s="8">
        <v>2</v>
      </c>
      <c r="M864" s="8">
        <v>1</v>
      </c>
      <c r="N864" s="17" t="str">
        <f t="shared" si="65"/>
        <v>Si</v>
      </c>
      <c r="O864" s="17" t="str">
        <f t="shared" si="66"/>
        <v>Si</v>
      </c>
      <c r="P864" s="17">
        <v>1</v>
      </c>
      <c r="Q864" s="19">
        <f>Tablas!$C$5*H864</f>
        <v>2500</v>
      </c>
      <c r="R864" s="19">
        <f>Tablas!$D$5*I864</f>
        <v>13000</v>
      </c>
      <c r="S864" s="19">
        <f>Tablas!$E$5*J864</f>
        <v>0</v>
      </c>
      <c r="T864" s="19">
        <f>Tablas!$F$5*K864</f>
        <v>120000</v>
      </c>
      <c r="U864" s="19">
        <f>Tablas!$G$5*L864</f>
        <v>500000</v>
      </c>
      <c r="V864" s="19">
        <f>Tablas!$H$5*M864</f>
        <v>180000</v>
      </c>
      <c r="W864" s="19">
        <f t="shared" si="67"/>
        <v>815500</v>
      </c>
      <c r="X864" s="17">
        <f>VLOOKUP(G864, Tablas!$B$9:$C$36, 2, FALSE)</f>
        <v>1</v>
      </c>
      <c r="Y864" s="17">
        <f t="shared" si="68"/>
        <v>2019</v>
      </c>
      <c r="Z864" s="17">
        <f t="shared" si="69"/>
        <v>7</v>
      </c>
    </row>
    <row r="865" spans="1:26" x14ac:dyDescent="0.25">
      <c r="A865" s="2">
        <v>10000863</v>
      </c>
      <c r="B865" s="1" t="s">
        <v>1148</v>
      </c>
      <c r="C865" s="3">
        <v>43673</v>
      </c>
      <c r="D865" s="3">
        <v>44283</v>
      </c>
      <c r="E865" s="3" t="s">
        <v>44</v>
      </c>
      <c r="F865" s="1" t="s">
        <v>38</v>
      </c>
      <c r="G865" s="4" t="s">
        <v>39</v>
      </c>
      <c r="H865" s="8">
        <v>1</v>
      </c>
      <c r="I865" s="8">
        <v>1</v>
      </c>
      <c r="J865" s="8">
        <v>0</v>
      </c>
      <c r="K865" s="8">
        <v>0</v>
      </c>
      <c r="L865" s="8">
        <v>2</v>
      </c>
      <c r="M865" s="8">
        <v>0</v>
      </c>
      <c r="N865" s="17" t="str">
        <f t="shared" si="65"/>
        <v>Si</v>
      </c>
      <c r="O865" s="17" t="str">
        <f t="shared" si="66"/>
        <v>Si</v>
      </c>
      <c r="P865" s="17">
        <v>1</v>
      </c>
      <c r="Q865" s="19">
        <f>Tablas!$C$5*H865</f>
        <v>2500</v>
      </c>
      <c r="R865" s="19">
        <f>Tablas!$D$5*I865</f>
        <v>6500</v>
      </c>
      <c r="S865" s="19">
        <f>Tablas!$E$5*J865</f>
        <v>0</v>
      </c>
      <c r="T865" s="19">
        <f>Tablas!$F$5*K865</f>
        <v>0</v>
      </c>
      <c r="U865" s="19">
        <f>Tablas!$G$5*L865</f>
        <v>500000</v>
      </c>
      <c r="V865" s="19">
        <f>Tablas!$H$5*M865</f>
        <v>0</v>
      </c>
      <c r="W865" s="19">
        <f t="shared" si="67"/>
        <v>509000</v>
      </c>
      <c r="X865" s="17">
        <f>VLOOKUP(G865, Tablas!$B$9:$C$36, 2, FALSE)</f>
        <v>1</v>
      </c>
      <c r="Y865" s="17">
        <f t="shared" si="68"/>
        <v>2019</v>
      </c>
      <c r="Z865" s="17">
        <f t="shared" si="69"/>
        <v>3</v>
      </c>
    </row>
    <row r="866" spans="1:26" x14ac:dyDescent="0.25">
      <c r="A866" s="2">
        <v>10000864</v>
      </c>
      <c r="B866" s="1" t="s">
        <v>1149</v>
      </c>
      <c r="C866" s="3">
        <v>43675</v>
      </c>
      <c r="D866" s="3">
        <v>44303</v>
      </c>
      <c r="E866" s="3" t="s">
        <v>37</v>
      </c>
      <c r="F866" s="1" t="s">
        <v>757</v>
      </c>
      <c r="G866" s="4" t="s">
        <v>78</v>
      </c>
      <c r="H866" s="8">
        <v>0</v>
      </c>
      <c r="I866" s="8">
        <v>1</v>
      </c>
      <c r="J866" s="8">
        <v>0</v>
      </c>
      <c r="K866" s="8">
        <v>1</v>
      </c>
      <c r="L866" s="8">
        <v>2</v>
      </c>
      <c r="M866" s="8">
        <v>0</v>
      </c>
      <c r="N866" s="17" t="str">
        <f t="shared" si="65"/>
        <v>Si</v>
      </c>
      <c r="O866" s="17" t="str">
        <f t="shared" si="66"/>
        <v>Si</v>
      </c>
      <c r="P866" s="17">
        <v>1</v>
      </c>
      <c r="Q866" s="19">
        <f>Tablas!$C$5*H866</f>
        <v>0</v>
      </c>
      <c r="R866" s="19">
        <f>Tablas!$D$5*I866</f>
        <v>6500</v>
      </c>
      <c r="S866" s="19">
        <f>Tablas!$E$5*J866</f>
        <v>0</v>
      </c>
      <c r="T866" s="19">
        <f>Tablas!$F$5*K866</f>
        <v>120000</v>
      </c>
      <c r="U866" s="19">
        <f>Tablas!$G$5*L866</f>
        <v>500000</v>
      </c>
      <c r="V866" s="19">
        <f>Tablas!$H$5*M866</f>
        <v>0</v>
      </c>
      <c r="W866" s="19">
        <f t="shared" si="67"/>
        <v>626500</v>
      </c>
      <c r="X866" s="17">
        <f>VLOOKUP(G866, Tablas!$B$9:$C$36, 2, FALSE)</f>
        <v>2</v>
      </c>
      <c r="Y866" s="17">
        <f t="shared" si="68"/>
        <v>2019</v>
      </c>
      <c r="Z866" s="17">
        <f t="shared" si="69"/>
        <v>4</v>
      </c>
    </row>
    <row r="867" spans="1:26" x14ac:dyDescent="0.25">
      <c r="A867" s="2">
        <v>10000865</v>
      </c>
      <c r="B867" s="1" t="s">
        <v>1150</v>
      </c>
      <c r="C867" s="3">
        <v>43675</v>
      </c>
      <c r="D867" s="3">
        <v>44123</v>
      </c>
      <c r="E867" s="3" t="s">
        <v>37</v>
      </c>
      <c r="F867" s="1" t="s">
        <v>485</v>
      </c>
      <c r="G867" s="4" t="s">
        <v>47</v>
      </c>
      <c r="H867" s="8">
        <v>0</v>
      </c>
      <c r="I867" s="8">
        <v>2</v>
      </c>
      <c r="J867" s="8">
        <v>1</v>
      </c>
      <c r="K867" s="8">
        <v>0</v>
      </c>
      <c r="L867" s="8">
        <v>3</v>
      </c>
      <c r="M867" s="8">
        <v>1</v>
      </c>
      <c r="N867" s="17" t="str">
        <f t="shared" si="65"/>
        <v>Si</v>
      </c>
      <c r="O867" s="17" t="str">
        <f t="shared" si="66"/>
        <v>Si</v>
      </c>
      <c r="P867" s="17">
        <v>1</v>
      </c>
      <c r="Q867" s="19">
        <f>Tablas!$C$5*H867</f>
        <v>0</v>
      </c>
      <c r="R867" s="19">
        <f>Tablas!$D$5*I867</f>
        <v>13000</v>
      </c>
      <c r="S867" s="19">
        <f>Tablas!$E$5*J867</f>
        <v>1500</v>
      </c>
      <c r="T867" s="19">
        <f>Tablas!$F$5*K867</f>
        <v>0</v>
      </c>
      <c r="U867" s="19">
        <f>Tablas!$G$5*L867</f>
        <v>750000</v>
      </c>
      <c r="V867" s="19">
        <f>Tablas!$H$5*M867</f>
        <v>180000</v>
      </c>
      <c r="W867" s="19">
        <f t="shared" si="67"/>
        <v>944500</v>
      </c>
      <c r="X867" s="17">
        <f>VLOOKUP(G867, Tablas!$B$9:$C$36, 2, FALSE)</f>
        <v>1</v>
      </c>
      <c r="Y867" s="17">
        <f t="shared" si="68"/>
        <v>2019</v>
      </c>
      <c r="Z867" s="17">
        <f t="shared" si="69"/>
        <v>10</v>
      </c>
    </row>
    <row r="868" spans="1:26" x14ac:dyDescent="0.25">
      <c r="A868" s="2">
        <v>10000866</v>
      </c>
      <c r="B868" s="1" t="s">
        <v>1151</v>
      </c>
      <c r="C868" s="3">
        <v>43675</v>
      </c>
      <c r="D868" s="3">
        <v>43912</v>
      </c>
      <c r="E868" s="3" t="s">
        <v>37</v>
      </c>
      <c r="F868" s="1" t="s">
        <v>41</v>
      </c>
      <c r="G868" s="4" t="s">
        <v>41</v>
      </c>
      <c r="H868" s="8">
        <v>0</v>
      </c>
      <c r="I868" s="8">
        <v>0</v>
      </c>
      <c r="J868" s="8">
        <v>1</v>
      </c>
      <c r="K868" s="8">
        <v>0</v>
      </c>
      <c r="L868" s="8">
        <v>1</v>
      </c>
      <c r="M868" s="8">
        <v>2</v>
      </c>
      <c r="N868" s="17" t="str">
        <f t="shared" si="65"/>
        <v>Si</v>
      </c>
      <c r="O868" s="17" t="str">
        <f t="shared" si="66"/>
        <v>Si</v>
      </c>
      <c r="P868" s="17">
        <v>1</v>
      </c>
      <c r="Q868" s="19">
        <f>Tablas!$C$5*H868</f>
        <v>0</v>
      </c>
      <c r="R868" s="19">
        <f>Tablas!$D$5*I868</f>
        <v>0</v>
      </c>
      <c r="S868" s="19">
        <f>Tablas!$E$5*J868</f>
        <v>1500</v>
      </c>
      <c r="T868" s="19">
        <f>Tablas!$F$5*K868</f>
        <v>0</v>
      </c>
      <c r="U868" s="19">
        <f>Tablas!$G$5*L868</f>
        <v>250000</v>
      </c>
      <c r="V868" s="19">
        <f>Tablas!$H$5*M868</f>
        <v>360000</v>
      </c>
      <c r="W868" s="19">
        <f t="shared" si="67"/>
        <v>611500</v>
      </c>
      <c r="X868" s="17">
        <f>VLOOKUP(G868, Tablas!$B$9:$C$36, 2, FALSE)</f>
        <v>1</v>
      </c>
      <c r="Y868" s="17">
        <f t="shared" si="68"/>
        <v>2019</v>
      </c>
      <c r="Z868" s="17">
        <f t="shared" si="69"/>
        <v>3</v>
      </c>
    </row>
    <row r="869" spans="1:26" x14ac:dyDescent="0.25">
      <c r="A869" s="2">
        <v>10000867</v>
      </c>
      <c r="B869" s="1" t="s">
        <v>1152</v>
      </c>
      <c r="C869" s="3">
        <v>43675</v>
      </c>
      <c r="D869" s="3">
        <v>44006</v>
      </c>
      <c r="E869" s="3" t="s">
        <v>37</v>
      </c>
      <c r="F869" s="1" t="s">
        <v>485</v>
      </c>
      <c r="G869" s="4" t="s">
        <v>47</v>
      </c>
      <c r="H869" s="8">
        <v>1</v>
      </c>
      <c r="I869" s="8">
        <v>1</v>
      </c>
      <c r="J869" s="8">
        <v>1</v>
      </c>
      <c r="K869" s="8">
        <v>0</v>
      </c>
      <c r="L869" s="8">
        <v>2</v>
      </c>
      <c r="M869" s="8">
        <v>1</v>
      </c>
      <c r="N869" s="17" t="str">
        <f t="shared" si="65"/>
        <v>Si</v>
      </c>
      <c r="O869" s="17" t="str">
        <f t="shared" si="66"/>
        <v>Si</v>
      </c>
      <c r="P869" s="17">
        <v>1</v>
      </c>
      <c r="Q869" s="19">
        <f>Tablas!$C$5*H869</f>
        <v>2500</v>
      </c>
      <c r="R869" s="19">
        <f>Tablas!$D$5*I869</f>
        <v>6500</v>
      </c>
      <c r="S869" s="19">
        <f>Tablas!$E$5*J869</f>
        <v>1500</v>
      </c>
      <c r="T869" s="19">
        <f>Tablas!$F$5*K869</f>
        <v>0</v>
      </c>
      <c r="U869" s="19">
        <f>Tablas!$G$5*L869</f>
        <v>500000</v>
      </c>
      <c r="V869" s="19">
        <f>Tablas!$H$5*M869</f>
        <v>180000</v>
      </c>
      <c r="W869" s="19">
        <f t="shared" si="67"/>
        <v>690500</v>
      </c>
      <c r="X869" s="17">
        <f>VLOOKUP(G869, Tablas!$B$9:$C$36, 2, FALSE)</f>
        <v>1</v>
      </c>
      <c r="Y869" s="17">
        <f t="shared" si="68"/>
        <v>2019</v>
      </c>
      <c r="Z869" s="17">
        <f t="shared" si="69"/>
        <v>6</v>
      </c>
    </row>
    <row r="870" spans="1:26" x14ac:dyDescent="0.25">
      <c r="A870" s="2">
        <v>10000868</v>
      </c>
      <c r="B870" s="1" t="s">
        <v>1153</v>
      </c>
      <c r="C870" s="3">
        <v>43675</v>
      </c>
      <c r="D870" s="3">
        <v>43829</v>
      </c>
      <c r="E870" s="3" t="s">
        <v>37</v>
      </c>
      <c r="F870" s="1" t="s">
        <v>38</v>
      </c>
      <c r="G870" s="4" t="s">
        <v>39</v>
      </c>
      <c r="H870" s="8">
        <v>0</v>
      </c>
      <c r="I870" s="8">
        <v>2</v>
      </c>
      <c r="J870" s="8">
        <v>0</v>
      </c>
      <c r="K870" s="8">
        <v>0</v>
      </c>
      <c r="L870" s="8">
        <v>3</v>
      </c>
      <c r="M870" s="8">
        <v>1</v>
      </c>
      <c r="N870" s="17" t="str">
        <f t="shared" si="65"/>
        <v>Si</v>
      </c>
      <c r="O870" s="17" t="str">
        <f t="shared" si="66"/>
        <v>Si</v>
      </c>
      <c r="P870" s="17">
        <v>1</v>
      </c>
      <c r="Q870" s="19">
        <f>Tablas!$C$5*H870</f>
        <v>0</v>
      </c>
      <c r="R870" s="19">
        <f>Tablas!$D$5*I870</f>
        <v>13000</v>
      </c>
      <c r="S870" s="19">
        <f>Tablas!$E$5*J870</f>
        <v>0</v>
      </c>
      <c r="T870" s="19">
        <f>Tablas!$F$5*K870</f>
        <v>0</v>
      </c>
      <c r="U870" s="19">
        <f>Tablas!$G$5*L870</f>
        <v>750000</v>
      </c>
      <c r="V870" s="19">
        <f>Tablas!$H$5*M870</f>
        <v>180000</v>
      </c>
      <c r="W870" s="19">
        <f t="shared" si="67"/>
        <v>943000</v>
      </c>
      <c r="X870" s="17">
        <f>VLOOKUP(G870, Tablas!$B$9:$C$36, 2, FALSE)</f>
        <v>1</v>
      </c>
      <c r="Y870" s="17">
        <f t="shared" si="68"/>
        <v>2019</v>
      </c>
      <c r="Z870" s="17">
        <f t="shared" si="69"/>
        <v>12</v>
      </c>
    </row>
    <row r="871" spans="1:26" x14ac:dyDescent="0.25">
      <c r="A871" s="2">
        <v>10000869</v>
      </c>
      <c r="B871" s="1" t="s">
        <v>1154</v>
      </c>
      <c r="C871" s="3">
        <v>43675</v>
      </c>
      <c r="D871" s="3">
        <v>44030</v>
      </c>
      <c r="E871" s="3" t="s">
        <v>37</v>
      </c>
      <c r="F871" s="1" t="s">
        <v>89</v>
      </c>
      <c r="G871" s="4" t="s">
        <v>90</v>
      </c>
      <c r="H871" s="8">
        <v>1</v>
      </c>
      <c r="I871" s="8">
        <v>1</v>
      </c>
      <c r="J871" s="8">
        <v>0</v>
      </c>
      <c r="K871" s="8">
        <v>3</v>
      </c>
      <c r="L871" s="8">
        <v>3</v>
      </c>
      <c r="M871" s="8">
        <v>1</v>
      </c>
      <c r="N871" s="17" t="str">
        <f t="shared" si="65"/>
        <v>Si</v>
      </c>
      <c r="O871" s="17" t="str">
        <f t="shared" si="66"/>
        <v>Si</v>
      </c>
      <c r="P871" s="17">
        <v>1</v>
      </c>
      <c r="Q871" s="19">
        <f>Tablas!$C$5*H871</f>
        <v>2500</v>
      </c>
      <c r="R871" s="19">
        <f>Tablas!$D$5*I871</f>
        <v>6500</v>
      </c>
      <c r="S871" s="19">
        <f>Tablas!$E$5*J871</f>
        <v>0</v>
      </c>
      <c r="T871" s="19">
        <f>Tablas!$F$5*K871</f>
        <v>360000</v>
      </c>
      <c r="U871" s="19">
        <f>Tablas!$G$5*L871</f>
        <v>750000</v>
      </c>
      <c r="V871" s="19">
        <f>Tablas!$H$5*M871</f>
        <v>180000</v>
      </c>
      <c r="W871" s="19">
        <f t="shared" si="67"/>
        <v>1299000</v>
      </c>
      <c r="X871" s="17">
        <f>VLOOKUP(G871, Tablas!$B$9:$C$36, 2, FALSE)</f>
        <v>2</v>
      </c>
      <c r="Y871" s="17">
        <f t="shared" si="68"/>
        <v>2019</v>
      </c>
      <c r="Z871" s="17">
        <f t="shared" si="69"/>
        <v>7</v>
      </c>
    </row>
    <row r="872" spans="1:26" x14ac:dyDescent="0.25">
      <c r="A872" s="2">
        <v>10000870</v>
      </c>
      <c r="B872" s="1" t="s">
        <v>1155</v>
      </c>
      <c r="C872" s="3">
        <v>43675</v>
      </c>
      <c r="D872" s="3">
        <v>44118</v>
      </c>
      <c r="E872" s="3" t="s">
        <v>37</v>
      </c>
      <c r="F872" s="1" t="s">
        <v>1156</v>
      </c>
      <c r="G872" s="4" t="s">
        <v>90</v>
      </c>
      <c r="H872" s="8">
        <v>0</v>
      </c>
      <c r="I872" s="8">
        <v>1</v>
      </c>
      <c r="J872" s="8">
        <v>0</v>
      </c>
      <c r="K872" s="8">
        <v>0</v>
      </c>
      <c r="L872" s="8">
        <v>1</v>
      </c>
      <c r="M872" s="8">
        <v>2</v>
      </c>
      <c r="N872" s="17" t="str">
        <f t="shared" si="65"/>
        <v>Si</v>
      </c>
      <c r="O872" s="17" t="str">
        <f t="shared" si="66"/>
        <v>Si</v>
      </c>
      <c r="P872" s="17">
        <v>1</v>
      </c>
      <c r="Q872" s="19">
        <f>Tablas!$C$5*H872</f>
        <v>0</v>
      </c>
      <c r="R872" s="19">
        <f>Tablas!$D$5*I872</f>
        <v>6500</v>
      </c>
      <c r="S872" s="19">
        <f>Tablas!$E$5*J872</f>
        <v>0</v>
      </c>
      <c r="T872" s="19">
        <f>Tablas!$F$5*K872</f>
        <v>0</v>
      </c>
      <c r="U872" s="19">
        <f>Tablas!$G$5*L872</f>
        <v>250000</v>
      </c>
      <c r="V872" s="19">
        <f>Tablas!$H$5*M872</f>
        <v>360000</v>
      </c>
      <c r="W872" s="19">
        <f t="shared" si="67"/>
        <v>616500</v>
      </c>
      <c r="X872" s="17">
        <f>VLOOKUP(G872, Tablas!$B$9:$C$36, 2, FALSE)</f>
        <v>2</v>
      </c>
      <c r="Y872" s="17">
        <f t="shared" si="68"/>
        <v>2019</v>
      </c>
      <c r="Z872" s="17">
        <f t="shared" si="69"/>
        <v>10</v>
      </c>
    </row>
    <row r="873" spans="1:26" x14ac:dyDescent="0.25">
      <c r="A873" s="2">
        <v>10000871</v>
      </c>
      <c r="B873" s="1" t="s">
        <v>1157</v>
      </c>
      <c r="C873" s="3">
        <v>43675</v>
      </c>
      <c r="D873" s="3">
        <v>44113</v>
      </c>
      <c r="E873" s="3" t="s">
        <v>37</v>
      </c>
      <c r="F873" s="1" t="s">
        <v>996</v>
      </c>
      <c r="G873" s="4" t="s">
        <v>54</v>
      </c>
      <c r="H873" s="8">
        <v>1</v>
      </c>
      <c r="I873" s="8">
        <v>0</v>
      </c>
      <c r="J873" s="8">
        <v>1</v>
      </c>
      <c r="K873" s="8">
        <v>3</v>
      </c>
      <c r="L873" s="8">
        <v>3</v>
      </c>
      <c r="M873" s="8">
        <v>0</v>
      </c>
      <c r="N873" s="17" t="str">
        <f t="shared" si="65"/>
        <v>Si</v>
      </c>
      <c r="O873" s="17" t="str">
        <f t="shared" si="66"/>
        <v>Si</v>
      </c>
      <c r="P873" s="17">
        <v>1</v>
      </c>
      <c r="Q873" s="19">
        <f>Tablas!$C$5*H873</f>
        <v>2500</v>
      </c>
      <c r="R873" s="19">
        <f>Tablas!$D$5*I873</f>
        <v>0</v>
      </c>
      <c r="S873" s="19">
        <f>Tablas!$E$5*J873</f>
        <v>1500</v>
      </c>
      <c r="T873" s="19">
        <f>Tablas!$F$5*K873</f>
        <v>360000</v>
      </c>
      <c r="U873" s="19">
        <f>Tablas!$G$5*L873</f>
        <v>750000</v>
      </c>
      <c r="V873" s="19">
        <f>Tablas!$H$5*M873</f>
        <v>0</v>
      </c>
      <c r="W873" s="19">
        <f t="shared" si="67"/>
        <v>1114000</v>
      </c>
      <c r="X873" s="17">
        <f>VLOOKUP(G873, Tablas!$B$9:$C$36, 2, FALSE)</f>
        <v>1</v>
      </c>
      <c r="Y873" s="17">
        <f t="shared" si="68"/>
        <v>2019</v>
      </c>
      <c r="Z873" s="17">
        <f t="shared" si="69"/>
        <v>10</v>
      </c>
    </row>
    <row r="874" spans="1:26" x14ac:dyDescent="0.25">
      <c r="A874" s="2">
        <v>10000872</v>
      </c>
      <c r="B874" s="1" t="s">
        <v>1158</v>
      </c>
      <c r="C874" s="3">
        <v>43675</v>
      </c>
      <c r="D874" s="3">
        <v>43992</v>
      </c>
      <c r="E874" s="3" t="s">
        <v>37</v>
      </c>
      <c r="F874" s="1" t="s">
        <v>770</v>
      </c>
      <c r="G874" s="4" t="s">
        <v>90</v>
      </c>
      <c r="H874" s="8">
        <v>1</v>
      </c>
      <c r="I874" s="8">
        <v>0</v>
      </c>
      <c r="J874" s="8">
        <v>1</v>
      </c>
      <c r="K874" s="8">
        <v>0</v>
      </c>
      <c r="L874" s="8">
        <v>1</v>
      </c>
      <c r="M874" s="8">
        <v>1</v>
      </c>
      <c r="N874" s="17" t="str">
        <f t="shared" si="65"/>
        <v>Si</v>
      </c>
      <c r="O874" s="17" t="str">
        <f t="shared" si="66"/>
        <v>Si</v>
      </c>
      <c r="P874" s="17">
        <v>1</v>
      </c>
      <c r="Q874" s="19">
        <f>Tablas!$C$5*H874</f>
        <v>2500</v>
      </c>
      <c r="R874" s="19">
        <f>Tablas!$D$5*I874</f>
        <v>0</v>
      </c>
      <c r="S874" s="19">
        <f>Tablas!$E$5*J874</f>
        <v>1500</v>
      </c>
      <c r="T874" s="19">
        <f>Tablas!$F$5*K874</f>
        <v>0</v>
      </c>
      <c r="U874" s="19">
        <f>Tablas!$G$5*L874</f>
        <v>250000</v>
      </c>
      <c r="V874" s="19">
        <f>Tablas!$H$5*M874</f>
        <v>180000</v>
      </c>
      <c r="W874" s="19">
        <f t="shared" si="67"/>
        <v>434000</v>
      </c>
      <c r="X874" s="17">
        <f>VLOOKUP(G874, Tablas!$B$9:$C$36, 2, FALSE)</f>
        <v>2</v>
      </c>
      <c r="Y874" s="17">
        <f t="shared" si="68"/>
        <v>2019</v>
      </c>
      <c r="Z874" s="17">
        <f t="shared" si="69"/>
        <v>6</v>
      </c>
    </row>
    <row r="875" spans="1:26" x14ac:dyDescent="0.25">
      <c r="A875" s="2">
        <v>10000873</v>
      </c>
      <c r="B875" s="1" t="s">
        <v>1159</v>
      </c>
      <c r="C875" s="3">
        <v>43675</v>
      </c>
      <c r="D875" s="3">
        <v>44220</v>
      </c>
      <c r="E875" s="3" t="s">
        <v>37</v>
      </c>
      <c r="F875" s="1" t="s">
        <v>94</v>
      </c>
      <c r="G875" s="4" t="s">
        <v>95</v>
      </c>
      <c r="H875" s="8">
        <v>1</v>
      </c>
      <c r="I875" s="8">
        <v>1</v>
      </c>
      <c r="J875" s="8">
        <v>1</v>
      </c>
      <c r="K875" s="8">
        <v>0</v>
      </c>
      <c r="L875" s="8">
        <v>2</v>
      </c>
      <c r="M875" s="8">
        <v>1</v>
      </c>
      <c r="N875" s="17" t="str">
        <f t="shared" si="65"/>
        <v>Si</v>
      </c>
      <c r="O875" s="17" t="str">
        <f t="shared" si="66"/>
        <v>Si</v>
      </c>
      <c r="P875" s="17">
        <v>1</v>
      </c>
      <c r="Q875" s="19">
        <f>Tablas!$C$5*H875</f>
        <v>2500</v>
      </c>
      <c r="R875" s="19">
        <f>Tablas!$D$5*I875</f>
        <v>6500</v>
      </c>
      <c r="S875" s="19">
        <f>Tablas!$E$5*J875</f>
        <v>1500</v>
      </c>
      <c r="T875" s="19">
        <f>Tablas!$F$5*K875</f>
        <v>0</v>
      </c>
      <c r="U875" s="19">
        <f>Tablas!$G$5*L875</f>
        <v>500000</v>
      </c>
      <c r="V875" s="19">
        <f>Tablas!$H$5*M875</f>
        <v>180000</v>
      </c>
      <c r="W875" s="19">
        <f t="shared" si="67"/>
        <v>690500</v>
      </c>
      <c r="X875" s="17">
        <f>VLOOKUP(G875, Tablas!$B$9:$C$36, 2, FALSE)</f>
        <v>2</v>
      </c>
      <c r="Y875" s="17">
        <f t="shared" si="68"/>
        <v>2019</v>
      </c>
      <c r="Z875" s="17">
        <f t="shared" si="69"/>
        <v>1</v>
      </c>
    </row>
    <row r="876" spans="1:26" x14ac:dyDescent="0.25">
      <c r="A876" s="2">
        <v>10000874</v>
      </c>
      <c r="B876" s="1" t="s">
        <v>1160</v>
      </c>
      <c r="C876" s="3">
        <v>43675</v>
      </c>
      <c r="D876" s="3">
        <v>44036</v>
      </c>
      <c r="E876" s="3" t="s">
        <v>37</v>
      </c>
      <c r="F876" s="1" t="s">
        <v>168</v>
      </c>
      <c r="G876" s="4" t="s">
        <v>125</v>
      </c>
      <c r="H876" s="8">
        <v>1</v>
      </c>
      <c r="I876" s="8">
        <v>0</v>
      </c>
      <c r="J876" s="8">
        <v>0</v>
      </c>
      <c r="K876" s="8">
        <v>1</v>
      </c>
      <c r="L876" s="8">
        <v>1</v>
      </c>
      <c r="M876" s="8">
        <v>2</v>
      </c>
      <c r="N876" s="17" t="str">
        <f t="shared" si="65"/>
        <v>Si</v>
      </c>
      <c r="O876" s="17" t="str">
        <f t="shared" si="66"/>
        <v>Si</v>
      </c>
      <c r="P876" s="17">
        <v>1</v>
      </c>
      <c r="Q876" s="19">
        <f>Tablas!$C$5*H876</f>
        <v>2500</v>
      </c>
      <c r="R876" s="19">
        <f>Tablas!$D$5*I876</f>
        <v>0</v>
      </c>
      <c r="S876" s="19">
        <f>Tablas!$E$5*J876</f>
        <v>0</v>
      </c>
      <c r="T876" s="19">
        <f>Tablas!$F$5*K876</f>
        <v>120000</v>
      </c>
      <c r="U876" s="19">
        <f>Tablas!$G$5*L876</f>
        <v>250000</v>
      </c>
      <c r="V876" s="19">
        <f>Tablas!$H$5*M876</f>
        <v>360000</v>
      </c>
      <c r="W876" s="19">
        <f t="shared" si="67"/>
        <v>732500</v>
      </c>
      <c r="X876" s="17">
        <f>VLOOKUP(G876, Tablas!$B$9:$C$36, 2, FALSE)</f>
        <v>3</v>
      </c>
      <c r="Y876" s="17">
        <f t="shared" si="68"/>
        <v>2019</v>
      </c>
      <c r="Z876" s="17">
        <f t="shared" si="69"/>
        <v>7</v>
      </c>
    </row>
    <row r="877" spans="1:26" x14ac:dyDescent="0.25">
      <c r="A877" s="2">
        <v>10000875</v>
      </c>
      <c r="B877" s="1" t="s">
        <v>1161</v>
      </c>
      <c r="C877" s="3">
        <v>43675</v>
      </c>
      <c r="D877" s="3">
        <v>43966</v>
      </c>
      <c r="E877" s="3" t="s">
        <v>37</v>
      </c>
      <c r="F877" s="1" t="s">
        <v>41</v>
      </c>
      <c r="G877" s="4" t="s">
        <v>41</v>
      </c>
      <c r="H877" s="8">
        <v>1</v>
      </c>
      <c r="I877" s="8">
        <v>1</v>
      </c>
      <c r="J877" s="8">
        <v>0</v>
      </c>
      <c r="K877" s="8">
        <v>0</v>
      </c>
      <c r="L877" s="8">
        <v>1</v>
      </c>
      <c r="M877" s="8">
        <v>2</v>
      </c>
      <c r="N877" s="17" t="str">
        <f t="shared" si="65"/>
        <v>Si</v>
      </c>
      <c r="O877" s="17" t="str">
        <f t="shared" si="66"/>
        <v>Si</v>
      </c>
      <c r="P877" s="17">
        <v>1</v>
      </c>
      <c r="Q877" s="19">
        <f>Tablas!$C$5*H877</f>
        <v>2500</v>
      </c>
      <c r="R877" s="19">
        <f>Tablas!$D$5*I877</f>
        <v>6500</v>
      </c>
      <c r="S877" s="19">
        <f>Tablas!$E$5*J877</f>
        <v>0</v>
      </c>
      <c r="T877" s="19">
        <f>Tablas!$F$5*K877</f>
        <v>0</v>
      </c>
      <c r="U877" s="19">
        <f>Tablas!$G$5*L877</f>
        <v>250000</v>
      </c>
      <c r="V877" s="19">
        <f>Tablas!$H$5*M877</f>
        <v>360000</v>
      </c>
      <c r="W877" s="19">
        <f t="shared" si="67"/>
        <v>619000</v>
      </c>
      <c r="X877" s="17">
        <f>VLOOKUP(G877, Tablas!$B$9:$C$36, 2, FALSE)</f>
        <v>1</v>
      </c>
      <c r="Y877" s="17">
        <f t="shared" si="68"/>
        <v>2019</v>
      </c>
      <c r="Z877" s="17">
        <f t="shared" si="69"/>
        <v>5</v>
      </c>
    </row>
    <row r="878" spans="1:26" x14ac:dyDescent="0.25">
      <c r="A878" s="2">
        <v>10000876</v>
      </c>
      <c r="B878" s="1" t="s">
        <v>1162</v>
      </c>
      <c r="C878" s="3">
        <v>43675</v>
      </c>
      <c r="D878" s="3">
        <v>44335</v>
      </c>
      <c r="E878" s="3" t="s">
        <v>37</v>
      </c>
      <c r="F878" s="1" t="s">
        <v>41</v>
      </c>
      <c r="G878" s="4" t="s">
        <v>41</v>
      </c>
      <c r="H878" s="8">
        <v>1</v>
      </c>
      <c r="I878" s="8">
        <v>1</v>
      </c>
      <c r="J878" s="8">
        <v>0</v>
      </c>
      <c r="K878" s="8">
        <v>3</v>
      </c>
      <c r="L878" s="8">
        <v>2</v>
      </c>
      <c r="M878" s="8">
        <v>1</v>
      </c>
      <c r="N878" s="17" t="str">
        <f t="shared" si="65"/>
        <v>Si</v>
      </c>
      <c r="O878" s="17" t="str">
        <f t="shared" si="66"/>
        <v>Si</v>
      </c>
      <c r="P878" s="17">
        <v>1</v>
      </c>
      <c r="Q878" s="19">
        <f>Tablas!$C$5*H878</f>
        <v>2500</v>
      </c>
      <c r="R878" s="19">
        <f>Tablas!$D$5*I878</f>
        <v>6500</v>
      </c>
      <c r="S878" s="19">
        <f>Tablas!$E$5*J878</f>
        <v>0</v>
      </c>
      <c r="T878" s="19">
        <f>Tablas!$F$5*K878</f>
        <v>360000</v>
      </c>
      <c r="U878" s="19">
        <f>Tablas!$G$5*L878</f>
        <v>500000</v>
      </c>
      <c r="V878" s="19">
        <f>Tablas!$H$5*M878</f>
        <v>180000</v>
      </c>
      <c r="W878" s="19">
        <f t="shared" si="67"/>
        <v>1049000</v>
      </c>
      <c r="X878" s="17">
        <f>VLOOKUP(G878, Tablas!$B$9:$C$36, 2, FALSE)</f>
        <v>1</v>
      </c>
      <c r="Y878" s="17">
        <f t="shared" si="68"/>
        <v>2019</v>
      </c>
      <c r="Z878" s="17">
        <f t="shared" si="69"/>
        <v>5</v>
      </c>
    </row>
    <row r="879" spans="1:26" x14ac:dyDescent="0.25">
      <c r="A879" s="2">
        <v>10000877</v>
      </c>
      <c r="B879" s="1" t="s">
        <v>1163</v>
      </c>
      <c r="C879" s="3">
        <v>43675</v>
      </c>
      <c r="D879" s="3">
        <v>44520</v>
      </c>
      <c r="E879" s="3" t="s">
        <v>37</v>
      </c>
      <c r="F879" s="1" t="s">
        <v>381</v>
      </c>
      <c r="G879" s="4" t="s">
        <v>258</v>
      </c>
      <c r="H879" s="8">
        <v>0</v>
      </c>
      <c r="I879" s="8">
        <v>2</v>
      </c>
      <c r="J879" s="8">
        <v>0</v>
      </c>
      <c r="K879" s="8">
        <v>3</v>
      </c>
      <c r="L879" s="8">
        <v>1</v>
      </c>
      <c r="M879" s="8">
        <v>0</v>
      </c>
      <c r="N879" s="17" t="str">
        <f t="shared" si="65"/>
        <v>Si</v>
      </c>
      <c r="O879" s="17" t="str">
        <f t="shared" si="66"/>
        <v>Si</v>
      </c>
      <c r="P879" s="17">
        <v>1</v>
      </c>
      <c r="Q879" s="19">
        <f>Tablas!$C$5*H879</f>
        <v>0</v>
      </c>
      <c r="R879" s="19">
        <f>Tablas!$D$5*I879</f>
        <v>13000</v>
      </c>
      <c r="S879" s="19">
        <f>Tablas!$E$5*J879</f>
        <v>0</v>
      </c>
      <c r="T879" s="19">
        <f>Tablas!$F$5*K879</f>
        <v>360000</v>
      </c>
      <c r="U879" s="19">
        <f>Tablas!$G$5*L879</f>
        <v>250000</v>
      </c>
      <c r="V879" s="19">
        <f>Tablas!$H$5*M879</f>
        <v>0</v>
      </c>
      <c r="W879" s="19">
        <f t="shared" si="67"/>
        <v>623000</v>
      </c>
      <c r="X879" s="17">
        <f>VLOOKUP(G879, Tablas!$B$9:$C$36, 2, FALSE)</f>
        <v>4</v>
      </c>
      <c r="Y879" s="17">
        <f t="shared" si="68"/>
        <v>2019</v>
      </c>
      <c r="Z879" s="17">
        <f t="shared" si="69"/>
        <v>11</v>
      </c>
    </row>
    <row r="880" spans="1:26" x14ac:dyDescent="0.25">
      <c r="A880" s="2">
        <v>10000878</v>
      </c>
      <c r="B880" s="1" t="s">
        <v>1164</v>
      </c>
      <c r="C880" s="3">
        <v>43675</v>
      </c>
      <c r="D880" s="3">
        <v>44199</v>
      </c>
      <c r="E880" s="3" t="s">
        <v>37</v>
      </c>
      <c r="F880" s="1" t="s">
        <v>89</v>
      </c>
      <c r="G880" s="4" t="s">
        <v>90</v>
      </c>
      <c r="H880" s="8">
        <v>0</v>
      </c>
      <c r="I880" s="8">
        <v>2</v>
      </c>
      <c r="J880" s="8">
        <v>1</v>
      </c>
      <c r="K880" s="8">
        <v>0</v>
      </c>
      <c r="L880" s="8">
        <v>3</v>
      </c>
      <c r="M880" s="8">
        <v>0</v>
      </c>
      <c r="N880" s="17" t="str">
        <f t="shared" si="65"/>
        <v>Si</v>
      </c>
      <c r="O880" s="17" t="str">
        <f t="shared" si="66"/>
        <v>Si</v>
      </c>
      <c r="P880" s="17">
        <v>1</v>
      </c>
      <c r="Q880" s="19">
        <f>Tablas!$C$5*H880</f>
        <v>0</v>
      </c>
      <c r="R880" s="19">
        <f>Tablas!$D$5*I880</f>
        <v>13000</v>
      </c>
      <c r="S880" s="19">
        <f>Tablas!$E$5*J880</f>
        <v>1500</v>
      </c>
      <c r="T880" s="19">
        <f>Tablas!$F$5*K880</f>
        <v>0</v>
      </c>
      <c r="U880" s="19">
        <f>Tablas!$G$5*L880</f>
        <v>750000</v>
      </c>
      <c r="V880" s="19">
        <f>Tablas!$H$5*M880</f>
        <v>0</v>
      </c>
      <c r="W880" s="19">
        <f t="shared" si="67"/>
        <v>764500</v>
      </c>
      <c r="X880" s="17">
        <f>VLOOKUP(G880, Tablas!$B$9:$C$36, 2, FALSE)</f>
        <v>2</v>
      </c>
      <c r="Y880" s="17">
        <f t="shared" si="68"/>
        <v>2019</v>
      </c>
      <c r="Z880" s="17">
        <f t="shared" si="69"/>
        <v>1</v>
      </c>
    </row>
    <row r="881" spans="1:26" x14ac:dyDescent="0.25">
      <c r="A881" s="2">
        <v>10000879</v>
      </c>
      <c r="B881" s="1" t="s">
        <v>1165</v>
      </c>
      <c r="C881" s="3">
        <v>43675</v>
      </c>
      <c r="D881" s="3">
        <v>43738</v>
      </c>
      <c r="E881" s="3" t="s">
        <v>37</v>
      </c>
      <c r="F881" s="1" t="s">
        <v>1166</v>
      </c>
      <c r="G881" s="4" t="s">
        <v>63</v>
      </c>
      <c r="H881" s="8">
        <v>1</v>
      </c>
      <c r="I881" s="8">
        <v>0</v>
      </c>
      <c r="J881" s="8">
        <v>0</v>
      </c>
      <c r="K881" s="8">
        <v>0</v>
      </c>
      <c r="L881" s="8">
        <v>2</v>
      </c>
      <c r="M881" s="8">
        <v>2</v>
      </c>
      <c r="N881" s="17" t="str">
        <f t="shared" si="65"/>
        <v>Si</v>
      </c>
      <c r="O881" s="17" t="str">
        <f t="shared" si="66"/>
        <v>Si</v>
      </c>
      <c r="P881" s="17">
        <v>1</v>
      </c>
      <c r="Q881" s="19">
        <f>Tablas!$C$5*H881</f>
        <v>2500</v>
      </c>
      <c r="R881" s="19">
        <f>Tablas!$D$5*I881</f>
        <v>0</v>
      </c>
      <c r="S881" s="19">
        <f>Tablas!$E$5*J881</f>
        <v>0</v>
      </c>
      <c r="T881" s="19">
        <f>Tablas!$F$5*K881</f>
        <v>0</v>
      </c>
      <c r="U881" s="19">
        <f>Tablas!$G$5*L881</f>
        <v>500000</v>
      </c>
      <c r="V881" s="19">
        <f>Tablas!$H$5*M881</f>
        <v>360000</v>
      </c>
      <c r="W881" s="19">
        <f t="shared" si="67"/>
        <v>862500</v>
      </c>
      <c r="X881" s="17">
        <f>VLOOKUP(G881, Tablas!$B$9:$C$36, 2, FALSE)</f>
        <v>1</v>
      </c>
      <c r="Y881" s="17">
        <f t="shared" si="68"/>
        <v>2019</v>
      </c>
      <c r="Z881" s="17">
        <f t="shared" si="69"/>
        <v>9</v>
      </c>
    </row>
    <row r="882" spans="1:26" x14ac:dyDescent="0.25">
      <c r="A882" s="2">
        <v>10000880</v>
      </c>
      <c r="B882" s="1" t="s">
        <v>1167</v>
      </c>
      <c r="C882" s="3">
        <v>43675</v>
      </c>
      <c r="D882" s="3">
        <v>44094</v>
      </c>
      <c r="E882" s="3" t="s">
        <v>37</v>
      </c>
      <c r="F882" s="1" t="s">
        <v>829</v>
      </c>
      <c r="G882" s="4" t="s">
        <v>54</v>
      </c>
      <c r="H882" s="8">
        <v>0</v>
      </c>
      <c r="I882" s="8">
        <v>2</v>
      </c>
      <c r="J882" s="8">
        <v>0</v>
      </c>
      <c r="K882" s="8">
        <v>0</v>
      </c>
      <c r="L882" s="8">
        <v>3</v>
      </c>
      <c r="M882" s="8">
        <v>2</v>
      </c>
      <c r="N882" s="17" t="str">
        <f t="shared" si="65"/>
        <v>Si</v>
      </c>
      <c r="O882" s="17" t="str">
        <f t="shared" si="66"/>
        <v>Si</v>
      </c>
      <c r="P882" s="17">
        <v>1</v>
      </c>
      <c r="Q882" s="19">
        <f>Tablas!$C$5*H882</f>
        <v>0</v>
      </c>
      <c r="R882" s="19">
        <f>Tablas!$D$5*I882</f>
        <v>13000</v>
      </c>
      <c r="S882" s="19">
        <f>Tablas!$E$5*J882</f>
        <v>0</v>
      </c>
      <c r="T882" s="19">
        <f>Tablas!$F$5*K882</f>
        <v>0</v>
      </c>
      <c r="U882" s="19">
        <f>Tablas!$G$5*L882</f>
        <v>750000</v>
      </c>
      <c r="V882" s="19">
        <f>Tablas!$H$5*M882</f>
        <v>360000</v>
      </c>
      <c r="W882" s="19">
        <f t="shared" si="67"/>
        <v>1123000</v>
      </c>
      <c r="X882" s="17">
        <f>VLOOKUP(G882, Tablas!$B$9:$C$36, 2, FALSE)</f>
        <v>1</v>
      </c>
      <c r="Y882" s="17">
        <f t="shared" si="68"/>
        <v>2019</v>
      </c>
      <c r="Z882" s="17">
        <f t="shared" si="69"/>
        <v>9</v>
      </c>
    </row>
    <row r="883" spans="1:26" x14ac:dyDescent="0.25">
      <c r="A883" s="2">
        <v>10000881</v>
      </c>
      <c r="B883" s="1" t="s">
        <v>1168</v>
      </c>
      <c r="C883" s="3">
        <v>43675</v>
      </c>
      <c r="D883" s="3">
        <v>44292</v>
      </c>
      <c r="E883" s="3" t="s">
        <v>37</v>
      </c>
      <c r="F883" s="1" t="s">
        <v>1169</v>
      </c>
      <c r="G883" s="4" t="s">
        <v>78</v>
      </c>
      <c r="H883" s="8">
        <v>1</v>
      </c>
      <c r="I883" s="8">
        <v>1</v>
      </c>
      <c r="J883" s="8">
        <v>1</v>
      </c>
      <c r="K883" s="8">
        <v>3</v>
      </c>
      <c r="L883" s="8">
        <v>3</v>
      </c>
      <c r="M883" s="8">
        <v>1</v>
      </c>
      <c r="N883" s="17" t="str">
        <f t="shared" si="65"/>
        <v>Si</v>
      </c>
      <c r="O883" s="17" t="str">
        <f t="shared" si="66"/>
        <v>Si</v>
      </c>
      <c r="P883" s="17">
        <v>1</v>
      </c>
      <c r="Q883" s="19">
        <f>Tablas!$C$5*H883</f>
        <v>2500</v>
      </c>
      <c r="R883" s="19">
        <f>Tablas!$D$5*I883</f>
        <v>6500</v>
      </c>
      <c r="S883" s="19">
        <f>Tablas!$E$5*J883</f>
        <v>1500</v>
      </c>
      <c r="T883" s="19">
        <f>Tablas!$F$5*K883</f>
        <v>360000</v>
      </c>
      <c r="U883" s="19">
        <f>Tablas!$G$5*L883</f>
        <v>750000</v>
      </c>
      <c r="V883" s="19">
        <f>Tablas!$H$5*M883</f>
        <v>180000</v>
      </c>
      <c r="W883" s="19">
        <f t="shared" si="67"/>
        <v>1300500</v>
      </c>
      <c r="X883" s="17">
        <f>VLOOKUP(G883, Tablas!$B$9:$C$36, 2, FALSE)</f>
        <v>2</v>
      </c>
      <c r="Y883" s="17">
        <f t="shared" si="68"/>
        <v>2019</v>
      </c>
      <c r="Z883" s="17">
        <f t="shared" si="69"/>
        <v>4</v>
      </c>
    </row>
    <row r="884" spans="1:26" x14ac:dyDescent="0.25">
      <c r="A884" s="2">
        <v>10000882</v>
      </c>
      <c r="B884" s="1" t="s">
        <v>1170</v>
      </c>
      <c r="C884" s="3">
        <v>43675</v>
      </c>
      <c r="D884" s="3">
        <v>44218</v>
      </c>
      <c r="E884" s="3" t="s">
        <v>44</v>
      </c>
      <c r="F884" s="1" t="s">
        <v>94</v>
      </c>
      <c r="G884" s="4" t="s">
        <v>95</v>
      </c>
      <c r="H884" s="8">
        <v>0</v>
      </c>
      <c r="I884" s="8">
        <v>1</v>
      </c>
      <c r="J884" s="8">
        <v>0</v>
      </c>
      <c r="K884" s="8">
        <v>3</v>
      </c>
      <c r="L884" s="8">
        <v>2</v>
      </c>
      <c r="M884" s="8">
        <v>0</v>
      </c>
      <c r="N884" s="17" t="str">
        <f t="shared" si="65"/>
        <v>Si</v>
      </c>
      <c r="O884" s="17" t="str">
        <f t="shared" si="66"/>
        <v>Si</v>
      </c>
      <c r="P884" s="17">
        <v>1</v>
      </c>
      <c r="Q884" s="19">
        <f>Tablas!$C$5*H884</f>
        <v>0</v>
      </c>
      <c r="R884" s="19">
        <f>Tablas!$D$5*I884</f>
        <v>6500</v>
      </c>
      <c r="S884" s="19">
        <f>Tablas!$E$5*J884</f>
        <v>0</v>
      </c>
      <c r="T884" s="19">
        <f>Tablas!$F$5*K884</f>
        <v>360000</v>
      </c>
      <c r="U884" s="19">
        <f>Tablas!$G$5*L884</f>
        <v>500000</v>
      </c>
      <c r="V884" s="19">
        <f>Tablas!$H$5*M884</f>
        <v>0</v>
      </c>
      <c r="W884" s="19">
        <f t="shared" si="67"/>
        <v>866500</v>
      </c>
      <c r="X884" s="17">
        <f>VLOOKUP(G884, Tablas!$B$9:$C$36, 2, FALSE)</f>
        <v>2</v>
      </c>
      <c r="Y884" s="17">
        <f t="shared" si="68"/>
        <v>2019</v>
      </c>
      <c r="Z884" s="17">
        <f t="shared" si="69"/>
        <v>1</v>
      </c>
    </row>
    <row r="885" spans="1:26" x14ac:dyDescent="0.25">
      <c r="A885" s="2">
        <v>10000883</v>
      </c>
      <c r="B885" s="1" t="s">
        <v>1171</v>
      </c>
      <c r="C885" s="3">
        <v>43675</v>
      </c>
      <c r="D885" s="3">
        <v>44502</v>
      </c>
      <c r="E885" s="3" t="s">
        <v>37</v>
      </c>
      <c r="F885" s="1" t="s">
        <v>831</v>
      </c>
      <c r="G885" s="4" t="s">
        <v>197</v>
      </c>
      <c r="H885" s="8">
        <v>0</v>
      </c>
      <c r="I885" s="8">
        <v>1</v>
      </c>
      <c r="J885" s="8">
        <v>0</v>
      </c>
      <c r="K885" s="8">
        <v>3</v>
      </c>
      <c r="L885" s="8">
        <v>1</v>
      </c>
      <c r="M885" s="8">
        <v>1</v>
      </c>
      <c r="N885" s="17" t="str">
        <f t="shared" si="65"/>
        <v>Si</v>
      </c>
      <c r="O885" s="17" t="str">
        <f t="shared" si="66"/>
        <v>Si</v>
      </c>
      <c r="P885" s="17">
        <v>1</v>
      </c>
      <c r="Q885" s="19">
        <f>Tablas!$C$5*H885</f>
        <v>0</v>
      </c>
      <c r="R885" s="19">
        <f>Tablas!$D$5*I885</f>
        <v>6500</v>
      </c>
      <c r="S885" s="19">
        <f>Tablas!$E$5*J885</f>
        <v>0</v>
      </c>
      <c r="T885" s="19">
        <f>Tablas!$F$5*K885</f>
        <v>360000</v>
      </c>
      <c r="U885" s="19">
        <f>Tablas!$G$5*L885</f>
        <v>250000</v>
      </c>
      <c r="V885" s="19">
        <f>Tablas!$H$5*M885</f>
        <v>180000</v>
      </c>
      <c r="W885" s="19">
        <f t="shared" si="67"/>
        <v>796500</v>
      </c>
      <c r="X885" s="17">
        <f>VLOOKUP(G885, Tablas!$B$9:$C$36, 2, FALSE)</f>
        <v>4</v>
      </c>
      <c r="Y885" s="17">
        <f t="shared" si="68"/>
        <v>2019</v>
      </c>
      <c r="Z885" s="17">
        <f t="shared" si="69"/>
        <v>11</v>
      </c>
    </row>
    <row r="886" spans="1:26" x14ac:dyDescent="0.25">
      <c r="A886" s="2">
        <v>10000884</v>
      </c>
      <c r="B886" s="1" t="s">
        <v>1172</v>
      </c>
      <c r="C886" s="3">
        <v>43675</v>
      </c>
      <c r="D886" s="3">
        <v>43819</v>
      </c>
      <c r="E886" s="3" t="s">
        <v>37</v>
      </c>
      <c r="F886" s="1" t="s">
        <v>1173</v>
      </c>
      <c r="G886" s="4" t="s">
        <v>197</v>
      </c>
      <c r="H886" s="8">
        <v>0</v>
      </c>
      <c r="I886" s="8">
        <v>0</v>
      </c>
      <c r="J886" s="8">
        <v>1</v>
      </c>
      <c r="K886" s="8">
        <v>3</v>
      </c>
      <c r="L886" s="8">
        <v>1</v>
      </c>
      <c r="M886" s="8">
        <v>1</v>
      </c>
      <c r="N886" s="17" t="str">
        <f t="shared" si="65"/>
        <v>Si</v>
      </c>
      <c r="O886" s="17" t="str">
        <f t="shared" si="66"/>
        <v>Si</v>
      </c>
      <c r="P886" s="17">
        <v>1</v>
      </c>
      <c r="Q886" s="19">
        <f>Tablas!$C$5*H886</f>
        <v>0</v>
      </c>
      <c r="R886" s="19">
        <f>Tablas!$D$5*I886</f>
        <v>0</v>
      </c>
      <c r="S886" s="19">
        <f>Tablas!$E$5*J886</f>
        <v>1500</v>
      </c>
      <c r="T886" s="19">
        <f>Tablas!$F$5*K886</f>
        <v>360000</v>
      </c>
      <c r="U886" s="19">
        <f>Tablas!$G$5*L886</f>
        <v>250000</v>
      </c>
      <c r="V886" s="19">
        <f>Tablas!$H$5*M886</f>
        <v>180000</v>
      </c>
      <c r="W886" s="19">
        <f t="shared" si="67"/>
        <v>791500</v>
      </c>
      <c r="X886" s="17">
        <f>VLOOKUP(G886, Tablas!$B$9:$C$36, 2, FALSE)</f>
        <v>4</v>
      </c>
      <c r="Y886" s="17">
        <f t="shared" si="68"/>
        <v>2019</v>
      </c>
      <c r="Z886" s="17">
        <f t="shared" si="69"/>
        <v>12</v>
      </c>
    </row>
    <row r="887" spans="1:26" x14ac:dyDescent="0.25">
      <c r="A887" s="2">
        <v>10000885</v>
      </c>
      <c r="B887" s="1" t="s">
        <v>1174</v>
      </c>
      <c r="C887" s="3">
        <v>43675</v>
      </c>
      <c r="D887" s="3">
        <v>44180</v>
      </c>
      <c r="E887" s="3" t="s">
        <v>44</v>
      </c>
      <c r="F887" s="1" t="s">
        <v>1175</v>
      </c>
      <c r="G887" s="4" t="s">
        <v>78</v>
      </c>
      <c r="H887" s="8">
        <v>0</v>
      </c>
      <c r="I887" s="8">
        <v>2</v>
      </c>
      <c r="J887" s="8">
        <v>0</v>
      </c>
      <c r="K887" s="8">
        <v>0</v>
      </c>
      <c r="L887" s="8">
        <v>2</v>
      </c>
      <c r="M887" s="8">
        <v>0</v>
      </c>
      <c r="N887" s="17" t="str">
        <f t="shared" si="65"/>
        <v>Si</v>
      </c>
      <c r="O887" s="17" t="str">
        <f t="shared" si="66"/>
        <v>Si</v>
      </c>
      <c r="P887" s="17">
        <v>1</v>
      </c>
      <c r="Q887" s="19">
        <f>Tablas!$C$5*H887</f>
        <v>0</v>
      </c>
      <c r="R887" s="19">
        <f>Tablas!$D$5*I887</f>
        <v>13000</v>
      </c>
      <c r="S887" s="19">
        <f>Tablas!$E$5*J887</f>
        <v>0</v>
      </c>
      <c r="T887" s="19">
        <f>Tablas!$F$5*K887</f>
        <v>0</v>
      </c>
      <c r="U887" s="19">
        <f>Tablas!$G$5*L887</f>
        <v>500000</v>
      </c>
      <c r="V887" s="19">
        <f>Tablas!$H$5*M887</f>
        <v>0</v>
      </c>
      <c r="W887" s="19">
        <f t="shared" si="67"/>
        <v>513000</v>
      </c>
      <c r="X887" s="17">
        <f>VLOOKUP(G887, Tablas!$B$9:$C$36, 2, FALSE)</f>
        <v>2</v>
      </c>
      <c r="Y887" s="17">
        <f t="shared" si="68"/>
        <v>2019</v>
      </c>
      <c r="Z887" s="17">
        <f t="shared" si="69"/>
        <v>12</v>
      </c>
    </row>
    <row r="888" spans="1:26" x14ac:dyDescent="0.25">
      <c r="A888" s="2">
        <v>10000886</v>
      </c>
      <c r="B888" s="1" t="s">
        <v>1176</v>
      </c>
      <c r="C888" s="3">
        <v>43675</v>
      </c>
      <c r="D888" s="3">
        <v>44386</v>
      </c>
      <c r="E888" s="3" t="s">
        <v>37</v>
      </c>
      <c r="F888" s="1" t="s">
        <v>840</v>
      </c>
      <c r="G888" s="4" t="s">
        <v>78</v>
      </c>
      <c r="H888" s="8">
        <v>0</v>
      </c>
      <c r="I888" s="8">
        <v>0</v>
      </c>
      <c r="J888" s="8">
        <v>0</v>
      </c>
      <c r="K888" s="8">
        <v>0</v>
      </c>
      <c r="L888" s="8">
        <v>3</v>
      </c>
      <c r="M888" s="8">
        <v>2</v>
      </c>
      <c r="N888" s="17" t="str">
        <f t="shared" si="65"/>
        <v>No</v>
      </c>
      <c r="O888" s="17" t="str">
        <f t="shared" si="66"/>
        <v>Si</v>
      </c>
      <c r="P888" s="17">
        <v>1</v>
      </c>
      <c r="Q888" s="19">
        <f>Tablas!$C$5*H888</f>
        <v>0</v>
      </c>
      <c r="R888" s="19">
        <f>Tablas!$D$5*I888</f>
        <v>0</v>
      </c>
      <c r="S888" s="19">
        <f>Tablas!$E$5*J888</f>
        <v>0</v>
      </c>
      <c r="T888" s="19">
        <f>Tablas!$F$5*K888</f>
        <v>0</v>
      </c>
      <c r="U888" s="19">
        <f>Tablas!$G$5*L888</f>
        <v>750000</v>
      </c>
      <c r="V888" s="19">
        <f>Tablas!$H$5*M888</f>
        <v>360000</v>
      </c>
      <c r="W888" s="19">
        <f t="shared" si="67"/>
        <v>1110000</v>
      </c>
      <c r="X888" s="17">
        <f>VLOOKUP(G888, Tablas!$B$9:$C$36, 2, FALSE)</f>
        <v>2</v>
      </c>
      <c r="Y888" s="17">
        <f t="shared" si="68"/>
        <v>2019</v>
      </c>
      <c r="Z888" s="17">
        <f t="shared" si="69"/>
        <v>7</v>
      </c>
    </row>
    <row r="889" spans="1:26" x14ac:dyDescent="0.25">
      <c r="A889" s="2">
        <v>10000887</v>
      </c>
      <c r="B889" s="1" t="s">
        <v>1177</v>
      </c>
      <c r="C889" s="3">
        <v>43675</v>
      </c>
      <c r="D889" s="3">
        <v>43756</v>
      </c>
      <c r="E889" s="3" t="s">
        <v>44</v>
      </c>
      <c r="F889" s="1" t="s">
        <v>762</v>
      </c>
      <c r="G889" s="4" t="s">
        <v>258</v>
      </c>
      <c r="H889" s="8">
        <v>0</v>
      </c>
      <c r="I889" s="8">
        <v>1</v>
      </c>
      <c r="J889" s="8">
        <v>0</v>
      </c>
      <c r="K889" s="8">
        <v>0</v>
      </c>
      <c r="L889" s="8">
        <v>2</v>
      </c>
      <c r="M889" s="8">
        <v>2</v>
      </c>
      <c r="N889" s="17" t="str">
        <f t="shared" si="65"/>
        <v>Si</v>
      </c>
      <c r="O889" s="17" t="str">
        <f t="shared" si="66"/>
        <v>Si</v>
      </c>
      <c r="P889" s="17">
        <v>1</v>
      </c>
      <c r="Q889" s="19">
        <f>Tablas!$C$5*H889</f>
        <v>0</v>
      </c>
      <c r="R889" s="19">
        <f>Tablas!$D$5*I889</f>
        <v>6500</v>
      </c>
      <c r="S889" s="19">
        <f>Tablas!$E$5*J889</f>
        <v>0</v>
      </c>
      <c r="T889" s="19">
        <f>Tablas!$F$5*K889</f>
        <v>0</v>
      </c>
      <c r="U889" s="19">
        <f>Tablas!$G$5*L889</f>
        <v>500000</v>
      </c>
      <c r="V889" s="19">
        <f>Tablas!$H$5*M889</f>
        <v>360000</v>
      </c>
      <c r="W889" s="19">
        <f t="shared" si="67"/>
        <v>866500</v>
      </c>
      <c r="X889" s="17">
        <f>VLOOKUP(G889, Tablas!$B$9:$C$36, 2, FALSE)</f>
        <v>4</v>
      </c>
      <c r="Y889" s="17">
        <f t="shared" si="68"/>
        <v>2019</v>
      </c>
      <c r="Z889" s="17">
        <f t="shared" si="69"/>
        <v>10</v>
      </c>
    </row>
    <row r="890" spans="1:26" x14ac:dyDescent="0.25">
      <c r="A890" s="2">
        <v>10000888</v>
      </c>
      <c r="B890" s="1" t="s">
        <v>1178</v>
      </c>
      <c r="C890" s="3">
        <v>43675</v>
      </c>
      <c r="D890" s="3">
        <v>44558</v>
      </c>
      <c r="E890" s="3" t="s">
        <v>37</v>
      </c>
      <c r="F890" s="1" t="s">
        <v>645</v>
      </c>
      <c r="G890" s="4" t="s">
        <v>258</v>
      </c>
      <c r="H890" s="8">
        <v>1</v>
      </c>
      <c r="I890" s="8">
        <v>2</v>
      </c>
      <c r="J890" s="8">
        <v>0</v>
      </c>
      <c r="K890" s="8">
        <v>1</v>
      </c>
      <c r="L890" s="8">
        <v>1</v>
      </c>
      <c r="M890" s="8">
        <v>1</v>
      </c>
      <c r="N890" s="17" t="str">
        <f t="shared" si="65"/>
        <v>Si</v>
      </c>
      <c r="O890" s="17" t="str">
        <f t="shared" si="66"/>
        <v>Si</v>
      </c>
      <c r="P890" s="17">
        <v>1</v>
      </c>
      <c r="Q890" s="19">
        <f>Tablas!$C$5*H890</f>
        <v>2500</v>
      </c>
      <c r="R890" s="19">
        <f>Tablas!$D$5*I890</f>
        <v>13000</v>
      </c>
      <c r="S890" s="19">
        <f>Tablas!$E$5*J890</f>
        <v>0</v>
      </c>
      <c r="T890" s="19">
        <f>Tablas!$F$5*K890</f>
        <v>120000</v>
      </c>
      <c r="U890" s="19">
        <f>Tablas!$G$5*L890</f>
        <v>250000</v>
      </c>
      <c r="V890" s="19">
        <f>Tablas!$H$5*M890</f>
        <v>180000</v>
      </c>
      <c r="W890" s="19">
        <f t="shared" si="67"/>
        <v>565500</v>
      </c>
      <c r="X890" s="17">
        <f>VLOOKUP(G890, Tablas!$B$9:$C$36, 2, FALSE)</f>
        <v>4</v>
      </c>
      <c r="Y890" s="17">
        <f t="shared" si="68"/>
        <v>2019</v>
      </c>
      <c r="Z890" s="17">
        <f t="shared" si="69"/>
        <v>12</v>
      </c>
    </row>
    <row r="891" spans="1:26" x14ac:dyDescent="0.25">
      <c r="A891" s="2">
        <v>10000889</v>
      </c>
      <c r="B891" s="1" t="s">
        <v>1179</v>
      </c>
      <c r="C891" s="3">
        <v>43675</v>
      </c>
      <c r="D891" s="3">
        <v>44005</v>
      </c>
      <c r="E891" s="3" t="s">
        <v>44</v>
      </c>
      <c r="F891" s="1" t="s">
        <v>645</v>
      </c>
      <c r="G891" s="4" t="s">
        <v>258</v>
      </c>
      <c r="H891" s="8">
        <v>1</v>
      </c>
      <c r="I891" s="8">
        <v>2</v>
      </c>
      <c r="J891" s="8">
        <v>0</v>
      </c>
      <c r="K891" s="8">
        <v>0</v>
      </c>
      <c r="L891" s="8">
        <v>2</v>
      </c>
      <c r="M891" s="8">
        <v>0</v>
      </c>
      <c r="N891" s="17" t="str">
        <f t="shared" si="65"/>
        <v>Si</v>
      </c>
      <c r="O891" s="17" t="str">
        <f t="shared" si="66"/>
        <v>Si</v>
      </c>
      <c r="P891" s="17">
        <v>1</v>
      </c>
      <c r="Q891" s="19">
        <f>Tablas!$C$5*H891</f>
        <v>2500</v>
      </c>
      <c r="R891" s="19">
        <f>Tablas!$D$5*I891</f>
        <v>13000</v>
      </c>
      <c r="S891" s="19">
        <f>Tablas!$E$5*J891</f>
        <v>0</v>
      </c>
      <c r="T891" s="19">
        <f>Tablas!$F$5*K891</f>
        <v>0</v>
      </c>
      <c r="U891" s="19">
        <f>Tablas!$G$5*L891</f>
        <v>500000</v>
      </c>
      <c r="V891" s="19">
        <f>Tablas!$H$5*M891</f>
        <v>0</v>
      </c>
      <c r="W891" s="19">
        <f t="shared" si="67"/>
        <v>515500</v>
      </c>
      <c r="X891" s="17">
        <f>VLOOKUP(G891, Tablas!$B$9:$C$36, 2, FALSE)</f>
        <v>4</v>
      </c>
      <c r="Y891" s="17">
        <f t="shared" si="68"/>
        <v>2019</v>
      </c>
      <c r="Z891" s="17">
        <f t="shared" si="69"/>
        <v>6</v>
      </c>
    </row>
    <row r="892" spans="1:26" x14ac:dyDescent="0.25">
      <c r="A892" s="2">
        <v>10000890</v>
      </c>
      <c r="B892" s="1" t="s">
        <v>1180</v>
      </c>
      <c r="C892" s="3">
        <v>43675</v>
      </c>
      <c r="D892" s="3">
        <v>44464</v>
      </c>
      <c r="E892" s="3" t="s">
        <v>44</v>
      </c>
      <c r="F892" s="1" t="s">
        <v>634</v>
      </c>
      <c r="G892" s="4" t="s">
        <v>113</v>
      </c>
      <c r="H892" s="8">
        <v>1</v>
      </c>
      <c r="I892" s="8">
        <v>1</v>
      </c>
      <c r="J892" s="8">
        <v>0</v>
      </c>
      <c r="K892" s="8">
        <v>1</v>
      </c>
      <c r="L892" s="8">
        <v>3</v>
      </c>
      <c r="M892" s="8">
        <v>2</v>
      </c>
      <c r="N892" s="17" t="str">
        <f t="shared" si="65"/>
        <v>Si</v>
      </c>
      <c r="O892" s="17" t="str">
        <f t="shared" si="66"/>
        <v>Si</v>
      </c>
      <c r="P892" s="17">
        <v>1</v>
      </c>
      <c r="Q892" s="19">
        <f>Tablas!$C$5*H892</f>
        <v>2500</v>
      </c>
      <c r="R892" s="19">
        <f>Tablas!$D$5*I892</f>
        <v>6500</v>
      </c>
      <c r="S892" s="19">
        <f>Tablas!$E$5*J892</f>
        <v>0</v>
      </c>
      <c r="T892" s="19">
        <f>Tablas!$F$5*K892</f>
        <v>120000</v>
      </c>
      <c r="U892" s="19">
        <f>Tablas!$G$5*L892</f>
        <v>750000</v>
      </c>
      <c r="V892" s="19">
        <f>Tablas!$H$5*M892</f>
        <v>360000</v>
      </c>
      <c r="W892" s="19">
        <f t="shared" si="67"/>
        <v>1239000</v>
      </c>
      <c r="X892" s="17">
        <f>VLOOKUP(G892, Tablas!$B$9:$C$36, 2, FALSE)</f>
        <v>3</v>
      </c>
      <c r="Y892" s="17">
        <f t="shared" si="68"/>
        <v>2019</v>
      </c>
      <c r="Z892" s="17">
        <f t="shared" si="69"/>
        <v>9</v>
      </c>
    </row>
    <row r="893" spans="1:26" x14ac:dyDescent="0.25">
      <c r="A893" s="2">
        <v>10000891</v>
      </c>
      <c r="B893" s="1" t="s">
        <v>1181</v>
      </c>
      <c r="C893" s="3">
        <v>43675</v>
      </c>
      <c r="D893" s="3">
        <v>43884</v>
      </c>
      <c r="E893" s="3" t="s">
        <v>44</v>
      </c>
      <c r="F893" s="1" t="s">
        <v>485</v>
      </c>
      <c r="G893" s="4" t="s">
        <v>47</v>
      </c>
      <c r="H893" s="8">
        <v>0</v>
      </c>
      <c r="I893" s="8">
        <v>1</v>
      </c>
      <c r="J893" s="8">
        <v>0</v>
      </c>
      <c r="K893" s="8">
        <v>0</v>
      </c>
      <c r="L893" s="8">
        <v>2</v>
      </c>
      <c r="M893" s="8">
        <v>0</v>
      </c>
      <c r="N893" s="17" t="str">
        <f t="shared" si="65"/>
        <v>Si</v>
      </c>
      <c r="O893" s="17" t="str">
        <f t="shared" si="66"/>
        <v>Si</v>
      </c>
      <c r="P893" s="17">
        <v>1</v>
      </c>
      <c r="Q893" s="19">
        <f>Tablas!$C$5*H893</f>
        <v>0</v>
      </c>
      <c r="R893" s="19">
        <f>Tablas!$D$5*I893</f>
        <v>6500</v>
      </c>
      <c r="S893" s="19">
        <f>Tablas!$E$5*J893</f>
        <v>0</v>
      </c>
      <c r="T893" s="19">
        <f>Tablas!$F$5*K893</f>
        <v>0</v>
      </c>
      <c r="U893" s="19">
        <f>Tablas!$G$5*L893</f>
        <v>500000</v>
      </c>
      <c r="V893" s="19">
        <f>Tablas!$H$5*M893</f>
        <v>0</v>
      </c>
      <c r="W893" s="19">
        <f t="shared" si="67"/>
        <v>506500</v>
      </c>
      <c r="X893" s="17">
        <f>VLOOKUP(G893, Tablas!$B$9:$C$36, 2, FALSE)</f>
        <v>1</v>
      </c>
      <c r="Y893" s="17">
        <f t="shared" si="68"/>
        <v>2019</v>
      </c>
      <c r="Z893" s="17">
        <f t="shared" si="69"/>
        <v>2</v>
      </c>
    </row>
    <row r="894" spans="1:26" x14ac:dyDescent="0.25">
      <c r="A894" s="2">
        <v>10000892</v>
      </c>
      <c r="B894" s="1" t="s">
        <v>1182</v>
      </c>
      <c r="C894" s="3">
        <v>43675</v>
      </c>
      <c r="D894" s="3">
        <v>44289</v>
      </c>
      <c r="E894" s="3" t="s">
        <v>37</v>
      </c>
      <c r="F894" s="1" t="s">
        <v>689</v>
      </c>
      <c r="G894" s="4" t="s">
        <v>95</v>
      </c>
      <c r="H894" s="8">
        <v>0</v>
      </c>
      <c r="I894" s="8">
        <v>0</v>
      </c>
      <c r="J894" s="8">
        <v>0</v>
      </c>
      <c r="K894" s="8">
        <v>1</v>
      </c>
      <c r="L894" s="8">
        <v>3</v>
      </c>
      <c r="M894" s="8">
        <v>1</v>
      </c>
      <c r="N894" s="17" t="str">
        <f t="shared" si="65"/>
        <v>No</v>
      </c>
      <c r="O894" s="17" t="str">
        <f t="shared" si="66"/>
        <v>Si</v>
      </c>
      <c r="P894" s="17">
        <v>1</v>
      </c>
      <c r="Q894" s="19">
        <f>Tablas!$C$5*H894</f>
        <v>0</v>
      </c>
      <c r="R894" s="19">
        <f>Tablas!$D$5*I894</f>
        <v>0</v>
      </c>
      <c r="S894" s="19">
        <f>Tablas!$E$5*J894</f>
        <v>0</v>
      </c>
      <c r="T894" s="19">
        <f>Tablas!$F$5*K894</f>
        <v>120000</v>
      </c>
      <c r="U894" s="19">
        <f>Tablas!$G$5*L894</f>
        <v>750000</v>
      </c>
      <c r="V894" s="19">
        <f>Tablas!$H$5*M894</f>
        <v>180000</v>
      </c>
      <c r="W894" s="19">
        <f t="shared" si="67"/>
        <v>1050000</v>
      </c>
      <c r="X894" s="17">
        <f>VLOOKUP(G894, Tablas!$B$9:$C$36, 2, FALSE)</f>
        <v>2</v>
      </c>
      <c r="Y894" s="17">
        <f t="shared" si="68"/>
        <v>2019</v>
      </c>
      <c r="Z894" s="17">
        <f t="shared" si="69"/>
        <v>4</v>
      </c>
    </row>
    <row r="895" spans="1:26" x14ac:dyDescent="0.25">
      <c r="A895" s="2">
        <v>10000893</v>
      </c>
      <c r="B895" s="1" t="s">
        <v>1183</v>
      </c>
      <c r="C895" s="3">
        <v>43675</v>
      </c>
      <c r="D895" s="3">
        <v>44546</v>
      </c>
      <c r="E895" s="3" t="s">
        <v>37</v>
      </c>
      <c r="F895" s="1" t="s">
        <v>179</v>
      </c>
      <c r="G895" s="4" t="s">
        <v>57</v>
      </c>
      <c r="H895" s="8">
        <v>0</v>
      </c>
      <c r="I895" s="8">
        <v>1</v>
      </c>
      <c r="J895" s="8">
        <v>0</v>
      </c>
      <c r="K895" s="8">
        <v>1</v>
      </c>
      <c r="L895" s="8">
        <v>3</v>
      </c>
      <c r="M895" s="8">
        <v>2</v>
      </c>
      <c r="N895" s="17" t="str">
        <f t="shared" si="65"/>
        <v>Si</v>
      </c>
      <c r="O895" s="17" t="str">
        <f t="shared" si="66"/>
        <v>Si</v>
      </c>
      <c r="P895" s="17">
        <v>1</v>
      </c>
      <c r="Q895" s="19">
        <f>Tablas!$C$5*H895</f>
        <v>0</v>
      </c>
      <c r="R895" s="19">
        <f>Tablas!$D$5*I895</f>
        <v>6500</v>
      </c>
      <c r="S895" s="19">
        <f>Tablas!$E$5*J895</f>
        <v>0</v>
      </c>
      <c r="T895" s="19">
        <f>Tablas!$F$5*K895</f>
        <v>120000</v>
      </c>
      <c r="U895" s="19">
        <f>Tablas!$G$5*L895</f>
        <v>750000</v>
      </c>
      <c r="V895" s="19">
        <f>Tablas!$H$5*M895</f>
        <v>360000</v>
      </c>
      <c r="W895" s="19">
        <f t="shared" si="67"/>
        <v>1236500</v>
      </c>
      <c r="X895" s="17">
        <f>VLOOKUP(G895, Tablas!$B$9:$C$36, 2, FALSE)</f>
        <v>1</v>
      </c>
      <c r="Y895" s="17">
        <f t="shared" si="68"/>
        <v>2019</v>
      </c>
      <c r="Z895" s="17">
        <f t="shared" si="69"/>
        <v>12</v>
      </c>
    </row>
    <row r="896" spans="1:26" x14ac:dyDescent="0.25">
      <c r="A896" s="2">
        <v>10000894</v>
      </c>
      <c r="B896" s="1" t="s">
        <v>1184</v>
      </c>
      <c r="C896" s="3">
        <v>43675</v>
      </c>
      <c r="D896" s="3">
        <v>43787</v>
      </c>
      <c r="E896" s="3" t="s">
        <v>44</v>
      </c>
      <c r="F896" s="1" t="s">
        <v>267</v>
      </c>
      <c r="G896" s="4" t="s">
        <v>90</v>
      </c>
      <c r="H896" s="8">
        <v>1</v>
      </c>
      <c r="I896" s="8">
        <v>1</v>
      </c>
      <c r="J896" s="8">
        <v>1</v>
      </c>
      <c r="K896" s="8">
        <v>3</v>
      </c>
      <c r="L896" s="8">
        <v>2</v>
      </c>
      <c r="M896" s="8">
        <v>2</v>
      </c>
      <c r="N896" s="17" t="str">
        <f t="shared" si="65"/>
        <v>Si</v>
      </c>
      <c r="O896" s="17" t="str">
        <f t="shared" si="66"/>
        <v>Si</v>
      </c>
      <c r="P896" s="17">
        <v>1</v>
      </c>
      <c r="Q896" s="19">
        <f>Tablas!$C$5*H896</f>
        <v>2500</v>
      </c>
      <c r="R896" s="19">
        <f>Tablas!$D$5*I896</f>
        <v>6500</v>
      </c>
      <c r="S896" s="19">
        <f>Tablas!$E$5*J896</f>
        <v>1500</v>
      </c>
      <c r="T896" s="19">
        <f>Tablas!$F$5*K896</f>
        <v>360000</v>
      </c>
      <c r="U896" s="19">
        <f>Tablas!$G$5*L896</f>
        <v>500000</v>
      </c>
      <c r="V896" s="19">
        <f>Tablas!$H$5*M896</f>
        <v>360000</v>
      </c>
      <c r="W896" s="19">
        <f t="shared" si="67"/>
        <v>1230500</v>
      </c>
      <c r="X896" s="17">
        <f>VLOOKUP(G896, Tablas!$B$9:$C$36, 2, FALSE)</f>
        <v>2</v>
      </c>
      <c r="Y896" s="17">
        <f t="shared" si="68"/>
        <v>2019</v>
      </c>
      <c r="Z896" s="17">
        <f t="shared" si="69"/>
        <v>11</v>
      </c>
    </row>
    <row r="897" spans="1:26" x14ac:dyDescent="0.25">
      <c r="A897" s="2">
        <v>10000895</v>
      </c>
      <c r="B897" s="1" t="s">
        <v>1185</v>
      </c>
      <c r="C897" s="3">
        <v>43675</v>
      </c>
      <c r="D897" s="3">
        <v>44387</v>
      </c>
      <c r="E897" s="3" t="s">
        <v>37</v>
      </c>
      <c r="F897" s="1" t="s">
        <v>267</v>
      </c>
      <c r="G897" s="4" t="s">
        <v>90</v>
      </c>
      <c r="H897" s="8">
        <v>1</v>
      </c>
      <c r="I897" s="8">
        <v>1</v>
      </c>
      <c r="J897" s="8">
        <v>0</v>
      </c>
      <c r="K897" s="8">
        <v>0</v>
      </c>
      <c r="L897" s="8">
        <v>1</v>
      </c>
      <c r="M897" s="8">
        <v>2</v>
      </c>
      <c r="N897" s="17" t="str">
        <f t="shared" si="65"/>
        <v>Si</v>
      </c>
      <c r="O897" s="17" t="str">
        <f t="shared" si="66"/>
        <v>Si</v>
      </c>
      <c r="P897" s="17">
        <v>1</v>
      </c>
      <c r="Q897" s="19">
        <f>Tablas!$C$5*H897</f>
        <v>2500</v>
      </c>
      <c r="R897" s="19">
        <f>Tablas!$D$5*I897</f>
        <v>6500</v>
      </c>
      <c r="S897" s="19">
        <f>Tablas!$E$5*J897</f>
        <v>0</v>
      </c>
      <c r="T897" s="19">
        <f>Tablas!$F$5*K897</f>
        <v>0</v>
      </c>
      <c r="U897" s="19">
        <f>Tablas!$G$5*L897</f>
        <v>250000</v>
      </c>
      <c r="V897" s="19">
        <f>Tablas!$H$5*M897</f>
        <v>360000</v>
      </c>
      <c r="W897" s="19">
        <f t="shared" si="67"/>
        <v>619000</v>
      </c>
      <c r="X897" s="17">
        <f>VLOOKUP(G897, Tablas!$B$9:$C$36, 2, FALSE)</f>
        <v>2</v>
      </c>
      <c r="Y897" s="17">
        <f t="shared" si="68"/>
        <v>2019</v>
      </c>
      <c r="Z897" s="17">
        <f t="shared" si="69"/>
        <v>7</v>
      </c>
    </row>
    <row r="898" spans="1:26" x14ac:dyDescent="0.25">
      <c r="A898" s="2">
        <v>10000896</v>
      </c>
      <c r="B898" s="1" t="s">
        <v>1186</v>
      </c>
      <c r="C898" s="3">
        <v>43675</v>
      </c>
      <c r="D898" s="3">
        <v>43855</v>
      </c>
      <c r="E898" s="3" t="s">
        <v>44</v>
      </c>
      <c r="F898" s="1" t="s">
        <v>485</v>
      </c>
      <c r="G898" s="4" t="s">
        <v>47</v>
      </c>
      <c r="H898" s="8">
        <v>0</v>
      </c>
      <c r="I898" s="8">
        <v>0</v>
      </c>
      <c r="J898" s="8">
        <v>0</v>
      </c>
      <c r="K898" s="8">
        <v>0</v>
      </c>
      <c r="L898" s="8">
        <v>1</v>
      </c>
      <c r="M898" s="8">
        <v>1</v>
      </c>
      <c r="N898" s="17" t="str">
        <f t="shared" si="65"/>
        <v>No</v>
      </c>
      <c r="O898" s="17" t="str">
        <f t="shared" si="66"/>
        <v>Si</v>
      </c>
      <c r="P898" s="17">
        <v>1</v>
      </c>
      <c r="Q898" s="19">
        <f>Tablas!$C$5*H898</f>
        <v>0</v>
      </c>
      <c r="R898" s="19">
        <f>Tablas!$D$5*I898</f>
        <v>0</v>
      </c>
      <c r="S898" s="19">
        <f>Tablas!$E$5*J898</f>
        <v>0</v>
      </c>
      <c r="T898" s="19">
        <f>Tablas!$F$5*K898</f>
        <v>0</v>
      </c>
      <c r="U898" s="19">
        <f>Tablas!$G$5*L898</f>
        <v>250000</v>
      </c>
      <c r="V898" s="19">
        <f>Tablas!$H$5*M898</f>
        <v>180000</v>
      </c>
      <c r="W898" s="19">
        <f t="shared" si="67"/>
        <v>430000</v>
      </c>
      <c r="X898" s="17">
        <f>VLOOKUP(G898, Tablas!$B$9:$C$36, 2, FALSE)</f>
        <v>1</v>
      </c>
      <c r="Y898" s="17">
        <f t="shared" si="68"/>
        <v>2019</v>
      </c>
      <c r="Z898" s="17">
        <f t="shared" si="69"/>
        <v>1</v>
      </c>
    </row>
    <row r="899" spans="1:26" x14ac:dyDescent="0.25">
      <c r="A899" s="2">
        <v>10000897</v>
      </c>
      <c r="B899" s="1" t="s">
        <v>1187</v>
      </c>
      <c r="C899" s="3">
        <v>43675</v>
      </c>
      <c r="D899" s="3">
        <v>43872</v>
      </c>
      <c r="E899" s="3" t="s">
        <v>44</v>
      </c>
      <c r="F899" s="1" t="s">
        <v>634</v>
      </c>
      <c r="G899" s="4" t="s">
        <v>113</v>
      </c>
      <c r="H899" s="8">
        <v>1</v>
      </c>
      <c r="I899" s="8">
        <v>0</v>
      </c>
      <c r="J899" s="8">
        <v>0</v>
      </c>
      <c r="K899" s="8">
        <v>0</v>
      </c>
      <c r="L899" s="8">
        <v>1</v>
      </c>
      <c r="M899" s="8">
        <v>1</v>
      </c>
      <c r="N899" s="17" t="str">
        <f t="shared" ref="N899:N962" si="70">IF(OR(H899&gt;0, I899&gt;0, J899&gt;0), "Si", "No")</f>
        <v>Si</v>
      </c>
      <c r="O899" s="17" t="str">
        <f t="shared" ref="O899:O962" si="71">IF(OR(K899&gt;0, L899&gt;0, M899&gt;0), "Si", "No")</f>
        <v>Si</v>
      </c>
      <c r="P899" s="17">
        <v>1</v>
      </c>
      <c r="Q899" s="19">
        <f>Tablas!$C$5*H899</f>
        <v>2500</v>
      </c>
      <c r="R899" s="19">
        <f>Tablas!$D$5*I899</f>
        <v>0</v>
      </c>
      <c r="S899" s="19">
        <f>Tablas!$E$5*J899</f>
        <v>0</v>
      </c>
      <c r="T899" s="19">
        <f>Tablas!$F$5*K899</f>
        <v>0</v>
      </c>
      <c r="U899" s="19">
        <f>Tablas!$G$5*L899</f>
        <v>250000</v>
      </c>
      <c r="V899" s="19">
        <f>Tablas!$H$5*M899</f>
        <v>180000</v>
      </c>
      <c r="W899" s="19">
        <f t="shared" ref="W899:W962" si="72">SUM(Q899:V899)</f>
        <v>432500</v>
      </c>
      <c r="X899" s="17">
        <f>VLOOKUP(G899, Tablas!$B$9:$C$36, 2, FALSE)</f>
        <v>3</v>
      </c>
      <c r="Y899" s="17">
        <f t="shared" si="68"/>
        <v>2019</v>
      </c>
      <c r="Z899" s="17">
        <f t="shared" si="69"/>
        <v>2</v>
      </c>
    </row>
    <row r="900" spans="1:26" x14ac:dyDescent="0.25">
      <c r="A900" s="2">
        <v>10000898</v>
      </c>
      <c r="B900" s="1" t="s">
        <v>1188</v>
      </c>
      <c r="C900" s="3">
        <v>43675</v>
      </c>
      <c r="D900" s="3">
        <v>44544</v>
      </c>
      <c r="E900" s="3" t="s">
        <v>37</v>
      </c>
      <c r="F900" s="1" t="s">
        <v>41</v>
      </c>
      <c r="G900" s="4" t="s">
        <v>41</v>
      </c>
      <c r="H900" s="8">
        <v>1</v>
      </c>
      <c r="I900" s="8">
        <v>0</v>
      </c>
      <c r="J900" s="8">
        <v>1</v>
      </c>
      <c r="K900" s="8">
        <v>3</v>
      </c>
      <c r="L900" s="8">
        <v>1</v>
      </c>
      <c r="M900" s="8">
        <v>1</v>
      </c>
      <c r="N900" s="17" t="str">
        <f t="shared" si="70"/>
        <v>Si</v>
      </c>
      <c r="O900" s="17" t="str">
        <f t="shared" si="71"/>
        <v>Si</v>
      </c>
      <c r="P900" s="17">
        <v>1</v>
      </c>
      <c r="Q900" s="19">
        <f>Tablas!$C$5*H900</f>
        <v>2500</v>
      </c>
      <c r="R900" s="19">
        <f>Tablas!$D$5*I900</f>
        <v>0</v>
      </c>
      <c r="S900" s="19">
        <f>Tablas!$E$5*J900</f>
        <v>1500</v>
      </c>
      <c r="T900" s="19">
        <f>Tablas!$F$5*K900</f>
        <v>360000</v>
      </c>
      <c r="U900" s="19">
        <f>Tablas!$G$5*L900</f>
        <v>250000</v>
      </c>
      <c r="V900" s="19">
        <f>Tablas!$H$5*M900</f>
        <v>180000</v>
      </c>
      <c r="W900" s="19">
        <f t="shared" si="72"/>
        <v>794000</v>
      </c>
      <c r="X900" s="17">
        <f>VLOOKUP(G900, Tablas!$B$9:$C$36, 2, FALSE)</f>
        <v>1</v>
      </c>
      <c r="Y900" s="17">
        <f t="shared" ref="Y900:Y963" si="73">YEAR(C900)</f>
        <v>2019</v>
      </c>
      <c r="Z900" s="17">
        <f t="shared" ref="Z900:Z963" si="74">MONTH(D900)</f>
        <v>12</v>
      </c>
    </row>
    <row r="901" spans="1:26" x14ac:dyDescent="0.25">
      <c r="A901" s="2">
        <v>10000899</v>
      </c>
      <c r="B901" s="1" t="s">
        <v>1189</v>
      </c>
      <c r="C901" s="3">
        <v>43675</v>
      </c>
      <c r="D901" s="3">
        <v>44082</v>
      </c>
      <c r="E901" s="3" t="s">
        <v>37</v>
      </c>
      <c r="F901" s="1" t="s">
        <v>996</v>
      </c>
      <c r="G901" s="4" t="s">
        <v>54</v>
      </c>
      <c r="H901" s="8">
        <v>0</v>
      </c>
      <c r="I901" s="8">
        <v>1</v>
      </c>
      <c r="J901" s="8">
        <v>0</v>
      </c>
      <c r="K901" s="8">
        <v>0</v>
      </c>
      <c r="L901" s="8">
        <v>3</v>
      </c>
      <c r="M901" s="8">
        <v>2</v>
      </c>
      <c r="N901" s="17" t="str">
        <f t="shared" si="70"/>
        <v>Si</v>
      </c>
      <c r="O901" s="17" t="str">
        <f t="shared" si="71"/>
        <v>Si</v>
      </c>
      <c r="P901" s="17">
        <v>1</v>
      </c>
      <c r="Q901" s="19">
        <f>Tablas!$C$5*H901</f>
        <v>0</v>
      </c>
      <c r="R901" s="19">
        <f>Tablas!$D$5*I901</f>
        <v>6500</v>
      </c>
      <c r="S901" s="19">
        <f>Tablas!$E$5*J901</f>
        <v>0</v>
      </c>
      <c r="T901" s="19">
        <f>Tablas!$F$5*K901</f>
        <v>0</v>
      </c>
      <c r="U901" s="19">
        <f>Tablas!$G$5*L901</f>
        <v>750000</v>
      </c>
      <c r="V901" s="19">
        <f>Tablas!$H$5*M901</f>
        <v>360000</v>
      </c>
      <c r="W901" s="19">
        <f t="shared" si="72"/>
        <v>1116500</v>
      </c>
      <c r="X901" s="17">
        <f>VLOOKUP(G901, Tablas!$B$9:$C$36, 2, FALSE)</f>
        <v>1</v>
      </c>
      <c r="Y901" s="17">
        <f t="shared" si="73"/>
        <v>2019</v>
      </c>
      <c r="Z901" s="17">
        <f t="shared" si="74"/>
        <v>9</v>
      </c>
    </row>
    <row r="902" spans="1:26" x14ac:dyDescent="0.25">
      <c r="A902" s="2">
        <v>10000900</v>
      </c>
      <c r="B902" s="1" t="s">
        <v>1190</v>
      </c>
      <c r="C902" s="3">
        <v>43675</v>
      </c>
      <c r="D902" s="3">
        <v>44533</v>
      </c>
      <c r="E902" s="3" t="s">
        <v>44</v>
      </c>
      <c r="F902" s="1" t="s">
        <v>485</v>
      </c>
      <c r="G902" s="4" t="s">
        <v>47</v>
      </c>
      <c r="H902" s="8">
        <v>0</v>
      </c>
      <c r="I902" s="8">
        <v>2</v>
      </c>
      <c r="J902" s="8">
        <v>1</v>
      </c>
      <c r="K902" s="8">
        <v>1</v>
      </c>
      <c r="L902" s="8">
        <v>1</v>
      </c>
      <c r="M902" s="8">
        <v>2</v>
      </c>
      <c r="N902" s="17" t="str">
        <f t="shared" si="70"/>
        <v>Si</v>
      </c>
      <c r="O902" s="17" t="str">
        <f t="shared" si="71"/>
        <v>Si</v>
      </c>
      <c r="P902" s="17">
        <v>1</v>
      </c>
      <c r="Q902" s="19">
        <f>Tablas!$C$5*H902</f>
        <v>0</v>
      </c>
      <c r="R902" s="19">
        <f>Tablas!$D$5*I902</f>
        <v>13000</v>
      </c>
      <c r="S902" s="19">
        <f>Tablas!$E$5*J902</f>
        <v>1500</v>
      </c>
      <c r="T902" s="19">
        <f>Tablas!$F$5*K902</f>
        <v>120000</v>
      </c>
      <c r="U902" s="19">
        <f>Tablas!$G$5*L902</f>
        <v>250000</v>
      </c>
      <c r="V902" s="19">
        <f>Tablas!$H$5*M902</f>
        <v>360000</v>
      </c>
      <c r="W902" s="19">
        <f t="shared" si="72"/>
        <v>744500</v>
      </c>
      <c r="X902" s="17">
        <f>VLOOKUP(G902, Tablas!$B$9:$C$36, 2, FALSE)</f>
        <v>1</v>
      </c>
      <c r="Y902" s="17">
        <f t="shared" si="73"/>
        <v>2019</v>
      </c>
      <c r="Z902" s="17">
        <f t="shared" si="74"/>
        <v>12</v>
      </c>
    </row>
    <row r="903" spans="1:26" x14ac:dyDescent="0.25">
      <c r="A903" s="2">
        <v>10000901</v>
      </c>
      <c r="B903" s="1" t="s">
        <v>1191</v>
      </c>
      <c r="C903" s="3">
        <v>43675</v>
      </c>
      <c r="D903" s="3">
        <v>44250</v>
      </c>
      <c r="E903" s="3" t="s">
        <v>44</v>
      </c>
      <c r="F903" s="1" t="s">
        <v>1011</v>
      </c>
      <c r="G903" s="4" t="s">
        <v>57</v>
      </c>
      <c r="H903" s="8">
        <v>0</v>
      </c>
      <c r="I903" s="8">
        <v>0</v>
      </c>
      <c r="J903" s="8">
        <v>0</v>
      </c>
      <c r="K903" s="8">
        <v>1</v>
      </c>
      <c r="L903" s="8">
        <v>3</v>
      </c>
      <c r="M903" s="8">
        <v>2</v>
      </c>
      <c r="N903" s="17" t="str">
        <f t="shared" si="70"/>
        <v>No</v>
      </c>
      <c r="O903" s="17" t="str">
        <f t="shared" si="71"/>
        <v>Si</v>
      </c>
      <c r="P903" s="17">
        <v>1</v>
      </c>
      <c r="Q903" s="19">
        <f>Tablas!$C$5*H903</f>
        <v>0</v>
      </c>
      <c r="R903" s="19">
        <f>Tablas!$D$5*I903</f>
        <v>0</v>
      </c>
      <c r="S903" s="19">
        <f>Tablas!$E$5*J903</f>
        <v>0</v>
      </c>
      <c r="T903" s="19">
        <f>Tablas!$F$5*K903</f>
        <v>120000</v>
      </c>
      <c r="U903" s="19">
        <f>Tablas!$G$5*L903</f>
        <v>750000</v>
      </c>
      <c r="V903" s="19">
        <f>Tablas!$H$5*M903</f>
        <v>360000</v>
      </c>
      <c r="W903" s="19">
        <f t="shared" si="72"/>
        <v>1230000</v>
      </c>
      <c r="X903" s="17">
        <f>VLOOKUP(G903, Tablas!$B$9:$C$36, 2, FALSE)</f>
        <v>1</v>
      </c>
      <c r="Y903" s="17">
        <f t="shared" si="73"/>
        <v>2019</v>
      </c>
      <c r="Z903" s="17">
        <f t="shared" si="74"/>
        <v>2</v>
      </c>
    </row>
    <row r="904" spans="1:26" x14ac:dyDescent="0.25">
      <c r="A904" s="2">
        <v>10000902</v>
      </c>
      <c r="B904" s="1" t="s">
        <v>1192</v>
      </c>
      <c r="C904" s="3">
        <v>43675</v>
      </c>
      <c r="D904" s="3">
        <v>43956</v>
      </c>
      <c r="E904" s="3" t="s">
        <v>44</v>
      </c>
      <c r="F904" s="1" t="s">
        <v>485</v>
      </c>
      <c r="G904" s="4" t="s">
        <v>47</v>
      </c>
      <c r="H904" s="8">
        <v>0</v>
      </c>
      <c r="I904" s="8">
        <v>0</v>
      </c>
      <c r="J904" s="8">
        <v>0</v>
      </c>
      <c r="K904" s="8">
        <v>0</v>
      </c>
      <c r="L904" s="8">
        <v>1</v>
      </c>
      <c r="M904" s="8">
        <v>2</v>
      </c>
      <c r="N904" s="17" t="str">
        <f t="shared" si="70"/>
        <v>No</v>
      </c>
      <c r="O904" s="17" t="str">
        <f t="shared" si="71"/>
        <v>Si</v>
      </c>
      <c r="P904" s="17">
        <v>1</v>
      </c>
      <c r="Q904" s="19">
        <f>Tablas!$C$5*H904</f>
        <v>0</v>
      </c>
      <c r="R904" s="19">
        <f>Tablas!$D$5*I904</f>
        <v>0</v>
      </c>
      <c r="S904" s="19">
        <f>Tablas!$E$5*J904</f>
        <v>0</v>
      </c>
      <c r="T904" s="19">
        <f>Tablas!$F$5*K904</f>
        <v>0</v>
      </c>
      <c r="U904" s="19">
        <f>Tablas!$G$5*L904</f>
        <v>250000</v>
      </c>
      <c r="V904" s="19">
        <f>Tablas!$H$5*M904</f>
        <v>360000</v>
      </c>
      <c r="W904" s="19">
        <f t="shared" si="72"/>
        <v>610000</v>
      </c>
      <c r="X904" s="17">
        <f>VLOOKUP(G904, Tablas!$B$9:$C$36, 2, FALSE)</f>
        <v>1</v>
      </c>
      <c r="Y904" s="17">
        <f t="shared" si="73"/>
        <v>2019</v>
      </c>
      <c r="Z904" s="17">
        <f t="shared" si="74"/>
        <v>5</v>
      </c>
    </row>
    <row r="905" spans="1:26" x14ac:dyDescent="0.25">
      <c r="A905" s="2">
        <v>10000903</v>
      </c>
      <c r="B905" s="1" t="s">
        <v>1193</v>
      </c>
      <c r="C905" s="3">
        <v>43675</v>
      </c>
      <c r="D905" s="3">
        <v>44213</v>
      </c>
      <c r="E905" s="3" t="s">
        <v>37</v>
      </c>
      <c r="F905" s="1" t="s">
        <v>485</v>
      </c>
      <c r="G905" s="4" t="s">
        <v>47</v>
      </c>
      <c r="H905" s="8">
        <v>1</v>
      </c>
      <c r="I905" s="8">
        <v>1</v>
      </c>
      <c r="J905" s="8">
        <v>0</v>
      </c>
      <c r="K905" s="8">
        <v>1</v>
      </c>
      <c r="L905" s="8">
        <v>2</v>
      </c>
      <c r="M905" s="8">
        <v>1</v>
      </c>
      <c r="N905" s="17" t="str">
        <f t="shared" si="70"/>
        <v>Si</v>
      </c>
      <c r="O905" s="17" t="str">
        <f t="shared" si="71"/>
        <v>Si</v>
      </c>
      <c r="P905" s="17">
        <v>1</v>
      </c>
      <c r="Q905" s="19">
        <f>Tablas!$C$5*H905</f>
        <v>2500</v>
      </c>
      <c r="R905" s="19">
        <f>Tablas!$D$5*I905</f>
        <v>6500</v>
      </c>
      <c r="S905" s="19">
        <f>Tablas!$E$5*J905</f>
        <v>0</v>
      </c>
      <c r="T905" s="19">
        <f>Tablas!$F$5*K905</f>
        <v>120000</v>
      </c>
      <c r="U905" s="19">
        <f>Tablas!$G$5*L905</f>
        <v>500000</v>
      </c>
      <c r="V905" s="19">
        <f>Tablas!$H$5*M905</f>
        <v>180000</v>
      </c>
      <c r="W905" s="19">
        <f t="shared" si="72"/>
        <v>809000</v>
      </c>
      <c r="X905" s="17">
        <f>VLOOKUP(G905, Tablas!$B$9:$C$36, 2, FALSE)</f>
        <v>1</v>
      </c>
      <c r="Y905" s="17">
        <f t="shared" si="73"/>
        <v>2019</v>
      </c>
      <c r="Z905" s="17">
        <f t="shared" si="74"/>
        <v>1</v>
      </c>
    </row>
    <row r="906" spans="1:26" x14ac:dyDescent="0.25">
      <c r="A906" s="2">
        <v>10000904</v>
      </c>
      <c r="B906" s="1" t="s">
        <v>1194</v>
      </c>
      <c r="C906" s="3">
        <v>43675</v>
      </c>
      <c r="D906" s="3">
        <v>44255</v>
      </c>
      <c r="E906" s="3" t="s">
        <v>44</v>
      </c>
      <c r="F906" s="1" t="s">
        <v>1195</v>
      </c>
      <c r="G906" s="4" t="s">
        <v>90</v>
      </c>
      <c r="H906" s="8">
        <v>0</v>
      </c>
      <c r="I906" s="8">
        <v>0</v>
      </c>
      <c r="J906" s="8">
        <v>0</v>
      </c>
      <c r="K906" s="8">
        <v>0</v>
      </c>
      <c r="L906" s="8">
        <v>2</v>
      </c>
      <c r="M906" s="8">
        <v>1</v>
      </c>
      <c r="N906" s="17" t="str">
        <f t="shared" si="70"/>
        <v>No</v>
      </c>
      <c r="O906" s="17" t="str">
        <f t="shared" si="71"/>
        <v>Si</v>
      </c>
      <c r="P906" s="17">
        <v>1</v>
      </c>
      <c r="Q906" s="19">
        <f>Tablas!$C$5*H906</f>
        <v>0</v>
      </c>
      <c r="R906" s="19">
        <f>Tablas!$D$5*I906</f>
        <v>0</v>
      </c>
      <c r="S906" s="19">
        <f>Tablas!$E$5*J906</f>
        <v>0</v>
      </c>
      <c r="T906" s="19">
        <f>Tablas!$F$5*K906</f>
        <v>0</v>
      </c>
      <c r="U906" s="19">
        <f>Tablas!$G$5*L906</f>
        <v>500000</v>
      </c>
      <c r="V906" s="19">
        <f>Tablas!$H$5*M906</f>
        <v>180000</v>
      </c>
      <c r="W906" s="19">
        <f t="shared" si="72"/>
        <v>680000</v>
      </c>
      <c r="X906" s="17">
        <f>VLOOKUP(G906, Tablas!$B$9:$C$36, 2, FALSE)</f>
        <v>2</v>
      </c>
      <c r="Y906" s="17">
        <f t="shared" si="73"/>
        <v>2019</v>
      </c>
      <c r="Z906" s="17">
        <f t="shared" si="74"/>
        <v>2</v>
      </c>
    </row>
    <row r="907" spans="1:26" x14ac:dyDescent="0.25">
      <c r="A907" s="2">
        <v>10000905</v>
      </c>
      <c r="B907" s="1" t="s">
        <v>1196</v>
      </c>
      <c r="C907" s="3">
        <v>43675</v>
      </c>
      <c r="D907" s="3">
        <v>44019</v>
      </c>
      <c r="E907" s="3" t="s">
        <v>44</v>
      </c>
      <c r="F907" s="1" t="s">
        <v>267</v>
      </c>
      <c r="G907" s="4" t="s">
        <v>90</v>
      </c>
      <c r="H907" s="8">
        <v>0</v>
      </c>
      <c r="I907" s="8">
        <v>1</v>
      </c>
      <c r="J907" s="8">
        <v>0</v>
      </c>
      <c r="K907" s="8">
        <v>1</v>
      </c>
      <c r="L907" s="8">
        <v>2</v>
      </c>
      <c r="M907" s="8">
        <v>1</v>
      </c>
      <c r="N907" s="17" t="str">
        <f t="shared" si="70"/>
        <v>Si</v>
      </c>
      <c r="O907" s="17" t="str">
        <f t="shared" si="71"/>
        <v>Si</v>
      </c>
      <c r="P907" s="17">
        <v>1</v>
      </c>
      <c r="Q907" s="19">
        <f>Tablas!$C$5*H907</f>
        <v>0</v>
      </c>
      <c r="R907" s="19">
        <f>Tablas!$D$5*I907</f>
        <v>6500</v>
      </c>
      <c r="S907" s="19">
        <f>Tablas!$E$5*J907</f>
        <v>0</v>
      </c>
      <c r="T907" s="19">
        <f>Tablas!$F$5*K907</f>
        <v>120000</v>
      </c>
      <c r="U907" s="19">
        <f>Tablas!$G$5*L907</f>
        <v>500000</v>
      </c>
      <c r="V907" s="19">
        <f>Tablas!$H$5*M907</f>
        <v>180000</v>
      </c>
      <c r="W907" s="19">
        <f t="shared" si="72"/>
        <v>806500</v>
      </c>
      <c r="X907" s="17">
        <f>VLOOKUP(G907, Tablas!$B$9:$C$36, 2, FALSE)</f>
        <v>2</v>
      </c>
      <c r="Y907" s="17">
        <f t="shared" si="73"/>
        <v>2019</v>
      </c>
      <c r="Z907" s="17">
        <f t="shared" si="74"/>
        <v>7</v>
      </c>
    </row>
    <row r="908" spans="1:26" x14ac:dyDescent="0.25">
      <c r="A908" s="2">
        <v>10000906</v>
      </c>
      <c r="B908" s="1" t="s">
        <v>1197</v>
      </c>
      <c r="C908" s="3">
        <v>43675</v>
      </c>
      <c r="D908" s="3">
        <v>43833</v>
      </c>
      <c r="E908" s="3" t="s">
        <v>37</v>
      </c>
      <c r="F908" s="1" t="s">
        <v>1198</v>
      </c>
      <c r="G908" s="4" t="s">
        <v>113</v>
      </c>
      <c r="H908" s="8">
        <v>0</v>
      </c>
      <c r="I908" s="8">
        <v>1</v>
      </c>
      <c r="J908" s="8">
        <v>0</v>
      </c>
      <c r="K908" s="8">
        <v>1</v>
      </c>
      <c r="L908" s="8">
        <v>3</v>
      </c>
      <c r="M908" s="8">
        <v>2</v>
      </c>
      <c r="N908" s="17" t="str">
        <f t="shared" si="70"/>
        <v>Si</v>
      </c>
      <c r="O908" s="17" t="str">
        <f t="shared" si="71"/>
        <v>Si</v>
      </c>
      <c r="P908" s="17">
        <v>1</v>
      </c>
      <c r="Q908" s="19">
        <f>Tablas!$C$5*H908</f>
        <v>0</v>
      </c>
      <c r="R908" s="19">
        <f>Tablas!$D$5*I908</f>
        <v>6500</v>
      </c>
      <c r="S908" s="19">
        <f>Tablas!$E$5*J908</f>
        <v>0</v>
      </c>
      <c r="T908" s="19">
        <f>Tablas!$F$5*K908</f>
        <v>120000</v>
      </c>
      <c r="U908" s="19">
        <f>Tablas!$G$5*L908</f>
        <v>750000</v>
      </c>
      <c r="V908" s="19">
        <f>Tablas!$H$5*M908</f>
        <v>360000</v>
      </c>
      <c r="W908" s="19">
        <f t="shared" si="72"/>
        <v>1236500</v>
      </c>
      <c r="X908" s="17">
        <f>VLOOKUP(G908, Tablas!$B$9:$C$36, 2, FALSE)</f>
        <v>3</v>
      </c>
      <c r="Y908" s="17">
        <f t="shared" si="73"/>
        <v>2019</v>
      </c>
      <c r="Z908" s="17">
        <f t="shared" si="74"/>
        <v>1</v>
      </c>
    </row>
    <row r="909" spans="1:26" x14ac:dyDescent="0.25">
      <c r="A909" s="2">
        <v>10000907</v>
      </c>
      <c r="B909" s="1" t="s">
        <v>1199</v>
      </c>
      <c r="C909" s="3">
        <v>43675</v>
      </c>
      <c r="D909" s="3">
        <v>43916</v>
      </c>
      <c r="E909" s="3" t="s">
        <v>37</v>
      </c>
      <c r="F909" s="1" t="s">
        <v>405</v>
      </c>
      <c r="G909" s="4" t="s">
        <v>113</v>
      </c>
      <c r="H909" s="8">
        <v>0</v>
      </c>
      <c r="I909" s="8">
        <v>0</v>
      </c>
      <c r="J909" s="8">
        <v>0</v>
      </c>
      <c r="K909" s="8">
        <v>0</v>
      </c>
      <c r="L909" s="8">
        <v>2</v>
      </c>
      <c r="M909" s="8">
        <v>2</v>
      </c>
      <c r="N909" s="17" t="str">
        <f t="shared" si="70"/>
        <v>No</v>
      </c>
      <c r="O909" s="17" t="str">
        <f t="shared" si="71"/>
        <v>Si</v>
      </c>
      <c r="P909" s="17">
        <v>1</v>
      </c>
      <c r="Q909" s="19">
        <f>Tablas!$C$5*H909</f>
        <v>0</v>
      </c>
      <c r="R909" s="19">
        <f>Tablas!$D$5*I909</f>
        <v>0</v>
      </c>
      <c r="S909" s="19">
        <f>Tablas!$E$5*J909</f>
        <v>0</v>
      </c>
      <c r="T909" s="19">
        <f>Tablas!$F$5*K909</f>
        <v>0</v>
      </c>
      <c r="U909" s="19">
        <f>Tablas!$G$5*L909</f>
        <v>500000</v>
      </c>
      <c r="V909" s="19">
        <f>Tablas!$H$5*M909</f>
        <v>360000</v>
      </c>
      <c r="W909" s="19">
        <f t="shared" si="72"/>
        <v>860000</v>
      </c>
      <c r="X909" s="17">
        <f>VLOOKUP(G909, Tablas!$B$9:$C$36, 2, FALSE)</f>
        <v>3</v>
      </c>
      <c r="Y909" s="17">
        <f t="shared" si="73"/>
        <v>2019</v>
      </c>
      <c r="Z909" s="17">
        <f t="shared" si="74"/>
        <v>3</v>
      </c>
    </row>
    <row r="910" spans="1:26" x14ac:dyDescent="0.25">
      <c r="A910" s="2">
        <v>10000908</v>
      </c>
      <c r="B910" s="1" t="s">
        <v>1200</v>
      </c>
      <c r="C910" s="3">
        <v>43675</v>
      </c>
      <c r="D910" s="3">
        <v>43920</v>
      </c>
      <c r="E910" s="3" t="s">
        <v>44</v>
      </c>
      <c r="F910" s="1" t="s">
        <v>204</v>
      </c>
      <c r="G910" s="4" t="s">
        <v>78</v>
      </c>
      <c r="H910" s="8">
        <v>0</v>
      </c>
      <c r="I910" s="8">
        <v>0</v>
      </c>
      <c r="J910" s="8">
        <v>1</v>
      </c>
      <c r="K910" s="8">
        <v>3</v>
      </c>
      <c r="L910" s="8">
        <v>3</v>
      </c>
      <c r="M910" s="8">
        <v>2</v>
      </c>
      <c r="N910" s="17" t="str">
        <f t="shared" si="70"/>
        <v>Si</v>
      </c>
      <c r="O910" s="17" t="str">
        <f t="shared" si="71"/>
        <v>Si</v>
      </c>
      <c r="P910" s="17">
        <v>1</v>
      </c>
      <c r="Q910" s="19">
        <f>Tablas!$C$5*H910</f>
        <v>0</v>
      </c>
      <c r="R910" s="19">
        <f>Tablas!$D$5*I910</f>
        <v>0</v>
      </c>
      <c r="S910" s="19">
        <f>Tablas!$E$5*J910</f>
        <v>1500</v>
      </c>
      <c r="T910" s="19">
        <f>Tablas!$F$5*K910</f>
        <v>360000</v>
      </c>
      <c r="U910" s="19">
        <f>Tablas!$G$5*L910</f>
        <v>750000</v>
      </c>
      <c r="V910" s="19">
        <f>Tablas!$H$5*M910</f>
        <v>360000</v>
      </c>
      <c r="W910" s="19">
        <f t="shared" si="72"/>
        <v>1471500</v>
      </c>
      <c r="X910" s="17">
        <f>VLOOKUP(G910, Tablas!$B$9:$C$36, 2, FALSE)</f>
        <v>2</v>
      </c>
      <c r="Y910" s="17">
        <f t="shared" si="73"/>
        <v>2019</v>
      </c>
      <c r="Z910" s="17">
        <f t="shared" si="74"/>
        <v>3</v>
      </c>
    </row>
    <row r="911" spans="1:26" x14ac:dyDescent="0.25">
      <c r="A911" s="2">
        <v>10000909</v>
      </c>
      <c r="B911" s="1" t="s">
        <v>1201</v>
      </c>
      <c r="C911" s="3">
        <v>43675</v>
      </c>
      <c r="D911" s="3">
        <v>44101</v>
      </c>
      <c r="E911" s="3" t="s">
        <v>44</v>
      </c>
      <c r="F911" s="1" t="s">
        <v>204</v>
      </c>
      <c r="G911" s="4" t="s">
        <v>78</v>
      </c>
      <c r="H911" s="8">
        <v>1</v>
      </c>
      <c r="I911" s="8">
        <v>2</v>
      </c>
      <c r="J911" s="8">
        <v>0</v>
      </c>
      <c r="K911" s="8">
        <v>0</v>
      </c>
      <c r="L911" s="8">
        <v>1</v>
      </c>
      <c r="M911" s="8">
        <v>1</v>
      </c>
      <c r="N911" s="17" t="str">
        <f t="shared" si="70"/>
        <v>Si</v>
      </c>
      <c r="O911" s="17" t="str">
        <f t="shared" si="71"/>
        <v>Si</v>
      </c>
      <c r="P911" s="17">
        <v>1</v>
      </c>
      <c r="Q911" s="19">
        <f>Tablas!$C$5*H911</f>
        <v>2500</v>
      </c>
      <c r="R911" s="19">
        <f>Tablas!$D$5*I911</f>
        <v>13000</v>
      </c>
      <c r="S911" s="19">
        <f>Tablas!$E$5*J911</f>
        <v>0</v>
      </c>
      <c r="T911" s="19">
        <f>Tablas!$F$5*K911</f>
        <v>0</v>
      </c>
      <c r="U911" s="19">
        <f>Tablas!$G$5*L911</f>
        <v>250000</v>
      </c>
      <c r="V911" s="19">
        <f>Tablas!$H$5*M911</f>
        <v>180000</v>
      </c>
      <c r="W911" s="19">
        <f t="shared" si="72"/>
        <v>445500</v>
      </c>
      <c r="X911" s="17">
        <f>VLOOKUP(G911, Tablas!$B$9:$C$36, 2, FALSE)</f>
        <v>2</v>
      </c>
      <c r="Y911" s="17">
        <f t="shared" si="73"/>
        <v>2019</v>
      </c>
      <c r="Z911" s="17">
        <f t="shared" si="74"/>
        <v>9</v>
      </c>
    </row>
    <row r="912" spans="1:26" x14ac:dyDescent="0.25">
      <c r="A912" s="2">
        <v>10000910</v>
      </c>
      <c r="B912" s="1" t="s">
        <v>1202</v>
      </c>
      <c r="C912" s="3">
        <v>43675</v>
      </c>
      <c r="D912" s="3">
        <v>44035</v>
      </c>
      <c r="E912" s="3" t="s">
        <v>44</v>
      </c>
      <c r="F912" s="1" t="s">
        <v>204</v>
      </c>
      <c r="G912" s="4" t="s">
        <v>78</v>
      </c>
      <c r="H912" s="8">
        <v>1</v>
      </c>
      <c r="I912" s="8">
        <v>0</v>
      </c>
      <c r="J912" s="8">
        <v>1</v>
      </c>
      <c r="K912" s="8">
        <v>0</v>
      </c>
      <c r="L912" s="8">
        <v>1</v>
      </c>
      <c r="M912" s="8">
        <v>0</v>
      </c>
      <c r="N912" s="17" t="str">
        <f t="shared" si="70"/>
        <v>Si</v>
      </c>
      <c r="O912" s="17" t="str">
        <f t="shared" si="71"/>
        <v>Si</v>
      </c>
      <c r="P912" s="17">
        <v>1</v>
      </c>
      <c r="Q912" s="19">
        <f>Tablas!$C$5*H912</f>
        <v>2500</v>
      </c>
      <c r="R912" s="19">
        <f>Tablas!$D$5*I912</f>
        <v>0</v>
      </c>
      <c r="S912" s="19">
        <f>Tablas!$E$5*J912</f>
        <v>1500</v>
      </c>
      <c r="T912" s="19">
        <f>Tablas!$F$5*K912</f>
        <v>0</v>
      </c>
      <c r="U912" s="19">
        <f>Tablas!$G$5*L912</f>
        <v>250000</v>
      </c>
      <c r="V912" s="19">
        <f>Tablas!$H$5*M912</f>
        <v>0</v>
      </c>
      <c r="W912" s="19">
        <f t="shared" si="72"/>
        <v>254000</v>
      </c>
      <c r="X912" s="17">
        <f>VLOOKUP(G912, Tablas!$B$9:$C$36, 2, FALSE)</f>
        <v>2</v>
      </c>
      <c r="Y912" s="17">
        <f t="shared" si="73"/>
        <v>2019</v>
      </c>
      <c r="Z912" s="17">
        <f t="shared" si="74"/>
        <v>7</v>
      </c>
    </row>
    <row r="913" spans="1:26" x14ac:dyDescent="0.25">
      <c r="A913" s="2">
        <v>10000911</v>
      </c>
      <c r="B913" s="1" t="s">
        <v>1203</v>
      </c>
      <c r="C913" s="3">
        <v>43675</v>
      </c>
      <c r="D913" s="3">
        <v>43860</v>
      </c>
      <c r="E913" s="3" t="s">
        <v>44</v>
      </c>
      <c r="F913" s="1" t="s">
        <v>106</v>
      </c>
      <c r="G913" s="4" t="s">
        <v>50</v>
      </c>
      <c r="H913" s="8">
        <v>1</v>
      </c>
      <c r="I913" s="8">
        <v>2</v>
      </c>
      <c r="J913" s="8">
        <v>0</v>
      </c>
      <c r="K913" s="8">
        <v>0</v>
      </c>
      <c r="L913" s="8">
        <v>3</v>
      </c>
      <c r="M913" s="8">
        <v>2</v>
      </c>
      <c r="N913" s="17" t="str">
        <f t="shared" si="70"/>
        <v>Si</v>
      </c>
      <c r="O913" s="17" t="str">
        <f t="shared" si="71"/>
        <v>Si</v>
      </c>
      <c r="P913" s="17">
        <v>1</v>
      </c>
      <c r="Q913" s="19">
        <f>Tablas!$C$5*H913</f>
        <v>2500</v>
      </c>
      <c r="R913" s="19">
        <f>Tablas!$D$5*I913</f>
        <v>13000</v>
      </c>
      <c r="S913" s="19">
        <f>Tablas!$E$5*J913</f>
        <v>0</v>
      </c>
      <c r="T913" s="19">
        <f>Tablas!$F$5*K913</f>
        <v>0</v>
      </c>
      <c r="U913" s="19">
        <f>Tablas!$G$5*L913</f>
        <v>750000</v>
      </c>
      <c r="V913" s="19">
        <f>Tablas!$H$5*M913</f>
        <v>360000</v>
      </c>
      <c r="W913" s="19">
        <f t="shared" si="72"/>
        <v>1125500</v>
      </c>
      <c r="X913" s="17">
        <f>VLOOKUP(G913, Tablas!$B$9:$C$36, 2, FALSE)</f>
        <v>1</v>
      </c>
      <c r="Y913" s="17">
        <f t="shared" si="73"/>
        <v>2019</v>
      </c>
      <c r="Z913" s="17">
        <f t="shared" si="74"/>
        <v>1</v>
      </c>
    </row>
    <row r="914" spans="1:26" x14ac:dyDescent="0.25">
      <c r="A914" s="2">
        <v>10000912</v>
      </c>
      <c r="B914" s="1" t="s">
        <v>1204</v>
      </c>
      <c r="C914" s="3">
        <v>43675</v>
      </c>
      <c r="D914" s="3">
        <v>44569</v>
      </c>
      <c r="E914" s="3" t="s">
        <v>44</v>
      </c>
      <c r="F914" s="1" t="s">
        <v>673</v>
      </c>
      <c r="G914" s="4" t="s">
        <v>258</v>
      </c>
      <c r="H914" s="8">
        <v>0</v>
      </c>
      <c r="I914" s="8">
        <v>0</v>
      </c>
      <c r="J914" s="8">
        <v>0</v>
      </c>
      <c r="K914" s="8">
        <v>0</v>
      </c>
      <c r="L914" s="8">
        <v>2</v>
      </c>
      <c r="M914" s="8">
        <v>1</v>
      </c>
      <c r="N914" s="17" t="str">
        <f t="shared" si="70"/>
        <v>No</v>
      </c>
      <c r="O914" s="17" t="str">
        <f t="shared" si="71"/>
        <v>Si</v>
      </c>
      <c r="P914" s="17">
        <v>1</v>
      </c>
      <c r="Q914" s="19">
        <f>Tablas!$C$5*H914</f>
        <v>0</v>
      </c>
      <c r="R914" s="19">
        <f>Tablas!$D$5*I914</f>
        <v>0</v>
      </c>
      <c r="S914" s="19">
        <f>Tablas!$E$5*J914</f>
        <v>0</v>
      </c>
      <c r="T914" s="19">
        <f>Tablas!$F$5*K914</f>
        <v>0</v>
      </c>
      <c r="U914" s="19">
        <f>Tablas!$G$5*L914</f>
        <v>500000</v>
      </c>
      <c r="V914" s="19">
        <f>Tablas!$H$5*M914</f>
        <v>180000</v>
      </c>
      <c r="W914" s="19">
        <f t="shared" si="72"/>
        <v>680000</v>
      </c>
      <c r="X914" s="17">
        <f>VLOOKUP(G914, Tablas!$B$9:$C$36, 2, FALSE)</f>
        <v>4</v>
      </c>
      <c r="Y914" s="17">
        <f t="shared" si="73"/>
        <v>2019</v>
      </c>
      <c r="Z914" s="17">
        <f t="shared" si="74"/>
        <v>1</v>
      </c>
    </row>
    <row r="915" spans="1:26" x14ac:dyDescent="0.25">
      <c r="A915" s="2">
        <v>10000913</v>
      </c>
      <c r="B915" s="1" t="s">
        <v>1205</v>
      </c>
      <c r="C915" s="3">
        <v>43675</v>
      </c>
      <c r="D915" s="3">
        <v>44385</v>
      </c>
      <c r="E915" s="3" t="s">
        <v>44</v>
      </c>
      <c r="F915" s="1" t="s">
        <v>1206</v>
      </c>
      <c r="G915" s="4" t="s">
        <v>113</v>
      </c>
      <c r="H915" s="8">
        <v>0</v>
      </c>
      <c r="I915" s="8">
        <v>2</v>
      </c>
      <c r="J915" s="8">
        <v>0</v>
      </c>
      <c r="K915" s="8">
        <v>0</v>
      </c>
      <c r="L915" s="8">
        <v>3</v>
      </c>
      <c r="M915" s="8">
        <v>1</v>
      </c>
      <c r="N915" s="17" t="str">
        <f t="shared" si="70"/>
        <v>Si</v>
      </c>
      <c r="O915" s="17" t="str">
        <f t="shared" si="71"/>
        <v>Si</v>
      </c>
      <c r="P915" s="17">
        <v>1</v>
      </c>
      <c r="Q915" s="19">
        <f>Tablas!$C$5*H915</f>
        <v>0</v>
      </c>
      <c r="R915" s="19">
        <f>Tablas!$D$5*I915</f>
        <v>13000</v>
      </c>
      <c r="S915" s="19">
        <f>Tablas!$E$5*J915</f>
        <v>0</v>
      </c>
      <c r="T915" s="19">
        <f>Tablas!$F$5*K915</f>
        <v>0</v>
      </c>
      <c r="U915" s="19">
        <f>Tablas!$G$5*L915</f>
        <v>750000</v>
      </c>
      <c r="V915" s="19">
        <f>Tablas!$H$5*M915</f>
        <v>180000</v>
      </c>
      <c r="W915" s="19">
        <f t="shared" si="72"/>
        <v>943000</v>
      </c>
      <c r="X915" s="17">
        <f>VLOOKUP(G915, Tablas!$B$9:$C$36, 2, FALSE)</f>
        <v>3</v>
      </c>
      <c r="Y915" s="17">
        <f t="shared" si="73"/>
        <v>2019</v>
      </c>
      <c r="Z915" s="17">
        <f t="shared" si="74"/>
        <v>7</v>
      </c>
    </row>
    <row r="916" spans="1:26" x14ac:dyDescent="0.25">
      <c r="A916" s="2">
        <v>10000914</v>
      </c>
      <c r="B916" s="1" t="s">
        <v>1207</v>
      </c>
      <c r="C916" s="3">
        <v>43675</v>
      </c>
      <c r="D916" s="3">
        <v>44249</v>
      </c>
      <c r="E916" s="3" t="s">
        <v>44</v>
      </c>
      <c r="F916" s="1" t="s">
        <v>876</v>
      </c>
      <c r="G916" s="4" t="s">
        <v>47</v>
      </c>
      <c r="H916" s="8">
        <v>0</v>
      </c>
      <c r="I916" s="8">
        <v>0</v>
      </c>
      <c r="J916" s="8">
        <v>0</v>
      </c>
      <c r="K916" s="8">
        <v>0</v>
      </c>
      <c r="L916" s="8">
        <v>3</v>
      </c>
      <c r="M916" s="8">
        <v>1</v>
      </c>
      <c r="N916" s="17" t="str">
        <f t="shared" si="70"/>
        <v>No</v>
      </c>
      <c r="O916" s="17" t="str">
        <f t="shared" si="71"/>
        <v>Si</v>
      </c>
      <c r="P916" s="17">
        <v>1</v>
      </c>
      <c r="Q916" s="19">
        <f>Tablas!$C$5*H916</f>
        <v>0</v>
      </c>
      <c r="R916" s="19">
        <f>Tablas!$D$5*I916</f>
        <v>0</v>
      </c>
      <c r="S916" s="19">
        <f>Tablas!$E$5*J916</f>
        <v>0</v>
      </c>
      <c r="T916" s="19">
        <f>Tablas!$F$5*K916</f>
        <v>0</v>
      </c>
      <c r="U916" s="19">
        <f>Tablas!$G$5*L916</f>
        <v>750000</v>
      </c>
      <c r="V916" s="19">
        <f>Tablas!$H$5*M916</f>
        <v>180000</v>
      </c>
      <c r="W916" s="19">
        <f t="shared" si="72"/>
        <v>930000</v>
      </c>
      <c r="X916" s="17">
        <f>VLOOKUP(G916, Tablas!$B$9:$C$36, 2, FALSE)</f>
        <v>1</v>
      </c>
      <c r="Y916" s="17">
        <f t="shared" si="73"/>
        <v>2019</v>
      </c>
      <c r="Z916" s="17">
        <f t="shared" si="74"/>
        <v>2</v>
      </c>
    </row>
    <row r="917" spans="1:26" x14ac:dyDescent="0.25">
      <c r="A917" s="2">
        <v>10000915</v>
      </c>
      <c r="B917" s="1" t="s">
        <v>1208</v>
      </c>
      <c r="C917" s="3">
        <v>43675</v>
      </c>
      <c r="D917" s="3">
        <v>44019</v>
      </c>
      <c r="E917" s="3" t="s">
        <v>44</v>
      </c>
      <c r="F917" s="1" t="s">
        <v>831</v>
      </c>
      <c r="G917" s="4" t="s">
        <v>197</v>
      </c>
      <c r="H917" s="8">
        <v>0</v>
      </c>
      <c r="I917" s="8">
        <v>1</v>
      </c>
      <c r="J917" s="8">
        <v>0</v>
      </c>
      <c r="K917" s="8">
        <v>3</v>
      </c>
      <c r="L917" s="8">
        <v>2</v>
      </c>
      <c r="M917" s="8">
        <v>2</v>
      </c>
      <c r="N917" s="17" t="str">
        <f t="shared" si="70"/>
        <v>Si</v>
      </c>
      <c r="O917" s="17" t="str">
        <f t="shared" si="71"/>
        <v>Si</v>
      </c>
      <c r="P917" s="17">
        <v>1</v>
      </c>
      <c r="Q917" s="19">
        <f>Tablas!$C$5*H917</f>
        <v>0</v>
      </c>
      <c r="R917" s="19">
        <f>Tablas!$D$5*I917</f>
        <v>6500</v>
      </c>
      <c r="S917" s="19">
        <f>Tablas!$E$5*J917</f>
        <v>0</v>
      </c>
      <c r="T917" s="19">
        <f>Tablas!$F$5*K917</f>
        <v>360000</v>
      </c>
      <c r="U917" s="19">
        <f>Tablas!$G$5*L917</f>
        <v>500000</v>
      </c>
      <c r="V917" s="19">
        <f>Tablas!$H$5*M917</f>
        <v>360000</v>
      </c>
      <c r="W917" s="19">
        <f t="shared" si="72"/>
        <v>1226500</v>
      </c>
      <c r="X917" s="17">
        <f>VLOOKUP(G917, Tablas!$B$9:$C$36, 2, FALSE)</f>
        <v>4</v>
      </c>
      <c r="Y917" s="17">
        <f t="shared" si="73"/>
        <v>2019</v>
      </c>
      <c r="Z917" s="17">
        <f t="shared" si="74"/>
        <v>7</v>
      </c>
    </row>
    <row r="918" spans="1:26" x14ac:dyDescent="0.25">
      <c r="A918" s="2">
        <v>10000916</v>
      </c>
      <c r="B918" s="1" t="s">
        <v>1209</v>
      </c>
      <c r="C918" s="3">
        <v>43675</v>
      </c>
      <c r="D918" s="3">
        <v>44098</v>
      </c>
      <c r="E918" s="3" t="s">
        <v>44</v>
      </c>
      <c r="F918" s="1" t="s">
        <v>41</v>
      </c>
      <c r="G918" s="4" t="s">
        <v>41</v>
      </c>
      <c r="H918" s="8">
        <v>0</v>
      </c>
      <c r="I918" s="8">
        <v>2</v>
      </c>
      <c r="J918" s="8">
        <v>1</v>
      </c>
      <c r="K918" s="8">
        <v>3</v>
      </c>
      <c r="L918" s="8">
        <v>2</v>
      </c>
      <c r="M918" s="8">
        <v>2</v>
      </c>
      <c r="N918" s="17" t="str">
        <f t="shared" si="70"/>
        <v>Si</v>
      </c>
      <c r="O918" s="17" t="str">
        <f t="shared" si="71"/>
        <v>Si</v>
      </c>
      <c r="P918" s="17">
        <v>1</v>
      </c>
      <c r="Q918" s="19">
        <f>Tablas!$C$5*H918</f>
        <v>0</v>
      </c>
      <c r="R918" s="19">
        <f>Tablas!$D$5*I918</f>
        <v>13000</v>
      </c>
      <c r="S918" s="19">
        <f>Tablas!$E$5*J918</f>
        <v>1500</v>
      </c>
      <c r="T918" s="19">
        <f>Tablas!$F$5*K918</f>
        <v>360000</v>
      </c>
      <c r="U918" s="19">
        <f>Tablas!$G$5*L918</f>
        <v>500000</v>
      </c>
      <c r="V918" s="19">
        <f>Tablas!$H$5*M918</f>
        <v>360000</v>
      </c>
      <c r="W918" s="19">
        <f t="shared" si="72"/>
        <v>1234500</v>
      </c>
      <c r="X918" s="17">
        <f>VLOOKUP(G918, Tablas!$B$9:$C$36, 2, FALSE)</f>
        <v>1</v>
      </c>
      <c r="Y918" s="17">
        <f t="shared" si="73"/>
        <v>2019</v>
      </c>
      <c r="Z918" s="17">
        <f t="shared" si="74"/>
        <v>9</v>
      </c>
    </row>
    <row r="919" spans="1:26" x14ac:dyDescent="0.25">
      <c r="A919" s="2">
        <v>10000917</v>
      </c>
      <c r="B919" s="1" t="s">
        <v>1210</v>
      </c>
      <c r="C919" s="3">
        <v>43675</v>
      </c>
      <c r="D919" s="3">
        <v>44224</v>
      </c>
      <c r="E919" s="3" t="s">
        <v>37</v>
      </c>
      <c r="F919" s="1" t="s">
        <v>1169</v>
      </c>
      <c r="G919" s="4" t="s">
        <v>78</v>
      </c>
      <c r="H919" s="8">
        <v>1</v>
      </c>
      <c r="I919" s="8">
        <v>1</v>
      </c>
      <c r="J919" s="8">
        <v>0</v>
      </c>
      <c r="K919" s="8">
        <v>1</v>
      </c>
      <c r="L919" s="8">
        <v>3</v>
      </c>
      <c r="M919" s="8">
        <v>2</v>
      </c>
      <c r="N919" s="17" t="str">
        <f t="shared" si="70"/>
        <v>Si</v>
      </c>
      <c r="O919" s="17" t="str">
        <f t="shared" si="71"/>
        <v>Si</v>
      </c>
      <c r="P919" s="17">
        <v>1</v>
      </c>
      <c r="Q919" s="19">
        <f>Tablas!$C$5*H919</f>
        <v>2500</v>
      </c>
      <c r="R919" s="19">
        <f>Tablas!$D$5*I919</f>
        <v>6500</v>
      </c>
      <c r="S919" s="19">
        <f>Tablas!$E$5*J919</f>
        <v>0</v>
      </c>
      <c r="T919" s="19">
        <f>Tablas!$F$5*K919</f>
        <v>120000</v>
      </c>
      <c r="U919" s="19">
        <f>Tablas!$G$5*L919</f>
        <v>750000</v>
      </c>
      <c r="V919" s="19">
        <f>Tablas!$H$5*M919</f>
        <v>360000</v>
      </c>
      <c r="W919" s="19">
        <f t="shared" si="72"/>
        <v>1239000</v>
      </c>
      <c r="X919" s="17">
        <f>VLOOKUP(G919, Tablas!$B$9:$C$36, 2, FALSE)</f>
        <v>2</v>
      </c>
      <c r="Y919" s="17">
        <f t="shared" si="73"/>
        <v>2019</v>
      </c>
      <c r="Z919" s="17">
        <f t="shared" si="74"/>
        <v>1</v>
      </c>
    </row>
    <row r="920" spans="1:26" x14ac:dyDescent="0.25">
      <c r="A920" s="2">
        <v>10000918</v>
      </c>
      <c r="B920" s="1" t="s">
        <v>1211</v>
      </c>
      <c r="C920" s="3">
        <v>43675</v>
      </c>
      <c r="D920" s="3">
        <v>44226</v>
      </c>
      <c r="E920" s="3" t="s">
        <v>44</v>
      </c>
      <c r="F920" s="1" t="s">
        <v>1212</v>
      </c>
      <c r="G920" s="4" t="s">
        <v>258</v>
      </c>
      <c r="H920" s="8">
        <v>0</v>
      </c>
      <c r="I920" s="8">
        <v>0</v>
      </c>
      <c r="J920" s="8">
        <v>0</v>
      </c>
      <c r="K920" s="8">
        <v>1</v>
      </c>
      <c r="L920" s="8">
        <v>1</v>
      </c>
      <c r="M920" s="8">
        <v>1</v>
      </c>
      <c r="N920" s="17" t="str">
        <f t="shared" si="70"/>
        <v>No</v>
      </c>
      <c r="O920" s="17" t="str">
        <f t="shared" si="71"/>
        <v>Si</v>
      </c>
      <c r="P920" s="17">
        <v>1</v>
      </c>
      <c r="Q920" s="19">
        <f>Tablas!$C$5*H920</f>
        <v>0</v>
      </c>
      <c r="R920" s="19">
        <f>Tablas!$D$5*I920</f>
        <v>0</v>
      </c>
      <c r="S920" s="19">
        <f>Tablas!$E$5*J920</f>
        <v>0</v>
      </c>
      <c r="T920" s="19">
        <f>Tablas!$F$5*K920</f>
        <v>120000</v>
      </c>
      <c r="U920" s="19">
        <f>Tablas!$G$5*L920</f>
        <v>250000</v>
      </c>
      <c r="V920" s="19">
        <f>Tablas!$H$5*M920</f>
        <v>180000</v>
      </c>
      <c r="W920" s="19">
        <f t="shared" si="72"/>
        <v>550000</v>
      </c>
      <c r="X920" s="17">
        <f>VLOOKUP(G920, Tablas!$B$9:$C$36, 2, FALSE)</f>
        <v>4</v>
      </c>
      <c r="Y920" s="17">
        <f t="shared" si="73"/>
        <v>2019</v>
      </c>
      <c r="Z920" s="17">
        <f t="shared" si="74"/>
        <v>1</v>
      </c>
    </row>
    <row r="921" spans="1:26" x14ac:dyDescent="0.25">
      <c r="A921" s="2">
        <v>10000919</v>
      </c>
      <c r="B921" s="1" t="s">
        <v>1213</v>
      </c>
      <c r="C921" s="3">
        <v>43675</v>
      </c>
      <c r="D921" s="3">
        <v>44281</v>
      </c>
      <c r="E921" s="3" t="s">
        <v>37</v>
      </c>
      <c r="F921" s="1" t="s">
        <v>1214</v>
      </c>
      <c r="G921" s="4" t="s">
        <v>219</v>
      </c>
      <c r="H921" s="8">
        <v>1</v>
      </c>
      <c r="I921" s="8">
        <v>2</v>
      </c>
      <c r="J921" s="8">
        <v>0</v>
      </c>
      <c r="K921" s="8">
        <v>1</v>
      </c>
      <c r="L921" s="8">
        <v>3</v>
      </c>
      <c r="M921" s="8">
        <v>2</v>
      </c>
      <c r="N921" s="17" t="str">
        <f t="shared" si="70"/>
        <v>Si</v>
      </c>
      <c r="O921" s="17" t="str">
        <f t="shared" si="71"/>
        <v>Si</v>
      </c>
      <c r="P921" s="17">
        <v>1</v>
      </c>
      <c r="Q921" s="19">
        <f>Tablas!$C$5*H921</f>
        <v>2500</v>
      </c>
      <c r="R921" s="19">
        <f>Tablas!$D$5*I921</f>
        <v>13000</v>
      </c>
      <c r="S921" s="19">
        <f>Tablas!$E$5*J921</f>
        <v>0</v>
      </c>
      <c r="T921" s="19">
        <f>Tablas!$F$5*K921</f>
        <v>120000</v>
      </c>
      <c r="U921" s="19">
        <f>Tablas!$G$5*L921</f>
        <v>750000</v>
      </c>
      <c r="V921" s="19">
        <f>Tablas!$H$5*M921</f>
        <v>360000</v>
      </c>
      <c r="W921" s="19">
        <f t="shared" si="72"/>
        <v>1245500</v>
      </c>
      <c r="X921" s="17">
        <f>VLOOKUP(G921, Tablas!$B$9:$C$36, 2, FALSE)</f>
        <v>4</v>
      </c>
      <c r="Y921" s="17">
        <f t="shared" si="73"/>
        <v>2019</v>
      </c>
      <c r="Z921" s="17">
        <f t="shared" si="74"/>
        <v>3</v>
      </c>
    </row>
    <row r="922" spans="1:26" x14ac:dyDescent="0.25">
      <c r="A922" s="2">
        <v>10000920</v>
      </c>
      <c r="B922" s="1" t="s">
        <v>1215</v>
      </c>
      <c r="C922" s="3">
        <v>43675</v>
      </c>
      <c r="D922" s="3">
        <v>44440</v>
      </c>
      <c r="E922" s="3" t="s">
        <v>37</v>
      </c>
      <c r="F922" s="1" t="s">
        <v>381</v>
      </c>
      <c r="G922" s="4" t="s">
        <v>258</v>
      </c>
      <c r="H922" s="8">
        <v>0</v>
      </c>
      <c r="I922" s="8">
        <v>0</v>
      </c>
      <c r="J922" s="8">
        <v>0</v>
      </c>
      <c r="K922" s="8">
        <v>1</v>
      </c>
      <c r="L922" s="8">
        <v>2</v>
      </c>
      <c r="M922" s="8">
        <v>1</v>
      </c>
      <c r="N922" s="17" t="str">
        <f t="shared" si="70"/>
        <v>No</v>
      </c>
      <c r="O922" s="17" t="str">
        <f t="shared" si="71"/>
        <v>Si</v>
      </c>
      <c r="P922" s="17">
        <v>1</v>
      </c>
      <c r="Q922" s="19">
        <f>Tablas!$C$5*H922</f>
        <v>0</v>
      </c>
      <c r="R922" s="19">
        <f>Tablas!$D$5*I922</f>
        <v>0</v>
      </c>
      <c r="S922" s="19">
        <f>Tablas!$E$5*J922</f>
        <v>0</v>
      </c>
      <c r="T922" s="19">
        <f>Tablas!$F$5*K922</f>
        <v>120000</v>
      </c>
      <c r="U922" s="19">
        <f>Tablas!$G$5*L922</f>
        <v>500000</v>
      </c>
      <c r="V922" s="19">
        <f>Tablas!$H$5*M922</f>
        <v>180000</v>
      </c>
      <c r="W922" s="19">
        <f t="shared" si="72"/>
        <v>800000</v>
      </c>
      <c r="X922" s="17">
        <f>VLOOKUP(G922, Tablas!$B$9:$C$36, 2, FALSE)</f>
        <v>4</v>
      </c>
      <c r="Y922" s="17">
        <f t="shared" si="73"/>
        <v>2019</v>
      </c>
      <c r="Z922" s="17">
        <f t="shared" si="74"/>
        <v>9</v>
      </c>
    </row>
    <row r="923" spans="1:26" x14ac:dyDescent="0.25">
      <c r="A923" s="2">
        <v>10000921</v>
      </c>
      <c r="B923" s="1" t="s">
        <v>1216</v>
      </c>
      <c r="C923" s="3">
        <v>43675</v>
      </c>
      <c r="D923" s="3">
        <v>44252</v>
      </c>
      <c r="E923" s="3" t="s">
        <v>44</v>
      </c>
      <c r="F923" s="1" t="s">
        <v>829</v>
      </c>
      <c r="G923" s="4" t="s">
        <v>54</v>
      </c>
      <c r="H923" s="8">
        <v>1</v>
      </c>
      <c r="I923" s="8">
        <v>1</v>
      </c>
      <c r="J923" s="8">
        <v>0</v>
      </c>
      <c r="K923" s="8">
        <v>0</v>
      </c>
      <c r="L923" s="8">
        <v>1</v>
      </c>
      <c r="M923" s="8">
        <v>1</v>
      </c>
      <c r="N923" s="17" t="str">
        <f t="shared" si="70"/>
        <v>Si</v>
      </c>
      <c r="O923" s="17" t="str">
        <f t="shared" si="71"/>
        <v>Si</v>
      </c>
      <c r="P923" s="17">
        <v>1</v>
      </c>
      <c r="Q923" s="19">
        <f>Tablas!$C$5*H923</f>
        <v>2500</v>
      </c>
      <c r="R923" s="19">
        <f>Tablas!$D$5*I923</f>
        <v>6500</v>
      </c>
      <c r="S923" s="19">
        <f>Tablas!$E$5*J923</f>
        <v>0</v>
      </c>
      <c r="T923" s="19">
        <f>Tablas!$F$5*K923</f>
        <v>0</v>
      </c>
      <c r="U923" s="19">
        <f>Tablas!$G$5*L923</f>
        <v>250000</v>
      </c>
      <c r="V923" s="19">
        <f>Tablas!$H$5*M923</f>
        <v>180000</v>
      </c>
      <c r="W923" s="19">
        <f t="shared" si="72"/>
        <v>439000</v>
      </c>
      <c r="X923" s="17">
        <f>VLOOKUP(G923, Tablas!$B$9:$C$36, 2, FALSE)</f>
        <v>1</v>
      </c>
      <c r="Y923" s="17">
        <f t="shared" si="73"/>
        <v>2019</v>
      </c>
      <c r="Z923" s="17">
        <f t="shared" si="74"/>
        <v>2</v>
      </c>
    </row>
    <row r="924" spans="1:26" x14ac:dyDescent="0.25">
      <c r="A924" s="2">
        <v>10000922</v>
      </c>
      <c r="B924" s="1" t="s">
        <v>1217</v>
      </c>
      <c r="C924" s="3">
        <v>43675</v>
      </c>
      <c r="D924" s="3">
        <v>44420</v>
      </c>
      <c r="E924" s="3" t="s">
        <v>37</v>
      </c>
      <c r="F924" s="1" t="s">
        <v>267</v>
      </c>
      <c r="G924" s="4" t="s">
        <v>90</v>
      </c>
      <c r="H924" s="8">
        <v>0</v>
      </c>
      <c r="I924" s="8">
        <v>0</v>
      </c>
      <c r="J924" s="8">
        <v>1</v>
      </c>
      <c r="K924" s="8">
        <v>1</v>
      </c>
      <c r="L924" s="8">
        <v>3</v>
      </c>
      <c r="M924" s="8">
        <v>0</v>
      </c>
      <c r="N924" s="17" t="str">
        <f t="shared" si="70"/>
        <v>Si</v>
      </c>
      <c r="O924" s="17" t="str">
        <f t="shared" si="71"/>
        <v>Si</v>
      </c>
      <c r="P924" s="17">
        <v>1</v>
      </c>
      <c r="Q924" s="19">
        <f>Tablas!$C$5*H924</f>
        <v>0</v>
      </c>
      <c r="R924" s="19">
        <f>Tablas!$D$5*I924</f>
        <v>0</v>
      </c>
      <c r="S924" s="19">
        <f>Tablas!$E$5*J924</f>
        <v>1500</v>
      </c>
      <c r="T924" s="19">
        <f>Tablas!$F$5*K924</f>
        <v>120000</v>
      </c>
      <c r="U924" s="19">
        <f>Tablas!$G$5*L924</f>
        <v>750000</v>
      </c>
      <c r="V924" s="19">
        <f>Tablas!$H$5*M924</f>
        <v>0</v>
      </c>
      <c r="W924" s="19">
        <f t="shared" si="72"/>
        <v>871500</v>
      </c>
      <c r="X924" s="17">
        <f>VLOOKUP(G924, Tablas!$B$9:$C$36, 2, FALSE)</f>
        <v>2</v>
      </c>
      <c r="Y924" s="17">
        <f t="shared" si="73"/>
        <v>2019</v>
      </c>
      <c r="Z924" s="17">
        <f t="shared" si="74"/>
        <v>8</v>
      </c>
    </row>
    <row r="925" spans="1:26" x14ac:dyDescent="0.25">
      <c r="A925" s="2">
        <v>10000923</v>
      </c>
      <c r="B925" s="1" t="s">
        <v>1218</v>
      </c>
      <c r="C925" s="3">
        <v>43675</v>
      </c>
      <c r="D925" s="3">
        <v>44010</v>
      </c>
      <c r="E925" s="3" t="s">
        <v>37</v>
      </c>
      <c r="F925" s="1" t="s">
        <v>267</v>
      </c>
      <c r="G925" s="4" t="s">
        <v>90</v>
      </c>
      <c r="H925" s="8">
        <v>1</v>
      </c>
      <c r="I925" s="8">
        <v>1</v>
      </c>
      <c r="J925" s="8">
        <v>1</v>
      </c>
      <c r="K925" s="8">
        <v>3</v>
      </c>
      <c r="L925" s="8">
        <v>2</v>
      </c>
      <c r="M925" s="8">
        <v>1</v>
      </c>
      <c r="N925" s="17" t="str">
        <f t="shared" si="70"/>
        <v>Si</v>
      </c>
      <c r="O925" s="17" t="str">
        <f t="shared" si="71"/>
        <v>Si</v>
      </c>
      <c r="P925" s="17">
        <v>1</v>
      </c>
      <c r="Q925" s="19">
        <f>Tablas!$C$5*H925</f>
        <v>2500</v>
      </c>
      <c r="R925" s="19">
        <f>Tablas!$D$5*I925</f>
        <v>6500</v>
      </c>
      <c r="S925" s="19">
        <f>Tablas!$E$5*J925</f>
        <v>1500</v>
      </c>
      <c r="T925" s="19">
        <f>Tablas!$F$5*K925</f>
        <v>360000</v>
      </c>
      <c r="U925" s="19">
        <f>Tablas!$G$5*L925</f>
        <v>500000</v>
      </c>
      <c r="V925" s="19">
        <f>Tablas!$H$5*M925</f>
        <v>180000</v>
      </c>
      <c r="W925" s="19">
        <f t="shared" si="72"/>
        <v>1050500</v>
      </c>
      <c r="X925" s="17">
        <f>VLOOKUP(G925, Tablas!$B$9:$C$36, 2, FALSE)</f>
        <v>2</v>
      </c>
      <c r="Y925" s="17">
        <f t="shared" si="73"/>
        <v>2019</v>
      </c>
      <c r="Z925" s="17">
        <f t="shared" si="74"/>
        <v>6</v>
      </c>
    </row>
    <row r="926" spans="1:26" x14ac:dyDescent="0.25">
      <c r="A926" s="2">
        <v>10000924</v>
      </c>
      <c r="B926" s="1" t="s">
        <v>1219</v>
      </c>
      <c r="C926" s="3">
        <v>43675</v>
      </c>
      <c r="D926" s="3">
        <v>44239</v>
      </c>
      <c r="E926" s="3" t="s">
        <v>44</v>
      </c>
      <c r="F926" s="1" t="s">
        <v>1220</v>
      </c>
      <c r="G926" s="4" t="s">
        <v>258</v>
      </c>
      <c r="H926" s="8">
        <v>0</v>
      </c>
      <c r="I926" s="8">
        <v>0</v>
      </c>
      <c r="J926" s="8">
        <v>0</v>
      </c>
      <c r="K926" s="8">
        <v>1</v>
      </c>
      <c r="L926" s="8">
        <v>1</v>
      </c>
      <c r="M926" s="8">
        <v>1</v>
      </c>
      <c r="N926" s="17" t="str">
        <f t="shared" si="70"/>
        <v>No</v>
      </c>
      <c r="O926" s="17" t="str">
        <f t="shared" si="71"/>
        <v>Si</v>
      </c>
      <c r="P926" s="17">
        <v>1</v>
      </c>
      <c r="Q926" s="19">
        <f>Tablas!$C$5*H926</f>
        <v>0</v>
      </c>
      <c r="R926" s="19">
        <f>Tablas!$D$5*I926</f>
        <v>0</v>
      </c>
      <c r="S926" s="19">
        <f>Tablas!$E$5*J926</f>
        <v>0</v>
      </c>
      <c r="T926" s="19">
        <f>Tablas!$F$5*K926</f>
        <v>120000</v>
      </c>
      <c r="U926" s="19">
        <f>Tablas!$G$5*L926</f>
        <v>250000</v>
      </c>
      <c r="V926" s="19">
        <f>Tablas!$H$5*M926</f>
        <v>180000</v>
      </c>
      <c r="W926" s="19">
        <f t="shared" si="72"/>
        <v>550000</v>
      </c>
      <c r="X926" s="17">
        <f>VLOOKUP(G926, Tablas!$B$9:$C$36, 2, FALSE)</f>
        <v>4</v>
      </c>
      <c r="Y926" s="17">
        <f t="shared" si="73"/>
        <v>2019</v>
      </c>
      <c r="Z926" s="17">
        <f t="shared" si="74"/>
        <v>2</v>
      </c>
    </row>
    <row r="927" spans="1:26" x14ac:dyDescent="0.25">
      <c r="A927" s="2">
        <v>10000925</v>
      </c>
      <c r="B927" s="1" t="s">
        <v>1221</v>
      </c>
      <c r="C927" s="3">
        <v>43675</v>
      </c>
      <c r="D927" s="3">
        <v>43764</v>
      </c>
      <c r="E927" s="3" t="s">
        <v>37</v>
      </c>
      <c r="F927" s="1" t="s">
        <v>1222</v>
      </c>
      <c r="G927" s="4" t="s">
        <v>78</v>
      </c>
      <c r="H927" s="8">
        <v>1</v>
      </c>
      <c r="I927" s="8">
        <v>1</v>
      </c>
      <c r="J927" s="8">
        <v>0</v>
      </c>
      <c r="K927" s="8">
        <v>3</v>
      </c>
      <c r="L927" s="8">
        <v>3</v>
      </c>
      <c r="M927" s="8">
        <v>1</v>
      </c>
      <c r="N927" s="17" t="str">
        <f t="shared" si="70"/>
        <v>Si</v>
      </c>
      <c r="O927" s="17" t="str">
        <f t="shared" si="71"/>
        <v>Si</v>
      </c>
      <c r="P927" s="17">
        <v>1</v>
      </c>
      <c r="Q927" s="19">
        <f>Tablas!$C$5*H927</f>
        <v>2500</v>
      </c>
      <c r="R927" s="19">
        <f>Tablas!$D$5*I927</f>
        <v>6500</v>
      </c>
      <c r="S927" s="19">
        <f>Tablas!$E$5*J927</f>
        <v>0</v>
      </c>
      <c r="T927" s="19">
        <f>Tablas!$F$5*K927</f>
        <v>360000</v>
      </c>
      <c r="U927" s="19">
        <f>Tablas!$G$5*L927</f>
        <v>750000</v>
      </c>
      <c r="V927" s="19">
        <f>Tablas!$H$5*M927</f>
        <v>180000</v>
      </c>
      <c r="W927" s="19">
        <f t="shared" si="72"/>
        <v>1299000</v>
      </c>
      <c r="X927" s="17">
        <f>VLOOKUP(G927, Tablas!$B$9:$C$36, 2, FALSE)</f>
        <v>2</v>
      </c>
      <c r="Y927" s="17">
        <f t="shared" si="73"/>
        <v>2019</v>
      </c>
      <c r="Z927" s="17">
        <f t="shared" si="74"/>
        <v>10</v>
      </c>
    </row>
    <row r="928" spans="1:26" x14ac:dyDescent="0.25">
      <c r="A928" s="2">
        <v>10000926</v>
      </c>
      <c r="B928" s="1" t="s">
        <v>1223</v>
      </c>
      <c r="C928" s="3">
        <v>43675</v>
      </c>
      <c r="D928" s="3">
        <v>44531</v>
      </c>
      <c r="E928" s="3" t="s">
        <v>37</v>
      </c>
      <c r="F928" s="1" t="s">
        <v>94</v>
      </c>
      <c r="G928" s="4" t="s">
        <v>95</v>
      </c>
      <c r="H928" s="8">
        <v>0</v>
      </c>
      <c r="I928" s="8">
        <v>0</v>
      </c>
      <c r="J928" s="8">
        <v>1</v>
      </c>
      <c r="K928" s="8">
        <v>0</v>
      </c>
      <c r="L928" s="8">
        <v>1</v>
      </c>
      <c r="M928" s="8">
        <v>0</v>
      </c>
      <c r="N928" s="17" t="str">
        <f t="shared" si="70"/>
        <v>Si</v>
      </c>
      <c r="O928" s="17" t="str">
        <f t="shared" si="71"/>
        <v>Si</v>
      </c>
      <c r="P928" s="17">
        <v>1</v>
      </c>
      <c r="Q928" s="19">
        <f>Tablas!$C$5*H928</f>
        <v>0</v>
      </c>
      <c r="R928" s="19">
        <f>Tablas!$D$5*I928</f>
        <v>0</v>
      </c>
      <c r="S928" s="19">
        <f>Tablas!$E$5*J928</f>
        <v>1500</v>
      </c>
      <c r="T928" s="19">
        <f>Tablas!$F$5*K928</f>
        <v>0</v>
      </c>
      <c r="U928" s="19">
        <f>Tablas!$G$5*L928</f>
        <v>250000</v>
      </c>
      <c r="V928" s="19">
        <f>Tablas!$H$5*M928</f>
        <v>0</v>
      </c>
      <c r="W928" s="19">
        <f t="shared" si="72"/>
        <v>251500</v>
      </c>
      <c r="X928" s="17">
        <f>VLOOKUP(G928, Tablas!$B$9:$C$36, 2, FALSE)</f>
        <v>2</v>
      </c>
      <c r="Y928" s="17">
        <f t="shared" si="73"/>
        <v>2019</v>
      </c>
      <c r="Z928" s="17">
        <f t="shared" si="74"/>
        <v>12</v>
      </c>
    </row>
    <row r="929" spans="1:26" x14ac:dyDescent="0.25">
      <c r="A929" s="2">
        <v>10000927</v>
      </c>
      <c r="B929" s="1" t="s">
        <v>1224</v>
      </c>
      <c r="C929" s="3">
        <v>43675</v>
      </c>
      <c r="D929" s="3">
        <v>44495</v>
      </c>
      <c r="E929" s="3" t="s">
        <v>37</v>
      </c>
      <c r="F929" s="1" t="s">
        <v>1225</v>
      </c>
      <c r="G929" s="4" t="s">
        <v>149</v>
      </c>
      <c r="H929" s="8">
        <v>0</v>
      </c>
      <c r="I929" s="8">
        <v>1</v>
      </c>
      <c r="J929" s="8">
        <v>0</v>
      </c>
      <c r="K929" s="8">
        <v>1</v>
      </c>
      <c r="L929" s="8">
        <v>1</v>
      </c>
      <c r="M929" s="8">
        <v>0</v>
      </c>
      <c r="N929" s="17" t="str">
        <f t="shared" si="70"/>
        <v>Si</v>
      </c>
      <c r="O929" s="17" t="str">
        <f t="shared" si="71"/>
        <v>Si</v>
      </c>
      <c r="P929" s="17">
        <v>1</v>
      </c>
      <c r="Q929" s="19">
        <f>Tablas!$C$5*H929</f>
        <v>0</v>
      </c>
      <c r="R929" s="19">
        <f>Tablas!$D$5*I929</f>
        <v>6500</v>
      </c>
      <c r="S929" s="19">
        <f>Tablas!$E$5*J929</f>
        <v>0</v>
      </c>
      <c r="T929" s="19">
        <f>Tablas!$F$5*K929</f>
        <v>120000</v>
      </c>
      <c r="U929" s="19">
        <f>Tablas!$G$5*L929</f>
        <v>250000</v>
      </c>
      <c r="V929" s="19">
        <f>Tablas!$H$5*M929</f>
        <v>0</v>
      </c>
      <c r="W929" s="19">
        <f t="shared" si="72"/>
        <v>376500</v>
      </c>
      <c r="X929" s="17">
        <f>VLOOKUP(G929, Tablas!$B$9:$C$36, 2, FALSE)</f>
        <v>4</v>
      </c>
      <c r="Y929" s="17">
        <f t="shared" si="73"/>
        <v>2019</v>
      </c>
      <c r="Z929" s="17">
        <f t="shared" si="74"/>
        <v>10</v>
      </c>
    </row>
    <row r="930" spans="1:26" x14ac:dyDescent="0.25">
      <c r="A930" s="2">
        <v>10000928</v>
      </c>
      <c r="B930" s="1" t="s">
        <v>1226</v>
      </c>
      <c r="C930" s="3">
        <v>43675</v>
      </c>
      <c r="D930" s="3">
        <v>43784</v>
      </c>
      <c r="E930" s="3" t="s">
        <v>37</v>
      </c>
      <c r="F930" s="1" t="s">
        <v>296</v>
      </c>
      <c r="G930" s="4" t="s">
        <v>163</v>
      </c>
      <c r="H930" s="8">
        <v>1</v>
      </c>
      <c r="I930" s="8">
        <v>0</v>
      </c>
      <c r="J930" s="8">
        <v>0</v>
      </c>
      <c r="K930" s="8">
        <v>3</v>
      </c>
      <c r="L930" s="8">
        <v>1</v>
      </c>
      <c r="M930" s="8">
        <v>2</v>
      </c>
      <c r="N930" s="17" t="str">
        <f t="shared" si="70"/>
        <v>Si</v>
      </c>
      <c r="O930" s="17" t="str">
        <f t="shared" si="71"/>
        <v>Si</v>
      </c>
      <c r="P930" s="17">
        <v>1</v>
      </c>
      <c r="Q930" s="19">
        <f>Tablas!$C$5*H930</f>
        <v>2500</v>
      </c>
      <c r="R930" s="19">
        <f>Tablas!$D$5*I930</f>
        <v>0</v>
      </c>
      <c r="S930" s="19">
        <f>Tablas!$E$5*J930</f>
        <v>0</v>
      </c>
      <c r="T930" s="19">
        <f>Tablas!$F$5*K930</f>
        <v>360000</v>
      </c>
      <c r="U930" s="19">
        <f>Tablas!$G$5*L930</f>
        <v>250000</v>
      </c>
      <c r="V930" s="19">
        <f>Tablas!$H$5*M930</f>
        <v>360000</v>
      </c>
      <c r="W930" s="19">
        <f t="shared" si="72"/>
        <v>972500</v>
      </c>
      <c r="X930" s="17">
        <f>VLOOKUP(G930, Tablas!$B$9:$C$36, 2, FALSE)</f>
        <v>4</v>
      </c>
      <c r="Y930" s="17">
        <f t="shared" si="73"/>
        <v>2019</v>
      </c>
      <c r="Z930" s="17">
        <f t="shared" si="74"/>
        <v>11</v>
      </c>
    </row>
    <row r="931" spans="1:26" x14ac:dyDescent="0.25">
      <c r="A931" s="2">
        <v>10000929</v>
      </c>
      <c r="B931" s="1" t="s">
        <v>1227</v>
      </c>
      <c r="C931" s="3">
        <v>43675</v>
      </c>
      <c r="D931" s="3">
        <v>44293</v>
      </c>
      <c r="E931" s="3" t="s">
        <v>37</v>
      </c>
      <c r="F931" s="1" t="s">
        <v>485</v>
      </c>
      <c r="G931" s="4" t="s">
        <v>47</v>
      </c>
      <c r="H931" s="8">
        <v>1</v>
      </c>
      <c r="I931" s="8">
        <v>1</v>
      </c>
      <c r="J931" s="8">
        <v>0</v>
      </c>
      <c r="K931" s="8">
        <v>0</v>
      </c>
      <c r="L931" s="8">
        <v>2</v>
      </c>
      <c r="M931" s="8">
        <v>1</v>
      </c>
      <c r="N931" s="17" t="str">
        <f t="shared" si="70"/>
        <v>Si</v>
      </c>
      <c r="O931" s="17" t="str">
        <f t="shared" si="71"/>
        <v>Si</v>
      </c>
      <c r="P931" s="17">
        <v>1</v>
      </c>
      <c r="Q931" s="19">
        <f>Tablas!$C$5*H931</f>
        <v>2500</v>
      </c>
      <c r="R931" s="19">
        <f>Tablas!$D$5*I931</f>
        <v>6500</v>
      </c>
      <c r="S931" s="19">
        <f>Tablas!$E$5*J931</f>
        <v>0</v>
      </c>
      <c r="T931" s="19">
        <f>Tablas!$F$5*K931</f>
        <v>0</v>
      </c>
      <c r="U931" s="19">
        <f>Tablas!$G$5*L931</f>
        <v>500000</v>
      </c>
      <c r="V931" s="19">
        <f>Tablas!$H$5*M931</f>
        <v>180000</v>
      </c>
      <c r="W931" s="19">
        <f t="shared" si="72"/>
        <v>689000</v>
      </c>
      <c r="X931" s="17">
        <f>VLOOKUP(G931, Tablas!$B$9:$C$36, 2, FALSE)</f>
        <v>1</v>
      </c>
      <c r="Y931" s="17">
        <f t="shared" si="73"/>
        <v>2019</v>
      </c>
      <c r="Z931" s="17">
        <f t="shared" si="74"/>
        <v>4</v>
      </c>
    </row>
    <row r="932" spans="1:26" x14ac:dyDescent="0.25">
      <c r="A932" s="2">
        <v>10000930</v>
      </c>
      <c r="B932" s="1" t="s">
        <v>1228</v>
      </c>
      <c r="C932" s="3">
        <v>43675</v>
      </c>
      <c r="D932" s="3">
        <v>44513</v>
      </c>
      <c r="E932" s="3" t="s">
        <v>37</v>
      </c>
      <c r="F932" s="1" t="s">
        <v>485</v>
      </c>
      <c r="G932" s="4" t="s">
        <v>47</v>
      </c>
      <c r="H932" s="8">
        <v>0</v>
      </c>
      <c r="I932" s="8">
        <v>0</v>
      </c>
      <c r="J932" s="8">
        <v>1</v>
      </c>
      <c r="K932" s="8">
        <v>3</v>
      </c>
      <c r="L932" s="8">
        <v>2</v>
      </c>
      <c r="M932" s="8">
        <v>1</v>
      </c>
      <c r="N932" s="17" t="str">
        <f t="shared" si="70"/>
        <v>Si</v>
      </c>
      <c r="O932" s="17" t="str">
        <f t="shared" si="71"/>
        <v>Si</v>
      </c>
      <c r="P932" s="17">
        <v>1</v>
      </c>
      <c r="Q932" s="19">
        <f>Tablas!$C$5*H932</f>
        <v>0</v>
      </c>
      <c r="R932" s="19">
        <f>Tablas!$D$5*I932</f>
        <v>0</v>
      </c>
      <c r="S932" s="19">
        <f>Tablas!$E$5*J932</f>
        <v>1500</v>
      </c>
      <c r="T932" s="19">
        <f>Tablas!$F$5*K932</f>
        <v>360000</v>
      </c>
      <c r="U932" s="19">
        <f>Tablas!$G$5*L932</f>
        <v>500000</v>
      </c>
      <c r="V932" s="19">
        <f>Tablas!$H$5*M932</f>
        <v>180000</v>
      </c>
      <c r="W932" s="19">
        <f t="shared" si="72"/>
        <v>1041500</v>
      </c>
      <c r="X932" s="17">
        <f>VLOOKUP(G932, Tablas!$B$9:$C$36, 2, FALSE)</f>
        <v>1</v>
      </c>
      <c r="Y932" s="17">
        <f t="shared" si="73"/>
        <v>2019</v>
      </c>
      <c r="Z932" s="17">
        <f t="shared" si="74"/>
        <v>11</v>
      </c>
    </row>
    <row r="933" spans="1:26" x14ac:dyDescent="0.25">
      <c r="A933" s="2">
        <v>10000931</v>
      </c>
      <c r="B933" s="1" t="s">
        <v>1229</v>
      </c>
      <c r="C933" s="3">
        <v>43675</v>
      </c>
      <c r="D933" s="3">
        <v>44417</v>
      </c>
      <c r="E933" s="3" t="s">
        <v>37</v>
      </c>
      <c r="F933" s="1" t="s">
        <v>1230</v>
      </c>
      <c r="G933" s="4" t="s">
        <v>258</v>
      </c>
      <c r="H933" s="8">
        <v>1</v>
      </c>
      <c r="I933" s="8">
        <v>2</v>
      </c>
      <c r="J933" s="8">
        <v>0</v>
      </c>
      <c r="K933" s="8">
        <v>3</v>
      </c>
      <c r="L933" s="8">
        <v>1</v>
      </c>
      <c r="M933" s="8">
        <v>2</v>
      </c>
      <c r="N933" s="17" t="str">
        <f t="shared" si="70"/>
        <v>Si</v>
      </c>
      <c r="O933" s="17" t="str">
        <f t="shared" si="71"/>
        <v>Si</v>
      </c>
      <c r="P933" s="17">
        <v>1</v>
      </c>
      <c r="Q933" s="19">
        <f>Tablas!$C$5*H933</f>
        <v>2500</v>
      </c>
      <c r="R933" s="19">
        <f>Tablas!$D$5*I933</f>
        <v>13000</v>
      </c>
      <c r="S933" s="19">
        <f>Tablas!$E$5*J933</f>
        <v>0</v>
      </c>
      <c r="T933" s="19">
        <f>Tablas!$F$5*K933</f>
        <v>360000</v>
      </c>
      <c r="U933" s="19">
        <f>Tablas!$G$5*L933</f>
        <v>250000</v>
      </c>
      <c r="V933" s="19">
        <f>Tablas!$H$5*M933</f>
        <v>360000</v>
      </c>
      <c r="W933" s="19">
        <f t="shared" si="72"/>
        <v>985500</v>
      </c>
      <c r="X933" s="17">
        <f>VLOOKUP(G933, Tablas!$B$9:$C$36, 2, FALSE)</f>
        <v>4</v>
      </c>
      <c r="Y933" s="17">
        <f t="shared" si="73"/>
        <v>2019</v>
      </c>
      <c r="Z933" s="17">
        <f t="shared" si="74"/>
        <v>8</v>
      </c>
    </row>
    <row r="934" spans="1:26" x14ac:dyDescent="0.25">
      <c r="A934" s="2">
        <v>10000932</v>
      </c>
      <c r="B934" s="1" t="s">
        <v>1231</v>
      </c>
      <c r="C934" s="3">
        <v>43675</v>
      </c>
      <c r="D934" s="3">
        <v>44486</v>
      </c>
      <c r="E934" s="3" t="s">
        <v>37</v>
      </c>
      <c r="F934" s="1" t="s">
        <v>829</v>
      </c>
      <c r="G934" s="4" t="s">
        <v>54</v>
      </c>
      <c r="H934" s="8">
        <v>1</v>
      </c>
      <c r="I934" s="8">
        <v>0</v>
      </c>
      <c r="J934" s="8">
        <v>0</v>
      </c>
      <c r="K934" s="8">
        <v>1</v>
      </c>
      <c r="L934" s="8">
        <v>1</v>
      </c>
      <c r="M934" s="8">
        <v>0</v>
      </c>
      <c r="N934" s="17" t="str">
        <f t="shared" si="70"/>
        <v>Si</v>
      </c>
      <c r="O934" s="17" t="str">
        <f t="shared" si="71"/>
        <v>Si</v>
      </c>
      <c r="P934" s="17">
        <v>1</v>
      </c>
      <c r="Q934" s="19">
        <f>Tablas!$C$5*H934</f>
        <v>2500</v>
      </c>
      <c r="R934" s="19">
        <f>Tablas!$D$5*I934</f>
        <v>0</v>
      </c>
      <c r="S934" s="19">
        <f>Tablas!$E$5*J934</f>
        <v>0</v>
      </c>
      <c r="T934" s="19">
        <f>Tablas!$F$5*K934</f>
        <v>120000</v>
      </c>
      <c r="U934" s="19">
        <f>Tablas!$G$5*L934</f>
        <v>250000</v>
      </c>
      <c r="V934" s="19">
        <f>Tablas!$H$5*M934</f>
        <v>0</v>
      </c>
      <c r="W934" s="19">
        <f t="shared" si="72"/>
        <v>372500</v>
      </c>
      <c r="X934" s="17">
        <f>VLOOKUP(G934, Tablas!$B$9:$C$36, 2, FALSE)</f>
        <v>1</v>
      </c>
      <c r="Y934" s="17">
        <f t="shared" si="73"/>
        <v>2019</v>
      </c>
      <c r="Z934" s="17">
        <f t="shared" si="74"/>
        <v>10</v>
      </c>
    </row>
    <row r="935" spans="1:26" x14ac:dyDescent="0.25">
      <c r="A935" s="2">
        <v>10000933</v>
      </c>
      <c r="B935" s="1" t="s">
        <v>1232</v>
      </c>
      <c r="C935" s="3">
        <v>43675</v>
      </c>
      <c r="D935" s="3">
        <v>44374</v>
      </c>
      <c r="E935" s="3" t="s">
        <v>37</v>
      </c>
      <c r="F935" s="1" t="s">
        <v>112</v>
      </c>
      <c r="G935" s="4" t="s">
        <v>113</v>
      </c>
      <c r="H935" s="8">
        <v>1</v>
      </c>
      <c r="I935" s="8">
        <v>0</v>
      </c>
      <c r="J935" s="8">
        <v>0</v>
      </c>
      <c r="K935" s="8">
        <v>1</v>
      </c>
      <c r="L935" s="8">
        <v>2</v>
      </c>
      <c r="M935" s="8">
        <v>2</v>
      </c>
      <c r="N935" s="17" t="str">
        <f t="shared" si="70"/>
        <v>Si</v>
      </c>
      <c r="O935" s="17" t="str">
        <f t="shared" si="71"/>
        <v>Si</v>
      </c>
      <c r="P935" s="17">
        <v>1</v>
      </c>
      <c r="Q935" s="19">
        <f>Tablas!$C$5*H935</f>
        <v>2500</v>
      </c>
      <c r="R935" s="19">
        <f>Tablas!$D$5*I935</f>
        <v>0</v>
      </c>
      <c r="S935" s="19">
        <f>Tablas!$E$5*J935</f>
        <v>0</v>
      </c>
      <c r="T935" s="19">
        <f>Tablas!$F$5*K935</f>
        <v>120000</v>
      </c>
      <c r="U935" s="19">
        <f>Tablas!$G$5*L935</f>
        <v>500000</v>
      </c>
      <c r="V935" s="19">
        <f>Tablas!$H$5*M935</f>
        <v>360000</v>
      </c>
      <c r="W935" s="19">
        <f t="shared" si="72"/>
        <v>982500</v>
      </c>
      <c r="X935" s="17">
        <f>VLOOKUP(G935, Tablas!$B$9:$C$36, 2, FALSE)</f>
        <v>3</v>
      </c>
      <c r="Y935" s="17">
        <f t="shared" si="73"/>
        <v>2019</v>
      </c>
      <c r="Z935" s="17">
        <f t="shared" si="74"/>
        <v>6</v>
      </c>
    </row>
    <row r="936" spans="1:26" x14ac:dyDescent="0.25">
      <c r="A936" s="2">
        <v>10000934</v>
      </c>
      <c r="B936" s="1" t="s">
        <v>1233</v>
      </c>
      <c r="C936" s="3">
        <v>43675</v>
      </c>
      <c r="D936" s="3">
        <v>44198</v>
      </c>
      <c r="E936" s="3" t="s">
        <v>37</v>
      </c>
      <c r="F936" s="1" t="s">
        <v>41</v>
      </c>
      <c r="G936" s="4" t="s">
        <v>41</v>
      </c>
      <c r="H936" s="8">
        <v>1</v>
      </c>
      <c r="I936" s="8">
        <v>0</v>
      </c>
      <c r="J936" s="8">
        <v>0</v>
      </c>
      <c r="K936" s="8">
        <v>3</v>
      </c>
      <c r="L936" s="8">
        <v>1</v>
      </c>
      <c r="M936" s="8">
        <v>1</v>
      </c>
      <c r="N936" s="17" t="str">
        <f t="shared" si="70"/>
        <v>Si</v>
      </c>
      <c r="O936" s="17" t="str">
        <f t="shared" si="71"/>
        <v>Si</v>
      </c>
      <c r="P936" s="17">
        <v>1</v>
      </c>
      <c r="Q936" s="19">
        <f>Tablas!$C$5*H936</f>
        <v>2500</v>
      </c>
      <c r="R936" s="19">
        <f>Tablas!$D$5*I936</f>
        <v>0</v>
      </c>
      <c r="S936" s="19">
        <f>Tablas!$E$5*J936</f>
        <v>0</v>
      </c>
      <c r="T936" s="19">
        <f>Tablas!$F$5*K936</f>
        <v>360000</v>
      </c>
      <c r="U936" s="19">
        <f>Tablas!$G$5*L936</f>
        <v>250000</v>
      </c>
      <c r="V936" s="19">
        <f>Tablas!$H$5*M936</f>
        <v>180000</v>
      </c>
      <c r="W936" s="19">
        <f t="shared" si="72"/>
        <v>792500</v>
      </c>
      <c r="X936" s="17">
        <f>VLOOKUP(G936, Tablas!$B$9:$C$36, 2, FALSE)</f>
        <v>1</v>
      </c>
      <c r="Y936" s="17">
        <f t="shared" si="73"/>
        <v>2019</v>
      </c>
      <c r="Z936" s="17">
        <f t="shared" si="74"/>
        <v>1</v>
      </c>
    </row>
    <row r="937" spans="1:26" x14ac:dyDescent="0.25">
      <c r="A937" s="2">
        <v>10000935</v>
      </c>
      <c r="B937" s="1" t="s">
        <v>1234</v>
      </c>
      <c r="C937" s="3">
        <v>43675</v>
      </c>
      <c r="D937" s="3">
        <v>43779</v>
      </c>
      <c r="E937" s="3" t="s">
        <v>37</v>
      </c>
      <c r="F937" s="1" t="s">
        <v>106</v>
      </c>
      <c r="G937" s="4" t="s">
        <v>50</v>
      </c>
      <c r="H937" s="8">
        <v>0</v>
      </c>
      <c r="I937" s="8">
        <v>0</v>
      </c>
      <c r="J937" s="8">
        <v>0</v>
      </c>
      <c r="K937" s="8">
        <v>0</v>
      </c>
      <c r="L937" s="8">
        <v>2</v>
      </c>
      <c r="M937" s="8">
        <v>1</v>
      </c>
      <c r="N937" s="17" t="str">
        <f t="shared" si="70"/>
        <v>No</v>
      </c>
      <c r="O937" s="17" t="str">
        <f t="shared" si="71"/>
        <v>Si</v>
      </c>
      <c r="P937" s="17">
        <v>1</v>
      </c>
      <c r="Q937" s="19">
        <f>Tablas!$C$5*H937</f>
        <v>0</v>
      </c>
      <c r="R937" s="19">
        <f>Tablas!$D$5*I937</f>
        <v>0</v>
      </c>
      <c r="S937" s="19">
        <f>Tablas!$E$5*J937</f>
        <v>0</v>
      </c>
      <c r="T937" s="19">
        <f>Tablas!$F$5*K937</f>
        <v>0</v>
      </c>
      <c r="U937" s="19">
        <f>Tablas!$G$5*L937</f>
        <v>500000</v>
      </c>
      <c r="V937" s="19">
        <f>Tablas!$H$5*M937</f>
        <v>180000</v>
      </c>
      <c r="W937" s="19">
        <f t="shared" si="72"/>
        <v>680000</v>
      </c>
      <c r="X937" s="17">
        <f>VLOOKUP(G937, Tablas!$B$9:$C$36, 2, FALSE)</f>
        <v>1</v>
      </c>
      <c r="Y937" s="17">
        <f t="shared" si="73"/>
        <v>2019</v>
      </c>
      <c r="Z937" s="17">
        <f t="shared" si="74"/>
        <v>11</v>
      </c>
    </row>
    <row r="938" spans="1:26" x14ac:dyDescent="0.25">
      <c r="A938" s="2">
        <v>10000936</v>
      </c>
      <c r="B938" s="1" t="s">
        <v>1235</v>
      </c>
      <c r="C938" s="3">
        <v>43675</v>
      </c>
      <c r="D938" s="3">
        <v>44219</v>
      </c>
      <c r="E938" s="3" t="s">
        <v>37</v>
      </c>
      <c r="F938" s="1" t="s">
        <v>46</v>
      </c>
      <c r="G938" s="4" t="s">
        <v>47</v>
      </c>
      <c r="H938" s="8">
        <v>1</v>
      </c>
      <c r="I938" s="8">
        <v>0</v>
      </c>
      <c r="J938" s="8">
        <v>0</v>
      </c>
      <c r="K938" s="8">
        <v>1</v>
      </c>
      <c r="L938" s="8">
        <v>2</v>
      </c>
      <c r="M938" s="8">
        <v>1</v>
      </c>
      <c r="N938" s="17" t="str">
        <f t="shared" si="70"/>
        <v>Si</v>
      </c>
      <c r="O938" s="17" t="str">
        <f t="shared" si="71"/>
        <v>Si</v>
      </c>
      <c r="P938" s="17">
        <v>1</v>
      </c>
      <c r="Q938" s="19">
        <f>Tablas!$C$5*H938</f>
        <v>2500</v>
      </c>
      <c r="R938" s="19">
        <f>Tablas!$D$5*I938</f>
        <v>0</v>
      </c>
      <c r="S938" s="19">
        <f>Tablas!$E$5*J938</f>
        <v>0</v>
      </c>
      <c r="T938" s="19">
        <f>Tablas!$F$5*K938</f>
        <v>120000</v>
      </c>
      <c r="U938" s="19">
        <f>Tablas!$G$5*L938</f>
        <v>500000</v>
      </c>
      <c r="V938" s="19">
        <f>Tablas!$H$5*M938</f>
        <v>180000</v>
      </c>
      <c r="W938" s="19">
        <f t="shared" si="72"/>
        <v>802500</v>
      </c>
      <c r="X938" s="17">
        <f>VLOOKUP(G938, Tablas!$B$9:$C$36, 2, FALSE)</f>
        <v>1</v>
      </c>
      <c r="Y938" s="17">
        <f t="shared" si="73"/>
        <v>2019</v>
      </c>
      <c r="Z938" s="17">
        <f t="shared" si="74"/>
        <v>1</v>
      </c>
    </row>
    <row r="939" spans="1:26" x14ac:dyDescent="0.25">
      <c r="A939" s="2">
        <v>10000937</v>
      </c>
      <c r="B939" s="1" t="s">
        <v>1236</v>
      </c>
      <c r="C939" s="3">
        <v>43675</v>
      </c>
      <c r="D939" s="3">
        <v>44525</v>
      </c>
      <c r="E939" s="3" t="s">
        <v>37</v>
      </c>
      <c r="F939" s="1" t="s">
        <v>524</v>
      </c>
      <c r="G939" s="4" t="s">
        <v>78</v>
      </c>
      <c r="H939" s="8">
        <v>0</v>
      </c>
      <c r="I939" s="8">
        <v>0</v>
      </c>
      <c r="J939" s="8">
        <v>0</v>
      </c>
      <c r="K939" s="8">
        <v>3</v>
      </c>
      <c r="L939" s="8">
        <v>1</v>
      </c>
      <c r="M939" s="8">
        <v>1</v>
      </c>
      <c r="N939" s="17" t="str">
        <f t="shared" si="70"/>
        <v>No</v>
      </c>
      <c r="O939" s="17" t="str">
        <f t="shared" si="71"/>
        <v>Si</v>
      </c>
      <c r="P939" s="17">
        <v>1</v>
      </c>
      <c r="Q939" s="19">
        <f>Tablas!$C$5*H939</f>
        <v>0</v>
      </c>
      <c r="R939" s="19">
        <f>Tablas!$D$5*I939</f>
        <v>0</v>
      </c>
      <c r="S939" s="19">
        <f>Tablas!$E$5*J939</f>
        <v>0</v>
      </c>
      <c r="T939" s="19">
        <f>Tablas!$F$5*K939</f>
        <v>360000</v>
      </c>
      <c r="U939" s="19">
        <f>Tablas!$G$5*L939</f>
        <v>250000</v>
      </c>
      <c r="V939" s="19">
        <f>Tablas!$H$5*M939</f>
        <v>180000</v>
      </c>
      <c r="W939" s="19">
        <f t="shared" si="72"/>
        <v>790000</v>
      </c>
      <c r="X939" s="17">
        <f>VLOOKUP(G939, Tablas!$B$9:$C$36, 2, FALSE)</f>
        <v>2</v>
      </c>
      <c r="Y939" s="17">
        <f t="shared" si="73"/>
        <v>2019</v>
      </c>
      <c r="Z939" s="17">
        <f t="shared" si="74"/>
        <v>11</v>
      </c>
    </row>
    <row r="940" spans="1:26" x14ac:dyDescent="0.25">
      <c r="A940" s="2">
        <v>10000938</v>
      </c>
      <c r="B940" s="1" t="s">
        <v>1237</v>
      </c>
      <c r="C940" s="3">
        <v>43675</v>
      </c>
      <c r="D940" s="3">
        <v>44571</v>
      </c>
      <c r="E940" s="3" t="s">
        <v>37</v>
      </c>
      <c r="F940" s="1" t="s">
        <v>485</v>
      </c>
      <c r="G940" s="4" t="s">
        <v>47</v>
      </c>
      <c r="H940" s="8">
        <v>0</v>
      </c>
      <c r="I940" s="8">
        <v>0</v>
      </c>
      <c r="J940" s="8">
        <v>0</v>
      </c>
      <c r="K940" s="8">
        <v>3</v>
      </c>
      <c r="L940" s="8">
        <v>2</v>
      </c>
      <c r="M940" s="8">
        <v>1</v>
      </c>
      <c r="N940" s="17" t="str">
        <f t="shared" si="70"/>
        <v>No</v>
      </c>
      <c r="O940" s="17" t="str">
        <f t="shared" si="71"/>
        <v>Si</v>
      </c>
      <c r="P940" s="17">
        <v>1</v>
      </c>
      <c r="Q940" s="19">
        <f>Tablas!$C$5*H940</f>
        <v>0</v>
      </c>
      <c r="R940" s="19">
        <f>Tablas!$D$5*I940</f>
        <v>0</v>
      </c>
      <c r="S940" s="19">
        <f>Tablas!$E$5*J940</f>
        <v>0</v>
      </c>
      <c r="T940" s="19">
        <f>Tablas!$F$5*K940</f>
        <v>360000</v>
      </c>
      <c r="U940" s="19">
        <f>Tablas!$G$5*L940</f>
        <v>500000</v>
      </c>
      <c r="V940" s="19">
        <f>Tablas!$H$5*M940</f>
        <v>180000</v>
      </c>
      <c r="W940" s="19">
        <f t="shared" si="72"/>
        <v>1040000</v>
      </c>
      <c r="X940" s="17">
        <f>VLOOKUP(G940, Tablas!$B$9:$C$36, 2, FALSE)</f>
        <v>1</v>
      </c>
      <c r="Y940" s="17">
        <f t="shared" si="73"/>
        <v>2019</v>
      </c>
      <c r="Z940" s="17">
        <f t="shared" si="74"/>
        <v>1</v>
      </c>
    </row>
    <row r="941" spans="1:26" x14ac:dyDescent="0.25">
      <c r="A941" s="2">
        <v>10000939</v>
      </c>
      <c r="B941" s="1" t="s">
        <v>1238</v>
      </c>
      <c r="C941" s="3">
        <v>43675</v>
      </c>
      <c r="D941" s="3">
        <v>43871</v>
      </c>
      <c r="E941" s="3" t="s">
        <v>37</v>
      </c>
      <c r="F941" s="1" t="s">
        <v>829</v>
      </c>
      <c r="G941" s="4" t="s">
        <v>54</v>
      </c>
      <c r="H941" s="8">
        <v>0</v>
      </c>
      <c r="I941" s="8">
        <v>2</v>
      </c>
      <c r="J941" s="8">
        <v>1</v>
      </c>
      <c r="K941" s="8">
        <v>1</v>
      </c>
      <c r="L941" s="8">
        <v>1</v>
      </c>
      <c r="M941" s="8">
        <v>1</v>
      </c>
      <c r="N941" s="17" t="str">
        <f t="shared" si="70"/>
        <v>Si</v>
      </c>
      <c r="O941" s="17" t="str">
        <f t="shared" si="71"/>
        <v>Si</v>
      </c>
      <c r="P941" s="17">
        <v>1</v>
      </c>
      <c r="Q941" s="19">
        <f>Tablas!$C$5*H941</f>
        <v>0</v>
      </c>
      <c r="R941" s="19">
        <f>Tablas!$D$5*I941</f>
        <v>13000</v>
      </c>
      <c r="S941" s="19">
        <f>Tablas!$E$5*J941</f>
        <v>1500</v>
      </c>
      <c r="T941" s="19">
        <f>Tablas!$F$5*K941</f>
        <v>120000</v>
      </c>
      <c r="U941" s="19">
        <f>Tablas!$G$5*L941</f>
        <v>250000</v>
      </c>
      <c r="V941" s="19">
        <f>Tablas!$H$5*M941</f>
        <v>180000</v>
      </c>
      <c r="W941" s="19">
        <f t="shared" si="72"/>
        <v>564500</v>
      </c>
      <c r="X941" s="17">
        <f>VLOOKUP(G941, Tablas!$B$9:$C$36, 2, FALSE)</f>
        <v>1</v>
      </c>
      <c r="Y941" s="17">
        <f t="shared" si="73"/>
        <v>2019</v>
      </c>
      <c r="Z941" s="17">
        <f t="shared" si="74"/>
        <v>2</v>
      </c>
    </row>
    <row r="942" spans="1:26" x14ac:dyDescent="0.25">
      <c r="A942" s="2">
        <v>10000940</v>
      </c>
      <c r="B942" s="1" t="s">
        <v>1239</v>
      </c>
      <c r="C942" s="3">
        <v>43675</v>
      </c>
      <c r="D942" s="3">
        <v>44338</v>
      </c>
      <c r="E942" s="3" t="s">
        <v>37</v>
      </c>
      <c r="F942" s="1" t="s">
        <v>1240</v>
      </c>
      <c r="G942" s="4" t="s">
        <v>78</v>
      </c>
      <c r="H942" s="8">
        <v>0</v>
      </c>
      <c r="I942" s="8">
        <v>1</v>
      </c>
      <c r="J942" s="8">
        <v>1</v>
      </c>
      <c r="K942" s="8">
        <v>1</v>
      </c>
      <c r="L942" s="8">
        <v>3</v>
      </c>
      <c r="M942" s="8">
        <v>0</v>
      </c>
      <c r="N942" s="17" t="str">
        <f t="shared" si="70"/>
        <v>Si</v>
      </c>
      <c r="O942" s="17" t="str">
        <f t="shared" si="71"/>
        <v>Si</v>
      </c>
      <c r="P942" s="17">
        <v>1</v>
      </c>
      <c r="Q942" s="19">
        <f>Tablas!$C$5*H942</f>
        <v>0</v>
      </c>
      <c r="R942" s="19">
        <f>Tablas!$D$5*I942</f>
        <v>6500</v>
      </c>
      <c r="S942" s="19">
        <f>Tablas!$E$5*J942</f>
        <v>1500</v>
      </c>
      <c r="T942" s="19">
        <f>Tablas!$F$5*K942</f>
        <v>120000</v>
      </c>
      <c r="U942" s="19">
        <f>Tablas!$G$5*L942</f>
        <v>750000</v>
      </c>
      <c r="V942" s="19">
        <f>Tablas!$H$5*M942</f>
        <v>0</v>
      </c>
      <c r="W942" s="19">
        <f t="shared" si="72"/>
        <v>878000</v>
      </c>
      <c r="X942" s="17">
        <f>VLOOKUP(G942, Tablas!$B$9:$C$36, 2, FALSE)</f>
        <v>2</v>
      </c>
      <c r="Y942" s="17">
        <f t="shared" si="73"/>
        <v>2019</v>
      </c>
      <c r="Z942" s="17">
        <f t="shared" si="74"/>
        <v>5</v>
      </c>
    </row>
    <row r="943" spans="1:26" x14ac:dyDescent="0.25">
      <c r="A943" s="2">
        <v>10000941</v>
      </c>
      <c r="B943" s="1" t="s">
        <v>1241</v>
      </c>
      <c r="C943" s="3">
        <v>43675</v>
      </c>
      <c r="D943" s="3">
        <v>44015</v>
      </c>
      <c r="E943" s="3" t="s">
        <v>44</v>
      </c>
      <c r="F943" s="1" t="s">
        <v>485</v>
      </c>
      <c r="G943" s="4" t="s">
        <v>47</v>
      </c>
      <c r="H943" s="8">
        <v>0</v>
      </c>
      <c r="I943" s="8">
        <v>1</v>
      </c>
      <c r="J943" s="8">
        <v>0</v>
      </c>
      <c r="K943" s="8">
        <v>0</v>
      </c>
      <c r="L943" s="8">
        <v>1</v>
      </c>
      <c r="M943" s="8">
        <v>0</v>
      </c>
      <c r="N943" s="17" t="str">
        <f t="shared" si="70"/>
        <v>Si</v>
      </c>
      <c r="O943" s="17" t="str">
        <f t="shared" si="71"/>
        <v>Si</v>
      </c>
      <c r="P943" s="17">
        <v>1</v>
      </c>
      <c r="Q943" s="19">
        <f>Tablas!$C$5*H943</f>
        <v>0</v>
      </c>
      <c r="R943" s="19">
        <f>Tablas!$D$5*I943</f>
        <v>6500</v>
      </c>
      <c r="S943" s="19">
        <f>Tablas!$E$5*J943</f>
        <v>0</v>
      </c>
      <c r="T943" s="19">
        <f>Tablas!$F$5*K943</f>
        <v>0</v>
      </c>
      <c r="U943" s="19">
        <f>Tablas!$G$5*L943</f>
        <v>250000</v>
      </c>
      <c r="V943" s="19">
        <f>Tablas!$H$5*M943</f>
        <v>0</v>
      </c>
      <c r="W943" s="19">
        <f t="shared" si="72"/>
        <v>256500</v>
      </c>
      <c r="X943" s="17">
        <f>VLOOKUP(G943, Tablas!$B$9:$C$36, 2, FALSE)</f>
        <v>1</v>
      </c>
      <c r="Y943" s="17">
        <f t="shared" si="73"/>
        <v>2019</v>
      </c>
      <c r="Z943" s="17">
        <f t="shared" si="74"/>
        <v>7</v>
      </c>
    </row>
    <row r="944" spans="1:26" x14ac:dyDescent="0.25">
      <c r="A944" s="2">
        <v>10000942</v>
      </c>
      <c r="B944" s="1" t="s">
        <v>1242</v>
      </c>
      <c r="C944" s="3">
        <v>43675</v>
      </c>
      <c r="D944" s="3">
        <v>44076</v>
      </c>
      <c r="E944" s="3" t="s">
        <v>44</v>
      </c>
      <c r="F944" s="1" t="s">
        <v>999</v>
      </c>
      <c r="G944" s="4" t="s">
        <v>78</v>
      </c>
      <c r="H944" s="8">
        <v>0</v>
      </c>
      <c r="I944" s="8">
        <v>1</v>
      </c>
      <c r="J944" s="8">
        <v>0</v>
      </c>
      <c r="K944" s="8">
        <v>3</v>
      </c>
      <c r="L944" s="8">
        <v>1</v>
      </c>
      <c r="M944" s="8">
        <v>2</v>
      </c>
      <c r="N944" s="17" t="str">
        <f t="shared" si="70"/>
        <v>Si</v>
      </c>
      <c r="O944" s="17" t="str">
        <f t="shared" si="71"/>
        <v>Si</v>
      </c>
      <c r="P944" s="17">
        <v>1</v>
      </c>
      <c r="Q944" s="19">
        <f>Tablas!$C$5*H944</f>
        <v>0</v>
      </c>
      <c r="R944" s="19">
        <f>Tablas!$D$5*I944</f>
        <v>6500</v>
      </c>
      <c r="S944" s="19">
        <f>Tablas!$E$5*J944</f>
        <v>0</v>
      </c>
      <c r="T944" s="19">
        <f>Tablas!$F$5*K944</f>
        <v>360000</v>
      </c>
      <c r="U944" s="19">
        <f>Tablas!$G$5*L944</f>
        <v>250000</v>
      </c>
      <c r="V944" s="19">
        <f>Tablas!$H$5*M944</f>
        <v>360000</v>
      </c>
      <c r="W944" s="19">
        <f t="shared" si="72"/>
        <v>976500</v>
      </c>
      <c r="X944" s="17">
        <f>VLOOKUP(G944, Tablas!$B$9:$C$36, 2, FALSE)</f>
        <v>2</v>
      </c>
      <c r="Y944" s="17">
        <f t="shared" si="73"/>
        <v>2019</v>
      </c>
      <c r="Z944" s="17">
        <f t="shared" si="74"/>
        <v>9</v>
      </c>
    </row>
    <row r="945" spans="1:26" x14ac:dyDescent="0.25">
      <c r="A945" s="2">
        <v>10000943</v>
      </c>
      <c r="B945" s="1" t="s">
        <v>1243</v>
      </c>
      <c r="C945" s="3">
        <v>43675</v>
      </c>
      <c r="D945" s="3">
        <v>43926</v>
      </c>
      <c r="E945" s="3" t="s">
        <v>37</v>
      </c>
      <c r="F945" s="1" t="s">
        <v>41</v>
      </c>
      <c r="G945" s="4" t="s">
        <v>41</v>
      </c>
      <c r="H945" s="8">
        <v>0</v>
      </c>
      <c r="I945" s="8">
        <v>0</v>
      </c>
      <c r="J945" s="8">
        <v>0</v>
      </c>
      <c r="K945" s="8">
        <v>1</v>
      </c>
      <c r="L945" s="8">
        <v>1</v>
      </c>
      <c r="M945" s="8">
        <v>2</v>
      </c>
      <c r="N945" s="17" t="str">
        <f t="shared" si="70"/>
        <v>No</v>
      </c>
      <c r="O945" s="17" t="str">
        <f t="shared" si="71"/>
        <v>Si</v>
      </c>
      <c r="P945" s="17">
        <v>1</v>
      </c>
      <c r="Q945" s="19">
        <f>Tablas!$C$5*H945</f>
        <v>0</v>
      </c>
      <c r="R945" s="19">
        <f>Tablas!$D$5*I945</f>
        <v>0</v>
      </c>
      <c r="S945" s="19">
        <f>Tablas!$E$5*J945</f>
        <v>0</v>
      </c>
      <c r="T945" s="19">
        <f>Tablas!$F$5*K945</f>
        <v>120000</v>
      </c>
      <c r="U945" s="19">
        <f>Tablas!$G$5*L945</f>
        <v>250000</v>
      </c>
      <c r="V945" s="19">
        <f>Tablas!$H$5*M945</f>
        <v>360000</v>
      </c>
      <c r="W945" s="19">
        <f t="shared" si="72"/>
        <v>730000</v>
      </c>
      <c r="X945" s="17">
        <f>VLOOKUP(G945, Tablas!$B$9:$C$36, 2, FALSE)</f>
        <v>1</v>
      </c>
      <c r="Y945" s="17">
        <f t="shared" si="73"/>
        <v>2019</v>
      </c>
      <c r="Z945" s="17">
        <f t="shared" si="74"/>
        <v>4</v>
      </c>
    </row>
    <row r="946" spans="1:26" x14ac:dyDescent="0.25">
      <c r="A946" s="2">
        <v>10000944</v>
      </c>
      <c r="B946" s="1" t="s">
        <v>1244</v>
      </c>
      <c r="C946" s="3">
        <v>43675</v>
      </c>
      <c r="D946" s="3">
        <v>44558</v>
      </c>
      <c r="E946" s="3" t="s">
        <v>37</v>
      </c>
      <c r="F946" s="1" t="s">
        <v>1230</v>
      </c>
      <c r="G946" s="4" t="s">
        <v>258</v>
      </c>
      <c r="H946" s="8">
        <v>0</v>
      </c>
      <c r="I946" s="8">
        <v>0</v>
      </c>
      <c r="J946" s="8">
        <v>1</v>
      </c>
      <c r="K946" s="8">
        <v>0</v>
      </c>
      <c r="L946" s="8">
        <v>3</v>
      </c>
      <c r="M946" s="8">
        <v>0</v>
      </c>
      <c r="N946" s="17" t="str">
        <f t="shared" si="70"/>
        <v>Si</v>
      </c>
      <c r="O946" s="17" t="str">
        <f t="shared" si="71"/>
        <v>Si</v>
      </c>
      <c r="P946" s="17">
        <v>1</v>
      </c>
      <c r="Q946" s="19">
        <f>Tablas!$C$5*H946</f>
        <v>0</v>
      </c>
      <c r="R946" s="19">
        <f>Tablas!$D$5*I946</f>
        <v>0</v>
      </c>
      <c r="S946" s="19">
        <f>Tablas!$E$5*J946</f>
        <v>1500</v>
      </c>
      <c r="T946" s="19">
        <f>Tablas!$F$5*K946</f>
        <v>0</v>
      </c>
      <c r="U946" s="19">
        <f>Tablas!$G$5*L946</f>
        <v>750000</v>
      </c>
      <c r="V946" s="19">
        <f>Tablas!$H$5*M946</f>
        <v>0</v>
      </c>
      <c r="W946" s="19">
        <f t="shared" si="72"/>
        <v>751500</v>
      </c>
      <c r="X946" s="17">
        <f>VLOOKUP(G946, Tablas!$B$9:$C$36, 2, FALSE)</f>
        <v>4</v>
      </c>
      <c r="Y946" s="17">
        <f t="shared" si="73"/>
        <v>2019</v>
      </c>
      <c r="Z946" s="17">
        <f t="shared" si="74"/>
        <v>12</v>
      </c>
    </row>
    <row r="947" spans="1:26" x14ac:dyDescent="0.25">
      <c r="A947" s="2">
        <v>10000945</v>
      </c>
      <c r="B947" s="1" t="s">
        <v>1245</v>
      </c>
      <c r="C947" s="3">
        <v>43675</v>
      </c>
      <c r="D947" s="3">
        <v>44364</v>
      </c>
      <c r="E947" s="3" t="s">
        <v>37</v>
      </c>
      <c r="F947" s="1" t="s">
        <v>145</v>
      </c>
      <c r="G947" s="4" t="s">
        <v>146</v>
      </c>
      <c r="H947" s="8">
        <v>0</v>
      </c>
      <c r="I947" s="8">
        <v>1</v>
      </c>
      <c r="J947" s="8">
        <v>0</v>
      </c>
      <c r="K947" s="8">
        <v>1</v>
      </c>
      <c r="L947" s="8">
        <v>2</v>
      </c>
      <c r="M947" s="8">
        <v>1</v>
      </c>
      <c r="N947" s="17" t="str">
        <f t="shared" si="70"/>
        <v>Si</v>
      </c>
      <c r="O947" s="17" t="str">
        <f t="shared" si="71"/>
        <v>Si</v>
      </c>
      <c r="P947" s="17">
        <v>1</v>
      </c>
      <c r="Q947" s="19">
        <f>Tablas!$C$5*H947</f>
        <v>0</v>
      </c>
      <c r="R947" s="19">
        <f>Tablas!$D$5*I947</f>
        <v>6500</v>
      </c>
      <c r="S947" s="19">
        <f>Tablas!$E$5*J947</f>
        <v>0</v>
      </c>
      <c r="T947" s="19">
        <f>Tablas!$F$5*K947</f>
        <v>120000</v>
      </c>
      <c r="U947" s="19">
        <f>Tablas!$G$5*L947</f>
        <v>500000</v>
      </c>
      <c r="V947" s="19">
        <f>Tablas!$H$5*M947</f>
        <v>180000</v>
      </c>
      <c r="W947" s="19">
        <f t="shared" si="72"/>
        <v>806500</v>
      </c>
      <c r="X947" s="17">
        <f>VLOOKUP(G947, Tablas!$B$9:$C$36, 2, FALSE)</f>
        <v>4</v>
      </c>
      <c r="Y947" s="17">
        <f t="shared" si="73"/>
        <v>2019</v>
      </c>
      <c r="Z947" s="17">
        <f t="shared" si="74"/>
        <v>6</v>
      </c>
    </row>
    <row r="948" spans="1:26" x14ac:dyDescent="0.25">
      <c r="A948" s="2">
        <v>10000946</v>
      </c>
      <c r="B948" s="1" t="s">
        <v>1246</v>
      </c>
      <c r="C948" s="3">
        <v>43675</v>
      </c>
      <c r="D948" s="3">
        <v>43948</v>
      </c>
      <c r="E948" s="3" t="s">
        <v>37</v>
      </c>
      <c r="F948" s="1" t="s">
        <v>829</v>
      </c>
      <c r="G948" s="4" t="s">
        <v>54</v>
      </c>
      <c r="H948" s="8">
        <v>1</v>
      </c>
      <c r="I948" s="8">
        <v>2</v>
      </c>
      <c r="J948" s="8">
        <v>1</v>
      </c>
      <c r="K948" s="8">
        <v>1</v>
      </c>
      <c r="L948" s="8">
        <v>1</v>
      </c>
      <c r="M948" s="8">
        <v>1</v>
      </c>
      <c r="N948" s="17" t="str">
        <f t="shared" si="70"/>
        <v>Si</v>
      </c>
      <c r="O948" s="17" t="str">
        <f t="shared" si="71"/>
        <v>Si</v>
      </c>
      <c r="P948" s="17">
        <v>1</v>
      </c>
      <c r="Q948" s="19">
        <f>Tablas!$C$5*H948</f>
        <v>2500</v>
      </c>
      <c r="R948" s="19">
        <f>Tablas!$D$5*I948</f>
        <v>13000</v>
      </c>
      <c r="S948" s="19">
        <f>Tablas!$E$5*J948</f>
        <v>1500</v>
      </c>
      <c r="T948" s="19">
        <f>Tablas!$F$5*K948</f>
        <v>120000</v>
      </c>
      <c r="U948" s="19">
        <f>Tablas!$G$5*L948</f>
        <v>250000</v>
      </c>
      <c r="V948" s="19">
        <f>Tablas!$H$5*M948</f>
        <v>180000</v>
      </c>
      <c r="W948" s="19">
        <f t="shared" si="72"/>
        <v>567000</v>
      </c>
      <c r="X948" s="17">
        <f>VLOOKUP(G948, Tablas!$B$9:$C$36, 2, FALSE)</f>
        <v>1</v>
      </c>
      <c r="Y948" s="17">
        <f t="shared" si="73"/>
        <v>2019</v>
      </c>
      <c r="Z948" s="17">
        <f t="shared" si="74"/>
        <v>4</v>
      </c>
    </row>
    <row r="949" spans="1:26" x14ac:dyDescent="0.25">
      <c r="A949" s="2">
        <v>10000947</v>
      </c>
      <c r="B949" s="1" t="s">
        <v>1247</v>
      </c>
      <c r="C949" s="3">
        <v>43675</v>
      </c>
      <c r="D949" s="3">
        <v>44494</v>
      </c>
      <c r="E949" s="3" t="s">
        <v>37</v>
      </c>
      <c r="F949" s="1" t="s">
        <v>41</v>
      </c>
      <c r="G949" s="4" t="s">
        <v>41</v>
      </c>
      <c r="H949" s="8">
        <v>0</v>
      </c>
      <c r="I949" s="8">
        <v>2</v>
      </c>
      <c r="J949" s="8">
        <v>1</v>
      </c>
      <c r="K949" s="8">
        <v>1</v>
      </c>
      <c r="L949" s="8">
        <v>2</v>
      </c>
      <c r="M949" s="8">
        <v>1</v>
      </c>
      <c r="N949" s="17" t="str">
        <f t="shared" si="70"/>
        <v>Si</v>
      </c>
      <c r="O949" s="17" t="str">
        <f t="shared" si="71"/>
        <v>Si</v>
      </c>
      <c r="P949" s="17">
        <v>1</v>
      </c>
      <c r="Q949" s="19">
        <f>Tablas!$C$5*H949</f>
        <v>0</v>
      </c>
      <c r="R949" s="19">
        <f>Tablas!$D$5*I949</f>
        <v>13000</v>
      </c>
      <c r="S949" s="19">
        <f>Tablas!$E$5*J949</f>
        <v>1500</v>
      </c>
      <c r="T949" s="19">
        <f>Tablas!$F$5*K949</f>
        <v>120000</v>
      </c>
      <c r="U949" s="19">
        <f>Tablas!$G$5*L949</f>
        <v>500000</v>
      </c>
      <c r="V949" s="19">
        <f>Tablas!$H$5*M949</f>
        <v>180000</v>
      </c>
      <c r="W949" s="19">
        <f t="shared" si="72"/>
        <v>814500</v>
      </c>
      <c r="X949" s="17">
        <f>VLOOKUP(G949, Tablas!$B$9:$C$36, 2, FALSE)</f>
        <v>1</v>
      </c>
      <c r="Y949" s="17">
        <f t="shared" si="73"/>
        <v>2019</v>
      </c>
      <c r="Z949" s="17">
        <f t="shared" si="74"/>
        <v>10</v>
      </c>
    </row>
    <row r="950" spans="1:26" x14ac:dyDescent="0.25">
      <c r="A950" s="2">
        <v>10000948</v>
      </c>
      <c r="B950" s="1" t="s">
        <v>1248</v>
      </c>
      <c r="C950" s="3">
        <v>43675</v>
      </c>
      <c r="D950" s="3">
        <v>43783</v>
      </c>
      <c r="E950" s="3" t="s">
        <v>37</v>
      </c>
      <c r="F950" s="1" t="s">
        <v>381</v>
      </c>
      <c r="G950" s="4" t="s">
        <v>258</v>
      </c>
      <c r="H950" s="8">
        <v>1</v>
      </c>
      <c r="I950" s="8">
        <v>2</v>
      </c>
      <c r="J950" s="8">
        <v>1</v>
      </c>
      <c r="K950" s="8">
        <v>3</v>
      </c>
      <c r="L950" s="8">
        <v>1</v>
      </c>
      <c r="M950" s="8">
        <v>2</v>
      </c>
      <c r="N950" s="17" t="str">
        <f t="shared" si="70"/>
        <v>Si</v>
      </c>
      <c r="O950" s="17" t="str">
        <f t="shared" si="71"/>
        <v>Si</v>
      </c>
      <c r="P950" s="17">
        <v>1</v>
      </c>
      <c r="Q950" s="19">
        <f>Tablas!$C$5*H950</f>
        <v>2500</v>
      </c>
      <c r="R950" s="19">
        <f>Tablas!$D$5*I950</f>
        <v>13000</v>
      </c>
      <c r="S950" s="19">
        <f>Tablas!$E$5*J950</f>
        <v>1500</v>
      </c>
      <c r="T950" s="19">
        <f>Tablas!$F$5*K950</f>
        <v>360000</v>
      </c>
      <c r="U950" s="19">
        <f>Tablas!$G$5*L950</f>
        <v>250000</v>
      </c>
      <c r="V950" s="19">
        <f>Tablas!$H$5*M950</f>
        <v>360000</v>
      </c>
      <c r="W950" s="19">
        <f t="shared" si="72"/>
        <v>987000</v>
      </c>
      <c r="X950" s="17">
        <f>VLOOKUP(G950, Tablas!$B$9:$C$36, 2, FALSE)</f>
        <v>4</v>
      </c>
      <c r="Y950" s="17">
        <f t="shared" si="73"/>
        <v>2019</v>
      </c>
      <c r="Z950" s="17">
        <f t="shared" si="74"/>
        <v>11</v>
      </c>
    </row>
    <row r="951" spans="1:26" x14ac:dyDescent="0.25">
      <c r="A951" s="2">
        <v>10000949</v>
      </c>
      <c r="B951" s="1" t="s">
        <v>1249</v>
      </c>
      <c r="C951" s="3">
        <v>43675</v>
      </c>
      <c r="D951" s="3">
        <v>44255</v>
      </c>
      <c r="E951" s="3" t="s">
        <v>37</v>
      </c>
      <c r="F951" s="1" t="s">
        <v>1214</v>
      </c>
      <c r="G951" s="4" t="s">
        <v>219</v>
      </c>
      <c r="H951" s="8">
        <v>0</v>
      </c>
      <c r="I951" s="8">
        <v>1</v>
      </c>
      <c r="J951" s="8">
        <v>1</v>
      </c>
      <c r="K951" s="8">
        <v>0</v>
      </c>
      <c r="L951" s="8">
        <v>2</v>
      </c>
      <c r="M951" s="8">
        <v>1</v>
      </c>
      <c r="N951" s="17" t="str">
        <f t="shared" si="70"/>
        <v>Si</v>
      </c>
      <c r="O951" s="17" t="str">
        <f t="shared" si="71"/>
        <v>Si</v>
      </c>
      <c r="P951" s="17">
        <v>1</v>
      </c>
      <c r="Q951" s="19">
        <f>Tablas!$C$5*H951</f>
        <v>0</v>
      </c>
      <c r="R951" s="19">
        <f>Tablas!$D$5*I951</f>
        <v>6500</v>
      </c>
      <c r="S951" s="19">
        <f>Tablas!$E$5*J951</f>
        <v>1500</v>
      </c>
      <c r="T951" s="19">
        <f>Tablas!$F$5*K951</f>
        <v>0</v>
      </c>
      <c r="U951" s="19">
        <f>Tablas!$G$5*L951</f>
        <v>500000</v>
      </c>
      <c r="V951" s="19">
        <f>Tablas!$H$5*M951</f>
        <v>180000</v>
      </c>
      <c r="W951" s="19">
        <f t="shared" si="72"/>
        <v>688000</v>
      </c>
      <c r="X951" s="17">
        <f>VLOOKUP(G951, Tablas!$B$9:$C$36, 2, FALSE)</f>
        <v>4</v>
      </c>
      <c r="Y951" s="17">
        <f t="shared" si="73"/>
        <v>2019</v>
      </c>
      <c r="Z951" s="17">
        <f t="shared" si="74"/>
        <v>2</v>
      </c>
    </row>
    <row r="952" spans="1:26" x14ac:dyDescent="0.25">
      <c r="A952" s="2">
        <v>10000950</v>
      </c>
      <c r="B952" s="1" t="s">
        <v>1250</v>
      </c>
      <c r="C952" s="3">
        <v>43675</v>
      </c>
      <c r="D952" s="3">
        <v>44356</v>
      </c>
      <c r="E952" s="3" t="s">
        <v>44</v>
      </c>
      <c r="F952" s="1" t="s">
        <v>831</v>
      </c>
      <c r="G952" s="4" t="s">
        <v>197</v>
      </c>
      <c r="H952" s="8">
        <v>0</v>
      </c>
      <c r="I952" s="8">
        <v>0</v>
      </c>
      <c r="J952" s="8">
        <v>1</v>
      </c>
      <c r="K952" s="8">
        <v>0</v>
      </c>
      <c r="L952" s="8">
        <v>1</v>
      </c>
      <c r="M952" s="8">
        <v>2</v>
      </c>
      <c r="N952" s="17" t="str">
        <f t="shared" si="70"/>
        <v>Si</v>
      </c>
      <c r="O952" s="17" t="str">
        <f t="shared" si="71"/>
        <v>Si</v>
      </c>
      <c r="P952" s="17">
        <v>1</v>
      </c>
      <c r="Q952" s="19">
        <f>Tablas!$C$5*H952</f>
        <v>0</v>
      </c>
      <c r="R952" s="19">
        <f>Tablas!$D$5*I952</f>
        <v>0</v>
      </c>
      <c r="S952" s="19">
        <f>Tablas!$E$5*J952</f>
        <v>1500</v>
      </c>
      <c r="T952" s="19">
        <f>Tablas!$F$5*K952</f>
        <v>0</v>
      </c>
      <c r="U952" s="19">
        <f>Tablas!$G$5*L952</f>
        <v>250000</v>
      </c>
      <c r="V952" s="19">
        <f>Tablas!$H$5*M952</f>
        <v>360000</v>
      </c>
      <c r="W952" s="19">
        <f t="shared" si="72"/>
        <v>611500</v>
      </c>
      <c r="X952" s="17">
        <f>VLOOKUP(G952, Tablas!$B$9:$C$36, 2, FALSE)</f>
        <v>4</v>
      </c>
      <c r="Y952" s="17">
        <f t="shared" si="73"/>
        <v>2019</v>
      </c>
      <c r="Z952" s="17">
        <f t="shared" si="74"/>
        <v>6</v>
      </c>
    </row>
    <row r="953" spans="1:26" x14ac:dyDescent="0.25">
      <c r="A953" s="2">
        <v>10000951</v>
      </c>
      <c r="B953" s="1" t="s">
        <v>1251</v>
      </c>
      <c r="C953" s="3">
        <v>43675</v>
      </c>
      <c r="D953" s="3">
        <v>44231</v>
      </c>
      <c r="E953" s="3" t="s">
        <v>37</v>
      </c>
      <c r="F953" s="1" t="s">
        <v>829</v>
      </c>
      <c r="G953" s="4" t="s">
        <v>54</v>
      </c>
      <c r="H953" s="8">
        <v>0</v>
      </c>
      <c r="I953" s="8">
        <v>0</v>
      </c>
      <c r="J953" s="8">
        <v>0</v>
      </c>
      <c r="K953" s="8">
        <v>1</v>
      </c>
      <c r="L953" s="8">
        <v>3</v>
      </c>
      <c r="M953" s="8">
        <v>2</v>
      </c>
      <c r="N953" s="17" t="str">
        <f t="shared" si="70"/>
        <v>No</v>
      </c>
      <c r="O953" s="17" t="str">
        <f t="shared" si="71"/>
        <v>Si</v>
      </c>
      <c r="P953" s="17">
        <v>1</v>
      </c>
      <c r="Q953" s="19">
        <f>Tablas!$C$5*H953</f>
        <v>0</v>
      </c>
      <c r="R953" s="19">
        <f>Tablas!$D$5*I953</f>
        <v>0</v>
      </c>
      <c r="S953" s="19">
        <f>Tablas!$E$5*J953</f>
        <v>0</v>
      </c>
      <c r="T953" s="19">
        <f>Tablas!$F$5*K953</f>
        <v>120000</v>
      </c>
      <c r="U953" s="19">
        <f>Tablas!$G$5*L953</f>
        <v>750000</v>
      </c>
      <c r="V953" s="19">
        <f>Tablas!$H$5*M953</f>
        <v>360000</v>
      </c>
      <c r="W953" s="19">
        <f t="shared" si="72"/>
        <v>1230000</v>
      </c>
      <c r="X953" s="17">
        <f>VLOOKUP(G953, Tablas!$B$9:$C$36, 2, FALSE)</f>
        <v>1</v>
      </c>
      <c r="Y953" s="17">
        <f t="shared" si="73"/>
        <v>2019</v>
      </c>
      <c r="Z953" s="17">
        <f t="shared" si="74"/>
        <v>2</v>
      </c>
    </row>
    <row r="954" spans="1:26" x14ac:dyDescent="0.25">
      <c r="A954" s="2">
        <v>10000952</v>
      </c>
      <c r="B954" s="1" t="s">
        <v>1252</v>
      </c>
      <c r="C954" s="3">
        <v>43675</v>
      </c>
      <c r="D954" s="3">
        <v>44446</v>
      </c>
      <c r="E954" s="3" t="s">
        <v>37</v>
      </c>
      <c r="F954" s="1" t="s">
        <v>829</v>
      </c>
      <c r="G954" s="4" t="s">
        <v>54</v>
      </c>
      <c r="H954" s="8">
        <v>1</v>
      </c>
      <c r="I954" s="8">
        <v>1</v>
      </c>
      <c r="J954" s="8">
        <v>1</v>
      </c>
      <c r="K954" s="8">
        <v>0</v>
      </c>
      <c r="L954" s="8">
        <v>1</v>
      </c>
      <c r="M954" s="8">
        <v>2</v>
      </c>
      <c r="N954" s="17" t="str">
        <f t="shared" si="70"/>
        <v>Si</v>
      </c>
      <c r="O954" s="17" t="str">
        <f t="shared" si="71"/>
        <v>Si</v>
      </c>
      <c r="P954" s="17">
        <v>1</v>
      </c>
      <c r="Q954" s="19">
        <f>Tablas!$C$5*H954</f>
        <v>2500</v>
      </c>
      <c r="R954" s="19">
        <f>Tablas!$D$5*I954</f>
        <v>6500</v>
      </c>
      <c r="S954" s="19">
        <f>Tablas!$E$5*J954</f>
        <v>1500</v>
      </c>
      <c r="T954" s="19">
        <f>Tablas!$F$5*K954</f>
        <v>0</v>
      </c>
      <c r="U954" s="19">
        <f>Tablas!$G$5*L954</f>
        <v>250000</v>
      </c>
      <c r="V954" s="19">
        <f>Tablas!$H$5*M954</f>
        <v>360000</v>
      </c>
      <c r="W954" s="19">
        <f t="shared" si="72"/>
        <v>620500</v>
      </c>
      <c r="X954" s="17">
        <f>VLOOKUP(G954, Tablas!$B$9:$C$36, 2, FALSE)</f>
        <v>1</v>
      </c>
      <c r="Y954" s="17">
        <f t="shared" si="73"/>
        <v>2019</v>
      </c>
      <c r="Z954" s="17">
        <f t="shared" si="74"/>
        <v>9</v>
      </c>
    </row>
    <row r="955" spans="1:26" x14ac:dyDescent="0.25">
      <c r="A955" s="2">
        <v>10000953</v>
      </c>
      <c r="B955" s="1" t="s">
        <v>1253</v>
      </c>
      <c r="C955" s="3">
        <v>43675</v>
      </c>
      <c r="D955" s="3">
        <v>44132</v>
      </c>
      <c r="E955" s="3" t="s">
        <v>37</v>
      </c>
      <c r="F955" s="1" t="s">
        <v>1254</v>
      </c>
      <c r="G955" s="4" t="s">
        <v>113</v>
      </c>
      <c r="H955" s="8">
        <v>1</v>
      </c>
      <c r="I955" s="8">
        <v>2</v>
      </c>
      <c r="J955" s="8">
        <v>0</v>
      </c>
      <c r="K955" s="8">
        <v>0</v>
      </c>
      <c r="L955" s="8">
        <v>2</v>
      </c>
      <c r="M955" s="8">
        <v>0</v>
      </c>
      <c r="N955" s="17" t="str">
        <f t="shared" si="70"/>
        <v>Si</v>
      </c>
      <c r="O955" s="17" t="str">
        <f t="shared" si="71"/>
        <v>Si</v>
      </c>
      <c r="P955" s="17">
        <v>1</v>
      </c>
      <c r="Q955" s="19">
        <f>Tablas!$C$5*H955</f>
        <v>2500</v>
      </c>
      <c r="R955" s="19">
        <f>Tablas!$D$5*I955</f>
        <v>13000</v>
      </c>
      <c r="S955" s="19">
        <f>Tablas!$E$5*J955</f>
        <v>0</v>
      </c>
      <c r="T955" s="19">
        <f>Tablas!$F$5*K955</f>
        <v>0</v>
      </c>
      <c r="U955" s="19">
        <f>Tablas!$G$5*L955</f>
        <v>500000</v>
      </c>
      <c r="V955" s="19">
        <f>Tablas!$H$5*M955</f>
        <v>0</v>
      </c>
      <c r="W955" s="19">
        <f t="shared" si="72"/>
        <v>515500</v>
      </c>
      <c r="X955" s="17">
        <f>VLOOKUP(G955, Tablas!$B$9:$C$36, 2, FALSE)</f>
        <v>3</v>
      </c>
      <c r="Y955" s="17">
        <f t="shared" si="73"/>
        <v>2019</v>
      </c>
      <c r="Z955" s="17">
        <f t="shared" si="74"/>
        <v>10</v>
      </c>
    </row>
    <row r="956" spans="1:26" x14ac:dyDescent="0.25">
      <c r="A956" s="2">
        <v>10000954</v>
      </c>
      <c r="B956" s="1" t="s">
        <v>1255</v>
      </c>
      <c r="C956" s="3">
        <v>43675</v>
      </c>
      <c r="D956" s="3">
        <v>44212</v>
      </c>
      <c r="E956" s="3" t="s">
        <v>44</v>
      </c>
      <c r="F956" s="1" t="s">
        <v>381</v>
      </c>
      <c r="G956" s="4" t="s">
        <v>258</v>
      </c>
      <c r="H956" s="8">
        <v>1</v>
      </c>
      <c r="I956" s="8">
        <v>0</v>
      </c>
      <c r="J956" s="8">
        <v>0</v>
      </c>
      <c r="K956" s="8">
        <v>1</v>
      </c>
      <c r="L956" s="8">
        <v>3</v>
      </c>
      <c r="M956" s="8">
        <v>0</v>
      </c>
      <c r="N956" s="17" t="str">
        <f t="shared" si="70"/>
        <v>Si</v>
      </c>
      <c r="O956" s="17" t="str">
        <f t="shared" si="71"/>
        <v>Si</v>
      </c>
      <c r="P956" s="17">
        <v>1</v>
      </c>
      <c r="Q956" s="19">
        <f>Tablas!$C$5*H956</f>
        <v>2500</v>
      </c>
      <c r="R956" s="19">
        <f>Tablas!$D$5*I956</f>
        <v>0</v>
      </c>
      <c r="S956" s="19">
        <f>Tablas!$E$5*J956</f>
        <v>0</v>
      </c>
      <c r="T956" s="19">
        <f>Tablas!$F$5*K956</f>
        <v>120000</v>
      </c>
      <c r="U956" s="19">
        <f>Tablas!$G$5*L956</f>
        <v>750000</v>
      </c>
      <c r="V956" s="19">
        <f>Tablas!$H$5*M956</f>
        <v>0</v>
      </c>
      <c r="W956" s="19">
        <f t="shared" si="72"/>
        <v>872500</v>
      </c>
      <c r="X956" s="17">
        <f>VLOOKUP(G956, Tablas!$B$9:$C$36, 2, FALSE)</f>
        <v>4</v>
      </c>
      <c r="Y956" s="17">
        <f t="shared" si="73"/>
        <v>2019</v>
      </c>
      <c r="Z956" s="17">
        <f t="shared" si="74"/>
        <v>1</v>
      </c>
    </row>
    <row r="957" spans="1:26" x14ac:dyDescent="0.25">
      <c r="A957" s="2">
        <v>10000955</v>
      </c>
      <c r="B957" s="1" t="s">
        <v>1256</v>
      </c>
      <c r="C957" s="3">
        <v>43675</v>
      </c>
      <c r="D957" s="3">
        <v>44429</v>
      </c>
      <c r="E957" s="3" t="s">
        <v>44</v>
      </c>
      <c r="F957" s="1" t="s">
        <v>41</v>
      </c>
      <c r="G957" s="4" t="s">
        <v>41</v>
      </c>
      <c r="H957" s="8">
        <v>1</v>
      </c>
      <c r="I957" s="8">
        <v>2</v>
      </c>
      <c r="J957" s="8">
        <v>0</v>
      </c>
      <c r="K957" s="8">
        <v>0</v>
      </c>
      <c r="L957" s="8">
        <v>1</v>
      </c>
      <c r="M957" s="8">
        <v>2</v>
      </c>
      <c r="N957" s="17" t="str">
        <f t="shared" si="70"/>
        <v>Si</v>
      </c>
      <c r="O957" s="17" t="str">
        <f t="shared" si="71"/>
        <v>Si</v>
      </c>
      <c r="P957" s="17">
        <v>1</v>
      </c>
      <c r="Q957" s="19">
        <f>Tablas!$C$5*H957</f>
        <v>2500</v>
      </c>
      <c r="R957" s="19">
        <f>Tablas!$D$5*I957</f>
        <v>13000</v>
      </c>
      <c r="S957" s="19">
        <f>Tablas!$E$5*J957</f>
        <v>0</v>
      </c>
      <c r="T957" s="19">
        <f>Tablas!$F$5*K957</f>
        <v>0</v>
      </c>
      <c r="U957" s="19">
        <f>Tablas!$G$5*L957</f>
        <v>250000</v>
      </c>
      <c r="V957" s="19">
        <f>Tablas!$H$5*M957</f>
        <v>360000</v>
      </c>
      <c r="W957" s="19">
        <f t="shared" si="72"/>
        <v>625500</v>
      </c>
      <c r="X957" s="17">
        <f>VLOOKUP(G957, Tablas!$B$9:$C$36, 2, FALSE)</f>
        <v>1</v>
      </c>
      <c r="Y957" s="17">
        <f t="shared" si="73"/>
        <v>2019</v>
      </c>
      <c r="Z957" s="17">
        <f t="shared" si="74"/>
        <v>8</v>
      </c>
    </row>
    <row r="958" spans="1:26" x14ac:dyDescent="0.25">
      <c r="A958" s="2">
        <v>10000956</v>
      </c>
      <c r="B958" s="1" t="s">
        <v>1257</v>
      </c>
      <c r="C958" s="3">
        <v>43675</v>
      </c>
      <c r="D958" s="3">
        <v>44137</v>
      </c>
      <c r="E958" s="3" t="s">
        <v>37</v>
      </c>
      <c r="F958" s="1" t="s">
        <v>1258</v>
      </c>
      <c r="G958" s="4" t="s">
        <v>113</v>
      </c>
      <c r="H958" s="8">
        <v>0</v>
      </c>
      <c r="I958" s="8">
        <v>2</v>
      </c>
      <c r="J958" s="8">
        <v>1</v>
      </c>
      <c r="K958" s="8">
        <v>1</v>
      </c>
      <c r="L958" s="8">
        <v>3</v>
      </c>
      <c r="M958" s="8">
        <v>1</v>
      </c>
      <c r="N958" s="17" t="str">
        <f t="shared" si="70"/>
        <v>Si</v>
      </c>
      <c r="O958" s="17" t="str">
        <f t="shared" si="71"/>
        <v>Si</v>
      </c>
      <c r="P958" s="17">
        <v>1</v>
      </c>
      <c r="Q958" s="19">
        <f>Tablas!$C$5*H958</f>
        <v>0</v>
      </c>
      <c r="R958" s="19">
        <f>Tablas!$D$5*I958</f>
        <v>13000</v>
      </c>
      <c r="S958" s="19">
        <f>Tablas!$E$5*J958</f>
        <v>1500</v>
      </c>
      <c r="T958" s="19">
        <f>Tablas!$F$5*K958</f>
        <v>120000</v>
      </c>
      <c r="U958" s="19">
        <f>Tablas!$G$5*L958</f>
        <v>750000</v>
      </c>
      <c r="V958" s="19">
        <f>Tablas!$H$5*M958</f>
        <v>180000</v>
      </c>
      <c r="W958" s="19">
        <f t="shared" si="72"/>
        <v>1064500</v>
      </c>
      <c r="X958" s="17">
        <f>VLOOKUP(G958, Tablas!$B$9:$C$36, 2, FALSE)</f>
        <v>3</v>
      </c>
      <c r="Y958" s="17">
        <f t="shared" si="73"/>
        <v>2019</v>
      </c>
      <c r="Z958" s="17">
        <f t="shared" si="74"/>
        <v>11</v>
      </c>
    </row>
    <row r="959" spans="1:26" x14ac:dyDescent="0.25">
      <c r="A959" s="2">
        <v>10000957</v>
      </c>
      <c r="B959" s="1" t="s">
        <v>1259</v>
      </c>
      <c r="C959" s="3">
        <v>43675</v>
      </c>
      <c r="D959" s="3">
        <v>44133</v>
      </c>
      <c r="E959" s="3" t="s">
        <v>44</v>
      </c>
      <c r="F959" s="1" t="s">
        <v>41</v>
      </c>
      <c r="G959" s="4" t="s">
        <v>41</v>
      </c>
      <c r="H959" s="8">
        <v>0</v>
      </c>
      <c r="I959" s="8">
        <v>2</v>
      </c>
      <c r="J959" s="8">
        <v>0</v>
      </c>
      <c r="K959" s="8">
        <v>3</v>
      </c>
      <c r="L959" s="8">
        <v>1</v>
      </c>
      <c r="M959" s="8">
        <v>1</v>
      </c>
      <c r="N959" s="17" t="str">
        <f t="shared" si="70"/>
        <v>Si</v>
      </c>
      <c r="O959" s="17" t="str">
        <f t="shared" si="71"/>
        <v>Si</v>
      </c>
      <c r="P959" s="17">
        <v>1</v>
      </c>
      <c r="Q959" s="19">
        <f>Tablas!$C$5*H959</f>
        <v>0</v>
      </c>
      <c r="R959" s="19">
        <f>Tablas!$D$5*I959</f>
        <v>13000</v>
      </c>
      <c r="S959" s="19">
        <f>Tablas!$E$5*J959</f>
        <v>0</v>
      </c>
      <c r="T959" s="19">
        <f>Tablas!$F$5*K959</f>
        <v>360000</v>
      </c>
      <c r="U959" s="19">
        <f>Tablas!$G$5*L959</f>
        <v>250000</v>
      </c>
      <c r="V959" s="19">
        <f>Tablas!$H$5*M959</f>
        <v>180000</v>
      </c>
      <c r="W959" s="19">
        <f t="shared" si="72"/>
        <v>803000</v>
      </c>
      <c r="X959" s="17">
        <f>VLOOKUP(G959, Tablas!$B$9:$C$36, 2, FALSE)</f>
        <v>1</v>
      </c>
      <c r="Y959" s="17">
        <f t="shared" si="73"/>
        <v>2019</v>
      </c>
      <c r="Z959" s="17">
        <f t="shared" si="74"/>
        <v>10</v>
      </c>
    </row>
    <row r="960" spans="1:26" x14ac:dyDescent="0.25">
      <c r="A960" s="2">
        <v>10000958</v>
      </c>
      <c r="B960" s="1" t="s">
        <v>1260</v>
      </c>
      <c r="C960" s="3">
        <v>43675</v>
      </c>
      <c r="D960" s="3">
        <v>43847</v>
      </c>
      <c r="E960" s="3" t="s">
        <v>37</v>
      </c>
      <c r="F960" s="1" t="s">
        <v>634</v>
      </c>
      <c r="G960" s="4" t="s">
        <v>113</v>
      </c>
      <c r="H960" s="8">
        <v>0</v>
      </c>
      <c r="I960" s="8">
        <v>1</v>
      </c>
      <c r="J960" s="8">
        <v>0</v>
      </c>
      <c r="K960" s="8">
        <v>3</v>
      </c>
      <c r="L960" s="8">
        <v>1</v>
      </c>
      <c r="M960" s="8">
        <v>2</v>
      </c>
      <c r="N960" s="17" t="str">
        <f t="shared" si="70"/>
        <v>Si</v>
      </c>
      <c r="O960" s="17" t="str">
        <f t="shared" si="71"/>
        <v>Si</v>
      </c>
      <c r="P960" s="17">
        <v>1</v>
      </c>
      <c r="Q960" s="19">
        <f>Tablas!$C$5*H960</f>
        <v>0</v>
      </c>
      <c r="R960" s="19">
        <f>Tablas!$D$5*I960</f>
        <v>6500</v>
      </c>
      <c r="S960" s="19">
        <f>Tablas!$E$5*J960</f>
        <v>0</v>
      </c>
      <c r="T960" s="19">
        <f>Tablas!$F$5*K960</f>
        <v>360000</v>
      </c>
      <c r="U960" s="19">
        <f>Tablas!$G$5*L960</f>
        <v>250000</v>
      </c>
      <c r="V960" s="19">
        <f>Tablas!$H$5*M960</f>
        <v>360000</v>
      </c>
      <c r="W960" s="19">
        <f t="shared" si="72"/>
        <v>976500</v>
      </c>
      <c r="X960" s="17">
        <f>VLOOKUP(G960, Tablas!$B$9:$C$36, 2, FALSE)</f>
        <v>3</v>
      </c>
      <c r="Y960" s="17">
        <f t="shared" si="73"/>
        <v>2019</v>
      </c>
      <c r="Z960" s="17">
        <f t="shared" si="74"/>
        <v>1</v>
      </c>
    </row>
    <row r="961" spans="1:26" x14ac:dyDescent="0.25">
      <c r="A961" s="2">
        <v>10000959</v>
      </c>
      <c r="B961" s="1" t="s">
        <v>1261</v>
      </c>
      <c r="C961" s="3">
        <v>43675</v>
      </c>
      <c r="D961" s="3">
        <v>44072</v>
      </c>
      <c r="E961" s="3" t="s">
        <v>44</v>
      </c>
      <c r="F961" s="1" t="s">
        <v>41</v>
      </c>
      <c r="G961" s="4" t="s">
        <v>41</v>
      </c>
      <c r="H961" s="8">
        <v>0</v>
      </c>
      <c r="I961" s="8">
        <v>1</v>
      </c>
      <c r="J961" s="8">
        <v>0</v>
      </c>
      <c r="K961" s="8">
        <v>0</v>
      </c>
      <c r="L961" s="8">
        <v>2</v>
      </c>
      <c r="M961" s="8">
        <v>0</v>
      </c>
      <c r="N961" s="17" t="str">
        <f t="shared" si="70"/>
        <v>Si</v>
      </c>
      <c r="O961" s="17" t="str">
        <f t="shared" si="71"/>
        <v>Si</v>
      </c>
      <c r="P961" s="17">
        <v>1</v>
      </c>
      <c r="Q961" s="19">
        <f>Tablas!$C$5*H961</f>
        <v>0</v>
      </c>
      <c r="R961" s="19">
        <f>Tablas!$D$5*I961</f>
        <v>6500</v>
      </c>
      <c r="S961" s="19">
        <f>Tablas!$E$5*J961</f>
        <v>0</v>
      </c>
      <c r="T961" s="19">
        <f>Tablas!$F$5*K961</f>
        <v>0</v>
      </c>
      <c r="U961" s="19">
        <f>Tablas!$G$5*L961</f>
        <v>500000</v>
      </c>
      <c r="V961" s="19">
        <f>Tablas!$H$5*M961</f>
        <v>0</v>
      </c>
      <c r="W961" s="19">
        <f t="shared" si="72"/>
        <v>506500</v>
      </c>
      <c r="X961" s="17">
        <f>VLOOKUP(G961, Tablas!$B$9:$C$36, 2, FALSE)</f>
        <v>1</v>
      </c>
      <c r="Y961" s="17">
        <f t="shared" si="73"/>
        <v>2019</v>
      </c>
      <c r="Z961" s="17">
        <f t="shared" si="74"/>
        <v>8</v>
      </c>
    </row>
    <row r="962" spans="1:26" x14ac:dyDescent="0.25">
      <c r="A962" s="2">
        <v>10000960</v>
      </c>
      <c r="B962" s="1" t="s">
        <v>1262</v>
      </c>
      <c r="C962" s="3">
        <v>43675</v>
      </c>
      <c r="D962" s="3">
        <v>43905</v>
      </c>
      <c r="E962" s="3" t="s">
        <v>37</v>
      </c>
      <c r="F962" s="1" t="s">
        <v>112</v>
      </c>
      <c r="G962" s="4" t="s">
        <v>113</v>
      </c>
      <c r="H962" s="8">
        <v>0</v>
      </c>
      <c r="I962" s="8">
        <v>0</v>
      </c>
      <c r="J962" s="8">
        <v>0</v>
      </c>
      <c r="K962" s="8">
        <v>0</v>
      </c>
      <c r="L962" s="8">
        <v>2</v>
      </c>
      <c r="M962" s="8">
        <v>0</v>
      </c>
      <c r="N962" s="17" t="str">
        <f t="shared" si="70"/>
        <v>No</v>
      </c>
      <c r="O962" s="17" t="str">
        <f t="shared" si="71"/>
        <v>Si</v>
      </c>
      <c r="P962" s="17">
        <v>1</v>
      </c>
      <c r="Q962" s="19">
        <f>Tablas!$C$5*H962</f>
        <v>0</v>
      </c>
      <c r="R962" s="19">
        <f>Tablas!$D$5*I962</f>
        <v>0</v>
      </c>
      <c r="S962" s="19">
        <f>Tablas!$E$5*J962</f>
        <v>0</v>
      </c>
      <c r="T962" s="19">
        <f>Tablas!$F$5*K962</f>
        <v>0</v>
      </c>
      <c r="U962" s="19">
        <f>Tablas!$G$5*L962</f>
        <v>500000</v>
      </c>
      <c r="V962" s="19">
        <f>Tablas!$H$5*M962</f>
        <v>0</v>
      </c>
      <c r="W962" s="19">
        <f t="shared" si="72"/>
        <v>500000</v>
      </c>
      <c r="X962" s="17">
        <f>VLOOKUP(G962, Tablas!$B$9:$C$36, 2, FALSE)</f>
        <v>3</v>
      </c>
      <c r="Y962" s="17">
        <f t="shared" si="73"/>
        <v>2019</v>
      </c>
      <c r="Z962" s="17">
        <f t="shared" si="74"/>
        <v>3</v>
      </c>
    </row>
    <row r="963" spans="1:26" x14ac:dyDescent="0.25">
      <c r="A963" s="2">
        <v>10000961</v>
      </c>
      <c r="B963" s="1" t="s">
        <v>1263</v>
      </c>
      <c r="C963" s="3">
        <v>43675</v>
      </c>
      <c r="D963" s="3">
        <v>43993</v>
      </c>
      <c r="E963" s="3" t="s">
        <v>44</v>
      </c>
      <c r="F963" s="1" t="s">
        <v>979</v>
      </c>
      <c r="G963" s="4" t="s">
        <v>258</v>
      </c>
      <c r="H963" s="8">
        <v>1</v>
      </c>
      <c r="I963" s="8">
        <v>0</v>
      </c>
      <c r="J963" s="8">
        <v>0</v>
      </c>
      <c r="K963" s="8">
        <v>3</v>
      </c>
      <c r="L963" s="8">
        <v>1</v>
      </c>
      <c r="M963" s="8">
        <v>0</v>
      </c>
      <c r="N963" s="17" t="str">
        <f t="shared" ref="N963:N1002" si="75">IF(OR(H963&gt;0, I963&gt;0, J963&gt;0), "Si", "No")</f>
        <v>Si</v>
      </c>
      <c r="O963" s="17" t="str">
        <f t="shared" ref="O963:O1002" si="76">IF(OR(K963&gt;0, L963&gt;0, M963&gt;0), "Si", "No")</f>
        <v>Si</v>
      </c>
      <c r="P963" s="17">
        <v>1</v>
      </c>
      <c r="Q963" s="19">
        <f>Tablas!$C$5*H963</f>
        <v>2500</v>
      </c>
      <c r="R963" s="19">
        <f>Tablas!$D$5*I963</f>
        <v>0</v>
      </c>
      <c r="S963" s="19">
        <f>Tablas!$E$5*J963</f>
        <v>0</v>
      </c>
      <c r="T963" s="19">
        <f>Tablas!$F$5*K963</f>
        <v>360000</v>
      </c>
      <c r="U963" s="19">
        <f>Tablas!$G$5*L963</f>
        <v>250000</v>
      </c>
      <c r="V963" s="19">
        <f>Tablas!$H$5*M963</f>
        <v>0</v>
      </c>
      <c r="W963" s="19">
        <f t="shared" ref="W963:W1026" si="77">SUM(Q963:V963)</f>
        <v>612500</v>
      </c>
      <c r="X963" s="17">
        <f>VLOOKUP(G963, Tablas!$B$9:$C$36, 2, FALSE)</f>
        <v>4</v>
      </c>
      <c r="Y963" s="17">
        <f t="shared" si="73"/>
        <v>2019</v>
      </c>
      <c r="Z963" s="17">
        <f t="shared" si="74"/>
        <v>6</v>
      </c>
    </row>
    <row r="964" spans="1:26" x14ac:dyDescent="0.25">
      <c r="A964" s="2">
        <v>10000962</v>
      </c>
      <c r="B964" s="1" t="s">
        <v>1264</v>
      </c>
      <c r="C964" s="3">
        <v>43675</v>
      </c>
      <c r="D964" s="3">
        <v>44456</v>
      </c>
      <c r="E964" s="3" t="s">
        <v>37</v>
      </c>
      <c r="F964" s="1" t="s">
        <v>41</v>
      </c>
      <c r="G964" s="4" t="s">
        <v>41</v>
      </c>
      <c r="H964" s="8">
        <v>1</v>
      </c>
      <c r="I964" s="8">
        <v>2</v>
      </c>
      <c r="J964" s="8">
        <v>1</v>
      </c>
      <c r="K964" s="8">
        <v>1</v>
      </c>
      <c r="L964" s="8">
        <v>1</v>
      </c>
      <c r="M964" s="8">
        <v>0</v>
      </c>
      <c r="N964" s="17" t="str">
        <f t="shared" si="75"/>
        <v>Si</v>
      </c>
      <c r="O964" s="17" t="str">
        <f t="shared" si="76"/>
        <v>Si</v>
      </c>
      <c r="P964" s="17">
        <v>1</v>
      </c>
      <c r="Q964" s="19">
        <f>Tablas!$C$5*H964</f>
        <v>2500</v>
      </c>
      <c r="R964" s="19">
        <f>Tablas!$D$5*I964</f>
        <v>13000</v>
      </c>
      <c r="S964" s="19">
        <f>Tablas!$E$5*J964</f>
        <v>1500</v>
      </c>
      <c r="T964" s="19">
        <f>Tablas!$F$5*K964</f>
        <v>120000</v>
      </c>
      <c r="U964" s="19">
        <f>Tablas!$G$5*L964</f>
        <v>250000</v>
      </c>
      <c r="V964" s="19">
        <f>Tablas!$H$5*M964</f>
        <v>0</v>
      </c>
      <c r="W964" s="19">
        <f t="shared" si="77"/>
        <v>387000</v>
      </c>
      <c r="X964" s="17">
        <f>VLOOKUP(G964, Tablas!$B$9:$C$36, 2, FALSE)</f>
        <v>1</v>
      </c>
      <c r="Y964" s="17">
        <f t="shared" ref="Y964:Y1002" si="78">YEAR(C964)</f>
        <v>2019</v>
      </c>
      <c r="Z964" s="17">
        <f t="shared" ref="Z964:Z1002" si="79">MONTH(D964)</f>
        <v>9</v>
      </c>
    </row>
    <row r="965" spans="1:26" x14ac:dyDescent="0.25">
      <c r="A965" s="2">
        <v>10000963</v>
      </c>
      <c r="B965" s="1" t="s">
        <v>1265</v>
      </c>
      <c r="C965" s="3">
        <v>43675</v>
      </c>
      <c r="D965" s="3">
        <v>44477</v>
      </c>
      <c r="E965" s="3" t="s">
        <v>44</v>
      </c>
      <c r="F965" s="1" t="s">
        <v>405</v>
      </c>
      <c r="G965" s="4" t="s">
        <v>113</v>
      </c>
      <c r="H965" s="8">
        <v>0</v>
      </c>
      <c r="I965" s="8">
        <v>2</v>
      </c>
      <c r="J965" s="8">
        <v>0</v>
      </c>
      <c r="K965" s="8">
        <v>0</v>
      </c>
      <c r="L965" s="8">
        <v>3</v>
      </c>
      <c r="M965" s="8">
        <v>0</v>
      </c>
      <c r="N965" s="17" t="str">
        <f t="shared" si="75"/>
        <v>Si</v>
      </c>
      <c r="O965" s="17" t="str">
        <f t="shared" si="76"/>
        <v>Si</v>
      </c>
      <c r="P965" s="17">
        <v>1</v>
      </c>
      <c r="Q965" s="19">
        <f>Tablas!$C$5*H965</f>
        <v>0</v>
      </c>
      <c r="R965" s="19">
        <f>Tablas!$D$5*I965</f>
        <v>13000</v>
      </c>
      <c r="S965" s="19">
        <f>Tablas!$E$5*J965</f>
        <v>0</v>
      </c>
      <c r="T965" s="19">
        <f>Tablas!$F$5*K965</f>
        <v>0</v>
      </c>
      <c r="U965" s="19">
        <f>Tablas!$G$5*L965</f>
        <v>750000</v>
      </c>
      <c r="V965" s="19">
        <f>Tablas!$H$5*M965</f>
        <v>0</v>
      </c>
      <c r="W965" s="19">
        <f t="shared" si="77"/>
        <v>763000</v>
      </c>
      <c r="X965" s="17">
        <f>VLOOKUP(G965, Tablas!$B$9:$C$36, 2, FALSE)</f>
        <v>3</v>
      </c>
      <c r="Y965" s="17">
        <f t="shared" si="78"/>
        <v>2019</v>
      </c>
      <c r="Z965" s="17">
        <f t="shared" si="79"/>
        <v>10</v>
      </c>
    </row>
    <row r="966" spans="1:26" x14ac:dyDescent="0.25">
      <c r="A966" s="2">
        <v>10000964</v>
      </c>
      <c r="B966" s="1" t="s">
        <v>1266</v>
      </c>
      <c r="C966" s="3">
        <v>43675</v>
      </c>
      <c r="D966" s="3">
        <v>43943</v>
      </c>
      <c r="E966" s="3" t="s">
        <v>37</v>
      </c>
      <c r="F966" s="1" t="s">
        <v>1173</v>
      </c>
      <c r="G966" s="4" t="s">
        <v>197</v>
      </c>
      <c r="H966" s="8">
        <v>0</v>
      </c>
      <c r="I966" s="8">
        <v>0</v>
      </c>
      <c r="J966" s="8">
        <v>1</v>
      </c>
      <c r="K966" s="8">
        <v>3</v>
      </c>
      <c r="L966" s="8">
        <v>2</v>
      </c>
      <c r="M966" s="8">
        <v>1</v>
      </c>
      <c r="N966" s="17" t="str">
        <f t="shared" si="75"/>
        <v>Si</v>
      </c>
      <c r="O966" s="17" t="str">
        <f t="shared" si="76"/>
        <v>Si</v>
      </c>
      <c r="P966" s="17">
        <v>1</v>
      </c>
      <c r="Q966" s="19">
        <f>Tablas!$C$5*H966</f>
        <v>0</v>
      </c>
      <c r="R966" s="19">
        <f>Tablas!$D$5*I966</f>
        <v>0</v>
      </c>
      <c r="S966" s="19">
        <f>Tablas!$E$5*J966</f>
        <v>1500</v>
      </c>
      <c r="T966" s="19">
        <f>Tablas!$F$5*K966</f>
        <v>360000</v>
      </c>
      <c r="U966" s="19">
        <f>Tablas!$G$5*L966</f>
        <v>500000</v>
      </c>
      <c r="V966" s="19">
        <f>Tablas!$H$5*M966</f>
        <v>180000</v>
      </c>
      <c r="W966" s="19">
        <f t="shared" si="77"/>
        <v>1041500</v>
      </c>
      <c r="X966" s="17">
        <f>VLOOKUP(G966, Tablas!$B$9:$C$36, 2, FALSE)</f>
        <v>4</v>
      </c>
      <c r="Y966" s="17">
        <f t="shared" si="78"/>
        <v>2019</v>
      </c>
      <c r="Z966" s="17">
        <f t="shared" si="79"/>
        <v>4</v>
      </c>
    </row>
    <row r="967" spans="1:26" x14ac:dyDescent="0.25">
      <c r="A967" s="2">
        <v>10000965</v>
      </c>
      <c r="B967" s="1" t="s">
        <v>1267</v>
      </c>
      <c r="C967" s="3">
        <v>43675</v>
      </c>
      <c r="D967" s="3">
        <v>44308</v>
      </c>
      <c r="E967" s="3" t="s">
        <v>44</v>
      </c>
      <c r="F967" s="1" t="s">
        <v>38</v>
      </c>
      <c r="G967" s="4" t="s">
        <v>39</v>
      </c>
      <c r="H967" s="8">
        <v>0</v>
      </c>
      <c r="I967" s="8">
        <v>1</v>
      </c>
      <c r="J967" s="8">
        <v>0</v>
      </c>
      <c r="K967" s="8">
        <v>1</v>
      </c>
      <c r="L967" s="8">
        <v>1</v>
      </c>
      <c r="M967" s="8">
        <v>0</v>
      </c>
      <c r="N967" s="17" t="str">
        <f t="shared" si="75"/>
        <v>Si</v>
      </c>
      <c r="O967" s="17" t="str">
        <f t="shared" si="76"/>
        <v>Si</v>
      </c>
      <c r="P967" s="17">
        <v>1</v>
      </c>
      <c r="Q967" s="19">
        <f>Tablas!$C$5*H967</f>
        <v>0</v>
      </c>
      <c r="R967" s="19">
        <f>Tablas!$D$5*I967</f>
        <v>6500</v>
      </c>
      <c r="S967" s="19">
        <f>Tablas!$E$5*J967</f>
        <v>0</v>
      </c>
      <c r="T967" s="19">
        <f>Tablas!$F$5*K967</f>
        <v>120000</v>
      </c>
      <c r="U967" s="19">
        <f>Tablas!$G$5*L967</f>
        <v>250000</v>
      </c>
      <c r="V967" s="19">
        <f>Tablas!$H$5*M967</f>
        <v>0</v>
      </c>
      <c r="W967" s="19">
        <f t="shared" si="77"/>
        <v>376500</v>
      </c>
      <c r="X967" s="17">
        <f>VLOOKUP(G967, Tablas!$B$9:$C$36, 2, FALSE)</f>
        <v>1</v>
      </c>
      <c r="Y967" s="17">
        <f t="shared" si="78"/>
        <v>2019</v>
      </c>
      <c r="Z967" s="17">
        <f t="shared" si="79"/>
        <v>4</v>
      </c>
    </row>
    <row r="968" spans="1:26" x14ac:dyDescent="0.25">
      <c r="A968" s="2">
        <v>10000966</v>
      </c>
      <c r="B968" s="1" t="s">
        <v>1268</v>
      </c>
      <c r="C968" s="3">
        <v>43675</v>
      </c>
      <c r="D968" s="3">
        <v>43861</v>
      </c>
      <c r="E968" s="3" t="s">
        <v>44</v>
      </c>
      <c r="F968" s="1" t="s">
        <v>87</v>
      </c>
      <c r="G968" s="4" t="s">
        <v>47</v>
      </c>
      <c r="H968" s="8">
        <v>0</v>
      </c>
      <c r="I968" s="8">
        <v>2</v>
      </c>
      <c r="J968" s="8">
        <v>1</v>
      </c>
      <c r="K968" s="8">
        <v>0</v>
      </c>
      <c r="L968" s="8">
        <v>3</v>
      </c>
      <c r="M968" s="8">
        <v>0</v>
      </c>
      <c r="N968" s="17" t="str">
        <f t="shared" si="75"/>
        <v>Si</v>
      </c>
      <c r="O968" s="17" t="str">
        <f t="shared" si="76"/>
        <v>Si</v>
      </c>
      <c r="P968" s="17">
        <v>1</v>
      </c>
      <c r="Q968" s="19">
        <f>Tablas!$C$5*H968</f>
        <v>0</v>
      </c>
      <c r="R968" s="19">
        <f>Tablas!$D$5*I968</f>
        <v>13000</v>
      </c>
      <c r="S968" s="19">
        <f>Tablas!$E$5*J968</f>
        <v>1500</v>
      </c>
      <c r="T968" s="19">
        <f>Tablas!$F$5*K968</f>
        <v>0</v>
      </c>
      <c r="U968" s="19">
        <f>Tablas!$G$5*L968</f>
        <v>750000</v>
      </c>
      <c r="V968" s="19">
        <f>Tablas!$H$5*M968</f>
        <v>0</v>
      </c>
      <c r="W968" s="19">
        <f t="shared" si="77"/>
        <v>764500</v>
      </c>
      <c r="X968" s="17">
        <f>VLOOKUP(G968, Tablas!$B$9:$C$36, 2, FALSE)</f>
        <v>1</v>
      </c>
      <c r="Y968" s="17">
        <f t="shared" si="78"/>
        <v>2019</v>
      </c>
      <c r="Z968" s="17">
        <f t="shared" si="79"/>
        <v>1</v>
      </c>
    </row>
    <row r="969" spans="1:26" x14ac:dyDescent="0.25">
      <c r="A969" s="2">
        <v>10000967</v>
      </c>
      <c r="B969" s="1" t="s">
        <v>1269</v>
      </c>
      <c r="C969" s="3">
        <v>43675</v>
      </c>
      <c r="D969" s="3">
        <v>43887</v>
      </c>
      <c r="E969" s="3" t="s">
        <v>37</v>
      </c>
      <c r="F969" s="1" t="s">
        <v>663</v>
      </c>
      <c r="G969" s="4" t="s">
        <v>163</v>
      </c>
      <c r="H969" s="8">
        <v>0</v>
      </c>
      <c r="I969" s="8">
        <v>0</v>
      </c>
      <c r="J969" s="8">
        <v>0</v>
      </c>
      <c r="K969" s="8">
        <v>0</v>
      </c>
      <c r="L969" s="8">
        <v>3</v>
      </c>
      <c r="M969" s="8">
        <v>1</v>
      </c>
      <c r="N969" s="17" t="str">
        <f t="shared" si="75"/>
        <v>No</v>
      </c>
      <c r="O969" s="17" t="str">
        <f t="shared" si="76"/>
        <v>Si</v>
      </c>
      <c r="P969" s="17">
        <v>1</v>
      </c>
      <c r="Q969" s="19">
        <f>Tablas!$C$5*H969</f>
        <v>0</v>
      </c>
      <c r="R969" s="19">
        <f>Tablas!$D$5*I969</f>
        <v>0</v>
      </c>
      <c r="S969" s="19">
        <f>Tablas!$E$5*J969</f>
        <v>0</v>
      </c>
      <c r="T969" s="19">
        <f>Tablas!$F$5*K969</f>
        <v>0</v>
      </c>
      <c r="U969" s="19">
        <f>Tablas!$G$5*L969</f>
        <v>750000</v>
      </c>
      <c r="V969" s="19">
        <f>Tablas!$H$5*M969</f>
        <v>180000</v>
      </c>
      <c r="W969" s="19">
        <f t="shared" si="77"/>
        <v>930000</v>
      </c>
      <c r="X969" s="17">
        <f>VLOOKUP(G969, Tablas!$B$9:$C$36, 2, FALSE)</f>
        <v>4</v>
      </c>
      <c r="Y969" s="17">
        <f t="shared" si="78"/>
        <v>2019</v>
      </c>
      <c r="Z969" s="17">
        <f t="shared" si="79"/>
        <v>2</v>
      </c>
    </row>
    <row r="970" spans="1:26" x14ac:dyDescent="0.25">
      <c r="A970" s="2">
        <v>10000968</v>
      </c>
      <c r="B970" s="1" t="s">
        <v>1270</v>
      </c>
      <c r="C970" s="3">
        <v>43675</v>
      </c>
      <c r="D970" s="3">
        <v>44406</v>
      </c>
      <c r="E970" s="3" t="s">
        <v>37</v>
      </c>
      <c r="F970" s="1" t="s">
        <v>634</v>
      </c>
      <c r="G970" s="4" t="s">
        <v>113</v>
      </c>
      <c r="H970" s="8">
        <v>0</v>
      </c>
      <c r="I970" s="8">
        <v>1</v>
      </c>
      <c r="J970" s="8">
        <v>1</v>
      </c>
      <c r="K970" s="8">
        <v>0</v>
      </c>
      <c r="L970" s="8">
        <v>1</v>
      </c>
      <c r="M970" s="8">
        <v>1</v>
      </c>
      <c r="N970" s="17" t="str">
        <f t="shared" si="75"/>
        <v>Si</v>
      </c>
      <c r="O970" s="17" t="str">
        <f t="shared" si="76"/>
        <v>Si</v>
      </c>
      <c r="P970" s="17">
        <v>1</v>
      </c>
      <c r="Q970" s="19">
        <f>Tablas!$C$5*H970</f>
        <v>0</v>
      </c>
      <c r="R970" s="19">
        <f>Tablas!$D$5*I970</f>
        <v>6500</v>
      </c>
      <c r="S970" s="19">
        <f>Tablas!$E$5*J970</f>
        <v>1500</v>
      </c>
      <c r="T970" s="19">
        <f>Tablas!$F$5*K970</f>
        <v>0</v>
      </c>
      <c r="U970" s="19">
        <f>Tablas!$G$5*L970</f>
        <v>250000</v>
      </c>
      <c r="V970" s="19">
        <f>Tablas!$H$5*M970</f>
        <v>180000</v>
      </c>
      <c r="W970" s="19">
        <f t="shared" si="77"/>
        <v>438000</v>
      </c>
      <c r="X970" s="17">
        <f>VLOOKUP(G970, Tablas!$B$9:$C$36, 2, FALSE)</f>
        <v>3</v>
      </c>
      <c r="Y970" s="17">
        <f t="shared" si="78"/>
        <v>2019</v>
      </c>
      <c r="Z970" s="17">
        <f t="shared" si="79"/>
        <v>7</v>
      </c>
    </row>
    <row r="971" spans="1:26" x14ac:dyDescent="0.25">
      <c r="A971" s="2">
        <v>10000969</v>
      </c>
      <c r="B971" s="1" t="s">
        <v>1271</v>
      </c>
      <c r="C971" s="3">
        <v>43675</v>
      </c>
      <c r="D971" s="3">
        <v>44284</v>
      </c>
      <c r="E971" s="3" t="s">
        <v>37</v>
      </c>
      <c r="F971" s="1" t="s">
        <v>106</v>
      </c>
      <c r="G971" s="4" t="s">
        <v>50</v>
      </c>
      <c r="H971" s="8">
        <v>0</v>
      </c>
      <c r="I971" s="8">
        <v>0</v>
      </c>
      <c r="J971" s="8">
        <v>0</v>
      </c>
      <c r="K971" s="8">
        <v>3</v>
      </c>
      <c r="L971" s="8">
        <v>1</v>
      </c>
      <c r="M971" s="8">
        <v>1</v>
      </c>
      <c r="N971" s="17" t="str">
        <f t="shared" si="75"/>
        <v>No</v>
      </c>
      <c r="O971" s="17" t="str">
        <f t="shared" si="76"/>
        <v>Si</v>
      </c>
      <c r="P971" s="17">
        <v>1</v>
      </c>
      <c r="Q971" s="19">
        <f>Tablas!$C$5*H971</f>
        <v>0</v>
      </c>
      <c r="R971" s="19">
        <f>Tablas!$D$5*I971</f>
        <v>0</v>
      </c>
      <c r="S971" s="19">
        <f>Tablas!$E$5*J971</f>
        <v>0</v>
      </c>
      <c r="T971" s="19">
        <f>Tablas!$F$5*K971</f>
        <v>360000</v>
      </c>
      <c r="U971" s="19">
        <f>Tablas!$G$5*L971</f>
        <v>250000</v>
      </c>
      <c r="V971" s="19">
        <f>Tablas!$H$5*M971</f>
        <v>180000</v>
      </c>
      <c r="W971" s="19">
        <f t="shared" si="77"/>
        <v>790000</v>
      </c>
      <c r="X971" s="17">
        <f>VLOOKUP(G971, Tablas!$B$9:$C$36, 2, FALSE)</f>
        <v>1</v>
      </c>
      <c r="Y971" s="17">
        <f t="shared" si="78"/>
        <v>2019</v>
      </c>
      <c r="Z971" s="17">
        <f t="shared" si="79"/>
        <v>3</v>
      </c>
    </row>
    <row r="972" spans="1:26" x14ac:dyDescent="0.25">
      <c r="A972" s="2">
        <v>10000970</v>
      </c>
      <c r="B972" s="1" t="s">
        <v>1272</v>
      </c>
      <c r="C972" s="3">
        <v>43675</v>
      </c>
      <c r="D972" s="3">
        <v>43933</v>
      </c>
      <c r="E972" s="3" t="s">
        <v>37</v>
      </c>
      <c r="F972" s="1" t="s">
        <v>106</v>
      </c>
      <c r="G972" s="4" t="s">
        <v>50</v>
      </c>
      <c r="H972" s="8">
        <v>1</v>
      </c>
      <c r="I972" s="8">
        <v>1</v>
      </c>
      <c r="J972" s="8">
        <v>0</v>
      </c>
      <c r="K972" s="8">
        <v>1</v>
      </c>
      <c r="L972" s="8">
        <v>2</v>
      </c>
      <c r="M972" s="8">
        <v>0</v>
      </c>
      <c r="N972" s="17" t="str">
        <f t="shared" si="75"/>
        <v>Si</v>
      </c>
      <c r="O972" s="17" t="str">
        <f t="shared" si="76"/>
        <v>Si</v>
      </c>
      <c r="P972" s="17">
        <v>1</v>
      </c>
      <c r="Q972" s="19">
        <f>Tablas!$C$5*H972</f>
        <v>2500</v>
      </c>
      <c r="R972" s="19">
        <f>Tablas!$D$5*I972</f>
        <v>6500</v>
      </c>
      <c r="S972" s="19">
        <f>Tablas!$E$5*J972</f>
        <v>0</v>
      </c>
      <c r="T972" s="19">
        <f>Tablas!$F$5*K972</f>
        <v>120000</v>
      </c>
      <c r="U972" s="19">
        <f>Tablas!$G$5*L972</f>
        <v>500000</v>
      </c>
      <c r="V972" s="19">
        <f>Tablas!$H$5*M972</f>
        <v>0</v>
      </c>
      <c r="W972" s="19">
        <f t="shared" si="77"/>
        <v>629000</v>
      </c>
      <c r="X972" s="17">
        <f>VLOOKUP(G972, Tablas!$B$9:$C$36, 2, FALSE)</f>
        <v>1</v>
      </c>
      <c r="Y972" s="17">
        <f t="shared" si="78"/>
        <v>2019</v>
      </c>
      <c r="Z972" s="17">
        <f t="shared" si="79"/>
        <v>4</v>
      </c>
    </row>
    <row r="973" spans="1:26" x14ac:dyDescent="0.25">
      <c r="A973" s="2">
        <v>10000971</v>
      </c>
      <c r="B973" s="1" t="s">
        <v>1273</v>
      </c>
      <c r="C973" s="3">
        <v>43675</v>
      </c>
      <c r="D973" s="3">
        <v>44293</v>
      </c>
      <c r="E973" s="3" t="s">
        <v>37</v>
      </c>
      <c r="F973" s="1" t="s">
        <v>1274</v>
      </c>
      <c r="G973" s="4" t="s">
        <v>50</v>
      </c>
      <c r="H973" s="8">
        <v>0</v>
      </c>
      <c r="I973" s="8">
        <v>1</v>
      </c>
      <c r="J973" s="8">
        <v>0</v>
      </c>
      <c r="K973" s="8">
        <v>0</v>
      </c>
      <c r="L973" s="8">
        <v>3</v>
      </c>
      <c r="M973" s="8">
        <v>2</v>
      </c>
      <c r="N973" s="17" t="str">
        <f t="shared" si="75"/>
        <v>Si</v>
      </c>
      <c r="O973" s="17" t="str">
        <f t="shared" si="76"/>
        <v>Si</v>
      </c>
      <c r="P973" s="17">
        <v>1</v>
      </c>
      <c r="Q973" s="19">
        <f>Tablas!$C$5*H973</f>
        <v>0</v>
      </c>
      <c r="R973" s="19">
        <f>Tablas!$D$5*I973</f>
        <v>6500</v>
      </c>
      <c r="S973" s="19">
        <f>Tablas!$E$5*J973</f>
        <v>0</v>
      </c>
      <c r="T973" s="19">
        <f>Tablas!$F$5*K973</f>
        <v>0</v>
      </c>
      <c r="U973" s="19">
        <f>Tablas!$G$5*L973</f>
        <v>750000</v>
      </c>
      <c r="V973" s="19">
        <f>Tablas!$H$5*M973</f>
        <v>360000</v>
      </c>
      <c r="W973" s="19">
        <f t="shared" si="77"/>
        <v>1116500</v>
      </c>
      <c r="X973" s="17">
        <f>VLOOKUP(G973, Tablas!$B$9:$C$36, 2, FALSE)</f>
        <v>1</v>
      </c>
      <c r="Y973" s="17">
        <f t="shared" si="78"/>
        <v>2019</v>
      </c>
      <c r="Z973" s="17">
        <f t="shared" si="79"/>
        <v>4</v>
      </c>
    </row>
    <row r="974" spans="1:26" x14ac:dyDescent="0.25">
      <c r="A974" s="2">
        <v>10000972</v>
      </c>
      <c r="B974" s="1" t="s">
        <v>1275</v>
      </c>
      <c r="C974" s="3">
        <v>43675</v>
      </c>
      <c r="D974" s="3">
        <v>44270</v>
      </c>
      <c r="E974" s="3" t="s">
        <v>44</v>
      </c>
      <c r="F974" s="1" t="s">
        <v>1274</v>
      </c>
      <c r="G974" s="4" t="s">
        <v>50</v>
      </c>
      <c r="H974" s="8">
        <v>0</v>
      </c>
      <c r="I974" s="8">
        <v>1</v>
      </c>
      <c r="J974" s="8">
        <v>0</v>
      </c>
      <c r="K974" s="8">
        <v>3</v>
      </c>
      <c r="L974" s="8">
        <v>1</v>
      </c>
      <c r="M974" s="8">
        <v>0</v>
      </c>
      <c r="N974" s="17" t="str">
        <f t="shared" si="75"/>
        <v>Si</v>
      </c>
      <c r="O974" s="17" t="str">
        <f t="shared" si="76"/>
        <v>Si</v>
      </c>
      <c r="P974" s="17">
        <v>1</v>
      </c>
      <c r="Q974" s="19">
        <f>Tablas!$C$5*H974</f>
        <v>0</v>
      </c>
      <c r="R974" s="19">
        <f>Tablas!$D$5*I974</f>
        <v>6500</v>
      </c>
      <c r="S974" s="19">
        <f>Tablas!$E$5*J974</f>
        <v>0</v>
      </c>
      <c r="T974" s="19">
        <f>Tablas!$F$5*K974</f>
        <v>360000</v>
      </c>
      <c r="U974" s="19">
        <f>Tablas!$G$5*L974</f>
        <v>250000</v>
      </c>
      <c r="V974" s="19">
        <f>Tablas!$H$5*M974</f>
        <v>0</v>
      </c>
      <c r="W974" s="19">
        <f t="shared" si="77"/>
        <v>616500</v>
      </c>
      <c r="X974" s="17">
        <f>VLOOKUP(G974, Tablas!$B$9:$C$36, 2, FALSE)</f>
        <v>1</v>
      </c>
      <c r="Y974" s="17">
        <f t="shared" si="78"/>
        <v>2019</v>
      </c>
      <c r="Z974" s="17">
        <f t="shared" si="79"/>
        <v>3</v>
      </c>
    </row>
    <row r="975" spans="1:26" x14ac:dyDescent="0.25">
      <c r="A975" s="2">
        <v>10000973</v>
      </c>
      <c r="B975" s="1" t="s">
        <v>1276</v>
      </c>
      <c r="C975" s="3">
        <v>43675</v>
      </c>
      <c r="D975" s="3">
        <v>44179</v>
      </c>
      <c r="E975" s="3" t="s">
        <v>37</v>
      </c>
      <c r="F975" s="1" t="s">
        <v>87</v>
      </c>
      <c r="G975" s="4" t="s">
        <v>47</v>
      </c>
      <c r="H975" s="8">
        <v>1</v>
      </c>
      <c r="I975" s="8">
        <v>1</v>
      </c>
      <c r="J975" s="8">
        <v>1</v>
      </c>
      <c r="K975" s="8">
        <v>3</v>
      </c>
      <c r="L975" s="8">
        <v>2</v>
      </c>
      <c r="M975" s="8">
        <v>0</v>
      </c>
      <c r="N975" s="17" t="str">
        <f t="shared" si="75"/>
        <v>Si</v>
      </c>
      <c r="O975" s="17" t="str">
        <f t="shared" si="76"/>
        <v>Si</v>
      </c>
      <c r="P975" s="17">
        <v>1</v>
      </c>
      <c r="Q975" s="19">
        <f>Tablas!$C$5*H975</f>
        <v>2500</v>
      </c>
      <c r="R975" s="19">
        <f>Tablas!$D$5*I975</f>
        <v>6500</v>
      </c>
      <c r="S975" s="19">
        <f>Tablas!$E$5*J975</f>
        <v>1500</v>
      </c>
      <c r="T975" s="19">
        <f>Tablas!$F$5*K975</f>
        <v>360000</v>
      </c>
      <c r="U975" s="19">
        <f>Tablas!$G$5*L975</f>
        <v>500000</v>
      </c>
      <c r="V975" s="19">
        <f>Tablas!$H$5*M975</f>
        <v>0</v>
      </c>
      <c r="W975" s="19">
        <f t="shared" si="77"/>
        <v>870500</v>
      </c>
      <c r="X975" s="17">
        <f>VLOOKUP(G975, Tablas!$B$9:$C$36, 2, FALSE)</f>
        <v>1</v>
      </c>
      <c r="Y975" s="17">
        <f t="shared" si="78"/>
        <v>2019</v>
      </c>
      <c r="Z975" s="17">
        <f t="shared" si="79"/>
        <v>12</v>
      </c>
    </row>
    <row r="976" spans="1:26" x14ac:dyDescent="0.25">
      <c r="A976" s="2">
        <v>10000974</v>
      </c>
      <c r="B976" s="1" t="s">
        <v>1277</v>
      </c>
      <c r="C976" s="3">
        <v>43675</v>
      </c>
      <c r="D976" s="3">
        <v>44410</v>
      </c>
      <c r="E976" s="3" t="s">
        <v>37</v>
      </c>
      <c r="F976" s="1" t="s">
        <v>267</v>
      </c>
      <c r="G976" s="4" t="s">
        <v>90</v>
      </c>
      <c r="H976" s="8">
        <v>1</v>
      </c>
      <c r="I976" s="8">
        <v>2</v>
      </c>
      <c r="J976" s="8">
        <v>0</v>
      </c>
      <c r="K976" s="8">
        <v>1</v>
      </c>
      <c r="L976" s="8">
        <v>3</v>
      </c>
      <c r="M976" s="8">
        <v>1</v>
      </c>
      <c r="N976" s="17" t="str">
        <f t="shared" si="75"/>
        <v>Si</v>
      </c>
      <c r="O976" s="17" t="str">
        <f t="shared" si="76"/>
        <v>Si</v>
      </c>
      <c r="P976" s="17">
        <v>1</v>
      </c>
      <c r="Q976" s="19">
        <f>Tablas!$C$5*H976</f>
        <v>2500</v>
      </c>
      <c r="R976" s="19">
        <f>Tablas!$D$5*I976</f>
        <v>13000</v>
      </c>
      <c r="S976" s="19">
        <f>Tablas!$E$5*J976</f>
        <v>0</v>
      </c>
      <c r="T976" s="19">
        <f>Tablas!$F$5*K976</f>
        <v>120000</v>
      </c>
      <c r="U976" s="19">
        <f>Tablas!$G$5*L976</f>
        <v>750000</v>
      </c>
      <c r="V976" s="19">
        <f>Tablas!$H$5*M976</f>
        <v>180000</v>
      </c>
      <c r="W976" s="19">
        <f t="shared" si="77"/>
        <v>1065500</v>
      </c>
      <c r="X976" s="17">
        <f>VLOOKUP(G976, Tablas!$B$9:$C$36, 2, FALSE)</f>
        <v>2</v>
      </c>
      <c r="Y976" s="17">
        <f t="shared" si="78"/>
        <v>2019</v>
      </c>
      <c r="Z976" s="17">
        <f t="shared" si="79"/>
        <v>8</v>
      </c>
    </row>
    <row r="977" spans="1:26" x14ac:dyDescent="0.25">
      <c r="A977" s="2">
        <v>10000975</v>
      </c>
      <c r="B977" s="1" t="s">
        <v>1278</v>
      </c>
      <c r="C977" s="3">
        <v>43675</v>
      </c>
      <c r="D977" s="3">
        <v>44046</v>
      </c>
      <c r="E977" s="3" t="s">
        <v>37</v>
      </c>
      <c r="F977" s="1" t="s">
        <v>92</v>
      </c>
      <c r="G977" s="4" t="s">
        <v>90</v>
      </c>
      <c r="H977" s="8">
        <v>0</v>
      </c>
      <c r="I977" s="8">
        <v>0</v>
      </c>
      <c r="J977" s="8">
        <v>1</v>
      </c>
      <c r="K977" s="8">
        <v>1</v>
      </c>
      <c r="L977" s="8">
        <v>2</v>
      </c>
      <c r="M977" s="8">
        <v>2</v>
      </c>
      <c r="N977" s="17" t="str">
        <f t="shared" si="75"/>
        <v>Si</v>
      </c>
      <c r="O977" s="17" t="str">
        <f t="shared" si="76"/>
        <v>Si</v>
      </c>
      <c r="P977" s="17">
        <v>1</v>
      </c>
      <c r="Q977" s="19">
        <f>Tablas!$C$5*H977</f>
        <v>0</v>
      </c>
      <c r="R977" s="19">
        <f>Tablas!$D$5*I977</f>
        <v>0</v>
      </c>
      <c r="S977" s="19">
        <f>Tablas!$E$5*J977</f>
        <v>1500</v>
      </c>
      <c r="T977" s="19">
        <f>Tablas!$F$5*K977</f>
        <v>120000</v>
      </c>
      <c r="U977" s="19">
        <f>Tablas!$G$5*L977</f>
        <v>500000</v>
      </c>
      <c r="V977" s="19">
        <f>Tablas!$H$5*M977</f>
        <v>360000</v>
      </c>
      <c r="W977" s="19">
        <f t="shared" si="77"/>
        <v>981500</v>
      </c>
      <c r="X977" s="17">
        <f>VLOOKUP(G977, Tablas!$B$9:$C$36, 2, FALSE)</f>
        <v>2</v>
      </c>
      <c r="Y977" s="17">
        <f t="shared" si="78"/>
        <v>2019</v>
      </c>
      <c r="Z977" s="17">
        <f t="shared" si="79"/>
        <v>8</v>
      </c>
    </row>
    <row r="978" spans="1:26" x14ac:dyDescent="0.25">
      <c r="A978" s="2">
        <v>10000976</v>
      </c>
      <c r="B978" s="1" t="s">
        <v>1279</v>
      </c>
      <c r="C978" s="3">
        <v>43675</v>
      </c>
      <c r="D978" s="3">
        <v>44431</v>
      </c>
      <c r="E978" s="3" t="s">
        <v>37</v>
      </c>
      <c r="F978" s="1" t="s">
        <v>267</v>
      </c>
      <c r="G978" s="4" t="s">
        <v>90</v>
      </c>
      <c r="H978" s="8">
        <v>0</v>
      </c>
      <c r="I978" s="8">
        <v>0</v>
      </c>
      <c r="J978" s="8">
        <v>1</v>
      </c>
      <c r="K978" s="8">
        <v>0</v>
      </c>
      <c r="L978" s="8">
        <v>2</v>
      </c>
      <c r="M978" s="8">
        <v>1</v>
      </c>
      <c r="N978" s="17" t="str">
        <f t="shared" si="75"/>
        <v>Si</v>
      </c>
      <c r="O978" s="17" t="str">
        <f t="shared" si="76"/>
        <v>Si</v>
      </c>
      <c r="P978" s="17">
        <v>1</v>
      </c>
      <c r="Q978" s="19">
        <f>Tablas!$C$5*H978</f>
        <v>0</v>
      </c>
      <c r="R978" s="19">
        <f>Tablas!$D$5*I978</f>
        <v>0</v>
      </c>
      <c r="S978" s="19">
        <f>Tablas!$E$5*J978</f>
        <v>1500</v>
      </c>
      <c r="T978" s="19">
        <f>Tablas!$F$5*K978</f>
        <v>0</v>
      </c>
      <c r="U978" s="19">
        <f>Tablas!$G$5*L978</f>
        <v>500000</v>
      </c>
      <c r="V978" s="19">
        <f>Tablas!$H$5*M978</f>
        <v>180000</v>
      </c>
      <c r="W978" s="19">
        <f t="shared" si="77"/>
        <v>681500</v>
      </c>
      <c r="X978" s="17">
        <f>VLOOKUP(G978, Tablas!$B$9:$C$36, 2, FALSE)</f>
        <v>2</v>
      </c>
      <c r="Y978" s="17">
        <f t="shared" si="78"/>
        <v>2019</v>
      </c>
      <c r="Z978" s="17">
        <f t="shared" si="79"/>
        <v>8</v>
      </c>
    </row>
    <row r="979" spans="1:26" x14ac:dyDescent="0.25">
      <c r="A979" s="2">
        <v>10000977</v>
      </c>
      <c r="B979" s="1" t="s">
        <v>1280</v>
      </c>
      <c r="C979" s="3">
        <v>43675</v>
      </c>
      <c r="D979" s="3">
        <v>44274</v>
      </c>
      <c r="E979" s="3" t="s">
        <v>37</v>
      </c>
      <c r="F979" s="1" t="s">
        <v>1281</v>
      </c>
      <c r="G979" s="4" t="s">
        <v>143</v>
      </c>
      <c r="H979" s="8">
        <v>0</v>
      </c>
      <c r="I979" s="8">
        <v>2</v>
      </c>
      <c r="J979" s="8">
        <v>0</v>
      </c>
      <c r="K979" s="8">
        <v>0</v>
      </c>
      <c r="L979" s="8">
        <v>3</v>
      </c>
      <c r="M979" s="8">
        <v>2</v>
      </c>
      <c r="N979" s="17" t="str">
        <f t="shared" si="75"/>
        <v>Si</v>
      </c>
      <c r="O979" s="17" t="str">
        <f t="shared" si="76"/>
        <v>Si</v>
      </c>
      <c r="P979" s="17">
        <v>1</v>
      </c>
      <c r="Q979" s="19">
        <f>Tablas!$C$5*H979</f>
        <v>0</v>
      </c>
      <c r="R979" s="19">
        <f>Tablas!$D$5*I979</f>
        <v>13000</v>
      </c>
      <c r="S979" s="19">
        <f>Tablas!$E$5*J979</f>
        <v>0</v>
      </c>
      <c r="T979" s="19">
        <f>Tablas!$F$5*K979</f>
        <v>0</v>
      </c>
      <c r="U979" s="19">
        <f>Tablas!$G$5*L979</f>
        <v>750000</v>
      </c>
      <c r="V979" s="19">
        <f>Tablas!$H$5*M979</f>
        <v>360000</v>
      </c>
      <c r="W979" s="19">
        <f t="shared" si="77"/>
        <v>1123000</v>
      </c>
      <c r="X979" s="17">
        <f>VLOOKUP(G979, Tablas!$B$9:$C$36, 2, FALSE)</f>
        <v>3</v>
      </c>
      <c r="Y979" s="17">
        <f t="shared" si="78"/>
        <v>2019</v>
      </c>
      <c r="Z979" s="17">
        <f t="shared" si="79"/>
        <v>3</v>
      </c>
    </row>
    <row r="980" spans="1:26" x14ac:dyDescent="0.25">
      <c r="A980" s="2">
        <v>10000978</v>
      </c>
      <c r="B980" s="1" t="s">
        <v>1282</v>
      </c>
      <c r="C980" s="3">
        <v>43675</v>
      </c>
      <c r="D980" s="3">
        <v>44185</v>
      </c>
      <c r="E980" s="3" t="s">
        <v>37</v>
      </c>
      <c r="F980" s="1" t="s">
        <v>267</v>
      </c>
      <c r="G980" s="4" t="s">
        <v>90</v>
      </c>
      <c r="H980" s="8">
        <v>0</v>
      </c>
      <c r="I980" s="8">
        <v>0</v>
      </c>
      <c r="J980" s="8">
        <v>0</v>
      </c>
      <c r="K980" s="8">
        <v>0</v>
      </c>
      <c r="L980" s="8">
        <v>1</v>
      </c>
      <c r="M980" s="8">
        <v>1</v>
      </c>
      <c r="N980" s="17" t="str">
        <f t="shared" si="75"/>
        <v>No</v>
      </c>
      <c r="O980" s="17" t="str">
        <f t="shared" si="76"/>
        <v>Si</v>
      </c>
      <c r="P980" s="17">
        <v>1</v>
      </c>
      <c r="Q980" s="19">
        <f>Tablas!$C$5*H980</f>
        <v>0</v>
      </c>
      <c r="R980" s="19">
        <f>Tablas!$D$5*I980</f>
        <v>0</v>
      </c>
      <c r="S980" s="19">
        <f>Tablas!$E$5*J980</f>
        <v>0</v>
      </c>
      <c r="T980" s="19">
        <f>Tablas!$F$5*K980</f>
        <v>0</v>
      </c>
      <c r="U980" s="19">
        <f>Tablas!$G$5*L980</f>
        <v>250000</v>
      </c>
      <c r="V980" s="19">
        <f>Tablas!$H$5*M980</f>
        <v>180000</v>
      </c>
      <c r="W980" s="19">
        <f t="shared" si="77"/>
        <v>430000</v>
      </c>
      <c r="X980" s="17">
        <f>VLOOKUP(G980, Tablas!$B$9:$C$36, 2, FALSE)</f>
        <v>2</v>
      </c>
      <c r="Y980" s="17">
        <f t="shared" si="78"/>
        <v>2019</v>
      </c>
      <c r="Z980" s="17">
        <f t="shared" si="79"/>
        <v>12</v>
      </c>
    </row>
    <row r="981" spans="1:26" x14ac:dyDescent="0.25">
      <c r="A981" s="2">
        <v>10000979</v>
      </c>
      <c r="B981" s="1" t="s">
        <v>1283</v>
      </c>
      <c r="C981" s="3">
        <v>43675</v>
      </c>
      <c r="D981" s="3">
        <v>43800</v>
      </c>
      <c r="E981" s="3" t="s">
        <v>44</v>
      </c>
      <c r="F981" s="1" t="s">
        <v>89</v>
      </c>
      <c r="G981" s="4" t="s">
        <v>90</v>
      </c>
      <c r="H981" s="8">
        <v>0</v>
      </c>
      <c r="I981" s="8">
        <v>1</v>
      </c>
      <c r="J981" s="8">
        <v>0</v>
      </c>
      <c r="K981" s="8">
        <v>1</v>
      </c>
      <c r="L981" s="8">
        <v>2</v>
      </c>
      <c r="M981" s="8">
        <v>2</v>
      </c>
      <c r="N981" s="17" t="str">
        <f t="shared" si="75"/>
        <v>Si</v>
      </c>
      <c r="O981" s="17" t="str">
        <f t="shared" si="76"/>
        <v>Si</v>
      </c>
      <c r="P981" s="17">
        <v>1</v>
      </c>
      <c r="Q981" s="19">
        <f>Tablas!$C$5*H981</f>
        <v>0</v>
      </c>
      <c r="R981" s="19">
        <f>Tablas!$D$5*I981</f>
        <v>6500</v>
      </c>
      <c r="S981" s="19">
        <f>Tablas!$E$5*J981</f>
        <v>0</v>
      </c>
      <c r="T981" s="19">
        <f>Tablas!$F$5*K981</f>
        <v>120000</v>
      </c>
      <c r="U981" s="19">
        <f>Tablas!$G$5*L981</f>
        <v>500000</v>
      </c>
      <c r="V981" s="19">
        <f>Tablas!$H$5*M981</f>
        <v>360000</v>
      </c>
      <c r="W981" s="19">
        <f t="shared" si="77"/>
        <v>986500</v>
      </c>
      <c r="X981" s="17">
        <f>VLOOKUP(G981, Tablas!$B$9:$C$36, 2, FALSE)</f>
        <v>2</v>
      </c>
      <c r="Y981" s="17">
        <f t="shared" si="78"/>
        <v>2019</v>
      </c>
      <c r="Z981" s="17">
        <f t="shared" si="79"/>
        <v>12</v>
      </c>
    </row>
    <row r="982" spans="1:26" x14ac:dyDescent="0.25">
      <c r="A982" s="2">
        <v>10000980</v>
      </c>
      <c r="B982" s="1" t="s">
        <v>1284</v>
      </c>
      <c r="C982" s="3">
        <v>43675</v>
      </c>
      <c r="D982" s="3">
        <v>43768</v>
      </c>
      <c r="E982" s="3" t="s">
        <v>37</v>
      </c>
      <c r="F982" s="1" t="s">
        <v>89</v>
      </c>
      <c r="G982" s="4" t="s">
        <v>90</v>
      </c>
      <c r="H982" s="8">
        <v>0</v>
      </c>
      <c r="I982" s="8">
        <v>2</v>
      </c>
      <c r="J982" s="8">
        <v>0</v>
      </c>
      <c r="K982" s="8">
        <v>0</v>
      </c>
      <c r="L982" s="8">
        <v>2</v>
      </c>
      <c r="M982" s="8">
        <v>0</v>
      </c>
      <c r="N982" s="17" t="str">
        <f t="shared" si="75"/>
        <v>Si</v>
      </c>
      <c r="O982" s="17" t="str">
        <f t="shared" si="76"/>
        <v>Si</v>
      </c>
      <c r="P982" s="17">
        <v>1</v>
      </c>
      <c r="Q982" s="19">
        <f>Tablas!$C$5*H982</f>
        <v>0</v>
      </c>
      <c r="R982" s="19">
        <f>Tablas!$D$5*I982</f>
        <v>13000</v>
      </c>
      <c r="S982" s="19">
        <f>Tablas!$E$5*J982</f>
        <v>0</v>
      </c>
      <c r="T982" s="19">
        <f>Tablas!$F$5*K982</f>
        <v>0</v>
      </c>
      <c r="U982" s="19">
        <f>Tablas!$G$5*L982</f>
        <v>500000</v>
      </c>
      <c r="V982" s="19">
        <f>Tablas!$H$5*M982</f>
        <v>0</v>
      </c>
      <c r="W982" s="19">
        <f t="shared" si="77"/>
        <v>513000</v>
      </c>
      <c r="X982" s="17">
        <f>VLOOKUP(G982, Tablas!$B$9:$C$36, 2, FALSE)</f>
        <v>2</v>
      </c>
      <c r="Y982" s="17">
        <f t="shared" si="78"/>
        <v>2019</v>
      </c>
      <c r="Z982" s="17">
        <f t="shared" si="79"/>
        <v>10</v>
      </c>
    </row>
    <row r="983" spans="1:26" x14ac:dyDescent="0.25">
      <c r="A983" s="2">
        <v>10000981</v>
      </c>
      <c r="B983" s="1" t="s">
        <v>1285</v>
      </c>
      <c r="C983" s="3">
        <v>43675</v>
      </c>
      <c r="D983" s="3">
        <v>44133</v>
      </c>
      <c r="E983" s="3" t="s">
        <v>37</v>
      </c>
      <c r="F983" s="1" t="s">
        <v>267</v>
      </c>
      <c r="G983" s="4" t="s">
        <v>90</v>
      </c>
      <c r="H983" s="8">
        <v>0</v>
      </c>
      <c r="I983" s="8">
        <v>1</v>
      </c>
      <c r="J983" s="8">
        <v>1</v>
      </c>
      <c r="K983" s="8">
        <v>3</v>
      </c>
      <c r="L983" s="8">
        <v>2</v>
      </c>
      <c r="M983" s="8">
        <v>2</v>
      </c>
      <c r="N983" s="17" t="str">
        <f t="shared" si="75"/>
        <v>Si</v>
      </c>
      <c r="O983" s="17" t="str">
        <f t="shared" si="76"/>
        <v>Si</v>
      </c>
      <c r="P983" s="17">
        <v>1</v>
      </c>
      <c r="Q983" s="19">
        <f>Tablas!$C$5*H983</f>
        <v>0</v>
      </c>
      <c r="R983" s="19">
        <f>Tablas!$D$5*I983</f>
        <v>6500</v>
      </c>
      <c r="S983" s="19">
        <f>Tablas!$E$5*J983</f>
        <v>1500</v>
      </c>
      <c r="T983" s="19">
        <f>Tablas!$F$5*K983</f>
        <v>360000</v>
      </c>
      <c r="U983" s="19">
        <f>Tablas!$G$5*L983</f>
        <v>500000</v>
      </c>
      <c r="V983" s="19">
        <f>Tablas!$H$5*M983</f>
        <v>360000</v>
      </c>
      <c r="W983" s="19">
        <f t="shared" si="77"/>
        <v>1228000</v>
      </c>
      <c r="X983" s="17">
        <f>VLOOKUP(G983, Tablas!$B$9:$C$36, 2, FALSE)</f>
        <v>2</v>
      </c>
      <c r="Y983" s="17">
        <f t="shared" si="78"/>
        <v>2019</v>
      </c>
      <c r="Z983" s="17">
        <f t="shared" si="79"/>
        <v>10</v>
      </c>
    </row>
    <row r="984" spans="1:26" x14ac:dyDescent="0.25">
      <c r="A984" s="2">
        <v>10000982</v>
      </c>
      <c r="B984" s="1" t="s">
        <v>1286</v>
      </c>
      <c r="C984" s="3">
        <v>43675</v>
      </c>
      <c r="D984" s="3">
        <v>44323</v>
      </c>
      <c r="E984" s="3" t="s">
        <v>37</v>
      </c>
      <c r="F984" s="1" t="s">
        <v>831</v>
      </c>
      <c r="G984" s="4" t="s">
        <v>197</v>
      </c>
      <c r="H984" s="8">
        <v>0</v>
      </c>
      <c r="I984" s="8">
        <v>2</v>
      </c>
      <c r="J984" s="8">
        <v>1</v>
      </c>
      <c r="K984" s="8">
        <v>3</v>
      </c>
      <c r="L984" s="8">
        <v>1</v>
      </c>
      <c r="M984" s="8">
        <v>0</v>
      </c>
      <c r="N984" s="17" t="str">
        <f t="shared" si="75"/>
        <v>Si</v>
      </c>
      <c r="O984" s="17" t="str">
        <f t="shared" si="76"/>
        <v>Si</v>
      </c>
      <c r="P984" s="17">
        <v>1</v>
      </c>
      <c r="Q984" s="19">
        <f>Tablas!$C$5*H984</f>
        <v>0</v>
      </c>
      <c r="R984" s="19">
        <f>Tablas!$D$5*I984</f>
        <v>13000</v>
      </c>
      <c r="S984" s="19">
        <f>Tablas!$E$5*J984</f>
        <v>1500</v>
      </c>
      <c r="T984" s="19">
        <f>Tablas!$F$5*K984</f>
        <v>360000</v>
      </c>
      <c r="U984" s="19">
        <f>Tablas!$G$5*L984</f>
        <v>250000</v>
      </c>
      <c r="V984" s="19">
        <f>Tablas!$H$5*M984</f>
        <v>0</v>
      </c>
      <c r="W984" s="19">
        <f t="shared" si="77"/>
        <v>624500</v>
      </c>
      <c r="X984" s="17">
        <f>VLOOKUP(G984, Tablas!$B$9:$C$36, 2, FALSE)</f>
        <v>4</v>
      </c>
      <c r="Y984" s="17">
        <f t="shared" si="78"/>
        <v>2019</v>
      </c>
      <c r="Z984" s="17">
        <f t="shared" si="79"/>
        <v>5</v>
      </c>
    </row>
    <row r="985" spans="1:26" x14ac:dyDescent="0.25">
      <c r="A985" s="2">
        <v>10000983</v>
      </c>
      <c r="B985" s="1" t="s">
        <v>1287</v>
      </c>
      <c r="C985" s="3">
        <v>43675</v>
      </c>
      <c r="D985" s="3">
        <v>43870</v>
      </c>
      <c r="E985" s="3" t="s">
        <v>37</v>
      </c>
      <c r="F985" s="1" t="s">
        <v>41</v>
      </c>
      <c r="G985" s="4" t="s">
        <v>41</v>
      </c>
      <c r="H985" s="8">
        <v>0</v>
      </c>
      <c r="I985" s="8">
        <v>0</v>
      </c>
      <c r="J985" s="8">
        <v>1</v>
      </c>
      <c r="K985" s="8">
        <v>3</v>
      </c>
      <c r="L985" s="8">
        <v>3</v>
      </c>
      <c r="M985" s="8">
        <v>2</v>
      </c>
      <c r="N985" s="17" t="str">
        <f t="shared" si="75"/>
        <v>Si</v>
      </c>
      <c r="O985" s="17" t="str">
        <f t="shared" si="76"/>
        <v>Si</v>
      </c>
      <c r="P985" s="17">
        <v>1</v>
      </c>
      <c r="Q985" s="19">
        <f>Tablas!$C$5*H985</f>
        <v>0</v>
      </c>
      <c r="R985" s="19">
        <f>Tablas!$D$5*I985</f>
        <v>0</v>
      </c>
      <c r="S985" s="19">
        <f>Tablas!$E$5*J985</f>
        <v>1500</v>
      </c>
      <c r="T985" s="19">
        <f>Tablas!$F$5*K985</f>
        <v>360000</v>
      </c>
      <c r="U985" s="19">
        <f>Tablas!$G$5*L985</f>
        <v>750000</v>
      </c>
      <c r="V985" s="19">
        <f>Tablas!$H$5*M985</f>
        <v>360000</v>
      </c>
      <c r="W985" s="19">
        <f t="shared" si="77"/>
        <v>1471500</v>
      </c>
      <c r="X985" s="17">
        <f>VLOOKUP(G985, Tablas!$B$9:$C$36, 2, FALSE)</f>
        <v>1</v>
      </c>
      <c r="Y985" s="17">
        <f t="shared" si="78"/>
        <v>2019</v>
      </c>
      <c r="Z985" s="17">
        <f t="shared" si="79"/>
        <v>2</v>
      </c>
    </row>
    <row r="986" spans="1:26" x14ac:dyDescent="0.25">
      <c r="A986" s="2">
        <v>10000984</v>
      </c>
      <c r="B986" s="1" t="s">
        <v>1288</v>
      </c>
      <c r="C986" s="3">
        <v>43675</v>
      </c>
      <c r="D986" s="3">
        <v>44342</v>
      </c>
      <c r="E986" s="3" t="s">
        <v>44</v>
      </c>
      <c r="F986" s="1" t="s">
        <v>94</v>
      </c>
      <c r="G986" s="4" t="s">
        <v>95</v>
      </c>
      <c r="H986" s="8">
        <v>1</v>
      </c>
      <c r="I986" s="8">
        <v>0</v>
      </c>
      <c r="J986" s="8">
        <v>0</v>
      </c>
      <c r="K986" s="8">
        <v>3</v>
      </c>
      <c r="L986" s="8">
        <v>1</v>
      </c>
      <c r="M986" s="8">
        <v>1</v>
      </c>
      <c r="N986" s="17" t="str">
        <f t="shared" si="75"/>
        <v>Si</v>
      </c>
      <c r="O986" s="17" t="str">
        <f t="shared" si="76"/>
        <v>Si</v>
      </c>
      <c r="P986" s="17">
        <v>1</v>
      </c>
      <c r="Q986" s="19">
        <f>Tablas!$C$5*H986</f>
        <v>2500</v>
      </c>
      <c r="R986" s="19">
        <f>Tablas!$D$5*I986</f>
        <v>0</v>
      </c>
      <c r="S986" s="19">
        <f>Tablas!$E$5*J986</f>
        <v>0</v>
      </c>
      <c r="T986" s="19">
        <f>Tablas!$F$5*K986</f>
        <v>360000</v>
      </c>
      <c r="U986" s="19">
        <f>Tablas!$G$5*L986</f>
        <v>250000</v>
      </c>
      <c r="V986" s="19">
        <f>Tablas!$H$5*M986</f>
        <v>180000</v>
      </c>
      <c r="W986" s="19">
        <f t="shared" si="77"/>
        <v>792500</v>
      </c>
      <c r="X986" s="17">
        <f>VLOOKUP(G986, Tablas!$B$9:$C$36, 2, FALSE)</f>
        <v>2</v>
      </c>
      <c r="Y986" s="17">
        <f t="shared" si="78"/>
        <v>2019</v>
      </c>
      <c r="Z986" s="17">
        <f t="shared" si="79"/>
        <v>5</v>
      </c>
    </row>
    <row r="987" spans="1:26" x14ac:dyDescent="0.25">
      <c r="A987" s="2">
        <v>10000985</v>
      </c>
      <c r="B987" s="1" t="s">
        <v>1289</v>
      </c>
      <c r="C987" s="3">
        <v>43675</v>
      </c>
      <c r="D987" s="3">
        <v>44000</v>
      </c>
      <c r="E987" s="3" t="s">
        <v>44</v>
      </c>
      <c r="F987" s="1" t="s">
        <v>41</v>
      </c>
      <c r="G987" s="4" t="s">
        <v>41</v>
      </c>
      <c r="H987" s="8">
        <v>0</v>
      </c>
      <c r="I987" s="8">
        <v>1</v>
      </c>
      <c r="J987" s="8">
        <v>0</v>
      </c>
      <c r="K987" s="8">
        <v>0</v>
      </c>
      <c r="L987" s="8">
        <v>2</v>
      </c>
      <c r="M987" s="8">
        <v>0</v>
      </c>
      <c r="N987" s="17" t="str">
        <f t="shared" si="75"/>
        <v>Si</v>
      </c>
      <c r="O987" s="17" t="str">
        <f t="shared" si="76"/>
        <v>Si</v>
      </c>
      <c r="P987" s="17">
        <v>1</v>
      </c>
      <c r="Q987" s="19">
        <f>Tablas!$C$5*H987</f>
        <v>0</v>
      </c>
      <c r="R987" s="19">
        <f>Tablas!$D$5*I987</f>
        <v>6500</v>
      </c>
      <c r="S987" s="19">
        <f>Tablas!$E$5*J987</f>
        <v>0</v>
      </c>
      <c r="T987" s="19">
        <f>Tablas!$F$5*K987</f>
        <v>0</v>
      </c>
      <c r="U987" s="19">
        <f>Tablas!$G$5*L987</f>
        <v>500000</v>
      </c>
      <c r="V987" s="19">
        <f>Tablas!$H$5*M987</f>
        <v>0</v>
      </c>
      <c r="W987" s="19">
        <f t="shared" si="77"/>
        <v>506500</v>
      </c>
      <c r="X987" s="17">
        <f>VLOOKUP(G987, Tablas!$B$9:$C$36, 2, FALSE)</f>
        <v>1</v>
      </c>
      <c r="Y987" s="17">
        <f t="shared" si="78"/>
        <v>2019</v>
      </c>
      <c r="Z987" s="17">
        <f t="shared" si="79"/>
        <v>6</v>
      </c>
    </row>
    <row r="988" spans="1:26" x14ac:dyDescent="0.25">
      <c r="A988" s="2">
        <v>10000986</v>
      </c>
      <c r="B988" s="1" t="s">
        <v>1290</v>
      </c>
      <c r="C988" s="3">
        <v>43681</v>
      </c>
      <c r="D988" s="3">
        <v>44178</v>
      </c>
      <c r="E988" s="3" t="s">
        <v>44</v>
      </c>
      <c r="F988" s="1" t="s">
        <v>194</v>
      </c>
      <c r="G988" s="4" t="s">
        <v>95</v>
      </c>
      <c r="H988" s="8">
        <v>0</v>
      </c>
      <c r="I988" s="8">
        <v>0</v>
      </c>
      <c r="J988" s="8">
        <v>0</v>
      </c>
      <c r="K988" s="8">
        <v>1</v>
      </c>
      <c r="L988" s="8">
        <v>2</v>
      </c>
      <c r="M988" s="8">
        <v>1</v>
      </c>
      <c r="N988" s="17" t="str">
        <f t="shared" si="75"/>
        <v>No</v>
      </c>
      <c r="O988" s="17" t="str">
        <f t="shared" si="76"/>
        <v>Si</v>
      </c>
      <c r="P988" s="17">
        <v>1</v>
      </c>
      <c r="Q988" s="19">
        <f>Tablas!$C$5*H988</f>
        <v>0</v>
      </c>
      <c r="R988" s="19">
        <f>Tablas!$D$5*I988</f>
        <v>0</v>
      </c>
      <c r="S988" s="19">
        <f>Tablas!$E$5*J988</f>
        <v>0</v>
      </c>
      <c r="T988" s="19">
        <f>Tablas!$F$5*K988</f>
        <v>120000</v>
      </c>
      <c r="U988" s="19">
        <f>Tablas!$G$5*L988</f>
        <v>500000</v>
      </c>
      <c r="V988" s="19">
        <f>Tablas!$H$5*M988</f>
        <v>180000</v>
      </c>
      <c r="W988" s="19">
        <f t="shared" si="77"/>
        <v>800000</v>
      </c>
      <c r="X988" s="17">
        <f>VLOOKUP(G988, Tablas!$B$9:$C$36, 2, FALSE)</f>
        <v>2</v>
      </c>
      <c r="Y988" s="17">
        <f t="shared" si="78"/>
        <v>2019</v>
      </c>
      <c r="Z988" s="17">
        <f t="shared" si="79"/>
        <v>12</v>
      </c>
    </row>
    <row r="989" spans="1:26" x14ac:dyDescent="0.25">
      <c r="A989" s="2">
        <v>10000987</v>
      </c>
      <c r="B989" s="1" t="s">
        <v>1291</v>
      </c>
      <c r="C989" s="3">
        <v>43681</v>
      </c>
      <c r="D989" s="3">
        <v>44581</v>
      </c>
      <c r="E989" s="3" t="s">
        <v>37</v>
      </c>
      <c r="F989" s="1" t="s">
        <v>41</v>
      </c>
      <c r="G989" s="4" t="s">
        <v>41</v>
      </c>
      <c r="H989" s="8">
        <v>1</v>
      </c>
      <c r="I989" s="8">
        <v>1</v>
      </c>
      <c r="J989" s="8">
        <v>1</v>
      </c>
      <c r="K989" s="8">
        <v>1</v>
      </c>
      <c r="L989" s="8">
        <v>2</v>
      </c>
      <c r="M989" s="8">
        <v>1</v>
      </c>
      <c r="N989" s="17" t="str">
        <f t="shared" si="75"/>
        <v>Si</v>
      </c>
      <c r="O989" s="17" t="str">
        <f t="shared" si="76"/>
        <v>Si</v>
      </c>
      <c r="P989" s="17">
        <v>1</v>
      </c>
      <c r="Q989" s="19">
        <f>Tablas!$C$5*H989</f>
        <v>2500</v>
      </c>
      <c r="R989" s="19">
        <f>Tablas!$D$5*I989</f>
        <v>6500</v>
      </c>
      <c r="S989" s="19">
        <f>Tablas!$E$5*J989</f>
        <v>1500</v>
      </c>
      <c r="T989" s="19">
        <f>Tablas!$F$5*K989</f>
        <v>120000</v>
      </c>
      <c r="U989" s="19">
        <f>Tablas!$G$5*L989</f>
        <v>500000</v>
      </c>
      <c r="V989" s="19">
        <f>Tablas!$H$5*M989</f>
        <v>180000</v>
      </c>
      <c r="W989" s="19">
        <f t="shared" si="77"/>
        <v>810500</v>
      </c>
      <c r="X989" s="17">
        <f>VLOOKUP(G989, Tablas!$B$9:$C$36, 2, FALSE)</f>
        <v>1</v>
      </c>
      <c r="Y989" s="17">
        <f t="shared" si="78"/>
        <v>2019</v>
      </c>
      <c r="Z989" s="17">
        <f t="shared" si="79"/>
        <v>1</v>
      </c>
    </row>
    <row r="990" spans="1:26" x14ac:dyDescent="0.25">
      <c r="A990" s="2">
        <v>10000988</v>
      </c>
      <c r="B990" s="1" t="s">
        <v>1292</v>
      </c>
      <c r="C990" s="3">
        <v>43681</v>
      </c>
      <c r="D990" s="3">
        <v>44425</v>
      </c>
      <c r="E990" s="3" t="s">
        <v>44</v>
      </c>
      <c r="F990" s="1" t="s">
        <v>192</v>
      </c>
      <c r="G990" s="4" t="s">
        <v>143</v>
      </c>
      <c r="H990" s="8">
        <v>1</v>
      </c>
      <c r="I990" s="8">
        <v>2</v>
      </c>
      <c r="J990" s="8">
        <v>1</v>
      </c>
      <c r="K990" s="8">
        <v>1</v>
      </c>
      <c r="L990" s="8">
        <v>2</v>
      </c>
      <c r="M990" s="8">
        <v>0</v>
      </c>
      <c r="N990" s="17" t="str">
        <f t="shared" si="75"/>
        <v>Si</v>
      </c>
      <c r="O990" s="17" t="str">
        <f t="shared" si="76"/>
        <v>Si</v>
      </c>
      <c r="P990" s="17">
        <v>1</v>
      </c>
      <c r="Q990" s="19">
        <f>Tablas!$C$5*H990</f>
        <v>2500</v>
      </c>
      <c r="R990" s="19">
        <f>Tablas!$D$5*I990</f>
        <v>13000</v>
      </c>
      <c r="S990" s="19">
        <f>Tablas!$E$5*J990</f>
        <v>1500</v>
      </c>
      <c r="T990" s="19">
        <f>Tablas!$F$5*K990</f>
        <v>120000</v>
      </c>
      <c r="U990" s="19">
        <f>Tablas!$G$5*L990</f>
        <v>500000</v>
      </c>
      <c r="V990" s="19">
        <f>Tablas!$H$5*M990</f>
        <v>0</v>
      </c>
      <c r="W990" s="19">
        <f t="shared" si="77"/>
        <v>637000</v>
      </c>
      <c r="X990" s="17">
        <f>VLOOKUP(G990, Tablas!$B$9:$C$36, 2, FALSE)</f>
        <v>3</v>
      </c>
      <c r="Y990" s="17">
        <f t="shared" si="78"/>
        <v>2019</v>
      </c>
      <c r="Z990" s="17">
        <f t="shared" si="79"/>
        <v>8</v>
      </c>
    </row>
    <row r="991" spans="1:26" x14ac:dyDescent="0.25">
      <c r="A991" s="2">
        <v>10000989</v>
      </c>
      <c r="B991" s="1" t="s">
        <v>1293</v>
      </c>
      <c r="C991" s="3">
        <v>43681</v>
      </c>
      <c r="D991" s="3">
        <v>43905</v>
      </c>
      <c r="E991" s="3" t="s">
        <v>44</v>
      </c>
      <c r="F991" s="1" t="s">
        <v>136</v>
      </c>
      <c r="G991" s="4" t="s">
        <v>78</v>
      </c>
      <c r="H991" s="8">
        <v>1</v>
      </c>
      <c r="I991" s="8">
        <v>0</v>
      </c>
      <c r="J991" s="8">
        <v>0</v>
      </c>
      <c r="K991" s="8">
        <v>0</v>
      </c>
      <c r="L991" s="8">
        <v>3</v>
      </c>
      <c r="M991" s="8">
        <v>1</v>
      </c>
      <c r="N991" s="17" t="str">
        <f t="shared" si="75"/>
        <v>Si</v>
      </c>
      <c r="O991" s="17" t="str">
        <f t="shared" si="76"/>
        <v>Si</v>
      </c>
      <c r="P991" s="17">
        <v>1</v>
      </c>
      <c r="Q991" s="19">
        <f>Tablas!$C$5*H991</f>
        <v>2500</v>
      </c>
      <c r="R991" s="19">
        <f>Tablas!$D$5*I991</f>
        <v>0</v>
      </c>
      <c r="S991" s="19">
        <f>Tablas!$E$5*J991</f>
        <v>0</v>
      </c>
      <c r="T991" s="19">
        <f>Tablas!$F$5*K991</f>
        <v>0</v>
      </c>
      <c r="U991" s="19">
        <f>Tablas!$G$5*L991</f>
        <v>750000</v>
      </c>
      <c r="V991" s="19">
        <f>Tablas!$H$5*M991</f>
        <v>180000</v>
      </c>
      <c r="W991" s="19">
        <f t="shared" si="77"/>
        <v>932500</v>
      </c>
      <c r="X991" s="17">
        <f>VLOOKUP(G991, Tablas!$B$9:$C$36, 2, FALSE)</f>
        <v>2</v>
      </c>
      <c r="Y991" s="17">
        <f t="shared" si="78"/>
        <v>2019</v>
      </c>
      <c r="Z991" s="17">
        <f t="shared" si="79"/>
        <v>3</v>
      </c>
    </row>
    <row r="992" spans="1:26" x14ac:dyDescent="0.25">
      <c r="A992" s="2">
        <v>10000990</v>
      </c>
      <c r="B992" s="1" t="s">
        <v>1294</v>
      </c>
      <c r="C992" s="3">
        <v>43681</v>
      </c>
      <c r="D992" s="3">
        <v>44422</v>
      </c>
      <c r="E992" s="3" t="s">
        <v>37</v>
      </c>
      <c r="F992" s="1" t="s">
        <v>740</v>
      </c>
      <c r="G992" s="4" t="s">
        <v>54</v>
      </c>
      <c r="H992" s="8">
        <v>0</v>
      </c>
      <c r="I992" s="8">
        <v>2</v>
      </c>
      <c r="J992" s="8">
        <v>0</v>
      </c>
      <c r="K992" s="8">
        <v>3</v>
      </c>
      <c r="L992" s="8">
        <v>3</v>
      </c>
      <c r="M992" s="8">
        <v>0</v>
      </c>
      <c r="N992" s="17" t="str">
        <f t="shared" si="75"/>
        <v>Si</v>
      </c>
      <c r="O992" s="17" t="str">
        <f t="shared" si="76"/>
        <v>Si</v>
      </c>
      <c r="P992" s="17">
        <v>1</v>
      </c>
      <c r="Q992" s="19">
        <f>Tablas!$C$5*H992</f>
        <v>0</v>
      </c>
      <c r="R992" s="19">
        <f>Tablas!$D$5*I992</f>
        <v>13000</v>
      </c>
      <c r="S992" s="19">
        <f>Tablas!$E$5*J992</f>
        <v>0</v>
      </c>
      <c r="T992" s="19">
        <f>Tablas!$F$5*K992</f>
        <v>360000</v>
      </c>
      <c r="U992" s="19">
        <f>Tablas!$G$5*L992</f>
        <v>750000</v>
      </c>
      <c r="V992" s="19">
        <f>Tablas!$H$5*M992</f>
        <v>0</v>
      </c>
      <c r="W992" s="19">
        <f t="shared" si="77"/>
        <v>1123000</v>
      </c>
      <c r="X992" s="17">
        <f>VLOOKUP(G992, Tablas!$B$9:$C$36, 2, FALSE)</f>
        <v>1</v>
      </c>
      <c r="Y992" s="17">
        <f t="shared" si="78"/>
        <v>2019</v>
      </c>
      <c r="Z992" s="17">
        <f t="shared" si="79"/>
        <v>8</v>
      </c>
    </row>
    <row r="993" spans="1:26" x14ac:dyDescent="0.25">
      <c r="A993" s="2">
        <v>10000991</v>
      </c>
      <c r="B993" s="1" t="s">
        <v>1295</v>
      </c>
      <c r="C993" s="3">
        <v>43681</v>
      </c>
      <c r="D993" s="3">
        <v>44307</v>
      </c>
      <c r="E993" s="3" t="s">
        <v>37</v>
      </c>
      <c r="F993" s="1" t="s">
        <v>115</v>
      </c>
      <c r="G993" s="4" t="s">
        <v>74</v>
      </c>
      <c r="H993" s="8">
        <v>0</v>
      </c>
      <c r="I993" s="8">
        <v>2</v>
      </c>
      <c r="J993" s="8">
        <v>0</v>
      </c>
      <c r="K993" s="8">
        <v>1</v>
      </c>
      <c r="L993" s="8">
        <v>3</v>
      </c>
      <c r="M993" s="8">
        <v>0</v>
      </c>
      <c r="N993" s="17" t="str">
        <f t="shared" si="75"/>
        <v>Si</v>
      </c>
      <c r="O993" s="17" t="str">
        <f t="shared" si="76"/>
        <v>Si</v>
      </c>
      <c r="P993" s="17">
        <v>1</v>
      </c>
      <c r="Q993" s="19">
        <f>Tablas!$C$5*H993</f>
        <v>0</v>
      </c>
      <c r="R993" s="19">
        <f>Tablas!$D$5*I993</f>
        <v>13000</v>
      </c>
      <c r="S993" s="19">
        <f>Tablas!$E$5*J993</f>
        <v>0</v>
      </c>
      <c r="T993" s="19">
        <f>Tablas!$F$5*K993</f>
        <v>120000</v>
      </c>
      <c r="U993" s="19">
        <f>Tablas!$G$5*L993</f>
        <v>750000</v>
      </c>
      <c r="V993" s="19">
        <f>Tablas!$H$5*M993</f>
        <v>0</v>
      </c>
      <c r="W993" s="19">
        <f t="shared" si="77"/>
        <v>883000</v>
      </c>
      <c r="X993" s="17">
        <f>VLOOKUP(G993, Tablas!$B$9:$C$36, 2, FALSE)</f>
        <v>2</v>
      </c>
      <c r="Y993" s="17">
        <f t="shared" si="78"/>
        <v>2019</v>
      </c>
      <c r="Z993" s="17">
        <f t="shared" si="79"/>
        <v>4</v>
      </c>
    </row>
    <row r="994" spans="1:26" x14ac:dyDescent="0.25">
      <c r="A994" s="2">
        <v>10000992</v>
      </c>
      <c r="B994" s="1" t="s">
        <v>1296</v>
      </c>
      <c r="C994" s="3">
        <v>43681</v>
      </c>
      <c r="D994" s="3">
        <v>44469</v>
      </c>
      <c r="E994" s="3" t="s">
        <v>37</v>
      </c>
      <c r="F994" s="1" t="s">
        <v>1297</v>
      </c>
      <c r="G994" s="4" t="s">
        <v>189</v>
      </c>
      <c r="H994" s="8">
        <v>0</v>
      </c>
      <c r="I994" s="8">
        <v>2</v>
      </c>
      <c r="J994" s="8">
        <v>0</v>
      </c>
      <c r="K994" s="8">
        <v>3</v>
      </c>
      <c r="L994" s="8">
        <v>3</v>
      </c>
      <c r="M994" s="8">
        <v>1</v>
      </c>
      <c r="N994" s="17" t="str">
        <f t="shared" si="75"/>
        <v>Si</v>
      </c>
      <c r="O994" s="17" t="str">
        <f t="shared" si="76"/>
        <v>Si</v>
      </c>
      <c r="P994" s="17">
        <v>1</v>
      </c>
      <c r="Q994" s="19">
        <f>Tablas!$C$5*H994</f>
        <v>0</v>
      </c>
      <c r="R994" s="19">
        <f>Tablas!$D$5*I994</f>
        <v>13000</v>
      </c>
      <c r="S994" s="19">
        <f>Tablas!$E$5*J994</f>
        <v>0</v>
      </c>
      <c r="T994" s="19">
        <f>Tablas!$F$5*K994</f>
        <v>360000</v>
      </c>
      <c r="U994" s="19">
        <f>Tablas!$G$5*L994</f>
        <v>750000</v>
      </c>
      <c r="V994" s="19">
        <f>Tablas!$H$5*M994</f>
        <v>180000</v>
      </c>
      <c r="W994" s="19">
        <f t="shared" si="77"/>
        <v>1303000</v>
      </c>
      <c r="X994" s="17">
        <f>VLOOKUP(G994, Tablas!$B$9:$C$36, 2, FALSE)</f>
        <v>4</v>
      </c>
      <c r="Y994" s="17">
        <f t="shared" si="78"/>
        <v>2019</v>
      </c>
      <c r="Z994" s="17">
        <f t="shared" si="79"/>
        <v>9</v>
      </c>
    </row>
    <row r="995" spans="1:26" x14ac:dyDescent="0.25">
      <c r="A995" s="2">
        <v>10000993</v>
      </c>
      <c r="B995" s="1" t="s">
        <v>1298</v>
      </c>
      <c r="C995" s="3">
        <v>43694</v>
      </c>
      <c r="D995" s="3">
        <v>43787</v>
      </c>
      <c r="E995" s="3" t="s">
        <v>37</v>
      </c>
      <c r="F995" s="1" t="s">
        <v>81</v>
      </c>
      <c r="G995" s="4" t="s">
        <v>82</v>
      </c>
      <c r="H995" s="8">
        <v>0</v>
      </c>
      <c r="I995" s="8">
        <v>2</v>
      </c>
      <c r="J995" s="8">
        <v>0</v>
      </c>
      <c r="K995" s="8">
        <v>0</v>
      </c>
      <c r="L995" s="8">
        <v>3</v>
      </c>
      <c r="M995" s="8">
        <v>0</v>
      </c>
      <c r="N995" s="17" t="str">
        <f t="shared" si="75"/>
        <v>Si</v>
      </c>
      <c r="O995" s="17" t="str">
        <f t="shared" si="76"/>
        <v>Si</v>
      </c>
      <c r="P995" s="17">
        <v>1</v>
      </c>
      <c r="Q995" s="19">
        <f>Tablas!$C$5*H995</f>
        <v>0</v>
      </c>
      <c r="R995" s="19">
        <f>Tablas!$D$5*I995</f>
        <v>13000</v>
      </c>
      <c r="S995" s="19">
        <f>Tablas!$E$5*J995</f>
        <v>0</v>
      </c>
      <c r="T995" s="19">
        <f>Tablas!$F$5*K995</f>
        <v>0</v>
      </c>
      <c r="U995" s="19">
        <f>Tablas!$G$5*L995</f>
        <v>750000</v>
      </c>
      <c r="V995" s="19">
        <f>Tablas!$H$5*M995</f>
        <v>0</v>
      </c>
      <c r="W995" s="19">
        <f t="shared" si="77"/>
        <v>763000</v>
      </c>
      <c r="X995" s="17">
        <f>VLOOKUP(G995, Tablas!$B$9:$C$36, 2, FALSE)</f>
        <v>2</v>
      </c>
      <c r="Y995" s="17">
        <f t="shared" si="78"/>
        <v>2019</v>
      </c>
      <c r="Z995" s="17">
        <f t="shared" si="79"/>
        <v>11</v>
      </c>
    </row>
    <row r="996" spans="1:26" x14ac:dyDescent="0.25">
      <c r="A996" s="2">
        <v>10000994</v>
      </c>
      <c r="B996" s="1" t="s">
        <v>1299</v>
      </c>
      <c r="C996" s="3">
        <v>43694</v>
      </c>
      <c r="D996" s="3">
        <v>44544</v>
      </c>
      <c r="E996" s="3" t="s">
        <v>44</v>
      </c>
      <c r="F996" s="1" t="s">
        <v>1300</v>
      </c>
      <c r="G996" s="4" t="s">
        <v>78</v>
      </c>
      <c r="H996" s="8">
        <v>1</v>
      </c>
      <c r="I996" s="8">
        <v>2</v>
      </c>
      <c r="J996" s="8">
        <v>1</v>
      </c>
      <c r="K996" s="8">
        <v>1</v>
      </c>
      <c r="L996" s="8">
        <v>2</v>
      </c>
      <c r="M996" s="8">
        <v>0</v>
      </c>
      <c r="N996" s="17" t="str">
        <f t="shared" si="75"/>
        <v>Si</v>
      </c>
      <c r="O996" s="17" t="str">
        <f t="shared" si="76"/>
        <v>Si</v>
      </c>
      <c r="P996" s="17">
        <v>1</v>
      </c>
      <c r="Q996" s="19">
        <f>Tablas!$C$5*H996</f>
        <v>2500</v>
      </c>
      <c r="R996" s="19">
        <f>Tablas!$D$5*I996</f>
        <v>13000</v>
      </c>
      <c r="S996" s="19">
        <f>Tablas!$E$5*J996</f>
        <v>1500</v>
      </c>
      <c r="T996" s="19">
        <f>Tablas!$F$5*K996</f>
        <v>120000</v>
      </c>
      <c r="U996" s="19">
        <f>Tablas!$G$5*L996</f>
        <v>500000</v>
      </c>
      <c r="V996" s="19">
        <f>Tablas!$H$5*M996</f>
        <v>0</v>
      </c>
      <c r="W996" s="19">
        <f t="shared" si="77"/>
        <v>637000</v>
      </c>
      <c r="X996" s="17">
        <f>VLOOKUP(G996, Tablas!$B$9:$C$36, 2, FALSE)</f>
        <v>2</v>
      </c>
      <c r="Y996" s="17">
        <f t="shared" si="78"/>
        <v>2019</v>
      </c>
      <c r="Z996" s="17">
        <f t="shared" si="79"/>
        <v>12</v>
      </c>
    </row>
    <row r="997" spans="1:26" x14ac:dyDescent="0.25">
      <c r="A997" s="2">
        <v>10000995</v>
      </c>
      <c r="B997" s="1" t="s">
        <v>1301</v>
      </c>
      <c r="C997" s="3">
        <v>43694</v>
      </c>
      <c r="D997" s="3">
        <v>43947</v>
      </c>
      <c r="E997" s="3" t="s">
        <v>44</v>
      </c>
      <c r="F997" s="1" t="s">
        <v>106</v>
      </c>
      <c r="G997" s="4" t="s">
        <v>50</v>
      </c>
      <c r="H997" s="8">
        <v>0</v>
      </c>
      <c r="I997" s="8">
        <v>2</v>
      </c>
      <c r="J997" s="8">
        <v>0</v>
      </c>
      <c r="K997" s="8">
        <v>0</v>
      </c>
      <c r="L997" s="8">
        <v>1</v>
      </c>
      <c r="M997" s="8">
        <v>0</v>
      </c>
      <c r="N997" s="17" t="str">
        <f t="shared" si="75"/>
        <v>Si</v>
      </c>
      <c r="O997" s="17" t="str">
        <f t="shared" si="76"/>
        <v>Si</v>
      </c>
      <c r="P997" s="17">
        <v>1</v>
      </c>
      <c r="Q997" s="19">
        <f>Tablas!$C$5*H997</f>
        <v>0</v>
      </c>
      <c r="R997" s="19">
        <f>Tablas!$D$5*I997</f>
        <v>13000</v>
      </c>
      <c r="S997" s="19">
        <f>Tablas!$E$5*J997</f>
        <v>0</v>
      </c>
      <c r="T997" s="19">
        <f>Tablas!$F$5*K997</f>
        <v>0</v>
      </c>
      <c r="U997" s="19">
        <f>Tablas!$G$5*L997</f>
        <v>250000</v>
      </c>
      <c r="V997" s="19">
        <f>Tablas!$H$5*M997</f>
        <v>0</v>
      </c>
      <c r="W997" s="19">
        <f t="shared" si="77"/>
        <v>263000</v>
      </c>
      <c r="X997" s="17">
        <f>VLOOKUP(G997, Tablas!$B$9:$C$36, 2, FALSE)</f>
        <v>1</v>
      </c>
      <c r="Y997" s="17">
        <f t="shared" si="78"/>
        <v>2019</v>
      </c>
      <c r="Z997" s="17">
        <f t="shared" si="79"/>
        <v>4</v>
      </c>
    </row>
    <row r="998" spans="1:26" x14ac:dyDescent="0.25">
      <c r="A998" s="2">
        <v>10000996</v>
      </c>
      <c r="B998" s="1" t="s">
        <v>1302</v>
      </c>
      <c r="C998" s="3">
        <v>43694</v>
      </c>
      <c r="D998" s="3">
        <v>43891</v>
      </c>
      <c r="E998" s="3" t="s">
        <v>44</v>
      </c>
      <c r="F998" s="1" t="s">
        <v>1303</v>
      </c>
      <c r="G998" s="4" t="s">
        <v>70</v>
      </c>
      <c r="H998" s="8">
        <v>1</v>
      </c>
      <c r="I998" s="8">
        <v>1</v>
      </c>
      <c r="J998" s="8">
        <v>0</v>
      </c>
      <c r="K998" s="8">
        <v>3</v>
      </c>
      <c r="L998" s="8">
        <v>3</v>
      </c>
      <c r="M998" s="8">
        <v>1</v>
      </c>
      <c r="N998" s="17" t="str">
        <f t="shared" si="75"/>
        <v>Si</v>
      </c>
      <c r="O998" s="17" t="str">
        <f t="shared" si="76"/>
        <v>Si</v>
      </c>
      <c r="P998" s="17">
        <v>1</v>
      </c>
      <c r="Q998" s="19">
        <f>Tablas!$C$5*H998</f>
        <v>2500</v>
      </c>
      <c r="R998" s="19">
        <f>Tablas!$D$5*I998</f>
        <v>6500</v>
      </c>
      <c r="S998" s="19">
        <f>Tablas!$E$5*J998</f>
        <v>0</v>
      </c>
      <c r="T998" s="19">
        <f>Tablas!$F$5*K998</f>
        <v>360000</v>
      </c>
      <c r="U998" s="19">
        <f>Tablas!$G$5*L998</f>
        <v>750000</v>
      </c>
      <c r="V998" s="19">
        <f>Tablas!$H$5*M998</f>
        <v>180000</v>
      </c>
      <c r="W998" s="19">
        <f t="shared" si="77"/>
        <v>1299000</v>
      </c>
      <c r="X998" s="17">
        <f>VLOOKUP(G998, Tablas!$B$9:$C$36, 2, FALSE)</f>
        <v>2</v>
      </c>
      <c r="Y998" s="17">
        <f t="shared" si="78"/>
        <v>2019</v>
      </c>
      <c r="Z998" s="17">
        <f t="shared" si="79"/>
        <v>3</v>
      </c>
    </row>
    <row r="999" spans="1:26" x14ac:dyDescent="0.25">
      <c r="A999" s="2">
        <v>10000997</v>
      </c>
      <c r="B999" s="1" t="s">
        <v>1304</v>
      </c>
      <c r="C999" s="3">
        <v>43694</v>
      </c>
      <c r="D999" s="3">
        <v>44030</v>
      </c>
      <c r="E999" s="3" t="s">
        <v>44</v>
      </c>
      <c r="F999" s="1" t="s">
        <v>115</v>
      </c>
      <c r="G999" s="4" t="s">
        <v>74</v>
      </c>
      <c r="H999" s="8">
        <v>0</v>
      </c>
      <c r="I999" s="8">
        <v>2</v>
      </c>
      <c r="J999" s="8">
        <v>1</v>
      </c>
      <c r="K999" s="8">
        <v>3</v>
      </c>
      <c r="L999" s="8">
        <v>1</v>
      </c>
      <c r="M999" s="8">
        <v>1</v>
      </c>
      <c r="N999" s="17" t="str">
        <f t="shared" si="75"/>
        <v>Si</v>
      </c>
      <c r="O999" s="17" t="str">
        <f t="shared" si="76"/>
        <v>Si</v>
      </c>
      <c r="P999" s="17">
        <v>1</v>
      </c>
      <c r="Q999" s="19">
        <f>Tablas!$C$5*H999</f>
        <v>0</v>
      </c>
      <c r="R999" s="19">
        <f>Tablas!$D$5*I999</f>
        <v>13000</v>
      </c>
      <c r="S999" s="19">
        <f>Tablas!$E$5*J999</f>
        <v>1500</v>
      </c>
      <c r="T999" s="19">
        <f>Tablas!$F$5*K999</f>
        <v>360000</v>
      </c>
      <c r="U999" s="19">
        <f>Tablas!$G$5*L999</f>
        <v>250000</v>
      </c>
      <c r="V999" s="19">
        <f>Tablas!$H$5*M999</f>
        <v>180000</v>
      </c>
      <c r="W999" s="19">
        <f t="shared" si="77"/>
        <v>804500</v>
      </c>
      <c r="X999" s="17">
        <f>VLOOKUP(G999, Tablas!$B$9:$C$36, 2, FALSE)</f>
        <v>2</v>
      </c>
      <c r="Y999" s="17">
        <f t="shared" si="78"/>
        <v>2019</v>
      </c>
      <c r="Z999" s="17">
        <f t="shared" si="79"/>
        <v>7</v>
      </c>
    </row>
    <row r="1000" spans="1:26" x14ac:dyDescent="0.25">
      <c r="A1000" s="2">
        <v>10000998</v>
      </c>
      <c r="B1000" s="1" t="s">
        <v>1305</v>
      </c>
      <c r="C1000" s="3">
        <v>43694</v>
      </c>
      <c r="D1000" s="3">
        <v>43851</v>
      </c>
      <c r="E1000" s="3" t="s">
        <v>44</v>
      </c>
      <c r="F1000" s="1" t="s">
        <v>901</v>
      </c>
      <c r="G1000" s="4" t="s">
        <v>74</v>
      </c>
      <c r="H1000" s="8">
        <v>1</v>
      </c>
      <c r="I1000" s="8">
        <v>1</v>
      </c>
      <c r="J1000" s="8">
        <v>1</v>
      </c>
      <c r="K1000" s="8">
        <v>1</v>
      </c>
      <c r="L1000" s="8">
        <v>2</v>
      </c>
      <c r="M1000" s="8">
        <v>0</v>
      </c>
      <c r="N1000" s="17" t="str">
        <f t="shared" si="75"/>
        <v>Si</v>
      </c>
      <c r="O1000" s="17" t="str">
        <f t="shared" si="76"/>
        <v>Si</v>
      </c>
      <c r="P1000" s="17">
        <v>1</v>
      </c>
      <c r="Q1000" s="19">
        <f>Tablas!$C$5*H1000</f>
        <v>2500</v>
      </c>
      <c r="R1000" s="19">
        <f>Tablas!$D$5*I1000</f>
        <v>6500</v>
      </c>
      <c r="S1000" s="19">
        <f>Tablas!$E$5*J1000</f>
        <v>1500</v>
      </c>
      <c r="T1000" s="19">
        <f>Tablas!$F$5*K1000</f>
        <v>120000</v>
      </c>
      <c r="U1000" s="19">
        <f>Tablas!$G$5*L1000</f>
        <v>500000</v>
      </c>
      <c r="V1000" s="19">
        <f>Tablas!$H$5*M1000</f>
        <v>0</v>
      </c>
      <c r="W1000" s="19">
        <f t="shared" si="77"/>
        <v>630500</v>
      </c>
      <c r="X1000" s="17">
        <f>VLOOKUP(G1000, Tablas!$B$9:$C$36, 2, FALSE)</f>
        <v>2</v>
      </c>
      <c r="Y1000" s="17">
        <f t="shared" si="78"/>
        <v>2019</v>
      </c>
      <c r="Z1000" s="17">
        <f t="shared" si="79"/>
        <v>1</v>
      </c>
    </row>
    <row r="1001" spans="1:26" x14ac:dyDescent="0.25">
      <c r="A1001" s="2">
        <v>10000999</v>
      </c>
      <c r="B1001" s="1" t="s">
        <v>1306</v>
      </c>
      <c r="C1001" s="3">
        <v>43694</v>
      </c>
      <c r="D1001" s="3">
        <v>44544</v>
      </c>
      <c r="E1001" s="3" t="s">
        <v>44</v>
      </c>
      <c r="F1001" s="1" t="s">
        <v>878</v>
      </c>
      <c r="G1001" s="4" t="s">
        <v>47</v>
      </c>
      <c r="H1001" s="8">
        <v>1</v>
      </c>
      <c r="I1001" s="8">
        <v>0</v>
      </c>
      <c r="J1001" s="8">
        <v>0</v>
      </c>
      <c r="K1001" s="8">
        <v>0</v>
      </c>
      <c r="L1001" s="8">
        <v>1</v>
      </c>
      <c r="M1001" s="8">
        <v>0</v>
      </c>
      <c r="N1001" s="17" t="str">
        <f t="shared" si="75"/>
        <v>Si</v>
      </c>
      <c r="O1001" s="17" t="str">
        <f t="shared" si="76"/>
        <v>Si</v>
      </c>
      <c r="P1001" s="17">
        <v>1</v>
      </c>
      <c r="Q1001" s="19">
        <f>Tablas!$C$5*H1001</f>
        <v>2500</v>
      </c>
      <c r="R1001" s="19">
        <f>Tablas!$D$5*I1001</f>
        <v>0</v>
      </c>
      <c r="S1001" s="19">
        <f>Tablas!$E$5*J1001</f>
        <v>0</v>
      </c>
      <c r="T1001" s="19">
        <f>Tablas!$F$5*K1001</f>
        <v>0</v>
      </c>
      <c r="U1001" s="19">
        <f>Tablas!$G$5*L1001</f>
        <v>250000</v>
      </c>
      <c r="V1001" s="19">
        <f>Tablas!$H$5*M1001</f>
        <v>0</v>
      </c>
      <c r="W1001" s="19">
        <f t="shared" si="77"/>
        <v>252500</v>
      </c>
      <c r="X1001" s="17">
        <f>VLOOKUP(G1001, Tablas!$B$9:$C$36, 2, FALSE)</f>
        <v>1</v>
      </c>
      <c r="Y1001" s="17">
        <f t="shared" si="78"/>
        <v>2019</v>
      </c>
      <c r="Z1001" s="17">
        <f t="shared" si="79"/>
        <v>12</v>
      </c>
    </row>
    <row r="1002" spans="1:26" x14ac:dyDescent="0.25">
      <c r="A1002" s="2">
        <v>10001000</v>
      </c>
      <c r="B1002" s="1" t="s">
        <v>1307</v>
      </c>
      <c r="C1002" s="3">
        <v>43694</v>
      </c>
      <c r="D1002" s="3">
        <v>44216</v>
      </c>
      <c r="E1002" s="3" t="s">
        <v>44</v>
      </c>
      <c r="F1002" s="1" t="s">
        <v>41</v>
      </c>
      <c r="G1002" s="4" t="s">
        <v>41</v>
      </c>
      <c r="H1002" s="8">
        <v>1</v>
      </c>
      <c r="I1002" s="8">
        <v>2</v>
      </c>
      <c r="J1002" s="8">
        <v>1</v>
      </c>
      <c r="K1002" s="8">
        <v>0</v>
      </c>
      <c r="L1002" s="8">
        <v>2</v>
      </c>
      <c r="M1002" s="8">
        <v>0</v>
      </c>
      <c r="N1002" s="17" t="str">
        <f t="shared" si="75"/>
        <v>Si</v>
      </c>
      <c r="O1002" s="17" t="str">
        <f t="shared" si="76"/>
        <v>Si</v>
      </c>
      <c r="P1002" s="17">
        <v>1</v>
      </c>
      <c r="Q1002" s="19">
        <f>Tablas!$C$5*H1002</f>
        <v>2500</v>
      </c>
      <c r="R1002" s="19">
        <f>Tablas!$D$5*I1002</f>
        <v>13000</v>
      </c>
      <c r="S1002" s="19">
        <f>Tablas!$E$5*J1002</f>
        <v>1500</v>
      </c>
      <c r="T1002" s="19">
        <f>Tablas!$F$5*K1002</f>
        <v>0</v>
      </c>
      <c r="U1002" s="19">
        <f>Tablas!$G$5*L1002</f>
        <v>500000</v>
      </c>
      <c r="V1002" s="19">
        <f>Tablas!$H$5*M1002</f>
        <v>0</v>
      </c>
      <c r="W1002" s="19">
        <f t="shared" si="77"/>
        <v>517000</v>
      </c>
      <c r="X1002" s="17">
        <f>VLOOKUP(G1002, Tablas!$B$9:$C$36, 2, FALSE)</f>
        <v>1</v>
      </c>
      <c r="Y1002" s="17">
        <f t="shared" si="78"/>
        <v>2019</v>
      </c>
      <c r="Z1002" s="17">
        <f t="shared" si="79"/>
        <v>1</v>
      </c>
    </row>
    <row r="1003" spans="1:26" x14ac:dyDescent="0.25">
      <c r="Q1003" s="19"/>
    </row>
    <row r="1004" spans="1:26" x14ac:dyDescent="0.25">
      <c r="Q1004" s="19"/>
    </row>
    <row r="1005" spans="1:26" x14ac:dyDescent="0.25">
      <c r="Q1005" s="19"/>
    </row>
    <row r="1006" spans="1:26" x14ac:dyDescent="0.25">
      <c r="Q1006" s="19"/>
    </row>
    <row r="1007" spans="1:26" x14ac:dyDescent="0.25">
      <c r="Q1007" s="19"/>
    </row>
    <row r="1008" spans="1:26" x14ac:dyDescent="0.25">
      <c r="Q1008" s="19"/>
    </row>
    <row r="1009" spans="17:17" x14ac:dyDescent="0.25">
      <c r="Q1009" s="19"/>
    </row>
    <row r="1010" spans="17:17" x14ac:dyDescent="0.25">
      <c r="Q1010" s="19"/>
    </row>
    <row r="1011" spans="17:17" x14ac:dyDescent="0.25">
      <c r="Q1011" s="19"/>
    </row>
    <row r="1012" spans="17:17" x14ac:dyDescent="0.25">
      <c r="Q1012" s="19"/>
    </row>
    <row r="1013" spans="17:17" x14ac:dyDescent="0.25">
      <c r="Q1013" s="19"/>
    </row>
    <row r="1014" spans="17:17" x14ac:dyDescent="0.25">
      <c r="Q1014" s="19"/>
    </row>
    <row r="1015" spans="17:17" x14ac:dyDescent="0.25">
      <c r="Q1015" s="19"/>
    </row>
    <row r="1016" spans="17:17" x14ac:dyDescent="0.25">
      <c r="Q1016" s="19"/>
    </row>
    <row r="1017" spans="17:17" x14ac:dyDescent="0.25">
      <c r="Q1017" s="19"/>
    </row>
    <row r="1018" spans="17:17" x14ac:dyDescent="0.25">
      <c r="Q1018" s="19"/>
    </row>
    <row r="1019" spans="17:17" x14ac:dyDescent="0.25">
      <c r="Q1019" s="19"/>
    </row>
    <row r="1020" spans="17:17" x14ac:dyDescent="0.25">
      <c r="Q1020" s="19"/>
    </row>
    <row r="1021" spans="17:17" x14ac:dyDescent="0.25">
      <c r="Q1021" s="19"/>
    </row>
    <row r="1022" spans="17:17" x14ac:dyDescent="0.25">
      <c r="Q1022" s="19"/>
    </row>
    <row r="1023" spans="17:17" x14ac:dyDescent="0.25">
      <c r="Q1023" s="19"/>
    </row>
    <row r="1024" spans="17:17" x14ac:dyDescent="0.25">
      <c r="Q1024" s="19"/>
    </row>
    <row r="1025" spans="17:17" x14ac:dyDescent="0.25">
      <c r="Q1025" s="19"/>
    </row>
    <row r="1026" spans="17:17" x14ac:dyDescent="0.25">
      <c r="Q1026" s="19"/>
    </row>
    <row r="1027" spans="17:17" x14ac:dyDescent="0.25">
      <c r="Q1027" s="19"/>
    </row>
    <row r="1028" spans="17:17" x14ac:dyDescent="0.25">
      <c r="Q1028" s="19"/>
    </row>
    <row r="1029" spans="17:17" x14ac:dyDescent="0.25">
      <c r="Q1029" s="19"/>
    </row>
    <row r="1030" spans="17:17" x14ac:dyDescent="0.25">
      <c r="Q1030" s="19"/>
    </row>
    <row r="1031" spans="17:17" x14ac:dyDescent="0.25">
      <c r="Q1031" s="19"/>
    </row>
    <row r="1032" spans="17:17" x14ac:dyDescent="0.25">
      <c r="Q1032" s="19"/>
    </row>
    <row r="1033" spans="17:17" x14ac:dyDescent="0.25">
      <c r="Q1033" s="19"/>
    </row>
    <row r="1034" spans="17:17" x14ac:dyDescent="0.25">
      <c r="Q1034" s="19"/>
    </row>
    <row r="1035" spans="17:17" x14ac:dyDescent="0.25">
      <c r="Q1035" s="19"/>
    </row>
    <row r="1036" spans="17:17" x14ac:dyDescent="0.25">
      <c r="Q1036" s="19"/>
    </row>
    <row r="1037" spans="17:17" x14ac:dyDescent="0.25">
      <c r="Q1037" s="19"/>
    </row>
    <row r="1038" spans="17:17" x14ac:dyDescent="0.25">
      <c r="Q1038" s="19"/>
    </row>
    <row r="1039" spans="17:17" x14ac:dyDescent="0.25">
      <c r="Q1039" s="19"/>
    </row>
    <row r="1040" spans="17:17" x14ac:dyDescent="0.25">
      <c r="Q1040" s="19"/>
    </row>
    <row r="1041" spans="17:17" x14ac:dyDescent="0.25">
      <c r="Q1041" s="19"/>
    </row>
    <row r="1042" spans="17:17" x14ac:dyDescent="0.25">
      <c r="Q1042" s="19"/>
    </row>
    <row r="1043" spans="17:17" x14ac:dyDescent="0.25">
      <c r="Q1043" s="19"/>
    </row>
    <row r="1044" spans="17:17" x14ac:dyDescent="0.25">
      <c r="Q1044" s="19"/>
    </row>
    <row r="1045" spans="17:17" x14ac:dyDescent="0.25">
      <c r="Q1045" s="19"/>
    </row>
    <row r="1046" spans="17:17" x14ac:dyDescent="0.25">
      <c r="Q1046" s="19"/>
    </row>
    <row r="1047" spans="17:17" x14ac:dyDescent="0.25">
      <c r="Q1047" s="19"/>
    </row>
    <row r="1048" spans="17:17" x14ac:dyDescent="0.25">
      <c r="Q1048" s="19"/>
    </row>
    <row r="1049" spans="17:17" x14ac:dyDescent="0.25">
      <c r="Q1049" s="19"/>
    </row>
    <row r="1050" spans="17:17" x14ac:dyDescent="0.25">
      <c r="Q1050" s="19"/>
    </row>
    <row r="1051" spans="17:17" x14ac:dyDescent="0.25">
      <c r="Q1051" s="19"/>
    </row>
    <row r="1052" spans="17:17" x14ac:dyDescent="0.25">
      <c r="Q1052" s="19"/>
    </row>
    <row r="1053" spans="17:17" x14ac:dyDescent="0.25">
      <c r="Q1053" s="19"/>
    </row>
    <row r="1054" spans="17:17" x14ac:dyDescent="0.25">
      <c r="Q1054" s="19"/>
    </row>
    <row r="1055" spans="17:17" x14ac:dyDescent="0.25">
      <c r="Q1055" s="19"/>
    </row>
    <row r="1056" spans="17:17" x14ac:dyDescent="0.25">
      <c r="Q1056" s="19"/>
    </row>
    <row r="1057" spans="17:17" x14ac:dyDescent="0.25">
      <c r="Q1057" s="19"/>
    </row>
    <row r="1058" spans="17:17" x14ac:dyDescent="0.25">
      <c r="Q1058" s="19"/>
    </row>
    <row r="1059" spans="17:17" x14ac:dyDescent="0.25">
      <c r="Q1059" s="19"/>
    </row>
    <row r="1060" spans="17:17" x14ac:dyDescent="0.25">
      <c r="Q1060" s="19"/>
    </row>
    <row r="1061" spans="17:17" x14ac:dyDescent="0.25">
      <c r="Q1061" s="19"/>
    </row>
    <row r="1062" spans="17:17" x14ac:dyDescent="0.25">
      <c r="Q1062" s="19"/>
    </row>
    <row r="1063" spans="17:17" x14ac:dyDescent="0.25">
      <c r="Q1063" s="19"/>
    </row>
    <row r="1064" spans="17:17" x14ac:dyDescent="0.25">
      <c r="Q1064" s="19"/>
    </row>
    <row r="1065" spans="17:17" x14ac:dyDescent="0.25">
      <c r="Q1065" s="19"/>
    </row>
    <row r="1066" spans="17:17" x14ac:dyDescent="0.25">
      <c r="Q1066" s="19"/>
    </row>
    <row r="1067" spans="17:17" x14ac:dyDescent="0.25">
      <c r="Q1067" s="19"/>
    </row>
    <row r="1068" spans="17:17" x14ac:dyDescent="0.25">
      <c r="Q1068" s="19"/>
    </row>
    <row r="1069" spans="17:17" x14ac:dyDescent="0.25">
      <c r="Q1069" s="19"/>
    </row>
    <row r="1070" spans="17:17" x14ac:dyDescent="0.25">
      <c r="Q1070" s="19"/>
    </row>
    <row r="1071" spans="17:17" x14ac:dyDescent="0.25">
      <c r="Q1071" s="19"/>
    </row>
    <row r="1072" spans="17:17" x14ac:dyDescent="0.25">
      <c r="Q1072" s="19"/>
    </row>
    <row r="1073" spans="17:17" x14ac:dyDescent="0.25">
      <c r="Q1073" s="19"/>
    </row>
    <row r="1074" spans="17:17" x14ac:dyDescent="0.25">
      <c r="Q1074" s="19"/>
    </row>
    <row r="1075" spans="17:17" x14ac:dyDescent="0.25">
      <c r="Q1075" s="19"/>
    </row>
    <row r="1076" spans="17:17" x14ac:dyDescent="0.25">
      <c r="Q1076" s="19"/>
    </row>
    <row r="1077" spans="17:17" x14ac:dyDescent="0.25">
      <c r="Q1077" s="19"/>
    </row>
    <row r="1078" spans="17:17" x14ac:dyDescent="0.25">
      <c r="Q1078" s="19"/>
    </row>
    <row r="1079" spans="17:17" x14ac:dyDescent="0.25">
      <c r="Q1079" s="19"/>
    </row>
    <row r="1080" spans="17:17" x14ac:dyDescent="0.25">
      <c r="Q1080" s="19"/>
    </row>
    <row r="1081" spans="17:17" x14ac:dyDescent="0.25">
      <c r="Q1081" s="19"/>
    </row>
    <row r="1082" spans="17:17" x14ac:dyDescent="0.25">
      <c r="Q1082" s="19"/>
    </row>
    <row r="1083" spans="17:17" x14ac:dyDescent="0.25">
      <c r="Q1083" s="19"/>
    </row>
    <row r="1084" spans="17:17" x14ac:dyDescent="0.25">
      <c r="Q1084" s="19"/>
    </row>
    <row r="1085" spans="17:17" x14ac:dyDescent="0.25">
      <c r="Q1085" s="19"/>
    </row>
    <row r="1086" spans="17:17" x14ac:dyDescent="0.25">
      <c r="Q1086" s="19"/>
    </row>
    <row r="1087" spans="17:17" x14ac:dyDescent="0.25">
      <c r="Q1087" s="19"/>
    </row>
    <row r="1088" spans="17:17" x14ac:dyDescent="0.25">
      <c r="Q1088" s="19"/>
    </row>
    <row r="1089" spans="17:17" x14ac:dyDescent="0.25">
      <c r="Q1089" s="19"/>
    </row>
    <row r="1090" spans="17:17" x14ac:dyDescent="0.25">
      <c r="Q1090" s="19"/>
    </row>
    <row r="1091" spans="17:17" x14ac:dyDescent="0.25">
      <c r="Q1091" s="19"/>
    </row>
    <row r="1092" spans="17:17" x14ac:dyDescent="0.25">
      <c r="Q1092" s="19"/>
    </row>
    <row r="1093" spans="17:17" x14ac:dyDescent="0.25">
      <c r="Q1093" s="19"/>
    </row>
    <row r="1094" spans="17:17" x14ac:dyDescent="0.25">
      <c r="Q1094" s="19"/>
    </row>
    <row r="1095" spans="17:17" x14ac:dyDescent="0.25">
      <c r="Q1095" s="19"/>
    </row>
    <row r="1096" spans="17:17" x14ac:dyDescent="0.25">
      <c r="Q1096" s="19"/>
    </row>
    <row r="1097" spans="17:17" x14ac:dyDescent="0.25">
      <c r="Q1097" s="19"/>
    </row>
    <row r="1098" spans="17:17" x14ac:dyDescent="0.25">
      <c r="Q1098" s="19"/>
    </row>
    <row r="1099" spans="17:17" x14ac:dyDescent="0.25">
      <c r="Q1099" s="19"/>
    </row>
    <row r="1100" spans="17:17" x14ac:dyDescent="0.25">
      <c r="Q1100" s="19"/>
    </row>
    <row r="1101" spans="17:17" x14ac:dyDescent="0.25">
      <c r="Q1101" s="19"/>
    </row>
    <row r="1102" spans="17:17" x14ac:dyDescent="0.25">
      <c r="Q1102" s="19"/>
    </row>
    <row r="1103" spans="17:17" x14ac:dyDescent="0.25">
      <c r="Q1103" s="19"/>
    </row>
    <row r="1104" spans="17:17" x14ac:dyDescent="0.25">
      <c r="Q1104" s="19"/>
    </row>
    <row r="1105" spans="17:17" x14ac:dyDescent="0.25">
      <c r="Q1105" s="19"/>
    </row>
    <row r="1106" spans="17:17" x14ac:dyDescent="0.25">
      <c r="Q1106" s="19"/>
    </row>
    <row r="1107" spans="17:17" x14ac:dyDescent="0.25">
      <c r="Q1107" s="19"/>
    </row>
    <row r="1108" spans="17:17" x14ac:dyDescent="0.25">
      <c r="Q1108" s="19"/>
    </row>
    <row r="1109" spans="17:17" x14ac:dyDescent="0.25">
      <c r="Q1109" s="19"/>
    </row>
    <row r="1110" spans="17:17" x14ac:dyDescent="0.25">
      <c r="Q1110" s="19"/>
    </row>
    <row r="1111" spans="17:17" x14ac:dyDescent="0.25">
      <c r="Q1111" s="19"/>
    </row>
    <row r="1112" spans="17:17" x14ac:dyDescent="0.25">
      <c r="Q1112" s="19"/>
    </row>
    <row r="1113" spans="17:17" x14ac:dyDescent="0.25">
      <c r="Q1113" s="19"/>
    </row>
    <row r="1114" spans="17:17" x14ac:dyDescent="0.25">
      <c r="Q1114" s="19"/>
    </row>
    <row r="1115" spans="17:17" x14ac:dyDescent="0.25">
      <c r="Q1115" s="19"/>
    </row>
    <row r="1116" spans="17:17" x14ac:dyDescent="0.25">
      <c r="Q1116" s="19"/>
    </row>
    <row r="1117" spans="17:17" x14ac:dyDescent="0.25">
      <c r="Q1117" s="19"/>
    </row>
    <row r="1118" spans="17:17" x14ac:dyDescent="0.25">
      <c r="Q1118" s="19"/>
    </row>
    <row r="1119" spans="17:17" x14ac:dyDescent="0.25">
      <c r="Q1119" s="19"/>
    </row>
    <row r="1120" spans="17:17" x14ac:dyDescent="0.25">
      <c r="Q1120" s="19"/>
    </row>
    <row r="1121" spans="17:17" x14ac:dyDescent="0.25">
      <c r="Q1121" s="19"/>
    </row>
    <row r="1122" spans="17:17" x14ac:dyDescent="0.25">
      <c r="Q1122" s="19"/>
    </row>
    <row r="1123" spans="17:17" x14ac:dyDescent="0.25">
      <c r="Q1123" s="19"/>
    </row>
    <row r="1124" spans="17:17" x14ac:dyDescent="0.25">
      <c r="Q1124" s="19"/>
    </row>
    <row r="1125" spans="17:17" x14ac:dyDescent="0.25">
      <c r="Q1125" s="19"/>
    </row>
    <row r="1126" spans="17:17" x14ac:dyDescent="0.25">
      <c r="Q1126" s="19"/>
    </row>
    <row r="1127" spans="17:17" x14ac:dyDescent="0.25">
      <c r="Q1127" s="19"/>
    </row>
    <row r="1128" spans="17:17" x14ac:dyDescent="0.25">
      <c r="Q1128" s="19"/>
    </row>
    <row r="1129" spans="17:17" x14ac:dyDescent="0.25">
      <c r="Q1129" s="19"/>
    </row>
    <row r="1130" spans="17:17" x14ac:dyDescent="0.25">
      <c r="Q1130" s="19"/>
    </row>
    <row r="1131" spans="17:17" x14ac:dyDescent="0.25">
      <c r="Q1131" s="19"/>
    </row>
    <row r="1132" spans="17:17" x14ac:dyDescent="0.25">
      <c r="Q1132" s="19"/>
    </row>
    <row r="1133" spans="17:17" x14ac:dyDescent="0.25">
      <c r="Q1133" s="19"/>
    </row>
    <row r="1134" spans="17:17" x14ac:dyDescent="0.25">
      <c r="Q1134" s="19"/>
    </row>
    <row r="1135" spans="17:17" x14ac:dyDescent="0.25">
      <c r="Q1135" s="19"/>
    </row>
    <row r="1136" spans="17:17" x14ac:dyDescent="0.25">
      <c r="Q1136" s="19"/>
    </row>
    <row r="1137" spans="17:17" x14ac:dyDescent="0.25">
      <c r="Q1137" s="19"/>
    </row>
    <row r="1138" spans="17:17" x14ac:dyDescent="0.25">
      <c r="Q1138" s="19"/>
    </row>
    <row r="1139" spans="17:17" x14ac:dyDescent="0.25">
      <c r="Q1139" s="19"/>
    </row>
    <row r="1140" spans="17:17" x14ac:dyDescent="0.25">
      <c r="Q1140" s="19"/>
    </row>
    <row r="1141" spans="17:17" x14ac:dyDescent="0.25">
      <c r="Q1141" s="19"/>
    </row>
    <row r="1142" spans="17:17" x14ac:dyDescent="0.25">
      <c r="Q1142" s="19"/>
    </row>
    <row r="1143" spans="17:17" x14ac:dyDescent="0.25">
      <c r="Q1143" s="19"/>
    </row>
    <row r="1144" spans="17:17" x14ac:dyDescent="0.25">
      <c r="Q1144" s="19"/>
    </row>
    <row r="1145" spans="17:17" x14ac:dyDescent="0.25">
      <c r="Q1145" s="19"/>
    </row>
    <row r="1146" spans="17:17" x14ac:dyDescent="0.25">
      <c r="Q1146" s="19"/>
    </row>
    <row r="1147" spans="17:17" x14ac:dyDescent="0.25">
      <c r="Q1147" s="19"/>
    </row>
    <row r="1148" spans="17:17" x14ac:dyDescent="0.25">
      <c r="Q1148" s="19"/>
    </row>
    <row r="1149" spans="17:17" x14ac:dyDescent="0.25">
      <c r="Q1149" s="19"/>
    </row>
    <row r="1150" spans="17:17" x14ac:dyDescent="0.25">
      <c r="Q1150" s="19"/>
    </row>
    <row r="1151" spans="17:17" x14ac:dyDescent="0.25">
      <c r="Q1151" s="19"/>
    </row>
    <row r="1152" spans="17:17" x14ac:dyDescent="0.25">
      <c r="Q1152" s="19"/>
    </row>
    <row r="1153" spans="17:17" x14ac:dyDescent="0.25">
      <c r="Q1153" s="19"/>
    </row>
    <row r="1154" spans="17:17" x14ac:dyDescent="0.25">
      <c r="Q1154" s="19"/>
    </row>
    <row r="1155" spans="17:17" x14ac:dyDescent="0.25">
      <c r="Q1155" s="19"/>
    </row>
    <row r="1156" spans="17:17" x14ac:dyDescent="0.25">
      <c r="Q1156" s="19"/>
    </row>
    <row r="1157" spans="17:17" x14ac:dyDescent="0.25">
      <c r="Q1157" s="19"/>
    </row>
    <row r="1158" spans="17:17" x14ac:dyDescent="0.25">
      <c r="Q1158" s="19"/>
    </row>
    <row r="1159" spans="17:17" x14ac:dyDescent="0.25">
      <c r="Q1159" s="19"/>
    </row>
    <row r="1160" spans="17:17" x14ac:dyDescent="0.25">
      <c r="Q1160" s="19"/>
    </row>
    <row r="1161" spans="17:17" x14ac:dyDescent="0.25">
      <c r="Q1161" s="19"/>
    </row>
    <row r="1162" spans="17:17" x14ac:dyDescent="0.25">
      <c r="Q1162" s="19"/>
    </row>
    <row r="1163" spans="17:17" x14ac:dyDescent="0.25">
      <c r="Q1163" s="19"/>
    </row>
    <row r="1164" spans="17:17" x14ac:dyDescent="0.25">
      <c r="Q1164" s="19"/>
    </row>
    <row r="1165" spans="17:17" x14ac:dyDescent="0.25">
      <c r="Q1165" s="19"/>
    </row>
    <row r="1166" spans="17:17" x14ac:dyDescent="0.25">
      <c r="Q1166" s="19"/>
    </row>
    <row r="1167" spans="17:17" x14ac:dyDescent="0.25">
      <c r="Q1167" s="19"/>
    </row>
    <row r="1168" spans="17:17" x14ac:dyDescent="0.25">
      <c r="Q1168" s="19"/>
    </row>
    <row r="1169" spans="17:17" x14ac:dyDescent="0.25">
      <c r="Q1169" s="19"/>
    </row>
    <row r="1170" spans="17:17" x14ac:dyDescent="0.25">
      <c r="Q1170" s="19"/>
    </row>
    <row r="1171" spans="17:17" x14ac:dyDescent="0.25">
      <c r="Q1171" s="19"/>
    </row>
    <row r="1172" spans="17:17" x14ac:dyDescent="0.25">
      <c r="Q1172" s="19"/>
    </row>
    <row r="1173" spans="17:17" x14ac:dyDescent="0.25">
      <c r="Q1173" s="19"/>
    </row>
    <row r="1174" spans="17:17" x14ac:dyDescent="0.25">
      <c r="Q1174" s="19"/>
    </row>
    <row r="1175" spans="17:17" x14ac:dyDescent="0.25">
      <c r="Q1175" s="19"/>
    </row>
    <row r="1176" spans="17:17" x14ac:dyDescent="0.25">
      <c r="Q1176" s="19"/>
    </row>
    <row r="1177" spans="17:17" x14ac:dyDescent="0.25">
      <c r="Q1177" s="19"/>
    </row>
    <row r="1178" spans="17:17" x14ac:dyDescent="0.25">
      <c r="Q1178" s="19"/>
    </row>
    <row r="1179" spans="17:17" x14ac:dyDescent="0.25">
      <c r="Q1179" s="19"/>
    </row>
    <row r="1180" spans="17:17" x14ac:dyDescent="0.25">
      <c r="Q1180" s="19"/>
    </row>
    <row r="1181" spans="17:17" x14ac:dyDescent="0.25">
      <c r="Q1181" s="19"/>
    </row>
    <row r="1182" spans="17:17" x14ac:dyDescent="0.25">
      <c r="Q1182" s="19"/>
    </row>
    <row r="1183" spans="17:17" x14ac:dyDescent="0.25">
      <c r="Q1183" s="19"/>
    </row>
    <row r="1184" spans="17:17" x14ac:dyDescent="0.25">
      <c r="Q1184" s="19"/>
    </row>
    <row r="1185" spans="17:17" x14ac:dyDescent="0.25">
      <c r="Q1185" s="19"/>
    </row>
    <row r="1186" spans="17:17" x14ac:dyDescent="0.25">
      <c r="Q1186" s="19"/>
    </row>
    <row r="1187" spans="17:17" x14ac:dyDescent="0.25">
      <c r="Q1187" s="19"/>
    </row>
    <row r="1188" spans="17:17" x14ac:dyDescent="0.25">
      <c r="Q1188" s="19"/>
    </row>
    <row r="1189" spans="17:17" x14ac:dyDescent="0.25">
      <c r="Q1189" s="19"/>
    </row>
    <row r="1190" spans="17:17" x14ac:dyDescent="0.25">
      <c r="Q1190" s="19"/>
    </row>
    <row r="1191" spans="17:17" x14ac:dyDescent="0.25">
      <c r="Q1191" s="19"/>
    </row>
    <row r="1192" spans="17:17" x14ac:dyDescent="0.25">
      <c r="Q1192" s="19"/>
    </row>
    <row r="1193" spans="17:17" x14ac:dyDescent="0.25">
      <c r="Q1193" s="19"/>
    </row>
    <row r="1194" spans="17:17" x14ac:dyDescent="0.25">
      <c r="Q1194" s="19"/>
    </row>
    <row r="1195" spans="17:17" x14ac:dyDescent="0.25">
      <c r="Q1195" s="19"/>
    </row>
    <row r="1196" spans="17:17" x14ac:dyDescent="0.25">
      <c r="Q1196" s="19"/>
    </row>
    <row r="1197" spans="17:17" x14ac:dyDescent="0.25">
      <c r="Q1197" s="19"/>
    </row>
    <row r="1198" spans="17:17" x14ac:dyDescent="0.25">
      <c r="Q1198" s="19"/>
    </row>
    <row r="1199" spans="17:17" x14ac:dyDescent="0.25">
      <c r="Q1199" s="19"/>
    </row>
    <row r="1200" spans="17:17" x14ac:dyDescent="0.25">
      <c r="Q1200" s="19"/>
    </row>
    <row r="1201" spans="17:17" x14ac:dyDescent="0.25">
      <c r="Q1201" s="19"/>
    </row>
    <row r="1202" spans="17:17" x14ac:dyDescent="0.25">
      <c r="Q1202" s="19"/>
    </row>
    <row r="1203" spans="17:17" x14ac:dyDescent="0.25">
      <c r="Q1203" s="19"/>
    </row>
    <row r="1204" spans="17:17" x14ac:dyDescent="0.25">
      <c r="Q1204" s="19"/>
    </row>
    <row r="1205" spans="17:17" x14ac:dyDescent="0.25">
      <c r="Q1205" s="19"/>
    </row>
    <row r="1206" spans="17:17" x14ac:dyDescent="0.25">
      <c r="Q1206" s="19"/>
    </row>
    <row r="1207" spans="17:17" x14ac:dyDescent="0.25">
      <c r="Q1207" s="19"/>
    </row>
    <row r="1208" spans="17:17" x14ac:dyDescent="0.25">
      <c r="Q1208" s="19"/>
    </row>
    <row r="1209" spans="17:17" x14ac:dyDescent="0.25">
      <c r="Q1209" s="19"/>
    </row>
    <row r="1210" spans="17:17" x14ac:dyDescent="0.25">
      <c r="Q1210" s="19"/>
    </row>
    <row r="1211" spans="17:17" x14ac:dyDescent="0.25">
      <c r="Q1211" s="19"/>
    </row>
    <row r="1212" spans="17:17" x14ac:dyDescent="0.25">
      <c r="Q1212" s="19"/>
    </row>
    <row r="1213" spans="17:17" x14ac:dyDescent="0.25">
      <c r="Q1213" s="19"/>
    </row>
    <row r="1214" spans="17:17" x14ac:dyDescent="0.25">
      <c r="Q1214" s="19"/>
    </row>
    <row r="1215" spans="17:17" x14ac:dyDescent="0.25">
      <c r="Q1215" s="19"/>
    </row>
    <row r="1216" spans="17:17" x14ac:dyDescent="0.25">
      <c r="Q1216" s="19"/>
    </row>
    <row r="1217" spans="17:17" x14ac:dyDescent="0.25">
      <c r="Q1217" s="19"/>
    </row>
    <row r="1218" spans="17:17" x14ac:dyDescent="0.25">
      <c r="Q1218" s="19"/>
    </row>
    <row r="1219" spans="17:17" x14ac:dyDescent="0.25">
      <c r="Q1219" s="19"/>
    </row>
    <row r="1220" spans="17:17" x14ac:dyDescent="0.25">
      <c r="Q1220" s="19"/>
    </row>
    <row r="1221" spans="17:17" x14ac:dyDescent="0.25">
      <c r="Q1221" s="19"/>
    </row>
    <row r="1222" spans="17:17" x14ac:dyDescent="0.25">
      <c r="Q1222" s="19"/>
    </row>
    <row r="1223" spans="17:17" x14ac:dyDescent="0.25">
      <c r="Q1223" s="19"/>
    </row>
    <row r="1224" spans="17:17" x14ac:dyDescent="0.25">
      <c r="Q1224" s="19"/>
    </row>
    <row r="1225" spans="17:17" x14ac:dyDescent="0.25">
      <c r="Q1225" s="19"/>
    </row>
    <row r="1226" spans="17:17" x14ac:dyDescent="0.25">
      <c r="Q1226" s="19"/>
    </row>
    <row r="1227" spans="17:17" x14ac:dyDescent="0.25">
      <c r="Q1227" s="19"/>
    </row>
    <row r="1228" spans="17:17" x14ac:dyDescent="0.25">
      <c r="Q1228" s="19"/>
    </row>
    <row r="1229" spans="17:17" x14ac:dyDescent="0.25">
      <c r="Q1229" s="19"/>
    </row>
    <row r="1230" spans="17:17" x14ac:dyDescent="0.25">
      <c r="Q1230" s="19"/>
    </row>
    <row r="1231" spans="17:17" x14ac:dyDescent="0.25">
      <c r="Q1231" s="19"/>
    </row>
    <row r="1232" spans="17:17" x14ac:dyDescent="0.25">
      <c r="Q1232" s="19"/>
    </row>
    <row r="1233" spans="17:17" x14ac:dyDescent="0.25">
      <c r="Q1233" s="19"/>
    </row>
    <row r="1234" spans="17:17" x14ac:dyDescent="0.25">
      <c r="Q1234" s="19"/>
    </row>
    <row r="1235" spans="17:17" x14ac:dyDescent="0.25">
      <c r="Q1235" s="19"/>
    </row>
    <row r="1236" spans="17:17" x14ac:dyDescent="0.25">
      <c r="Q1236" s="19"/>
    </row>
    <row r="1237" spans="17:17" x14ac:dyDescent="0.25">
      <c r="Q1237" s="19"/>
    </row>
    <row r="1238" spans="17:17" x14ac:dyDescent="0.25">
      <c r="Q1238" s="19"/>
    </row>
    <row r="1239" spans="17:17" x14ac:dyDescent="0.25">
      <c r="Q1239" s="19"/>
    </row>
    <row r="1240" spans="17:17" x14ac:dyDescent="0.25">
      <c r="Q1240" s="19"/>
    </row>
    <row r="1241" spans="17:17" x14ac:dyDescent="0.25">
      <c r="Q1241" s="19"/>
    </row>
    <row r="1242" spans="17:17" x14ac:dyDescent="0.25">
      <c r="Q1242" s="19"/>
    </row>
    <row r="1243" spans="17:17" x14ac:dyDescent="0.25">
      <c r="Q1243" s="19"/>
    </row>
    <row r="1244" spans="17:17" x14ac:dyDescent="0.25">
      <c r="Q1244" s="19"/>
    </row>
    <row r="1245" spans="17:17" x14ac:dyDescent="0.25">
      <c r="Q1245" s="19"/>
    </row>
    <row r="1246" spans="17:17" x14ac:dyDescent="0.25">
      <c r="Q1246" s="19"/>
    </row>
    <row r="1247" spans="17:17" x14ac:dyDescent="0.25">
      <c r="Q1247" s="19"/>
    </row>
    <row r="1248" spans="17:17" x14ac:dyDescent="0.25">
      <c r="Q1248" s="19"/>
    </row>
    <row r="1249" spans="17:17" x14ac:dyDescent="0.25">
      <c r="Q1249" s="19"/>
    </row>
    <row r="1250" spans="17:17" x14ac:dyDescent="0.25">
      <c r="Q1250" s="19"/>
    </row>
    <row r="1251" spans="17:17" x14ac:dyDescent="0.25">
      <c r="Q1251" s="19"/>
    </row>
    <row r="1252" spans="17:17" x14ac:dyDescent="0.25">
      <c r="Q1252" s="19"/>
    </row>
    <row r="1253" spans="17:17" x14ac:dyDescent="0.25">
      <c r="Q1253" s="19"/>
    </row>
    <row r="1254" spans="17:17" x14ac:dyDescent="0.25">
      <c r="Q1254" s="19"/>
    </row>
    <row r="1255" spans="17:17" x14ac:dyDescent="0.25">
      <c r="Q1255" s="19"/>
    </row>
    <row r="1256" spans="17:17" x14ac:dyDescent="0.25">
      <c r="Q1256" s="19"/>
    </row>
    <row r="1257" spans="17:17" x14ac:dyDescent="0.25">
      <c r="Q1257" s="19"/>
    </row>
    <row r="1258" spans="17:17" x14ac:dyDescent="0.25">
      <c r="Q1258" s="19"/>
    </row>
    <row r="1259" spans="17:17" x14ac:dyDescent="0.25">
      <c r="Q1259" s="19"/>
    </row>
    <row r="1260" spans="17:17" x14ac:dyDescent="0.25">
      <c r="Q1260" s="19"/>
    </row>
    <row r="1261" spans="17:17" x14ac:dyDescent="0.25">
      <c r="Q1261" s="19"/>
    </row>
    <row r="1262" spans="17:17" x14ac:dyDescent="0.25">
      <c r="Q1262" s="19"/>
    </row>
    <row r="1263" spans="17:17" x14ac:dyDescent="0.25">
      <c r="Q1263" s="19"/>
    </row>
    <row r="1264" spans="17:17" x14ac:dyDescent="0.25">
      <c r="Q1264" s="19"/>
    </row>
    <row r="1265" spans="17:17" x14ac:dyDescent="0.25">
      <c r="Q1265" s="19"/>
    </row>
    <row r="1266" spans="17:17" x14ac:dyDescent="0.25">
      <c r="Q1266" s="19"/>
    </row>
    <row r="1267" spans="17:17" x14ac:dyDescent="0.25">
      <c r="Q1267" s="19"/>
    </row>
    <row r="1268" spans="17:17" x14ac:dyDescent="0.25">
      <c r="Q1268" s="19"/>
    </row>
    <row r="1269" spans="17:17" x14ac:dyDescent="0.25">
      <c r="Q1269" s="19"/>
    </row>
    <row r="1270" spans="17:17" x14ac:dyDescent="0.25">
      <c r="Q1270" s="19"/>
    </row>
    <row r="1271" spans="17:17" x14ac:dyDescent="0.25">
      <c r="Q1271" s="19"/>
    </row>
    <row r="1272" spans="17:17" x14ac:dyDescent="0.25">
      <c r="Q1272" s="19"/>
    </row>
    <row r="1273" spans="17:17" x14ac:dyDescent="0.25">
      <c r="Q1273" s="19"/>
    </row>
    <row r="1274" spans="17:17" x14ac:dyDescent="0.25">
      <c r="Q1274" s="19"/>
    </row>
    <row r="1275" spans="17:17" x14ac:dyDescent="0.25">
      <c r="Q1275" s="19"/>
    </row>
    <row r="1276" spans="17:17" x14ac:dyDescent="0.25">
      <c r="Q1276" s="19"/>
    </row>
    <row r="1277" spans="17:17" x14ac:dyDescent="0.25">
      <c r="Q1277" s="19"/>
    </row>
    <row r="1278" spans="17:17" x14ac:dyDescent="0.25">
      <c r="Q1278" s="19"/>
    </row>
    <row r="1279" spans="17:17" x14ac:dyDescent="0.25">
      <c r="Q1279" s="19"/>
    </row>
    <row r="1280" spans="17:17" x14ac:dyDescent="0.25">
      <c r="Q1280" s="19"/>
    </row>
    <row r="1281" spans="17:17" x14ac:dyDescent="0.25">
      <c r="Q1281" s="19"/>
    </row>
    <row r="1282" spans="17:17" x14ac:dyDescent="0.25">
      <c r="Q1282" s="19"/>
    </row>
    <row r="1283" spans="17:17" x14ac:dyDescent="0.25">
      <c r="Q1283" s="19"/>
    </row>
    <row r="1284" spans="17:17" x14ac:dyDescent="0.25">
      <c r="Q1284" s="19"/>
    </row>
    <row r="1285" spans="17:17" x14ac:dyDescent="0.25">
      <c r="Q1285" s="19"/>
    </row>
    <row r="1286" spans="17:17" x14ac:dyDescent="0.25">
      <c r="Q1286" s="19"/>
    </row>
    <row r="1287" spans="17:17" x14ac:dyDescent="0.25">
      <c r="Q1287" s="19"/>
    </row>
    <row r="1288" spans="17:17" x14ac:dyDescent="0.25">
      <c r="Q1288" s="19"/>
    </row>
    <row r="1289" spans="17:17" x14ac:dyDescent="0.25">
      <c r="Q1289" s="19"/>
    </row>
    <row r="1290" spans="17:17" x14ac:dyDescent="0.25">
      <c r="Q1290" s="19"/>
    </row>
    <row r="1291" spans="17:17" x14ac:dyDescent="0.25">
      <c r="Q1291" s="19"/>
    </row>
    <row r="1292" spans="17:17" x14ac:dyDescent="0.25">
      <c r="Q1292" s="19"/>
    </row>
    <row r="1293" spans="17:17" x14ac:dyDescent="0.25">
      <c r="Q1293" s="19"/>
    </row>
    <row r="1294" spans="17:17" x14ac:dyDescent="0.25">
      <c r="Q1294" s="19"/>
    </row>
    <row r="1295" spans="17:17" x14ac:dyDescent="0.25">
      <c r="Q1295" s="19"/>
    </row>
    <row r="1296" spans="17:17" x14ac:dyDescent="0.25">
      <c r="Q1296" s="19"/>
    </row>
    <row r="1297" spans="17:17" x14ac:dyDescent="0.25">
      <c r="Q1297" s="19"/>
    </row>
    <row r="1298" spans="17:17" x14ac:dyDescent="0.25">
      <c r="Q1298" s="19"/>
    </row>
    <row r="1299" spans="17:17" x14ac:dyDescent="0.25">
      <c r="Q1299" s="19"/>
    </row>
    <row r="1300" spans="17:17" x14ac:dyDescent="0.25">
      <c r="Q1300" s="19"/>
    </row>
    <row r="1301" spans="17:17" x14ac:dyDescent="0.25">
      <c r="Q1301" s="19"/>
    </row>
    <row r="1302" spans="17:17" x14ac:dyDescent="0.25">
      <c r="Q1302" s="19"/>
    </row>
    <row r="1303" spans="17:17" x14ac:dyDescent="0.25">
      <c r="Q1303" s="19"/>
    </row>
    <row r="1304" spans="17:17" x14ac:dyDescent="0.25">
      <c r="Q1304" s="19"/>
    </row>
    <row r="1305" spans="17:17" x14ac:dyDescent="0.25">
      <c r="Q1305" s="19"/>
    </row>
    <row r="1306" spans="17:17" x14ac:dyDescent="0.25">
      <c r="Q1306" s="19"/>
    </row>
    <row r="1307" spans="17:17" x14ac:dyDescent="0.25">
      <c r="Q1307" s="19"/>
    </row>
    <row r="1308" spans="17:17" x14ac:dyDescent="0.25">
      <c r="Q1308" s="19"/>
    </row>
    <row r="1309" spans="17:17" x14ac:dyDescent="0.25">
      <c r="Q1309" s="19"/>
    </row>
    <row r="1310" spans="17:17" x14ac:dyDescent="0.25">
      <c r="Q1310" s="19"/>
    </row>
    <row r="1311" spans="17:17" x14ac:dyDescent="0.25">
      <c r="Q1311" s="19"/>
    </row>
    <row r="1312" spans="17:17" x14ac:dyDescent="0.25">
      <c r="Q1312" s="19"/>
    </row>
    <row r="1313" spans="17:17" x14ac:dyDescent="0.25">
      <c r="Q1313" s="19"/>
    </row>
    <row r="1314" spans="17:17" x14ac:dyDescent="0.25">
      <c r="Q1314" s="19"/>
    </row>
    <row r="1315" spans="17:17" x14ac:dyDescent="0.25">
      <c r="Q1315" s="19"/>
    </row>
    <row r="1316" spans="17:17" x14ac:dyDescent="0.25">
      <c r="Q1316" s="19"/>
    </row>
    <row r="1317" spans="17:17" x14ac:dyDescent="0.25">
      <c r="Q1317" s="19"/>
    </row>
    <row r="1318" spans="17:17" x14ac:dyDescent="0.25">
      <c r="Q1318" s="19"/>
    </row>
    <row r="1319" spans="17:17" x14ac:dyDescent="0.25">
      <c r="Q1319" s="19"/>
    </row>
    <row r="1320" spans="17:17" x14ac:dyDescent="0.25">
      <c r="Q1320" s="19"/>
    </row>
    <row r="1321" spans="17:17" x14ac:dyDescent="0.25">
      <c r="Q1321" s="19"/>
    </row>
    <row r="1322" spans="17:17" x14ac:dyDescent="0.25">
      <c r="Q1322" s="19"/>
    </row>
    <row r="1323" spans="17:17" x14ac:dyDescent="0.25">
      <c r="Q1323" s="19"/>
    </row>
    <row r="1324" spans="17:17" x14ac:dyDescent="0.25">
      <c r="Q1324" s="19"/>
    </row>
    <row r="1325" spans="17:17" x14ac:dyDescent="0.25">
      <c r="Q1325" s="19"/>
    </row>
    <row r="1326" spans="17:17" x14ac:dyDescent="0.25">
      <c r="Q1326" s="19"/>
    </row>
    <row r="1327" spans="17:17" x14ac:dyDescent="0.25">
      <c r="Q1327" s="19"/>
    </row>
    <row r="1328" spans="17:17" x14ac:dyDescent="0.25">
      <c r="Q1328" s="19"/>
    </row>
    <row r="1329" spans="17:17" x14ac:dyDescent="0.25">
      <c r="Q1329" s="19"/>
    </row>
    <row r="1330" spans="17:17" x14ac:dyDescent="0.25">
      <c r="Q1330" s="19"/>
    </row>
    <row r="1331" spans="17:17" x14ac:dyDescent="0.25">
      <c r="Q1331" s="19"/>
    </row>
    <row r="1332" spans="17:17" x14ac:dyDescent="0.25">
      <c r="Q1332" s="19"/>
    </row>
    <row r="1333" spans="17:17" x14ac:dyDescent="0.25">
      <c r="Q1333" s="19"/>
    </row>
    <row r="1334" spans="17:17" x14ac:dyDescent="0.25">
      <c r="Q1334" s="19"/>
    </row>
    <row r="1335" spans="17:17" x14ac:dyDescent="0.25">
      <c r="Q1335" s="19"/>
    </row>
    <row r="1336" spans="17:17" x14ac:dyDescent="0.25">
      <c r="Q1336" s="19"/>
    </row>
    <row r="1337" spans="17:17" x14ac:dyDescent="0.25">
      <c r="Q1337" s="19"/>
    </row>
    <row r="1338" spans="17:17" x14ac:dyDescent="0.25">
      <c r="Q1338" s="19"/>
    </row>
    <row r="1339" spans="17:17" x14ac:dyDescent="0.25">
      <c r="Q1339" s="19"/>
    </row>
    <row r="1340" spans="17:17" x14ac:dyDescent="0.25">
      <c r="Q1340" s="19"/>
    </row>
    <row r="1341" spans="17:17" x14ac:dyDescent="0.25">
      <c r="Q1341" s="19"/>
    </row>
    <row r="1342" spans="17:17" x14ac:dyDescent="0.25">
      <c r="Q1342" s="19"/>
    </row>
    <row r="1343" spans="17:17" x14ac:dyDescent="0.25">
      <c r="Q1343" s="19"/>
    </row>
    <row r="1344" spans="17:17" x14ac:dyDescent="0.25">
      <c r="Q1344" s="19"/>
    </row>
    <row r="1345" spans="17:17" x14ac:dyDescent="0.25">
      <c r="Q1345" s="19"/>
    </row>
    <row r="1346" spans="17:17" x14ac:dyDescent="0.25">
      <c r="Q1346" s="19"/>
    </row>
    <row r="1347" spans="17:17" x14ac:dyDescent="0.25">
      <c r="Q1347" s="19"/>
    </row>
    <row r="1348" spans="17:17" x14ac:dyDescent="0.25">
      <c r="Q1348" s="19"/>
    </row>
    <row r="1349" spans="17:17" x14ac:dyDescent="0.25">
      <c r="Q1349" s="19"/>
    </row>
    <row r="1350" spans="17:17" x14ac:dyDescent="0.25">
      <c r="Q1350" s="19"/>
    </row>
    <row r="1351" spans="17:17" x14ac:dyDescent="0.25">
      <c r="Q1351" s="19"/>
    </row>
    <row r="1352" spans="17:17" x14ac:dyDescent="0.25">
      <c r="Q1352" s="19"/>
    </row>
    <row r="1353" spans="17:17" x14ac:dyDescent="0.25">
      <c r="Q1353" s="19"/>
    </row>
    <row r="1354" spans="17:17" x14ac:dyDescent="0.25">
      <c r="Q1354" s="19"/>
    </row>
    <row r="1355" spans="17:17" x14ac:dyDescent="0.25">
      <c r="Q1355" s="19"/>
    </row>
    <row r="1356" spans="17:17" x14ac:dyDescent="0.25">
      <c r="Q1356" s="19"/>
    </row>
    <row r="1357" spans="17:17" x14ac:dyDescent="0.25">
      <c r="Q1357" s="19"/>
    </row>
    <row r="1358" spans="17:17" x14ac:dyDescent="0.25">
      <c r="Q1358" s="19"/>
    </row>
    <row r="1359" spans="17:17" x14ac:dyDescent="0.25">
      <c r="Q1359" s="19"/>
    </row>
    <row r="1360" spans="17:17" x14ac:dyDescent="0.25">
      <c r="Q1360" s="19"/>
    </row>
    <row r="1361" spans="17:17" x14ac:dyDescent="0.25">
      <c r="Q1361" s="19"/>
    </row>
    <row r="1362" spans="17:17" x14ac:dyDescent="0.25">
      <c r="Q1362" s="19"/>
    </row>
    <row r="1363" spans="17:17" x14ac:dyDescent="0.25">
      <c r="Q1363" s="19"/>
    </row>
    <row r="1364" spans="17:17" x14ac:dyDescent="0.25">
      <c r="Q1364" s="19"/>
    </row>
    <row r="1365" spans="17:17" x14ac:dyDescent="0.25">
      <c r="Q1365" s="19"/>
    </row>
    <row r="1366" spans="17:17" x14ac:dyDescent="0.25">
      <c r="Q1366" s="19"/>
    </row>
    <row r="1367" spans="17:17" x14ac:dyDescent="0.25">
      <c r="Q1367" s="19"/>
    </row>
    <row r="1368" spans="17:17" x14ac:dyDescent="0.25">
      <c r="Q1368" s="19"/>
    </row>
    <row r="1369" spans="17:17" x14ac:dyDescent="0.25">
      <c r="Q1369" s="19"/>
    </row>
    <row r="1370" spans="17:17" x14ac:dyDescent="0.25">
      <c r="Q1370" s="19"/>
    </row>
    <row r="1371" spans="17:17" x14ac:dyDescent="0.25">
      <c r="Q1371" s="19"/>
    </row>
    <row r="1372" spans="17:17" x14ac:dyDescent="0.25">
      <c r="Q1372" s="19"/>
    </row>
    <row r="1373" spans="17:17" x14ac:dyDescent="0.25">
      <c r="Q1373" s="19"/>
    </row>
    <row r="1374" spans="17:17" x14ac:dyDescent="0.25">
      <c r="Q1374" s="19"/>
    </row>
    <row r="1375" spans="17:17" x14ac:dyDescent="0.25">
      <c r="Q1375" s="19"/>
    </row>
    <row r="1376" spans="17:17" x14ac:dyDescent="0.25">
      <c r="Q1376" s="19"/>
    </row>
    <row r="1377" spans="17:17" x14ac:dyDescent="0.25">
      <c r="Q1377" s="19"/>
    </row>
    <row r="1378" spans="17:17" x14ac:dyDescent="0.25">
      <c r="Q1378" s="19"/>
    </row>
    <row r="1379" spans="17:17" x14ac:dyDescent="0.25">
      <c r="Q1379" s="19"/>
    </row>
    <row r="1380" spans="17:17" x14ac:dyDescent="0.25">
      <c r="Q1380" s="19"/>
    </row>
    <row r="1381" spans="17:17" x14ac:dyDescent="0.25">
      <c r="Q1381" s="19"/>
    </row>
    <row r="1382" spans="17:17" x14ac:dyDescent="0.25">
      <c r="Q1382" s="19"/>
    </row>
    <row r="1383" spans="17:17" x14ac:dyDescent="0.25">
      <c r="Q1383" s="19"/>
    </row>
    <row r="1384" spans="17:17" x14ac:dyDescent="0.25">
      <c r="Q1384" s="19"/>
    </row>
    <row r="1385" spans="17:17" x14ac:dyDescent="0.25">
      <c r="Q1385" s="19"/>
    </row>
    <row r="1386" spans="17:17" x14ac:dyDescent="0.25">
      <c r="Q1386" s="19"/>
    </row>
    <row r="1387" spans="17:17" x14ac:dyDescent="0.25">
      <c r="Q1387" s="19"/>
    </row>
    <row r="1388" spans="17:17" x14ac:dyDescent="0.25">
      <c r="Q1388" s="19"/>
    </row>
    <row r="1389" spans="17:17" x14ac:dyDescent="0.25">
      <c r="Q1389" s="19"/>
    </row>
    <row r="1390" spans="17:17" x14ac:dyDescent="0.25">
      <c r="Q1390" s="19"/>
    </row>
    <row r="1391" spans="17:17" x14ac:dyDescent="0.25">
      <c r="Q1391" s="19"/>
    </row>
    <row r="1392" spans="17:17" x14ac:dyDescent="0.25">
      <c r="Q1392" s="19"/>
    </row>
    <row r="1393" spans="17:17" x14ac:dyDescent="0.25">
      <c r="Q1393" s="19"/>
    </row>
    <row r="1394" spans="17:17" x14ac:dyDescent="0.25">
      <c r="Q1394" s="19"/>
    </row>
    <row r="1395" spans="17:17" x14ac:dyDescent="0.25">
      <c r="Q1395" s="19"/>
    </row>
    <row r="1396" spans="17:17" x14ac:dyDescent="0.25">
      <c r="Q1396" s="19"/>
    </row>
    <row r="1397" spans="17:17" x14ac:dyDescent="0.25">
      <c r="Q1397" s="19"/>
    </row>
    <row r="1398" spans="17:17" x14ac:dyDescent="0.25">
      <c r="Q1398" s="19"/>
    </row>
    <row r="1399" spans="17:17" x14ac:dyDescent="0.25">
      <c r="Q1399" s="19"/>
    </row>
    <row r="1400" spans="17:17" x14ac:dyDescent="0.25">
      <c r="Q1400" s="19"/>
    </row>
    <row r="1401" spans="17:17" x14ac:dyDescent="0.25">
      <c r="Q1401" s="19"/>
    </row>
    <row r="1402" spans="17:17" x14ac:dyDescent="0.25">
      <c r="Q1402" s="19"/>
    </row>
    <row r="1403" spans="17:17" x14ac:dyDescent="0.25">
      <c r="Q1403" s="19"/>
    </row>
    <row r="1404" spans="17:17" x14ac:dyDescent="0.25">
      <c r="Q1404" s="19"/>
    </row>
    <row r="1405" spans="17:17" x14ac:dyDescent="0.25">
      <c r="Q1405" s="19"/>
    </row>
    <row r="1406" spans="17:17" x14ac:dyDescent="0.25">
      <c r="Q1406" s="19"/>
    </row>
    <row r="1407" spans="17:17" x14ac:dyDescent="0.25">
      <c r="Q1407" s="19"/>
    </row>
    <row r="1408" spans="17:17" x14ac:dyDescent="0.25">
      <c r="Q1408" s="19"/>
    </row>
    <row r="1409" spans="17:17" x14ac:dyDescent="0.25">
      <c r="Q1409" s="19"/>
    </row>
    <row r="1410" spans="17:17" x14ac:dyDescent="0.25">
      <c r="Q1410" s="19"/>
    </row>
    <row r="1411" spans="17:17" x14ac:dyDescent="0.25">
      <c r="Q1411" s="19"/>
    </row>
    <row r="1412" spans="17:17" x14ac:dyDescent="0.25">
      <c r="Q1412" s="19"/>
    </row>
    <row r="1413" spans="17:17" x14ac:dyDescent="0.25">
      <c r="Q1413" s="19"/>
    </row>
    <row r="1414" spans="17:17" x14ac:dyDescent="0.25">
      <c r="Q1414" s="19"/>
    </row>
    <row r="1415" spans="17:17" x14ac:dyDescent="0.25">
      <c r="Q1415" s="19"/>
    </row>
    <row r="1416" spans="17:17" x14ac:dyDescent="0.25">
      <c r="Q1416" s="19"/>
    </row>
    <row r="1417" spans="17:17" x14ac:dyDescent="0.25">
      <c r="Q1417" s="19"/>
    </row>
    <row r="1418" spans="17:17" x14ac:dyDescent="0.25">
      <c r="Q1418" s="19"/>
    </row>
    <row r="1419" spans="17:17" x14ac:dyDescent="0.25">
      <c r="Q1419" s="19"/>
    </row>
    <row r="1420" spans="17:17" x14ac:dyDescent="0.25">
      <c r="Q1420" s="19"/>
    </row>
    <row r="1421" spans="17:17" x14ac:dyDescent="0.25">
      <c r="Q1421" s="19"/>
    </row>
    <row r="1422" spans="17:17" x14ac:dyDescent="0.25">
      <c r="Q1422" s="19"/>
    </row>
    <row r="1423" spans="17:17" x14ac:dyDescent="0.25">
      <c r="Q1423" s="19"/>
    </row>
    <row r="1424" spans="17:17" x14ac:dyDescent="0.25">
      <c r="Q1424" s="19"/>
    </row>
    <row r="1425" spans="17:17" x14ac:dyDescent="0.25">
      <c r="Q1425" s="19"/>
    </row>
    <row r="1426" spans="17:17" x14ac:dyDescent="0.25">
      <c r="Q1426" s="19"/>
    </row>
    <row r="1427" spans="17:17" x14ac:dyDescent="0.25">
      <c r="Q1427" s="19"/>
    </row>
    <row r="1428" spans="17:17" x14ac:dyDescent="0.25">
      <c r="Q1428" s="19"/>
    </row>
    <row r="1429" spans="17:17" x14ac:dyDescent="0.25">
      <c r="Q1429" s="19"/>
    </row>
    <row r="1430" spans="17:17" x14ac:dyDescent="0.25">
      <c r="Q1430" s="19"/>
    </row>
    <row r="1431" spans="17:17" x14ac:dyDescent="0.25">
      <c r="Q1431" s="19"/>
    </row>
    <row r="1432" spans="17:17" x14ac:dyDescent="0.25">
      <c r="Q1432" s="19"/>
    </row>
    <row r="1433" spans="17:17" x14ac:dyDescent="0.25">
      <c r="Q1433" s="19"/>
    </row>
    <row r="1434" spans="17:17" x14ac:dyDescent="0.25">
      <c r="Q1434" s="19"/>
    </row>
    <row r="1435" spans="17:17" x14ac:dyDescent="0.25">
      <c r="Q1435" s="19"/>
    </row>
    <row r="1436" spans="17:17" x14ac:dyDescent="0.25">
      <c r="Q1436" s="19"/>
    </row>
    <row r="1437" spans="17:17" x14ac:dyDescent="0.25">
      <c r="Q1437" s="19"/>
    </row>
    <row r="1438" spans="17:17" x14ac:dyDescent="0.25">
      <c r="Q1438" s="19"/>
    </row>
    <row r="1439" spans="17:17" x14ac:dyDescent="0.25">
      <c r="Q1439" s="19"/>
    </row>
    <row r="1440" spans="17:17" x14ac:dyDescent="0.25">
      <c r="Q1440" s="19"/>
    </row>
    <row r="1441" spans="17:17" x14ac:dyDescent="0.25">
      <c r="Q1441" s="19"/>
    </row>
    <row r="1442" spans="17:17" x14ac:dyDescent="0.25">
      <c r="Q1442" s="19"/>
    </row>
    <row r="1443" spans="17:17" x14ac:dyDescent="0.25">
      <c r="Q1443" s="19"/>
    </row>
    <row r="1444" spans="17:17" x14ac:dyDescent="0.25">
      <c r="Q1444" s="19"/>
    </row>
    <row r="1445" spans="17:17" x14ac:dyDescent="0.25">
      <c r="Q1445" s="19"/>
    </row>
    <row r="1446" spans="17:17" x14ac:dyDescent="0.25">
      <c r="Q1446" s="19"/>
    </row>
    <row r="1447" spans="17:17" x14ac:dyDescent="0.25">
      <c r="Q1447" s="19"/>
    </row>
    <row r="1448" spans="17:17" x14ac:dyDescent="0.25">
      <c r="Q1448" s="19"/>
    </row>
    <row r="1449" spans="17:17" x14ac:dyDescent="0.25">
      <c r="Q1449" s="19"/>
    </row>
    <row r="1450" spans="17:17" x14ac:dyDescent="0.25">
      <c r="Q1450" s="19"/>
    </row>
    <row r="1451" spans="17:17" x14ac:dyDescent="0.25">
      <c r="Q1451" s="19"/>
    </row>
    <row r="1452" spans="17:17" x14ac:dyDescent="0.25">
      <c r="Q1452" s="19"/>
    </row>
    <row r="1453" spans="17:17" x14ac:dyDescent="0.25">
      <c r="Q1453" s="19"/>
    </row>
    <row r="1454" spans="17:17" x14ac:dyDescent="0.25">
      <c r="Q1454" s="19"/>
    </row>
    <row r="1455" spans="17:17" x14ac:dyDescent="0.25">
      <c r="Q1455" s="19"/>
    </row>
    <row r="1456" spans="17:17" x14ac:dyDescent="0.25">
      <c r="Q1456" s="19"/>
    </row>
    <row r="1457" spans="17:17" x14ac:dyDescent="0.25">
      <c r="Q1457" s="19"/>
    </row>
    <row r="1458" spans="17:17" x14ac:dyDescent="0.25">
      <c r="Q1458" s="19"/>
    </row>
    <row r="1459" spans="17:17" x14ac:dyDescent="0.25">
      <c r="Q1459" s="19"/>
    </row>
    <row r="1460" spans="17:17" x14ac:dyDescent="0.25">
      <c r="Q1460" s="19"/>
    </row>
    <row r="1461" spans="17:17" x14ac:dyDescent="0.25">
      <c r="Q1461" s="19"/>
    </row>
    <row r="1462" spans="17:17" x14ac:dyDescent="0.25">
      <c r="Q1462" s="19"/>
    </row>
    <row r="1463" spans="17:17" x14ac:dyDescent="0.25">
      <c r="Q1463" s="19"/>
    </row>
    <row r="1464" spans="17:17" x14ac:dyDescent="0.25">
      <c r="Q1464" s="19"/>
    </row>
    <row r="1465" spans="17:17" x14ac:dyDescent="0.25">
      <c r="Q1465" s="19"/>
    </row>
    <row r="1466" spans="17:17" x14ac:dyDescent="0.25">
      <c r="Q1466" s="19"/>
    </row>
    <row r="1467" spans="17:17" x14ac:dyDescent="0.25">
      <c r="Q1467" s="19"/>
    </row>
    <row r="1468" spans="17:17" x14ac:dyDescent="0.25">
      <c r="Q1468" s="19"/>
    </row>
    <row r="1469" spans="17:17" x14ac:dyDescent="0.25">
      <c r="Q1469" s="19"/>
    </row>
    <row r="1470" spans="17:17" x14ac:dyDescent="0.25">
      <c r="Q1470" s="19"/>
    </row>
    <row r="1471" spans="17:17" x14ac:dyDescent="0.25">
      <c r="Q1471" s="19"/>
    </row>
    <row r="1472" spans="17:17" x14ac:dyDescent="0.25">
      <c r="Q1472" s="19"/>
    </row>
    <row r="1473" spans="17:17" x14ac:dyDescent="0.25">
      <c r="Q1473" s="19"/>
    </row>
    <row r="1474" spans="17:17" x14ac:dyDescent="0.25">
      <c r="Q1474" s="19"/>
    </row>
    <row r="1475" spans="17:17" x14ac:dyDescent="0.25">
      <c r="Q1475" s="19"/>
    </row>
    <row r="1476" spans="17:17" x14ac:dyDescent="0.25">
      <c r="Q1476" s="19"/>
    </row>
    <row r="1477" spans="17:17" x14ac:dyDescent="0.25">
      <c r="Q1477" s="19"/>
    </row>
    <row r="1478" spans="17:17" x14ac:dyDescent="0.25">
      <c r="Q1478" s="19"/>
    </row>
    <row r="1479" spans="17:17" x14ac:dyDescent="0.25">
      <c r="Q1479" s="19"/>
    </row>
    <row r="1480" spans="17:17" x14ac:dyDescent="0.25">
      <c r="Q1480" s="19"/>
    </row>
    <row r="1481" spans="17:17" x14ac:dyDescent="0.25">
      <c r="Q1481" s="19"/>
    </row>
    <row r="1482" spans="17:17" x14ac:dyDescent="0.25">
      <c r="Q1482" s="19"/>
    </row>
    <row r="1483" spans="17:17" x14ac:dyDescent="0.25">
      <c r="Q1483" s="19"/>
    </row>
    <row r="1484" spans="17:17" x14ac:dyDescent="0.25">
      <c r="Q1484" s="19"/>
    </row>
    <row r="1485" spans="17:17" x14ac:dyDescent="0.25">
      <c r="Q1485" s="19"/>
    </row>
    <row r="1486" spans="17:17" x14ac:dyDescent="0.25">
      <c r="Q1486" s="19"/>
    </row>
    <row r="1487" spans="17:17" x14ac:dyDescent="0.25">
      <c r="Q1487" s="19"/>
    </row>
    <row r="1488" spans="17:17" x14ac:dyDescent="0.25">
      <c r="Q1488" s="19"/>
    </row>
    <row r="1489" spans="17:17" x14ac:dyDescent="0.25">
      <c r="Q1489" s="19"/>
    </row>
    <row r="1490" spans="17:17" x14ac:dyDescent="0.25">
      <c r="Q1490" s="19"/>
    </row>
    <row r="1491" spans="17:17" x14ac:dyDescent="0.25">
      <c r="Q1491" s="19"/>
    </row>
    <row r="1492" spans="17:17" x14ac:dyDescent="0.25">
      <c r="Q1492" s="19"/>
    </row>
    <row r="1493" spans="17:17" x14ac:dyDescent="0.25">
      <c r="Q1493" s="19"/>
    </row>
    <row r="1494" spans="17:17" x14ac:dyDescent="0.25">
      <c r="Q1494" s="19"/>
    </row>
    <row r="1495" spans="17:17" x14ac:dyDescent="0.25">
      <c r="Q1495" s="19"/>
    </row>
    <row r="1496" spans="17:17" x14ac:dyDescent="0.25">
      <c r="Q1496" s="19"/>
    </row>
    <row r="1497" spans="17:17" x14ac:dyDescent="0.25">
      <c r="Q1497" s="19"/>
    </row>
    <row r="1498" spans="17:17" x14ac:dyDescent="0.25">
      <c r="Q1498" s="19"/>
    </row>
    <row r="1499" spans="17:17" x14ac:dyDescent="0.25">
      <c r="Q1499" s="19"/>
    </row>
    <row r="1500" spans="17:17" x14ac:dyDescent="0.25">
      <c r="Q1500" s="19"/>
    </row>
    <row r="1501" spans="17:17" x14ac:dyDescent="0.25">
      <c r="Q1501" s="19"/>
    </row>
    <row r="1502" spans="17:17" x14ac:dyDescent="0.25">
      <c r="Q1502" s="19"/>
    </row>
    <row r="1503" spans="17:17" x14ac:dyDescent="0.25">
      <c r="Q1503" s="19"/>
    </row>
    <row r="1504" spans="17:17" x14ac:dyDescent="0.25">
      <c r="Q1504" s="19"/>
    </row>
    <row r="1505" spans="17:17" x14ac:dyDescent="0.25">
      <c r="Q1505" s="19"/>
    </row>
    <row r="1506" spans="17:17" x14ac:dyDescent="0.25">
      <c r="Q1506" s="19"/>
    </row>
    <row r="1507" spans="17:17" x14ac:dyDescent="0.25">
      <c r="Q1507" s="19"/>
    </row>
    <row r="1508" spans="17:17" x14ac:dyDescent="0.25">
      <c r="Q1508" s="19"/>
    </row>
    <row r="1509" spans="17:17" x14ac:dyDescent="0.25">
      <c r="Q1509" s="19"/>
    </row>
    <row r="1510" spans="17:17" x14ac:dyDescent="0.25">
      <c r="Q1510" s="19"/>
    </row>
    <row r="1511" spans="17:17" x14ac:dyDescent="0.25">
      <c r="Q1511" s="19"/>
    </row>
    <row r="1512" spans="17:17" x14ac:dyDescent="0.25">
      <c r="Q1512" s="19"/>
    </row>
    <row r="1513" spans="17:17" x14ac:dyDescent="0.25">
      <c r="Q1513" s="19"/>
    </row>
    <row r="1514" spans="17:17" x14ac:dyDescent="0.25">
      <c r="Q1514" s="19"/>
    </row>
    <row r="1515" spans="17:17" x14ac:dyDescent="0.25">
      <c r="Q1515" s="19"/>
    </row>
    <row r="1516" spans="17:17" x14ac:dyDescent="0.25">
      <c r="Q1516" s="19"/>
    </row>
    <row r="1517" spans="17:17" x14ac:dyDescent="0.25">
      <c r="Q1517" s="19"/>
    </row>
    <row r="1518" spans="17:17" x14ac:dyDescent="0.25">
      <c r="Q1518" s="19"/>
    </row>
    <row r="1519" spans="17:17" x14ac:dyDescent="0.25">
      <c r="Q1519" s="19"/>
    </row>
    <row r="1520" spans="17:17" x14ac:dyDescent="0.25">
      <c r="Q1520" s="19"/>
    </row>
    <row r="1521" spans="17:17" x14ac:dyDescent="0.25">
      <c r="Q1521" s="19"/>
    </row>
    <row r="1522" spans="17:17" x14ac:dyDescent="0.25">
      <c r="Q1522" s="19"/>
    </row>
    <row r="1523" spans="17:17" x14ac:dyDescent="0.25">
      <c r="Q1523" s="19"/>
    </row>
    <row r="1524" spans="17:17" x14ac:dyDescent="0.25">
      <c r="Q1524" s="19"/>
    </row>
    <row r="1525" spans="17:17" x14ac:dyDescent="0.25">
      <c r="Q1525" s="19"/>
    </row>
    <row r="1526" spans="17:17" x14ac:dyDescent="0.25">
      <c r="Q1526" s="19"/>
    </row>
    <row r="1527" spans="17:17" x14ac:dyDescent="0.25">
      <c r="Q1527" s="19"/>
    </row>
    <row r="1528" spans="17:17" x14ac:dyDescent="0.25">
      <c r="Q1528" s="19"/>
    </row>
    <row r="1529" spans="17:17" x14ac:dyDescent="0.25">
      <c r="Q1529" s="19"/>
    </row>
    <row r="1530" spans="17:17" x14ac:dyDescent="0.25">
      <c r="Q1530" s="19"/>
    </row>
    <row r="1531" spans="17:17" x14ac:dyDescent="0.25">
      <c r="Q1531" s="19"/>
    </row>
    <row r="1532" spans="17:17" x14ac:dyDescent="0.25">
      <c r="Q1532" s="19"/>
    </row>
    <row r="1533" spans="17:17" x14ac:dyDescent="0.25">
      <c r="Q1533" s="19"/>
    </row>
    <row r="1534" spans="17:17" x14ac:dyDescent="0.25">
      <c r="Q1534" s="19"/>
    </row>
    <row r="1535" spans="17:17" x14ac:dyDescent="0.25">
      <c r="Q1535" s="19"/>
    </row>
    <row r="1536" spans="17:17" x14ac:dyDescent="0.25">
      <c r="Q1536" s="19"/>
    </row>
    <row r="1537" spans="17:17" x14ac:dyDescent="0.25">
      <c r="Q1537" s="19"/>
    </row>
    <row r="1538" spans="17:17" x14ac:dyDescent="0.25">
      <c r="Q1538" s="19"/>
    </row>
    <row r="1539" spans="17:17" x14ac:dyDescent="0.25">
      <c r="Q1539" s="19"/>
    </row>
    <row r="1540" spans="17:17" x14ac:dyDescent="0.25">
      <c r="Q1540" s="19"/>
    </row>
    <row r="1541" spans="17:17" x14ac:dyDescent="0.25">
      <c r="Q1541" s="19"/>
    </row>
    <row r="1542" spans="17:17" x14ac:dyDescent="0.25">
      <c r="Q1542" s="19"/>
    </row>
    <row r="1543" spans="17:17" x14ac:dyDescent="0.25">
      <c r="Q1543" s="19"/>
    </row>
    <row r="1544" spans="17:17" x14ac:dyDescent="0.25">
      <c r="Q1544" s="19"/>
    </row>
    <row r="1545" spans="17:17" x14ac:dyDescent="0.25">
      <c r="Q1545" s="19"/>
    </row>
    <row r="1546" spans="17:17" x14ac:dyDescent="0.25">
      <c r="Q1546" s="19"/>
    </row>
    <row r="1547" spans="17:17" x14ac:dyDescent="0.25">
      <c r="Q1547" s="19"/>
    </row>
    <row r="1548" spans="17:17" x14ac:dyDescent="0.25">
      <c r="Q1548" s="19"/>
    </row>
    <row r="1549" spans="17:17" x14ac:dyDescent="0.25">
      <c r="Q1549" s="19"/>
    </row>
    <row r="1550" spans="17:17" x14ac:dyDescent="0.25">
      <c r="Q1550" s="19"/>
    </row>
    <row r="1551" spans="17:17" x14ac:dyDescent="0.25">
      <c r="Q1551" s="19"/>
    </row>
    <row r="1552" spans="17:17" x14ac:dyDescent="0.25">
      <c r="Q1552" s="19"/>
    </row>
    <row r="1553" spans="17:17" x14ac:dyDescent="0.25">
      <c r="Q1553" s="19"/>
    </row>
    <row r="1554" spans="17:17" x14ac:dyDescent="0.25">
      <c r="Q1554" s="19"/>
    </row>
    <row r="1555" spans="17:17" x14ac:dyDescent="0.25">
      <c r="Q1555" s="19"/>
    </row>
    <row r="1556" spans="17:17" x14ac:dyDescent="0.25">
      <c r="Q1556" s="19"/>
    </row>
    <row r="1557" spans="17:17" x14ac:dyDescent="0.25">
      <c r="Q1557" s="19"/>
    </row>
    <row r="1558" spans="17:17" x14ac:dyDescent="0.25">
      <c r="Q1558" s="19"/>
    </row>
    <row r="1559" spans="17:17" x14ac:dyDescent="0.25">
      <c r="Q1559" s="19"/>
    </row>
    <row r="1560" spans="17:17" x14ac:dyDescent="0.25">
      <c r="Q1560" s="19"/>
    </row>
    <row r="1561" spans="17:17" x14ac:dyDescent="0.25">
      <c r="Q1561" s="19"/>
    </row>
    <row r="1562" spans="17:17" x14ac:dyDescent="0.25">
      <c r="Q1562" s="19"/>
    </row>
    <row r="1563" spans="17:17" x14ac:dyDescent="0.25">
      <c r="Q1563" s="19"/>
    </row>
    <row r="1564" spans="17:17" x14ac:dyDescent="0.25">
      <c r="Q1564" s="19"/>
    </row>
    <row r="1565" spans="17:17" x14ac:dyDescent="0.25">
      <c r="Q1565" s="19"/>
    </row>
    <row r="1566" spans="17:17" x14ac:dyDescent="0.25">
      <c r="Q1566" s="19"/>
    </row>
    <row r="1567" spans="17:17" x14ac:dyDescent="0.25">
      <c r="Q1567" s="19"/>
    </row>
    <row r="1568" spans="17:17" x14ac:dyDescent="0.25">
      <c r="Q1568" s="19"/>
    </row>
    <row r="1569" spans="17:17" x14ac:dyDescent="0.25">
      <c r="Q1569" s="19"/>
    </row>
    <row r="1570" spans="17:17" x14ac:dyDescent="0.25">
      <c r="Q1570" s="19"/>
    </row>
    <row r="1571" spans="17:17" x14ac:dyDescent="0.25">
      <c r="Q1571" s="19"/>
    </row>
    <row r="1572" spans="17:17" x14ac:dyDescent="0.25">
      <c r="Q1572" s="19"/>
    </row>
    <row r="1573" spans="17:17" x14ac:dyDescent="0.25">
      <c r="Q1573" s="19"/>
    </row>
    <row r="1574" spans="17:17" x14ac:dyDescent="0.25">
      <c r="Q1574" s="19"/>
    </row>
    <row r="1575" spans="17:17" x14ac:dyDescent="0.25">
      <c r="Q1575" s="19"/>
    </row>
    <row r="1576" spans="17:17" x14ac:dyDescent="0.25">
      <c r="Q1576" s="19"/>
    </row>
    <row r="1577" spans="17:17" x14ac:dyDescent="0.25">
      <c r="Q1577" s="19"/>
    </row>
    <row r="1578" spans="17:17" x14ac:dyDescent="0.25">
      <c r="Q1578" s="19"/>
    </row>
    <row r="1579" spans="17:17" x14ac:dyDescent="0.25">
      <c r="Q1579" s="19"/>
    </row>
    <row r="1580" spans="17:17" x14ac:dyDescent="0.25">
      <c r="Q1580" s="19"/>
    </row>
    <row r="1581" spans="17:17" x14ac:dyDescent="0.25">
      <c r="Q1581" s="19"/>
    </row>
    <row r="1582" spans="17:17" x14ac:dyDescent="0.25">
      <c r="Q1582" s="19"/>
    </row>
    <row r="1583" spans="17:17" x14ac:dyDescent="0.25">
      <c r="Q1583" s="19"/>
    </row>
    <row r="1584" spans="17:17" x14ac:dyDescent="0.25">
      <c r="Q1584" s="19"/>
    </row>
    <row r="1585" spans="17:17" x14ac:dyDescent="0.25">
      <c r="Q1585" s="19"/>
    </row>
    <row r="1586" spans="17:17" x14ac:dyDescent="0.25">
      <c r="Q1586" s="19"/>
    </row>
    <row r="1587" spans="17:17" x14ac:dyDescent="0.25">
      <c r="Q1587" s="19"/>
    </row>
    <row r="1588" spans="17:17" x14ac:dyDescent="0.25">
      <c r="Q1588" s="19"/>
    </row>
    <row r="1589" spans="17:17" x14ac:dyDescent="0.25">
      <c r="Q1589" s="19"/>
    </row>
    <row r="1590" spans="17:17" x14ac:dyDescent="0.25">
      <c r="Q1590" s="19"/>
    </row>
    <row r="1591" spans="17:17" x14ac:dyDescent="0.25">
      <c r="Q1591" s="19"/>
    </row>
    <row r="1592" spans="17:17" x14ac:dyDescent="0.25">
      <c r="Q1592" s="19"/>
    </row>
    <row r="1593" spans="17:17" x14ac:dyDescent="0.25">
      <c r="Q1593" s="19"/>
    </row>
    <row r="1594" spans="17:17" x14ac:dyDescent="0.25">
      <c r="Q1594" s="19"/>
    </row>
    <row r="1595" spans="17:17" x14ac:dyDescent="0.25">
      <c r="Q1595" s="19"/>
    </row>
    <row r="1596" spans="17:17" x14ac:dyDescent="0.25">
      <c r="Q1596" s="19"/>
    </row>
    <row r="1597" spans="17:17" x14ac:dyDescent="0.25">
      <c r="Q1597" s="19"/>
    </row>
    <row r="1598" spans="17:17" x14ac:dyDescent="0.25">
      <c r="Q1598" s="19"/>
    </row>
    <row r="1599" spans="17:17" x14ac:dyDescent="0.25">
      <c r="Q1599" s="19"/>
    </row>
    <row r="1600" spans="17:17" x14ac:dyDescent="0.25">
      <c r="Q1600" s="19"/>
    </row>
    <row r="1601" spans="17:17" x14ac:dyDescent="0.25">
      <c r="Q1601" s="19"/>
    </row>
    <row r="1602" spans="17:17" x14ac:dyDescent="0.25">
      <c r="Q1602" s="19"/>
    </row>
    <row r="1603" spans="17:17" x14ac:dyDescent="0.25">
      <c r="Q1603" s="19"/>
    </row>
    <row r="1604" spans="17:17" x14ac:dyDescent="0.25">
      <c r="Q1604" s="19"/>
    </row>
    <row r="1605" spans="17:17" x14ac:dyDescent="0.25">
      <c r="Q1605" s="19"/>
    </row>
    <row r="1606" spans="17:17" x14ac:dyDescent="0.25">
      <c r="Q1606" s="19"/>
    </row>
    <row r="1607" spans="17:17" x14ac:dyDescent="0.25">
      <c r="Q1607" s="19"/>
    </row>
    <row r="1608" spans="17:17" x14ac:dyDescent="0.25">
      <c r="Q1608" s="19"/>
    </row>
    <row r="1609" spans="17:17" x14ac:dyDescent="0.25">
      <c r="Q1609" s="19"/>
    </row>
    <row r="1610" spans="17:17" x14ac:dyDescent="0.25">
      <c r="Q1610" s="19"/>
    </row>
    <row r="1611" spans="17:17" x14ac:dyDescent="0.25">
      <c r="Q1611" s="19"/>
    </row>
    <row r="1612" spans="17:17" x14ac:dyDescent="0.25">
      <c r="Q1612" s="19"/>
    </row>
    <row r="1613" spans="17:17" x14ac:dyDescent="0.25">
      <c r="Q1613" s="19"/>
    </row>
    <row r="1614" spans="17:17" x14ac:dyDescent="0.25">
      <c r="Q1614" s="19"/>
    </row>
    <row r="1615" spans="17:17" x14ac:dyDescent="0.25">
      <c r="Q1615" s="19"/>
    </row>
    <row r="1616" spans="17:17" x14ac:dyDescent="0.25">
      <c r="Q1616" s="19"/>
    </row>
    <row r="1617" spans="17:17" x14ac:dyDescent="0.25">
      <c r="Q1617" s="19"/>
    </row>
    <row r="1618" spans="17:17" x14ac:dyDescent="0.25">
      <c r="Q1618" s="19"/>
    </row>
    <row r="1619" spans="17:17" x14ac:dyDescent="0.25">
      <c r="Q1619" s="19"/>
    </row>
    <row r="1620" spans="17:17" x14ac:dyDescent="0.25">
      <c r="Q1620" s="19"/>
    </row>
    <row r="1621" spans="17:17" x14ac:dyDescent="0.25">
      <c r="Q1621" s="19"/>
    </row>
    <row r="1622" spans="17:17" x14ac:dyDescent="0.25">
      <c r="Q1622" s="19"/>
    </row>
    <row r="1623" spans="17:17" x14ac:dyDescent="0.25">
      <c r="Q1623" s="19"/>
    </row>
    <row r="1624" spans="17:17" x14ac:dyDescent="0.25">
      <c r="Q1624" s="19"/>
    </row>
    <row r="1625" spans="17:17" x14ac:dyDescent="0.25">
      <c r="Q1625" s="19"/>
    </row>
    <row r="1626" spans="17:17" x14ac:dyDescent="0.25">
      <c r="Q1626" s="19"/>
    </row>
    <row r="1627" spans="17:17" x14ac:dyDescent="0.25">
      <c r="Q1627" s="19"/>
    </row>
    <row r="1628" spans="17:17" x14ac:dyDescent="0.25">
      <c r="Q1628" s="19"/>
    </row>
    <row r="1629" spans="17:17" x14ac:dyDescent="0.25">
      <c r="Q1629" s="19"/>
    </row>
    <row r="1630" spans="17:17" x14ac:dyDescent="0.25">
      <c r="Q1630" s="19"/>
    </row>
    <row r="1631" spans="17:17" x14ac:dyDescent="0.25">
      <c r="Q1631" s="19"/>
    </row>
    <row r="1632" spans="17:17" x14ac:dyDescent="0.25">
      <c r="Q1632" s="19"/>
    </row>
    <row r="1633" spans="17:17" x14ac:dyDescent="0.25">
      <c r="Q1633" s="19"/>
    </row>
    <row r="1634" spans="17:17" x14ac:dyDescent="0.25">
      <c r="Q1634" s="19"/>
    </row>
    <row r="1635" spans="17:17" x14ac:dyDescent="0.25">
      <c r="Q1635" s="19"/>
    </row>
    <row r="1636" spans="17:17" x14ac:dyDescent="0.25">
      <c r="Q1636" s="19"/>
    </row>
    <row r="1637" spans="17:17" x14ac:dyDescent="0.25">
      <c r="Q1637" s="19"/>
    </row>
    <row r="1638" spans="17:17" x14ac:dyDescent="0.25">
      <c r="Q1638" s="19"/>
    </row>
    <row r="1639" spans="17:17" x14ac:dyDescent="0.25">
      <c r="Q1639" s="19"/>
    </row>
    <row r="1640" spans="17:17" x14ac:dyDescent="0.25">
      <c r="Q1640" s="19"/>
    </row>
    <row r="1641" spans="17:17" x14ac:dyDescent="0.25">
      <c r="Q1641" s="19"/>
    </row>
    <row r="1642" spans="17:17" x14ac:dyDescent="0.25">
      <c r="Q1642" s="19"/>
    </row>
    <row r="1643" spans="17:17" x14ac:dyDescent="0.25">
      <c r="Q1643" s="19"/>
    </row>
    <row r="1644" spans="17:17" x14ac:dyDescent="0.25">
      <c r="Q1644" s="19"/>
    </row>
    <row r="1645" spans="17:17" x14ac:dyDescent="0.25">
      <c r="Q1645" s="19"/>
    </row>
    <row r="1646" spans="17:17" x14ac:dyDescent="0.25">
      <c r="Q1646" s="19"/>
    </row>
    <row r="1647" spans="17:17" x14ac:dyDescent="0.25">
      <c r="Q1647" s="19"/>
    </row>
    <row r="1648" spans="17:17" x14ac:dyDescent="0.25">
      <c r="Q1648" s="19"/>
    </row>
    <row r="1649" spans="17:17" x14ac:dyDescent="0.25">
      <c r="Q1649" s="19"/>
    </row>
    <row r="1650" spans="17:17" x14ac:dyDescent="0.25">
      <c r="Q1650" s="19"/>
    </row>
    <row r="1651" spans="17:17" x14ac:dyDescent="0.25">
      <c r="Q1651" s="19"/>
    </row>
    <row r="1652" spans="17:17" x14ac:dyDescent="0.25">
      <c r="Q1652" s="19"/>
    </row>
    <row r="1653" spans="17:17" x14ac:dyDescent="0.25">
      <c r="Q1653" s="19"/>
    </row>
    <row r="1654" spans="17:17" x14ac:dyDescent="0.25">
      <c r="Q1654" s="19"/>
    </row>
    <row r="1655" spans="17:17" x14ac:dyDescent="0.25">
      <c r="Q1655" s="19"/>
    </row>
    <row r="1656" spans="17:17" x14ac:dyDescent="0.25">
      <c r="Q1656" s="19"/>
    </row>
    <row r="1657" spans="17:17" x14ac:dyDescent="0.25">
      <c r="Q1657" s="19"/>
    </row>
    <row r="1658" spans="17:17" x14ac:dyDescent="0.25">
      <c r="Q1658" s="19"/>
    </row>
    <row r="1659" spans="17:17" x14ac:dyDescent="0.25">
      <c r="Q1659" s="19"/>
    </row>
    <row r="1660" spans="17:17" x14ac:dyDescent="0.25">
      <c r="Q1660" s="19"/>
    </row>
    <row r="1661" spans="17:17" x14ac:dyDescent="0.25">
      <c r="Q1661" s="19"/>
    </row>
    <row r="1662" spans="17:17" x14ac:dyDescent="0.25">
      <c r="Q1662" s="19"/>
    </row>
    <row r="1663" spans="17:17" x14ac:dyDescent="0.25">
      <c r="Q1663" s="19"/>
    </row>
    <row r="1664" spans="17:17" x14ac:dyDescent="0.25">
      <c r="Q1664" s="19"/>
    </row>
    <row r="1665" spans="17:17" x14ac:dyDescent="0.25">
      <c r="Q1665" s="19"/>
    </row>
    <row r="1666" spans="17:17" x14ac:dyDescent="0.25">
      <c r="Q1666" s="19"/>
    </row>
    <row r="1667" spans="17:17" x14ac:dyDescent="0.25">
      <c r="Q1667" s="19"/>
    </row>
    <row r="1668" spans="17:17" x14ac:dyDescent="0.25">
      <c r="Q1668" s="19"/>
    </row>
    <row r="1669" spans="17:17" x14ac:dyDescent="0.25">
      <c r="Q1669" s="19"/>
    </row>
    <row r="1670" spans="17:17" x14ac:dyDescent="0.25">
      <c r="Q1670" s="19"/>
    </row>
    <row r="1671" spans="17:17" x14ac:dyDescent="0.25">
      <c r="Q1671" s="19"/>
    </row>
    <row r="1672" spans="17:17" x14ac:dyDescent="0.25">
      <c r="Q1672" s="19"/>
    </row>
    <row r="1673" spans="17:17" x14ac:dyDescent="0.25">
      <c r="Q1673" s="19"/>
    </row>
    <row r="1674" spans="17:17" x14ac:dyDescent="0.25">
      <c r="Q1674" s="19"/>
    </row>
    <row r="1675" spans="17:17" x14ac:dyDescent="0.25">
      <c r="Q1675" s="19"/>
    </row>
    <row r="1676" spans="17:17" x14ac:dyDescent="0.25">
      <c r="Q1676" s="19"/>
    </row>
    <row r="1677" spans="17:17" x14ac:dyDescent="0.25">
      <c r="Q1677" s="19"/>
    </row>
    <row r="1678" spans="17:17" x14ac:dyDescent="0.25">
      <c r="Q1678" s="19"/>
    </row>
    <row r="1679" spans="17:17" x14ac:dyDescent="0.25">
      <c r="Q1679" s="19"/>
    </row>
    <row r="1680" spans="17:17" x14ac:dyDescent="0.25">
      <c r="Q1680" s="19"/>
    </row>
    <row r="1681" spans="17:17" x14ac:dyDescent="0.25">
      <c r="Q1681" s="19"/>
    </row>
    <row r="1682" spans="17:17" x14ac:dyDescent="0.25">
      <c r="Q1682" s="19"/>
    </row>
    <row r="1683" spans="17:17" x14ac:dyDescent="0.25">
      <c r="Q1683" s="19"/>
    </row>
    <row r="1684" spans="17:17" x14ac:dyDescent="0.25">
      <c r="Q1684" s="19"/>
    </row>
    <row r="1685" spans="17:17" x14ac:dyDescent="0.25">
      <c r="Q1685" s="19"/>
    </row>
    <row r="1686" spans="17:17" x14ac:dyDescent="0.25">
      <c r="Q1686" s="19"/>
    </row>
    <row r="1687" spans="17:17" x14ac:dyDescent="0.25">
      <c r="Q1687" s="19"/>
    </row>
    <row r="1688" spans="17:17" x14ac:dyDescent="0.25">
      <c r="Q1688" s="19"/>
    </row>
    <row r="1689" spans="17:17" x14ac:dyDescent="0.25">
      <c r="Q1689" s="19"/>
    </row>
    <row r="1690" spans="17:17" x14ac:dyDescent="0.25">
      <c r="Q1690" s="19"/>
    </row>
    <row r="1691" spans="17:17" x14ac:dyDescent="0.25">
      <c r="Q1691" s="19"/>
    </row>
    <row r="1692" spans="17:17" x14ac:dyDescent="0.25">
      <c r="Q1692" s="19"/>
    </row>
    <row r="1693" spans="17:17" x14ac:dyDescent="0.25">
      <c r="Q1693" s="19"/>
    </row>
    <row r="1694" spans="17:17" x14ac:dyDescent="0.25">
      <c r="Q1694" s="19"/>
    </row>
    <row r="1695" spans="17:17" x14ac:dyDescent="0.25">
      <c r="Q1695" s="19"/>
    </row>
    <row r="1696" spans="17:17" x14ac:dyDescent="0.25">
      <c r="Q1696" s="19"/>
    </row>
    <row r="1697" spans="17:17" x14ac:dyDescent="0.25">
      <c r="Q1697" s="19"/>
    </row>
    <row r="1698" spans="17:17" x14ac:dyDescent="0.25">
      <c r="Q1698" s="19"/>
    </row>
    <row r="1699" spans="17:17" x14ac:dyDescent="0.25">
      <c r="Q1699" s="19"/>
    </row>
    <row r="1700" spans="17:17" x14ac:dyDescent="0.25">
      <c r="Q1700" s="19"/>
    </row>
    <row r="1701" spans="17:17" x14ac:dyDescent="0.25">
      <c r="Q1701" s="19"/>
    </row>
    <row r="1702" spans="17:17" x14ac:dyDescent="0.25">
      <c r="Q1702" s="19"/>
    </row>
    <row r="1703" spans="17:17" x14ac:dyDescent="0.25">
      <c r="Q1703" s="19"/>
    </row>
    <row r="1704" spans="17:17" x14ac:dyDescent="0.25">
      <c r="Q1704" s="19"/>
    </row>
    <row r="1705" spans="17:17" x14ac:dyDescent="0.25">
      <c r="Q1705" s="19"/>
    </row>
    <row r="1706" spans="17:17" x14ac:dyDescent="0.25">
      <c r="Q1706" s="19"/>
    </row>
    <row r="1707" spans="17:17" x14ac:dyDescent="0.25">
      <c r="Q1707" s="19"/>
    </row>
    <row r="1708" spans="17:17" x14ac:dyDescent="0.25">
      <c r="Q1708" s="19"/>
    </row>
    <row r="1709" spans="17:17" x14ac:dyDescent="0.25">
      <c r="Q1709" s="19"/>
    </row>
    <row r="1710" spans="17:17" x14ac:dyDescent="0.25">
      <c r="Q1710" s="19"/>
    </row>
    <row r="1711" spans="17:17" x14ac:dyDescent="0.25">
      <c r="Q1711" s="19"/>
    </row>
    <row r="1712" spans="17:17" x14ac:dyDescent="0.25">
      <c r="Q1712" s="19"/>
    </row>
    <row r="1713" spans="17:17" x14ac:dyDescent="0.25">
      <c r="Q1713" s="19"/>
    </row>
    <row r="1714" spans="17:17" x14ac:dyDescent="0.25">
      <c r="Q1714" s="19"/>
    </row>
    <row r="1715" spans="17:17" x14ac:dyDescent="0.25">
      <c r="Q1715" s="19"/>
    </row>
    <row r="1716" spans="17:17" x14ac:dyDescent="0.25">
      <c r="Q1716" s="19"/>
    </row>
    <row r="1717" spans="17:17" x14ac:dyDescent="0.25">
      <c r="Q1717" s="19"/>
    </row>
    <row r="1718" spans="17:17" x14ac:dyDescent="0.25">
      <c r="Q1718" s="19"/>
    </row>
    <row r="1719" spans="17:17" x14ac:dyDescent="0.25">
      <c r="Q1719" s="19"/>
    </row>
    <row r="1720" spans="17:17" x14ac:dyDescent="0.25">
      <c r="Q1720" s="19"/>
    </row>
    <row r="1721" spans="17:17" x14ac:dyDescent="0.25">
      <c r="Q1721" s="19"/>
    </row>
    <row r="1722" spans="17:17" x14ac:dyDescent="0.25">
      <c r="Q1722" s="19"/>
    </row>
    <row r="1723" spans="17:17" x14ac:dyDescent="0.25">
      <c r="Q1723" s="19"/>
    </row>
    <row r="1724" spans="17:17" x14ac:dyDescent="0.25">
      <c r="Q1724" s="19"/>
    </row>
    <row r="1725" spans="17:17" x14ac:dyDescent="0.25">
      <c r="Q1725" s="19"/>
    </row>
    <row r="1726" spans="17:17" x14ac:dyDescent="0.25">
      <c r="Q1726" s="19"/>
    </row>
    <row r="1727" spans="17:17" x14ac:dyDescent="0.25">
      <c r="Q1727" s="19"/>
    </row>
    <row r="1728" spans="17:17" x14ac:dyDescent="0.25">
      <c r="Q1728" s="19"/>
    </row>
    <row r="1729" spans="17:17" x14ac:dyDescent="0.25">
      <c r="Q1729" s="19"/>
    </row>
    <row r="1730" spans="17:17" x14ac:dyDescent="0.25">
      <c r="Q1730" s="19"/>
    </row>
    <row r="1731" spans="17:17" x14ac:dyDescent="0.25">
      <c r="Q1731" s="19"/>
    </row>
    <row r="1732" spans="17:17" x14ac:dyDescent="0.25">
      <c r="Q1732" s="19"/>
    </row>
    <row r="1733" spans="17:17" x14ac:dyDescent="0.25">
      <c r="Q1733" s="19"/>
    </row>
    <row r="1734" spans="17:17" x14ac:dyDescent="0.25">
      <c r="Q1734" s="19"/>
    </row>
    <row r="1735" spans="17:17" x14ac:dyDescent="0.25">
      <c r="Q1735" s="19"/>
    </row>
    <row r="1736" spans="17:17" x14ac:dyDescent="0.25">
      <c r="Q1736" s="19"/>
    </row>
    <row r="1737" spans="17:17" x14ac:dyDescent="0.25">
      <c r="Q1737" s="19"/>
    </row>
    <row r="1738" spans="17:17" x14ac:dyDescent="0.25">
      <c r="Q1738" s="19"/>
    </row>
    <row r="1739" spans="17:17" x14ac:dyDescent="0.25">
      <c r="Q1739" s="19"/>
    </row>
    <row r="1740" spans="17:17" x14ac:dyDescent="0.25">
      <c r="Q1740" s="19"/>
    </row>
    <row r="1741" spans="17:17" x14ac:dyDescent="0.25">
      <c r="Q1741" s="19"/>
    </row>
    <row r="1742" spans="17:17" x14ac:dyDescent="0.25">
      <c r="Q1742" s="19"/>
    </row>
    <row r="1743" spans="17:17" x14ac:dyDescent="0.25">
      <c r="Q1743" s="19"/>
    </row>
    <row r="1744" spans="17:17" x14ac:dyDescent="0.25">
      <c r="Q1744" s="19"/>
    </row>
    <row r="1745" spans="17:17" x14ac:dyDescent="0.25">
      <c r="Q1745" s="19"/>
    </row>
    <row r="1746" spans="17:17" x14ac:dyDescent="0.25">
      <c r="Q1746" s="19"/>
    </row>
    <row r="1747" spans="17:17" x14ac:dyDescent="0.25">
      <c r="Q1747" s="19"/>
    </row>
    <row r="1748" spans="17:17" x14ac:dyDescent="0.25">
      <c r="Q1748" s="19"/>
    </row>
    <row r="1749" spans="17:17" x14ac:dyDescent="0.25">
      <c r="Q1749" s="19"/>
    </row>
    <row r="1750" spans="17:17" x14ac:dyDescent="0.25">
      <c r="Q1750" s="19"/>
    </row>
    <row r="1751" spans="17:17" x14ac:dyDescent="0.25">
      <c r="Q1751" s="19"/>
    </row>
    <row r="1752" spans="17:17" x14ac:dyDescent="0.25">
      <c r="Q1752" s="19"/>
    </row>
    <row r="1753" spans="17:17" x14ac:dyDescent="0.25">
      <c r="Q1753" s="19"/>
    </row>
    <row r="1754" spans="17:17" x14ac:dyDescent="0.25">
      <c r="Q1754" s="19"/>
    </row>
    <row r="1755" spans="17:17" x14ac:dyDescent="0.25">
      <c r="Q1755" s="19"/>
    </row>
    <row r="1756" spans="17:17" x14ac:dyDescent="0.25">
      <c r="Q1756" s="19"/>
    </row>
    <row r="1757" spans="17:17" x14ac:dyDescent="0.25">
      <c r="Q1757" s="19"/>
    </row>
    <row r="1758" spans="17:17" x14ac:dyDescent="0.25">
      <c r="Q1758" s="19"/>
    </row>
    <row r="1759" spans="17:17" x14ac:dyDescent="0.25">
      <c r="Q1759" s="19"/>
    </row>
    <row r="1760" spans="17:17" x14ac:dyDescent="0.25">
      <c r="Q1760" s="19"/>
    </row>
    <row r="1761" spans="17:17" x14ac:dyDescent="0.25">
      <c r="Q1761" s="19"/>
    </row>
    <row r="1762" spans="17:17" x14ac:dyDescent="0.25">
      <c r="Q1762" s="19"/>
    </row>
    <row r="1763" spans="17:17" x14ac:dyDescent="0.25">
      <c r="Q1763" s="19"/>
    </row>
    <row r="1764" spans="17:17" x14ac:dyDescent="0.25">
      <c r="Q1764" s="19"/>
    </row>
    <row r="1765" spans="17:17" x14ac:dyDescent="0.25">
      <c r="Q1765" s="19"/>
    </row>
    <row r="1766" spans="17:17" x14ac:dyDescent="0.25">
      <c r="Q1766" s="19"/>
    </row>
    <row r="1767" spans="17:17" x14ac:dyDescent="0.25">
      <c r="Q1767" s="19"/>
    </row>
    <row r="1768" spans="17:17" x14ac:dyDescent="0.25">
      <c r="Q1768" s="19"/>
    </row>
    <row r="1769" spans="17:17" x14ac:dyDescent="0.25">
      <c r="Q1769" s="19"/>
    </row>
    <row r="1770" spans="17:17" x14ac:dyDescent="0.25">
      <c r="Q1770" s="19"/>
    </row>
    <row r="1771" spans="17:17" x14ac:dyDescent="0.25">
      <c r="Q1771" s="19"/>
    </row>
    <row r="1772" spans="17:17" x14ac:dyDescent="0.25">
      <c r="Q1772" s="19"/>
    </row>
    <row r="1773" spans="17:17" x14ac:dyDescent="0.25">
      <c r="Q1773" s="19"/>
    </row>
    <row r="1774" spans="17:17" x14ac:dyDescent="0.25">
      <c r="Q1774" s="19"/>
    </row>
    <row r="1775" spans="17:17" x14ac:dyDescent="0.25">
      <c r="Q1775" s="19"/>
    </row>
    <row r="1776" spans="17:17" x14ac:dyDescent="0.25">
      <c r="Q1776" s="19"/>
    </row>
    <row r="1777" spans="17:17" x14ac:dyDescent="0.25">
      <c r="Q1777" s="19"/>
    </row>
    <row r="1778" spans="17:17" x14ac:dyDescent="0.25">
      <c r="Q1778" s="19"/>
    </row>
    <row r="1779" spans="17:17" x14ac:dyDescent="0.25">
      <c r="Q1779" s="19"/>
    </row>
    <row r="1780" spans="17:17" x14ac:dyDescent="0.25">
      <c r="Q1780" s="19"/>
    </row>
    <row r="1781" spans="17:17" x14ac:dyDescent="0.25">
      <c r="Q1781" s="19"/>
    </row>
    <row r="1782" spans="17:17" x14ac:dyDescent="0.25">
      <c r="Q1782" s="19"/>
    </row>
    <row r="1783" spans="17:17" x14ac:dyDescent="0.25">
      <c r="Q1783" s="19"/>
    </row>
    <row r="1784" spans="17:17" x14ac:dyDescent="0.25">
      <c r="Q1784" s="19"/>
    </row>
    <row r="1785" spans="17:17" x14ac:dyDescent="0.25">
      <c r="Q1785" s="19"/>
    </row>
    <row r="1786" spans="17:17" x14ac:dyDescent="0.25">
      <c r="Q1786" s="19"/>
    </row>
    <row r="1787" spans="17:17" x14ac:dyDescent="0.25">
      <c r="Q1787" s="19"/>
    </row>
    <row r="1788" spans="17:17" x14ac:dyDescent="0.25">
      <c r="Q1788" s="19"/>
    </row>
    <row r="1789" spans="17:17" x14ac:dyDescent="0.25">
      <c r="Q1789" s="19"/>
    </row>
    <row r="1790" spans="17:17" x14ac:dyDescent="0.25">
      <c r="Q1790" s="19"/>
    </row>
    <row r="1791" spans="17:17" x14ac:dyDescent="0.25">
      <c r="Q1791" s="19"/>
    </row>
    <row r="1792" spans="17:17" x14ac:dyDescent="0.25">
      <c r="Q1792" s="19"/>
    </row>
    <row r="1793" spans="17:17" x14ac:dyDescent="0.25">
      <c r="Q1793" s="19"/>
    </row>
    <row r="1794" spans="17:17" x14ac:dyDescent="0.25">
      <c r="Q1794" s="19"/>
    </row>
    <row r="1795" spans="17:17" x14ac:dyDescent="0.25">
      <c r="Q1795" s="19"/>
    </row>
    <row r="1796" spans="17:17" x14ac:dyDescent="0.25">
      <c r="Q1796" s="19"/>
    </row>
    <row r="1797" spans="17:17" x14ac:dyDescent="0.25">
      <c r="Q1797" s="19"/>
    </row>
    <row r="1798" spans="17:17" x14ac:dyDescent="0.25">
      <c r="Q1798" s="19"/>
    </row>
    <row r="1799" spans="17:17" x14ac:dyDescent="0.25">
      <c r="Q1799" s="19"/>
    </row>
    <row r="1800" spans="17:17" x14ac:dyDescent="0.25">
      <c r="Q1800" s="19"/>
    </row>
    <row r="1801" spans="17:17" x14ac:dyDescent="0.25">
      <c r="Q1801" s="19"/>
    </row>
    <row r="1802" spans="17:17" x14ac:dyDescent="0.25">
      <c r="Q1802" s="19"/>
    </row>
    <row r="1803" spans="17:17" x14ac:dyDescent="0.25">
      <c r="Q1803" s="19"/>
    </row>
    <row r="1804" spans="17:17" x14ac:dyDescent="0.25">
      <c r="Q1804" s="19"/>
    </row>
    <row r="1805" spans="17:17" x14ac:dyDescent="0.25">
      <c r="Q1805" s="19"/>
    </row>
    <row r="1806" spans="17:17" x14ac:dyDescent="0.25">
      <c r="Q1806" s="19"/>
    </row>
    <row r="1807" spans="17:17" x14ac:dyDescent="0.25">
      <c r="Q1807" s="19"/>
    </row>
    <row r="1808" spans="17:17" x14ac:dyDescent="0.25">
      <c r="Q1808" s="19"/>
    </row>
    <row r="1809" spans="17:17" x14ac:dyDescent="0.25">
      <c r="Q1809" s="19"/>
    </row>
    <row r="1810" spans="17:17" x14ac:dyDescent="0.25">
      <c r="Q1810" s="19"/>
    </row>
    <row r="1811" spans="17:17" x14ac:dyDescent="0.25">
      <c r="Q1811" s="19"/>
    </row>
    <row r="1812" spans="17:17" x14ac:dyDescent="0.25">
      <c r="Q1812" s="19"/>
    </row>
    <row r="1813" spans="17:17" x14ac:dyDescent="0.25">
      <c r="Q1813" s="19"/>
    </row>
    <row r="1814" spans="17:17" x14ac:dyDescent="0.25">
      <c r="Q1814" s="19"/>
    </row>
    <row r="1815" spans="17:17" x14ac:dyDescent="0.25">
      <c r="Q1815" s="19"/>
    </row>
    <row r="1816" spans="17:17" x14ac:dyDescent="0.25">
      <c r="Q1816" s="19"/>
    </row>
    <row r="1817" spans="17:17" x14ac:dyDescent="0.25">
      <c r="Q1817" s="19"/>
    </row>
    <row r="1818" spans="17:17" x14ac:dyDescent="0.25">
      <c r="Q1818" s="19"/>
    </row>
    <row r="1819" spans="17:17" x14ac:dyDescent="0.25">
      <c r="Q1819" s="19"/>
    </row>
    <row r="1820" spans="17:17" x14ac:dyDescent="0.25">
      <c r="Q1820" s="19"/>
    </row>
    <row r="1821" spans="17:17" x14ac:dyDescent="0.25">
      <c r="Q1821" s="19"/>
    </row>
    <row r="1822" spans="17:17" x14ac:dyDescent="0.25">
      <c r="Q1822" s="19"/>
    </row>
    <row r="1823" spans="17:17" x14ac:dyDescent="0.25">
      <c r="Q1823" s="19"/>
    </row>
    <row r="1824" spans="17:17" x14ac:dyDescent="0.25">
      <c r="Q1824" s="19"/>
    </row>
    <row r="1825" spans="17:17" x14ac:dyDescent="0.25">
      <c r="Q1825" s="19"/>
    </row>
    <row r="1826" spans="17:17" x14ac:dyDescent="0.25">
      <c r="Q1826" s="19"/>
    </row>
    <row r="1827" spans="17:17" x14ac:dyDescent="0.25">
      <c r="Q1827" s="19"/>
    </row>
    <row r="1828" spans="17:17" x14ac:dyDescent="0.25">
      <c r="Q1828" s="19"/>
    </row>
    <row r="1829" spans="17:17" x14ac:dyDescent="0.25">
      <c r="Q1829" s="19"/>
    </row>
    <row r="1830" spans="17:17" x14ac:dyDescent="0.25">
      <c r="Q1830" s="19"/>
    </row>
    <row r="1831" spans="17:17" x14ac:dyDescent="0.25">
      <c r="Q1831" s="19"/>
    </row>
    <row r="1832" spans="17:17" x14ac:dyDescent="0.25">
      <c r="Q1832" s="19"/>
    </row>
    <row r="1833" spans="17:17" x14ac:dyDescent="0.25">
      <c r="Q1833" s="19"/>
    </row>
    <row r="1834" spans="17:17" x14ac:dyDescent="0.25">
      <c r="Q1834" s="19"/>
    </row>
    <row r="1835" spans="17:17" x14ac:dyDescent="0.25">
      <c r="Q1835" s="19"/>
    </row>
    <row r="1836" spans="17:17" x14ac:dyDescent="0.25">
      <c r="Q1836" s="19"/>
    </row>
    <row r="1837" spans="17:17" x14ac:dyDescent="0.25">
      <c r="Q1837" s="19"/>
    </row>
    <row r="1838" spans="17:17" x14ac:dyDescent="0.25">
      <c r="Q1838" s="19"/>
    </row>
    <row r="1839" spans="17:17" x14ac:dyDescent="0.25">
      <c r="Q1839" s="19"/>
    </row>
    <row r="1840" spans="17:17" x14ac:dyDescent="0.25">
      <c r="Q1840" s="19"/>
    </row>
    <row r="1841" spans="17:17" x14ac:dyDescent="0.25">
      <c r="Q1841" s="19"/>
    </row>
    <row r="1842" spans="17:17" x14ac:dyDescent="0.25">
      <c r="Q1842" s="19"/>
    </row>
    <row r="1843" spans="17:17" x14ac:dyDescent="0.25">
      <c r="Q1843" s="19"/>
    </row>
    <row r="1844" spans="17:17" x14ac:dyDescent="0.25">
      <c r="Q1844" s="19"/>
    </row>
    <row r="1845" spans="17:17" x14ac:dyDescent="0.25">
      <c r="Q1845" s="19"/>
    </row>
    <row r="1846" spans="17:17" x14ac:dyDescent="0.25">
      <c r="Q1846" s="19"/>
    </row>
    <row r="1847" spans="17:17" x14ac:dyDescent="0.25">
      <c r="Q1847" s="19"/>
    </row>
    <row r="1848" spans="17:17" x14ac:dyDescent="0.25">
      <c r="Q1848" s="19"/>
    </row>
    <row r="1849" spans="17:17" x14ac:dyDescent="0.25">
      <c r="Q1849" s="19"/>
    </row>
    <row r="1850" spans="17:17" x14ac:dyDescent="0.25">
      <c r="Q1850" s="19"/>
    </row>
    <row r="1851" spans="17:17" x14ac:dyDescent="0.25">
      <c r="Q1851" s="19"/>
    </row>
    <row r="1852" spans="17:17" x14ac:dyDescent="0.25">
      <c r="Q1852" s="19"/>
    </row>
    <row r="1853" spans="17:17" x14ac:dyDescent="0.25">
      <c r="Q1853" s="19"/>
    </row>
    <row r="1854" spans="17:17" x14ac:dyDescent="0.25">
      <c r="Q1854" s="19"/>
    </row>
    <row r="1855" spans="17:17" x14ac:dyDescent="0.25">
      <c r="Q1855" s="19"/>
    </row>
    <row r="1856" spans="17:17" x14ac:dyDescent="0.25">
      <c r="Q1856" s="19"/>
    </row>
    <row r="1857" spans="17:17" x14ac:dyDescent="0.25">
      <c r="Q1857" s="19"/>
    </row>
    <row r="1858" spans="17:17" x14ac:dyDescent="0.25">
      <c r="Q1858" s="19"/>
    </row>
    <row r="1859" spans="17:17" x14ac:dyDescent="0.25">
      <c r="Q1859" s="19"/>
    </row>
    <row r="1860" spans="17:17" x14ac:dyDescent="0.25">
      <c r="Q1860" s="19"/>
    </row>
    <row r="1861" spans="17:17" x14ac:dyDescent="0.25">
      <c r="Q1861" s="19"/>
    </row>
    <row r="1862" spans="17:17" x14ac:dyDescent="0.25">
      <c r="Q1862" s="19"/>
    </row>
    <row r="1863" spans="17:17" x14ac:dyDescent="0.25">
      <c r="Q1863" s="19"/>
    </row>
    <row r="1864" spans="17:17" x14ac:dyDescent="0.25">
      <c r="Q1864" s="19"/>
    </row>
    <row r="1865" spans="17:17" x14ac:dyDescent="0.25">
      <c r="Q1865" s="19"/>
    </row>
    <row r="1866" spans="17:17" x14ac:dyDescent="0.25">
      <c r="Q1866" s="19"/>
    </row>
    <row r="1867" spans="17:17" x14ac:dyDescent="0.25">
      <c r="Q1867" s="19"/>
    </row>
    <row r="1868" spans="17:17" x14ac:dyDescent="0.25">
      <c r="Q1868" s="19"/>
    </row>
    <row r="1869" spans="17:17" x14ac:dyDescent="0.25">
      <c r="Q1869" s="19"/>
    </row>
    <row r="1870" spans="17:17" x14ac:dyDescent="0.25">
      <c r="Q1870" s="19"/>
    </row>
    <row r="1871" spans="17:17" x14ac:dyDescent="0.25">
      <c r="Q1871" s="19"/>
    </row>
    <row r="1872" spans="17:17" x14ac:dyDescent="0.25">
      <c r="Q1872" s="19"/>
    </row>
    <row r="1873" spans="17:17" x14ac:dyDescent="0.25">
      <c r="Q1873" s="19"/>
    </row>
    <row r="1874" spans="17:17" x14ac:dyDescent="0.25">
      <c r="Q1874" s="19"/>
    </row>
    <row r="1875" spans="17:17" x14ac:dyDescent="0.25">
      <c r="Q1875" s="19"/>
    </row>
    <row r="1876" spans="17:17" x14ac:dyDescent="0.25">
      <c r="Q1876" s="19"/>
    </row>
    <row r="1877" spans="17:17" x14ac:dyDescent="0.25">
      <c r="Q1877" s="19"/>
    </row>
    <row r="1878" spans="17:17" x14ac:dyDescent="0.25">
      <c r="Q1878" s="19"/>
    </row>
    <row r="1879" spans="17:17" x14ac:dyDescent="0.25">
      <c r="Q1879" s="19"/>
    </row>
    <row r="1880" spans="17:17" x14ac:dyDescent="0.25">
      <c r="Q1880" s="19"/>
    </row>
    <row r="1881" spans="17:17" x14ac:dyDescent="0.25">
      <c r="Q1881" s="19"/>
    </row>
    <row r="1882" spans="17:17" x14ac:dyDescent="0.25">
      <c r="Q1882" s="19"/>
    </row>
    <row r="1883" spans="17:17" x14ac:dyDescent="0.25">
      <c r="Q1883" s="19"/>
    </row>
    <row r="1884" spans="17:17" x14ac:dyDescent="0.25">
      <c r="Q1884" s="19"/>
    </row>
    <row r="1885" spans="17:17" x14ac:dyDescent="0.25">
      <c r="Q1885" s="19"/>
    </row>
    <row r="1886" spans="17:17" x14ac:dyDescent="0.25">
      <c r="Q1886" s="19"/>
    </row>
    <row r="1887" spans="17:17" x14ac:dyDescent="0.25">
      <c r="Q1887" s="19"/>
    </row>
    <row r="1888" spans="17:17" x14ac:dyDescent="0.25">
      <c r="Q1888" s="19"/>
    </row>
    <row r="1889" spans="17:17" x14ac:dyDescent="0.25">
      <c r="Q1889" s="19"/>
    </row>
    <row r="1890" spans="17:17" x14ac:dyDescent="0.25">
      <c r="Q1890" s="19"/>
    </row>
    <row r="1891" spans="17:17" x14ac:dyDescent="0.25">
      <c r="Q1891" s="19"/>
    </row>
    <row r="1892" spans="17:17" x14ac:dyDescent="0.25">
      <c r="Q1892" s="19"/>
    </row>
    <row r="1893" spans="17:17" x14ac:dyDescent="0.25">
      <c r="Q1893" s="19"/>
    </row>
    <row r="1894" spans="17:17" x14ac:dyDescent="0.25">
      <c r="Q1894" s="19"/>
    </row>
    <row r="1895" spans="17:17" x14ac:dyDescent="0.25">
      <c r="Q1895" s="19"/>
    </row>
    <row r="1896" spans="17:17" x14ac:dyDescent="0.25">
      <c r="Q1896" s="19"/>
    </row>
    <row r="1897" spans="17:17" x14ac:dyDescent="0.25">
      <c r="Q1897" s="19"/>
    </row>
    <row r="1898" spans="17:17" x14ac:dyDescent="0.25">
      <c r="Q1898" s="19"/>
    </row>
    <row r="1899" spans="17:17" x14ac:dyDescent="0.25">
      <c r="Q1899" s="19"/>
    </row>
    <row r="1900" spans="17:17" x14ac:dyDescent="0.25">
      <c r="Q1900" s="19"/>
    </row>
    <row r="1901" spans="17:17" x14ac:dyDescent="0.25">
      <c r="Q1901" s="19"/>
    </row>
    <row r="1902" spans="17:17" x14ac:dyDescent="0.25">
      <c r="Q1902" s="19"/>
    </row>
    <row r="1903" spans="17:17" x14ac:dyDescent="0.25">
      <c r="Q1903" s="19"/>
    </row>
    <row r="1904" spans="17:17" x14ac:dyDescent="0.25">
      <c r="Q1904" s="19"/>
    </row>
    <row r="1905" spans="17:17" x14ac:dyDescent="0.25">
      <c r="Q1905" s="19"/>
    </row>
    <row r="1906" spans="17:17" x14ac:dyDescent="0.25">
      <c r="Q1906" s="19"/>
    </row>
    <row r="1907" spans="17:17" x14ac:dyDescent="0.25">
      <c r="Q1907" s="19"/>
    </row>
    <row r="1908" spans="17:17" x14ac:dyDescent="0.25">
      <c r="Q1908" s="19"/>
    </row>
    <row r="1909" spans="17:17" x14ac:dyDescent="0.25">
      <c r="Q1909" s="19"/>
    </row>
    <row r="1910" spans="17:17" x14ac:dyDescent="0.25">
      <c r="Q1910" s="19"/>
    </row>
    <row r="1911" spans="17:17" x14ac:dyDescent="0.25">
      <c r="Q1911" s="19"/>
    </row>
    <row r="1912" spans="17:17" x14ac:dyDescent="0.25">
      <c r="Q1912" s="19"/>
    </row>
    <row r="1913" spans="17:17" x14ac:dyDescent="0.25">
      <c r="Q1913" s="19"/>
    </row>
    <row r="1914" spans="17:17" x14ac:dyDescent="0.25">
      <c r="Q1914" s="19"/>
    </row>
    <row r="1915" spans="17:17" x14ac:dyDescent="0.25">
      <c r="Q1915" s="19"/>
    </row>
    <row r="1916" spans="17:17" x14ac:dyDescent="0.25">
      <c r="Q1916" s="19"/>
    </row>
    <row r="1917" spans="17:17" x14ac:dyDescent="0.25">
      <c r="Q1917" s="19"/>
    </row>
    <row r="1918" spans="17:17" x14ac:dyDescent="0.25">
      <c r="Q1918" s="19"/>
    </row>
    <row r="1919" spans="17:17" x14ac:dyDescent="0.25">
      <c r="Q1919" s="19"/>
    </row>
    <row r="1920" spans="17:17" x14ac:dyDescent="0.25">
      <c r="Q1920" s="19"/>
    </row>
    <row r="1921" spans="17:17" x14ac:dyDescent="0.25">
      <c r="Q1921" s="19"/>
    </row>
    <row r="1922" spans="17:17" x14ac:dyDescent="0.25">
      <c r="Q1922" s="19"/>
    </row>
  </sheetData>
  <autoFilter ref="A2:Z2" xr:uid="{00000000-0001-0000-0000-000000000000}"/>
  <mergeCells count="2">
    <mergeCell ref="H1:M1"/>
    <mergeCell ref="Q1:W1"/>
  </mergeCells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B0857-0652-460D-AB20-426A7403113F}">
  <dimension ref="B2:H36"/>
  <sheetViews>
    <sheetView workbookViewId="0">
      <selection activeCell="C8" sqref="C8:C36"/>
    </sheetView>
  </sheetViews>
  <sheetFormatPr baseColWidth="10" defaultColWidth="9.140625" defaultRowHeight="15" x14ac:dyDescent="0.25"/>
  <cols>
    <col min="2" max="2" width="20.5703125" customWidth="1"/>
    <col min="3" max="3" width="13.140625" bestFit="1" customWidth="1"/>
    <col min="4" max="4" width="10.85546875" bestFit="1" customWidth="1"/>
    <col min="6" max="6" width="10.42578125" bestFit="1" customWidth="1"/>
    <col min="8" max="8" width="13.140625" bestFit="1" customWidth="1"/>
  </cols>
  <sheetData>
    <row r="2" spans="2:8" x14ac:dyDescent="0.25">
      <c r="B2" s="32" t="s">
        <v>1308</v>
      </c>
      <c r="C2" s="32"/>
      <c r="D2" s="32"/>
    </row>
    <row r="4" spans="2:8" ht="22.5" x14ac:dyDescent="0.25">
      <c r="B4" s="9"/>
      <c r="C4" s="5" t="s">
        <v>30</v>
      </c>
      <c r="D4" s="5" t="s">
        <v>31</v>
      </c>
      <c r="E4" s="5" t="s">
        <v>32</v>
      </c>
      <c r="F4" s="5" t="s">
        <v>33</v>
      </c>
      <c r="G4" s="5" t="s">
        <v>34</v>
      </c>
      <c r="H4" s="5" t="s">
        <v>35</v>
      </c>
    </row>
    <row r="5" spans="2:8" x14ac:dyDescent="0.25">
      <c r="B5" s="11" t="s">
        <v>1309</v>
      </c>
      <c r="C5" s="12">
        <v>2500</v>
      </c>
      <c r="D5" s="12">
        <v>6500</v>
      </c>
      <c r="E5" s="12">
        <v>1500</v>
      </c>
      <c r="F5" s="12">
        <v>120000</v>
      </c>
      <c r="G5" s="12">
        <v>250000</v>
      </c>
      <c r="H5" s="12">
        <v>180000</v>
      </c>
    </row>
    <row r="8" spans="2:8" x14ac:dyDescent="0.25">
      <c r="B8" s="5" t="s">
        <v>29</v>
      </c>
      <c r="C8" s="5" t="s">
        <v>1310</v>
      </c>
    </row>
    <row r="9" spans="2:8" x14ac:dyDescent="0.25">
      <c r="B9" s="4" t="s">
        <v>39</v>
      </c>
      <c r="C9">
        <v>1</v>
      </c>
    </row>
    <row r="10" spans="2:8" x14ac:dyDescent="0.25">
      <c r="B10" s="4" t="s">
        <v>41</v>
      </c>
      <c r="C10">
        <v>1</v>
      </c>
    </row>
    <row r="11" spans="2:8" x14ac:dyDescent="0.25">
      <c r="B11" s="4" t="s">
        <v>47</v>
      </c>
      <c r="C11">
        <v>1</v>
      </c>
    </row>
    <row r="12" spans="2:8" x14ac:dyDescent="0.25">
      <c r="B12" s="4" t="s">
        <v>50</v>
      </c>
      <c r="C12">
        <v>1</v>
      </c>
    </row>
    <row r="13" spans="2:8" x14ac:dyDescent="0.25">
      <c r="B13" s="4" t="s">
        <v>54</v>
      </c>
      <c r="C13">
        <v>1</v>
      </c>
    </row>
    <row r="14" spans="2:8" x14ac:dyDescent="0.25">
      <c r="B14" s="4" t="s">
        <v>57</v>
      </c>
      <c r="C14">
        <v>1</v>
      </c>
    </row>
    <row r="15" spans="2:8" x14ac:dyDescent="0.25">
      <c r="B15" s="4" t="s">
        <v>63</v>
      </c>
      <c r="C15">
        <v>1</v>
      </c>
    </row>
    <row r="16" spans="2:8" x14ac:dyDescent="0.25">
      <c r="B16" s="4" t="s">
        <v>66</v>
      </c>
      <c r="C16">
        <v>2</v>
      </c>
    </row>
    <row r="17" spans="2:3" x14ac:dyDescent="0.25">
      <c r="B17" s="4" t="s">
        <v>70</v>
      </c>
      <c r="C17">
        <v>2</v>
      </c>
    </row>
    <row r="18" spans="2:3" x14ac:dyDescent="0.25">
      <c r="B18" s="4" t="s">
        <v>74</v>
      </c>
      <c r="C18">
        <v>2</v>
      </c>
    </row>
    <row r="19" spans="2:3" x14ac:dyDescent="0.25">
      <c r="B19" s="4" t="s">
        <v>78</v>
      </c>
      <c r="C19">
        <v>2</v>
      </c>
    </row>
    <row r="20" spans="2:3" x14ac:dyDescent="0.25">
      <c r="B20" s="4" t="s">
        <v>82</v>
      </c>
      <c r="C20">
        <v>2</v>
      </c>
    </row>
    <row r="21" spans="2:3" x14ac:dyDescent="0.25">
      <c r="B21" s="4" t="s">
        <v>85</v>
      </c>
      <c r="C21">
        <v>2</v>
      </c>
    </row>
    <row r="22" spans="2:3" x14ac:dyDescent="0.25">
      <c r="B22" s="4" t="s">
        <v>90</v>
      </c>
      <c r="C22">
        <v>2</v>
      </c>
    </row>
    <row r="23" spans="2:3" x14ac:dyDescent="0.25">
      <c r="B23" s="4" t="s">
        <v>95</v>
      </c>
      <c r="C23">
        <v>2</v>
      </c>
    </row>
    <row r="24" spans="2:3" x14ac:dyDescent="0.25">
      <c r="B24" s="4" t="s">
        <v>109</v>
      </c>
      <c r="C24">
        <v>3</v>
      </c>
    </row>
    <row r="25" spans="2:3" x14ac:dyDescent="0.25">
      <c r="B25" s="4" t="s">
        <v>113</v>
      </c>
      <c r="C25">
        <v>3</v>
      </c>
    </row>
    <row r="26" spans="2:3" x14ac:dyDescent="0.25">
      <c r="B26" s="4" t="s">
        <v>120</v>
      </c>
      <c r="C26">
        <v>3</v>
      </c>
    </row>
    <row r="27" spans="2:3" x14ac:dyDescent="0.25">
      <c r="B27" s="4" t="s">
        <v>125</v>
      </c>
      <c r="C27">
        <v>3</v>
      </c>
    </row>
    <row r="28" spans="2:3" x14ac:dyDescent="0.25">
      <c r="B28" s="4" t="s">
        <v>143</v>
      </c>
      <c r="C28">
        <v>3</v>
      </c>
    </row>
    <row r="29" spans="2:3" x14ac:dyDescent="0.25">
      <c r="B29" s="4" t="s">
        <v>146</v>
      </c>
      <c r="C29">
        <v>4</v>
      </c>
    </row>
    <row r="30" spans="2:3" x14ac:dyDescent="0.25">
      <c r="B30" s="4" t="s">
        <v>149</v>
      </c>
      <c r="C30">
        <v>4</v>
      </c>
    </row>
    <row r="31" spans="2:3" x14ac:dyDescent="0.25">
      <c r="B31" s="4" t="s">
        <v>163</v>
      </c>
      <c r="C31">
        <v>4</v>
      </c>
    </row>
    <row r="32" spans="2:3" x14ac:dyDescent="0.25">
      <c r="B32" s="4" t="s">
        <v>189</v>
      </c>
      <c r="C32">
        <v>4</v>
      </c>
    </row>
    <row r="33" spans="2:3" x14ac:dyDescent="0.25">
      <c r="B33" s="4" t="s">
        <v>197</v>
      </c>
      <c r="C33">
        <v>4</v>
      </c>
    </row>
    <row r="34" spans="2:3" x14ac:dyDescent="0.25">
      <c r="B34" s="4" t="s">
        <v>219</v>
      </c>
      <c r="C34">
        <v>4</v>
      </c>
    </row>
    <row r="35" spans="2:3" x14ac:dyDescent="0.25">
      <c r="B35" s="4" t="s">
        <v>246</v>
      </c>
      <c r="C35">
        <v>4</v>
      </c>
    </row>
    <row r="36" spans="2:3" x14ac:dyDescent="0.25">
      <c r="B36" s="4" t="s">
        <v>258</v>
      </c>
      <c r="C36">
        <v>4</v>
      </c>
    </row>
  </sheetData>
  <mergeCells count="1">
    <mergeCell ref="B2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BFB15-E163-467A-8F14-5ECFF7BD0071}">
  <dimension ref="B3:L76"/>
  <sheetViews>
    <sheetView zoomScaleNormal="100" workbookViewId="0">
      <selection activeCell="F28" sqref="F28"/>
    </sheetView>
  </sheetViews>
  <sheetFormatPr baseColWidth="10" defaultRowHeight="15" x14ac:dyDescent="0.25"/>
  <cols>
    <col min="1" max="2" width="22" bestFit="1" customWidth="1"/>
    <col min="3" max="3" width="26" bestFit="1" customWidth="1"/>
    <col min="4" max="4" width="12" style="25" bestFit="1" customWidth="1"/>
    <col min="5" max="5" width="12.5703125" bestFit="1" customWidth="1"/>
    <col min="6" max="6" width="7" bestFit="1" customWidth="1"/>
    <col min="7" max="7" width="22" bestFit="1" customWidth="1"/>
    <col min="8" max="8" width="40.5703125" bestFit="1" customWidth="1"/>
    <col min="9" max="11" width="4" bestFit="1" customWidth="1"/>
    <col min="12" max="12" width="12.5703125" bestFit="1" customWidth="1"/>
    <col min="13" max="13" width="28.140625" bestFit="1" customWidth="1"/>
    <col min="14" max="14" width="16.5703125" bestFit="1" customWidth="1"/>
    <col min="15" max="15" width="28.140625" bestFit="1" customWidth="1"/>
    <col min="16" max="16" width="16.5703125" bestFit="1" customWidth="1"/>
    <col min="17" max="17" width="28.140625" bestFit="1" customWidth="1"/>
    <col min="18" max="18" width="16.5703125" bestFit="1" customWidth="1"/>
    <col min="19" max="19" width="28.140625" bestFit="1" customWidth="1"/>
    <col min="20" max="20" width="16.5703125" bestFit="1" customWidth="1"/>
    <col min="21" max="21" width="28.140625" bestFit="1" customWidth="1"/>
    <col min="22" max="22" width="16.5703125" bestFit="1" customWidth="1"/>
    <col min="23" max="23" width="28.140625" bestFit="1" customWidth="1"/>
    <col min="24" max="24" width="16.5703125" bestFit="1" customWidth="1"/>
    <col min="25" max="25" width="28.140625" bestFit="1" customWidth="1"/>
    <col min="26" max="26" width="16.5703125" bestFit="1" customWidth="1"/>
    <col min="27" max="27" width="28.140625" bestFit="1" customWidth="1"/>
    <col min="28" max="28" width="16.5703125" bestFit="1" customWidth="1"/>
    <col min="29" max="29" width="28.140625" bestFit="1" customWidth="1"/>
    <col min="30" max="30" width="16.5703125" bestFit="1" customWidth="1"/>
    <col min="31" max="31" width="28.140625" bestFit="1" customWidth="1"/>
    <col min="32" max="32" width="16.5703125" bestFit="1" customWidth="1"/>
    <col min="33" max="33" width="28.140625" bestFit="1" customWidth="1"/>
    <col min="34" max="34" width="16.5703125" bestFit="1" customWidth="1"/>
    <col min="35" max="35" width="28.140625" bestFit="1" customWidth="1"/>
    <col min="36" max="36" width="16.5703125" bestFit="1" customWidth="1"/>
    <col min="37" max="37" width="28.140625" bestFit="1" customWidth="1"/>
    <col min="38" max="38" width="16.5703125" bestFit="1" customWidth="1"/>
    <col min="39" max="39" width="28.140625" bestFit="1" customWidth="1"/>
    <col min="40" max="40" width="16.5703125" bestFit="1" customWidth="1"/>
    <col min="41" max="41" width="28.140625" bestFit="1" customWidth="1"/>
    <col min="42" max="42" width="16.5703125" bestFit="1" customWidth="1"/>
    <col min="43" max="43" width="28.140625" bestFit="1" customWidth="1"/>
    <col min="44" max="44" width="16.5703125" bestFit="1" customWidth="1"/>
    <col min="45" max="45" width="28.140625" bestFit="1" customWidth="1"/>
    <col min="46" max="46" width="16.5703125" bestFit="1" customWidth="1"/>
    <col min="47" max="47" width="28.140625" bestFit="1" customWidth="1"/>
    <col min="48" max="48" width="16.5703125" bestFit="1" customWidth="1"/>
    <col min="49" max="49" width="28.140625" bestFit="1" customWidth="1"/>
    <col min="50" max="50" width="16.5703125" bestFit="1" customWidth="1"/>
    <col min="51" max="51" width="28.140625" bestFit="1" customWidth="1"/>
    <col min="52" max="52" width="16.5703125" bestFit="1" customWidth="1"/>
    <col min="53" max="53" width="28.140625" bestFit="1" customWidth="1"/>
    <col min="54" max="54" width="16.5703125" bestFit="1" customWidth="1"/>
    <col min="55" max="55" width="28.140625" bestFit="1" customWidth="1"/>
    <col min="56" max="56" width="16.5703125" bestFit="1" customWidth="1"/>
    <col min="57" max="57" width="28.140625" bestFit="1" customWidth="1"/>
    <col min="58" max="58" width="16.5703125" bestFit="1" customWidth="1"/>
    <col min="59" max="59" width="28.140625" bestFit="1" customWidth="1"/>
    <col min="60" max="60" width="16.5703125" bestFit="1" customWidth="1"/>
    <col min="61" max="61" width="28.140625" bestFit="1" customWidth="1"/>
    <col min="62" max="62" width="16.5703125" bestFit="1" customWidth="1"/>
    <col min="63" max="63" width="28.140625" bestFit="1" customWidth="1"/>
    <col min="64" max="64" width="16.5703125" bestFit="1" customWidth="1"/>
    <col min="65" max="65" width="28.140625" bestFit="1" customWidth="1"/>
    <col min="66" max="66" width="16.5703125" bestFit="1" customWidth="1"/>
    <col min="67" max="67" width="28.140625" bestFit="1" customWidth="1"/>
    <col min="68" max="68" width="16.5703125" bestFit="1" customWidth="1"/>
    <col min="69" max="69" width="28.140625" bestFit="1" customWidth="1"/>
    <col min="70" max="70" width="16.5703125" bestFit="1" customWidth="1"/>
    <col min="71" max="71" width="28.140625" bestFit="1" customWidth="1"/>
    <col min="72" max="72" width="16.5703125" bestFit="1" customWidth="1"/>
    <col min="73" max="73" width="28.140625" bestFit="1" customWidth="1"/>
    <col min="74" max="74" width="16.5703125" bestFit="1" customWidth="1"/>
    <col min="75" max="75" width="28.140625" bestFit="1" customWidth="1"/>
    <col min="76" max="76" width="16.5703125" bestFit="1" customWidth="1"/>
    <col min="77" max="77" width="28.140625" bestFit="1" customWidth="1"/>
    <col min="78" max="78" width="16.5703125" bestFit="1" customWidth="1"/>
    <col min="79" max="79" width="28.140625" bestFit="1" customWidth="1"/>
    <col min="80" max="80" width="16.5703125" bestFit="1" customWidth="1"/>
    <col min="81" max="81" width="28.140625" bestFit="1" customWidth="1"/>
    <col min="82" max="82" width="16.5703125" bestFit="1" customWidth="1"/>
    <col min="83" max="83" width="28.140625" bestFit="1" customWidth="1"/>
    <col min="84" max="84" width="16.5703125" bestFit="1" customWidth="1"/>
    <col min="85" max="85" width="28.140625" bestFit="1" customWidth="1"/>
    <col min="86" max="86" width="16.5703125" bestFit="1" customWidth="1"/>
    <col min="87" max="87" width="28.140625" bestFit="1" customWidth="1"/>
    <col min="88" max="88" width="16.5703125" bestFit="1" customWidth="1"/>
    <col min="89" max="89" width="28.140625" bestFit="1" customWidth="1"/>
    <col min="90" max="90" width="16.5703125" bestFit="1" customWidth="1"/>
    <col min="91" max="91" width="28.140625" bestFit="1" customWidth="1"/>
    <col min="92" max="92" width="16.5703125" bestFit="1" customWidth="1"/>
    <col min="93" max="93" width="28.140625" bestFit="1" customWidth="1"/>
    <col min="94" max="94" width="16.5703125" bestFit="1" customWidth="1"/>
    <col min="95" max="95" width="28.140625" bestFit="1" customWidth="1"/>
    <col min="96" max="96" width="16.5703125" bestFit="1" customWidth="1"/>
    <col min="97" max="97" width="28.140625" bestFit="1" customWidth="1"/>
    <col min="98" max="98" width="16.5703125" bestFit="1" customWidth="1"/>
    <col min="99" max="99" width="28.140625" bestFit="1" customWidth="1"/>
    <col min="100" max="100" width="16.5703125" bestFit="1" customWidth="1"/>
    <col min="101" max="101" width="28.140625" bestFit="1" customWidth="1"/>
    <col min="102" max="102" width="16.5703125" bestFit="1" customWidth="1"/>
    <col min="103" max="103" width="28.140625" bestFit="1" customWidth="1"/>
    <col min="104" max="104" width="16.5703125" bestFit="1" customWidth="1"/>
    <col min="105" max="105" width="28.140625" bestFit="1" customWidth="1"/>
    <col min="106" max="106" width="16.5703125" bestFit="1" customWidth="1"/>
    <col min="107" max="107" width="28.140625" bestFit="1" customWidth="1"/>
    <col min="108" max="108" width="16.5703125" bestFit="1" customWidth="1"/>
    <col min="109" max="109" width="28.140625" bestFit="1" customWidth="1"/>
    <col min="110" max="110" width="16.5703125" bestFit="1" customWidth="1"/>
    <col min="111" max="111" width="28.140625" bestFit="1" customWidth="1"/>
    <col min="112" max="112" width="16.5703125" bestFit="1" customWidth="1"/>
    <col min="113" max="113" width="28.140625" bestFit="1" customWidth="1"/>
    <col min="114" max="114" width="16.5703125" bestFit="1" customWidth="1"/>
    <col min="115" max="115" width="28.140625" bestFit="1" customWidth="1"/>
    <col min="116" max="116" width="16.5703125" bestFit="1" customWidth="1"/>
    <col min="117" max="117" width="28.140625" bestFit="1" customWidth="1"/>
    <col min="118" max="118" width="16.5703125" bestFit="1" customWidth="1"/>
    <col min="119" max="119" width="28.140625" bestFit="1" customWidth="1"/>
    <col min="120" max="120" width="16.5703125" bestFit="1" customWidth="1"/>
    <col min="121" max="121" width="28.140625" bestFit="1" customWidth="1"/>
    <col min="122" max="122" width="16.5703125" bestFit="1" customWidth="1"/>
    <col min="123" max="123" width="28.140625" bestFit="1" customWidth="1"/>
    <col min="124" max="124" width="16.5703125" bestFit="1" customWidth="1"/>
    <col min="125" max="125" width="28.140625" bestFit="1" customWidth="1"/>
    <col min="126" max="126" width="16.5703125" bestFit="1" customWidth="1"/>
    <col min="127" max="127" width="28.140625" bestFit="1" customWidth="1"/>
    <col min="128" max="128" width="16.5703125" bestFit="1" customWidth="1"/>
    <col min="129" max="129" width="28.140625" bestFit="1" customWidth="1"/>
    <col min="130" max="130" width="16.5703125" bestFit="1" customWidth="1"/>
    <col min="131" max="131" width="28.140625" bestFit="1" customWidth="1"/>
    <col min="132" max="132" width="16.5703125" bestFit="1" customWidth="1"/>
    <col min="133" max="133" width="28.140625" bestFit="1" customWidth="1"/>
    <col min="134" max="134" width="16.5703125" bestFit="1" customWidth="1"/>
    <col min="135" max="135" width="28.140625" bestFit="1" customWidth="1"/>
    <col min="136" max="136" width="16.5703125" bestFit="1" customWidth="1"/>
    <col min="137" max="137" width="28.140625" bestFit="1" customWidth="1"/>
    <col min="138" max="138" width="16.5703125" bestFit="1" customWidth="1"/>
    <col min="139" max="139" width="28.140625" bestFit="1" customWidth="1"/>
    <col min="140" max="140" width="16.5703125" bestFit="1" customWidth="1"/>
    <col min="141" max="141" width="28.140625" bestFit="1" customWidth="1"/>
    <col min="142" max="142" width="16.5703125" bestFit="1" customWidth="1"/>
    <col min="143" max="143" width="28.140625" bestFit="1" customWidth="1"/>
    <col min="144" max="144" width="16.5703125" bestFit="1" customWidth="1"/>
    <col min="145" max="145" width="28.140625" bestFit="1" customWidth="1"/>
    <col min="146" max="146" width="16.5703125" bestFit="1" customWidth="1"/>
    <col min="147" max="147" width="28.140625" bestFit="1" customWidth="1"/>
    <col min="148" max="148" width="16.5703125" bestFit="1" customWidth="1"/>
    <col min="149" max="149" width="28.140625" bestFit="1" customWidth="1"/>
    <col min="150" max="150" width="16.5703125" bestFit="1" customWidth="1"/>
    <col min="151" max="151" width="28.140625" bestFit="1" customWidth="1"/>
    <col min="152" max="152" width="16.5703125" bestFit="1" customWidth="1"/>
    <col min="153" max="153" width="28.140625" bestFit="1" customWidth="1"/>
    <col min="154" max="154" width="16.5703125" bestFit="1" customWidth="1"/>
    <col min="155" max="155" width="28.140625" bestFit="1" customWidth="1"/>
    <col min="156" max="156" width="16.5703125" bestFit="1" customWidth="1"/>
    <col min="157" max="157" width="28.140625" bestFit="1" customWidth="1"/>
    <col min="158" max="158" width="16.5703125" bestFit="1" customWidth="1"/>
    <col min="159" max="159" width="28.140625" bestFit="1" customWidth="1"/>
    <col min="160" max="160" width="16.5703125" bestFit="1" customWidth="1"/>
    <col min="161" max="161" width="28.140625" bestFit="1" customWidth="1"/>
    <col min="162" max="162" width="16.5703125" bestFit="1" customWidth="1"/>
    <col min="163" max="163" width="28.140625" bestFit="1" customWidth="1"/>
    <col min="164" max="164" width="16.5703125" bestFit="1" customWidth="1"/>
    <col min="165" max="165" width="28.140625" bestFit="1" customWidth="1"/>
    <col min="166" max="166" width="16.5703125" bestFit="1" customWidth="1"/>
    <col min="167" max="167" width="28.140625" bestFit="1" customWidth="1"/>
    <col min="168" max="168" width="16.5703125" bestFit="1" customWidth="1"/>
    <col min="169" max="169" width="28.140625" bestFit="1" customWidth="1"/>
    <col min="170" max="170" width="16.5703125" bestFit="1" customWidth="1"/>
    <col min="171" max="171" width="28.140625" bestFit="1" customWidth="1"/>
    <col min="172" max="172" width="16.5703125" bestFit="1" customWidth="1"/>
    <col min="173" max="173" width="28.140625" bestFit="1" customWidth="1"/>
    <col min="174" max="174" width="16.5703125" bestFit="1" customWidth="1"/>
    <col min="175" max="175" width="28.140625" bestFit="1" customWidth="1"/>
    <col min="176" max="176" width="16.5703125" bestFit="1" customWidth="1"/>
    <col min="177" max="177" width="28.140625" bestFit="1" customWidth="1"/>
    <col min="178" max="178" width="16.5703125" bestFit="1" customWidth="1"/>
    <col min="179" max="179" width="28.140625" bestFit="1" customWidth="1"/>
    <col min="180" max="180" width="16.5703125" bestFit="1" customWidth="1"/>
    <col min="181" max="181" width="28.140625" bestFit="1" customWidth="1"/>
    <col min="182" max="182" width="16.5703125" bestFit="1" customWidth="1"/>
    <col min="183" max="183" width="28.140625" bestFit="1" customWidth="1"/>
    <col min="184" max="184" width="16.5703125" bestFit="1" customWidth="1"/>
    <col min="185" max="185" width="28.140625" bestFit="1" customWidth="1"/>
    <col min="186" max="186" width="16.5703125" bestFit="1" customWidth="1"/>
    <col min="187" max="187" width="28.140625" bestFit="1" customWidth="1"/>
    <col min="188" max="188" width="16.5703125" bestFit="1" customWidth="1"/>
    <col min="189" max="189" width="28.140625" bestFit="1" customWidth="1"/>
    <col min="190" max="190" width="16.5703125" bestFit="1" customWidth="1"/>
    <col min="191" max="191" width="28.140625" bestFit="1" customWidth="1"/>
    <col min="192" max="192" width="16.5703125" bestFit="1" customWidth="1"/>
    <col min="193" max="193" width="28.140625" bestFit="1" customWidth="1"/>
    <col min="194" max="194" width="16.5703125" bestFit="1" customWidth="1"/>
    <col min="195" max="195" width="28.140625" bestFit="1" customWidth="1"/>
    <col min="196" max="196" width="16.5703125" bestFit="1" customWidth="1"/>
    <col min="197" max="197" width="28.140625" bestFit="1" customWidth="1"/>
    <col min="198" max="198" width="16.5703125" bestFit="1" customWidth="1"/>
    <col min="199" max="199" width="28.140625" bestFit="1" customWidth="1"/>
    <col min="200" max="200" width="16.5703125" bestFit="1" customWidth="1"/>
    <col min="201" max="201" width="28.140625" bestFit="1" customWidth="1"/>
    <col min="202" max="202" width="16.5703125" bestFit="1" customWidth="1"/>
    <col min="203" max="203" width="28.140625" bestFit="1" customWidth="1"/>
    <col min="204" max="204" width="16.5703125" bestFit="1" customWidth="1"/>
    <col min="205" max="205" width="28.140625" bestFit="1" customWidth="1"/>
    <col min="206" max="206" width="16.5703125" bestFit="1" customWidth="1"/>
    <col min="207" max="207" width="28.140625" bestFit="1" customWidth="1"/>
    <col min="208" max="208" width="16.5703125" bestFit="1" customWidth="1"/>
    <col min="209" max="209" width="28.140625" bestFit="1" customWidth="1"/>
    <col min="210" max="210" width="16.5703125" bestFit="1" customWidth="1"/>
    <col min="211" max="211" width="28.140625" bestFit="1" customWidth="1"/>
    <col min="212" max="212" width="16.5703125" bestFit="1" customWidth="1"/>
    <col min="213" max="213" width="28.140625" bestFit="1" customWidth="1"/>
    <col min="214" max="214" width="16.5703125" bestFit="1" customWidth="1"/>
    <col min="215" max="215" width="28.140625" bestFit="1" customWidth="1"/>
    <col min="216" max="216" width="16.5703125" bestFit="1" customWidth="1"/>
    <col min="217" max="217" width="28.140625" bestFit="1" customWidth="1"/>
    <col min="218" max="218" width="16.5703125" bestFit="1" customWidth="1"/>
    <col min="219" max="219" width="28.140625" bestFit="1" customWidth="1"/>
    <col min="220" max="220" width="16.5703125" bestFit="1" customWidth="1"/>
    <col min="221" max="221" width="28.140625" bestFit="1" customWidth="1"/>
    <col min="222" max="222" width="16.5703125" bestFit="1" customWidth="1"/>
    <col min="223" max="223" width="28.140625" bestFit="1" customWidth="1"/>
    <col min="224" max="224" width="16.5703125" bestFit="1" customWidth="1"/>
    <col min="225" max="225" width="28.140625" bestFit="1" customWidth="1"/>
    <col min="226" max="226" width="16.5703125" bestFit="1" customWidth="1"/>
    <col min="227" max="227" width="28.140625" bestFit="1" customWidth="1"/>
    <col min="228" max="228" width="16.5703125" bestFit="1" customWidth="1"/>
    <col min="229" max="229" width="28.140625" bestFit="1" customWidth="1"/>
    <col min="230" max="230" width="16.5703125" bestFit="1" customWidth="1"/>
    <col min="231" max="231" width="28.140625" bestFit="1" customWidth="1"/>
    <col min="232" max="232" width="16.5703125" bestFit="1" customWidth="1"/>
    <col min="233" max="233" width="28.140625" bestFit="1" customWidth="1"/>
    <col min="234" max="234" width="16.5703125" bestFit="1" customWidth="1"/>
    <col min="235" max="235" width="28.140625" bestFit="1" customWidth="1"/>
    <col min="236" max="236" width="16.5703125" bestFit="1" customWidth="1"/>
    <col min="237" max="237" width="28.140625" bestFit="1" customWidth="1"/>
    <col min="238" max="238" width="16.5703125" bestFit="1" customWidth="1"/>
    <col min="239" max="239" width="28.140625" bestFit="1" customWidth="1"/>
    <col min="240" max="240" width="16.5703125" bestFit="1" customWidth="1"/>
    <col min="241" max="241" width="28.140625" bestFit="1" customWidth="1"/>
    <col min="242" max="242" width="16.5703125" bestFit="1" customWidth="1"/>
    <col min="243" max="243" width="28.140625" bestFit="1" customWidth="1"/>
    <col min="244" max="244" width="16.5703125" bestFit="1" customWidth="1"/>
    <col min="245" max="245" width="28.140625" bestFit="1" customWidth="1"/>
    <col min="246" max="246" width="16.5703125" bestFit="1" customWidth="1"/>
    <col min="247" max="247" width="28.140625" bestFit="1" customWidth="1"/>
    <col min="248" max="248" width="16.5703125" bestFit="1" customWidth="1"/>
    <col min="249" max="249" width="28.140625" bestFit="1" customWidth="1"/>
    <col min="250" max="250" width="16.5703125" bestFit="1" customWidth="1"/>
    <col min="251" max="251" width="28.140625" bestFit="1" customWidth="1"/>
    <col min="252" max="252" width="16.5703125" bestFit="1" customWidth="1"/>
    <col min="253" max="253" width="28.140625" bestFit="1" customWidth="1"/>
    <col min="254" max="254" width="16.5703125" bestFit="1" customWidth="1"/>
    <col min="255" max="255" width="28.140625" bestFit="1" customWidth="1"/>
    <col min="256" max="256" width="16.5703125" bestFit="1" customWidth="1"/>
    <col min="257" max="257" width="28.140625" bestFit="1" customWidth="1"/>
    <col min="258" max="258" width="16.5703125" bestFit="1" customWidth="1"/>
    <col min="259" max="259" width="28.140625" bestFit="1" customWidth="1"/>
    <col min="260" max="260" width="16.5703125" bestFit="1" customWidth="1"/>
    <col min="261" max="261" width="28.140625" bestFit="1" customWidth="1"/>
    <col min="262" max="262" width="16.5703125" bestFit="1" customWidth="1"/>
    <col min="263" max="263" width="28.140625" bestFit="1" customWidth="1"/>
    <col min="264" max="264" width="16.5703125" bestFit="1" customWidth="1"/>
    <col min="265" max="265" width="28.140625" bestFit="1" customWidth="1"/>
    <col min="266" max="266" width="16.5703125" bestFit="1" customWidth="1"/>
    <col min="267" max="267" width="28.140625" bestFit="1" customWidth="1"/>
    <col min="268" max="268" width="16.5703125" bestFit="1" customWidth="1"/>
    <col min="269" max="269" width="28.140625" bestFit="1" customWidth="1"/>
    <col min="270" max="270" width="16.5703125" bestFit="1" customWidth="1"/>
    <col min="271" max="271" width="28.140625" bestFit="1" customWidth="1"/>
    <col min="272" max="272" width="16.5703125" bestFit="1" customWidth="1"/>
    <col min="273" max="273" width="28.140625" bestFit="1" customWidth="1"/>
    <col min="274" max="274" width="16.5703125" bestFit="1" customWidth="1"/>
    <col min="275" max="275" width="28.140625" bestFit="1" customWidth="1"/>
    <col min="276" max="276" width="16.5703125" bestFit="1" customWidth="1"/>
    <col min="277" max="277" width="28.140625" bestFit="1" customWidth="1"/>
    <col min="278" max="278" width="16.5703125" bestFit="1" customWidth="1"/>
    <col min="279" max="279" width="28.140625" bestFit="1" customWidth="1"/>
    <col min="280" max="280" width="16.5703125" bestFit="1" customWidth="1"/>
    <col min="281" max="281" width="28.140625" bestFit="1" customWidth="1"/>
    <col min="282" max="282" width="16.5703125" bestFit="1" customWidth="1"/>
    <col min="283" max="283" width="28.140625" bestFit="1" customWidth="1"/>
    <col min="284" max="284" width="16.5703125" bestFit="1" customWidth="1"/>
    <col min="285" max="285" width="28.140625" bestFit="1" customWidth="1"/>
    <col min="286" max="286" width="16.5703125" bestFit="1" customWidth="1"/>
    <col min="287" max="287" width="28.140625" bestFit="1" customWidth="1"/>
    <col min="288" max="288" width="16.5703125" bestFit="1" customWidth="1"/>
    <col min="289" max="289" width="28.140625" bestFit="1" customWidth="1"/>
    <col min="290" max="290" width="16.5703125" bestFit="1" customWidth="1"/>
    <col min="291" max="291" width="28.140625" bestFit="1" customWidth="1"/>
    <col min="292" max="292" width="16.5703125" bestFit="1" customWidth="1"/>
    <col min="293" max="293" width="28.140625" bestFit="1" customWidth="1"/>
    <col min="294" max="294" width="16.5703125" bestFit="1" customWidth="1"/>
    <col min="295" max="295" width="28.140625" bestFit="1" customWidth="1"/>
    <col min="296" max="296" width="16.5703125" bestFit="1" customWidth="1"/>
    <col min="297" max="297" width="28.140625" bestFit="1" customWidth="1"/>
    <col min="298" max="298" width="16.5703125" bestFit="1" customWidth="1"/>
    <col min="299" max="299" width="28.140625" bestFit="1" customWidth="1"/>
    <col min="300" max="300" width="16.5703125" bestFit="1" customWidth="1"/>
    <col min="301" max="301" width="28.140625" bestFit="1" customWidth="1"/>
    <col min="302" max="302" width="16.5703125" bestFit="1" customWidth="1"/>
    <col min="303" max="303" width="28.140625" bestFit="1" customWidth="1"/>
    <col min="304" max="304" width="16.5703125" bestFit="1" customWidth="1"/>
    <col min="305" max="305" width="28.140625" bestFit="1" customWidth="1"/>
    <col min="306" max="306" width="16.5703125" bestFit="1" customWidth="1"/>
    <col min="307" max="307" width="28.140625" bestFit="1" customWidth="1"/>
    <col min="308" max="308" width="16.5703125" bestFit="1" customWidth="1"/>
    <col min="309" max="309" width="28.140625" bestFit="1" customWidth="1"/>
    <col min="310" max="310" width="16.5703125" bestFit="1" customWidth="1"/>
    <col min="311" max="311" width="28.140625" bestFit="1" customWidth="1"/>
    <col min="312" max="312" width="16.5703125" bestFit="1" customWidth="1"/>
    <col min="313" max="313" width="28.140625" bestFit="1" customWidth="1"/>
    <col min="314" max="314" width="16.5703125" bestFit="1" customWidth="1"/>
    <col min="315" max="315" width="28.140625" bestFit="1" customWidth="1"/>
    <col min="316" max="316" width="16.5703125" bestFit="1" customWidth="1"/>
    <col min="317" max="317" width="28.140625" bestFit="1" customWidth="1"/>
    <col min="318" max="318" width="16.5703125" bestFit="1" customWidth="1"/>
    <col min="319" max="319" width="28.140625" bestFit="1" customWidth="1"/>
    <col min="320" max="320" width="16.5703125" bestFit="1" customWidth="1"/>
    <col min="321" max="321" width="28.140625" bestFit="1" customWidth="1"/>
    <col min="322" max="322" width="16.5703125" bestFit="1" customWidth="1"/>
    <col min="323" max="323" width="28.140625" bestFit="1" customWidth="1"/>
    <col min="324" max="324" width="16.5703125" bestFit="1" customWidth="1"/>
    <col min="325" max="325" width="28.140625" bestFit="1" customWidth="1"/>
    <col min="326" max="326" width="16.5703125" bestFit="1" customWidth="1"/>
    <col min="327" max="327" width="28.140625" bestFit="1" customWidth="1"/>
    <col min="328" max="328" width="16.5703125" bestFit="1" customWidth="1"/>
    <col min="329" max="329" width="28.140625" bestFit="1" customWidth="1"/>
    <col min="330" max="330" width="16.5703125" bestFit="1" customWidth="1"/>
    <col min="331" max="331" width="28.140625" bestFit="1" customWidth="1"/>
    <col min="332" max="332" width="16.5703125" bestFit="1" customWidth="1"/>
    <col min="333" max="333" width="28.140625" bestFit="1" customWidth="1"/>
    <col min="334" max="334" width="16.5703125" bestFit="1" customWidth="1"/>
    <col min="335" max="335" width="28.140625" bestFit="1" customWidth="1"/>
    <col min="336" max="336" width="16.5703125" bestFit="1" customWidth="1"/>
    <col min="337" max="337" width="28.140625" bestFit="1" customWidth="1"/>
    <col min="338" max="338" width="16.5703125" bestFit="1" customWidth="1"/>
    <col min="339" max="339" width="28.140625" bestFit="1" customWidth="1"/>
    <col min="340" max="340" width="16.5703125" bestFit="1" customWidth="1"/>
    <col min="341" max="341" width="28.140625" bestFit="1" customWidth="1"/>
    <col min="342" max="342" width="16.5703125" bestFit="1" customWidth="1"/>
    <col min="343" max="343" width="28.140625" bestFit="1" customWidth="1"/>
    <col min="344" max="344" width="16.5703125" bestFit="1" customWidth="1"/>
    <col min="345" max="345" width="28.140625" bestFit="1" customWidth="1"/>
    <col min="346" max="346" width="16.5703125" bestFit="1" customWidth="1"/>
    <col min="347" max="347" width="28.140625" bestFit="1" customWidth="1"/>
    <col min="348" max="348" width="16.5703125" bestFit="1" customWidth="1"/>
    <col min="349" max="349" width="28.140625" bestFit="1" customWidth="1"/>
    <col min="350" max="350" width="16.5703125" bestFit="1" customWidth="1"/>
    <col min="351" max="351" width="28.140625" bestFit="1" customWidth="1"/>
    <col min="352" max="352" width="16.5703125" bestFit="1" customWidth="1"/>
    <col min="353" max="353" width="28.140625" bestFit="1" customWidth="1"/>
    <col min="354" max="354" width="16.5703125" bestFit="1" customWidth="1"/>
    <col min="355" max="355" width="28.140625" bestFit="1" customWidth="1"/>
    <col min="356" max="356" width="16.5703125" bestFit="1" customWidth="1"/>
    <col min="357" max="357" width="28.140625" bestFit="1" customWidth="1"/>
    <col min="358" max="358" width="16.5703125" bestFit="1" customWidth="1"/>
    <col min="359" max="359" width="28.140625" bestFit="1" customWidth="1"/>
    <col min="360" max="360" width="16.5703125" bestFit="1" customWidth="1"/>
    <col min="361" max="361" width="28.140625" bestFit="1" customWidth="1"/>
    <col min="362" max="362" width="16.5703125" bestFit="1" customWidth="1"/>
    <col min="363" max="363" width="28.140625" bestFit="1" customWidth="1"/>
    <col min="364" max="364" width="16.5703125" bestFit="1" customWidth="1"/>
    <col min="365" max="365" width="28.140625" bestFit="1" customWidth="1"/>
    <col min="366" max="366" width="16.5703125" bestFit="1" customWidth="1"/>
    <col min="367" max="367" width="28.140625" bestFit="1" customWidth="1"/>
    <col min="368" max="368" width="16.5703125" bestFit="1" customWidth="1"/>
    <col min="369" max="369" width="28.140625" bestFit="1" customWidth="1"/>
    <col min="370" max="370" width="16.5703125" bestFit="1" customWidth="1"/>
    <col min="371" max="371" width="28.140625" bestFit="1" customWidth="1"/>
    <col min="372" max="372" width="16.5703125" bestFit="1" customWidth="1"/>
    <col min="373" max="373" width="28.140625" bestFit="1" customWidth="1"/>
    <col min="374" max="374" width="16.5703125" bestFit="1" customWidth="1"/>
    <col min="375" max="375" width="28.140625" bestFit="1" customWidth="1"/>
    <col min="376" max="376" width="16.5703125" bestFit="1" customWidth="1"/>
    <col min="377" max="377" width="28.140625" bestFit="1" customWidth="1"/>
    <col min="378" max="378" width="16.5703125" bestFit="1" customWidth="1"/>
    <col min="379" max="379" width="28.140625" bestFit="1" customWidth="1"/>
    <col min="380" max="380" width="16.5703125" bestFit="1" customWidth="1"/>
    <col min="381" max="381" width="28.140625" bestFit="1" customWidth="1"/>
    <col min="382" max="382" width="16.5703125" bestFit="1" customWidth="1"/>
    <col min="383" max="383" width="28.140625" bestFit="1" customWidth="1"/>
    <col min="384" max="384" width="16.5703125" bestFit="1" customWidth="1"/>
    <col min="385" max="385" width="28.140625" bestFit="1" customWidth="1"/>
    <col min="386" max="386" width="16.5703125" bestFit="1" customWidth="1"/>
    <col min="387" max="387" width="28.140625" bestFit="1" customWidth="1"/>
    <col min="388" max="388" width="16.5703125" bestFit="1" customWidth="1"/>
    <col min="389" max="389" width="28.140625" bestFit="1" customWidth="1"/>
    <col min="390" max="390" width="16.5703125" bestFit="1" customWidth="1"/>
    <col min="391" max="391" width="28.140625" bestFit="1" customWidth="1"/>
    <col min="392" max="392" width="16.5703125" bestFit="1" customWidth="1"/>
    <col min="393" max="393" width="28.140625" bestFit="1" customWidth="1"/>
    <col min="394" max="394" width="16.5703125" bestFit="1" customWidth="1"/>
    <col min="395" max="395" width="28.140625" bestFit="1" customWidth="1"/>
    <col min="396" max="396" width="16.5703125" bestFit="1" customWidth="1"/>
    <col min="397" max="397" width="28.140625" bestFit="1" customWidth="1"/>
    <col min="398" max="398" width="16.5703125" bestFit="1" customWidth="1"/>
    <col min="399" max="399" width="28.140625" bestFit="1" customWidth="1"/>
    <col min="400" max="400" width="16.5703125" bestFit="1" customWidth="1"/>
    <col min="401" max="401" width="28.140625" bestFit="1" customWidth="1"/>
    <col min="402" max="402" width="16.5703125" bestFit="1" customWidth="1"/>
    <col min="403" max="403" width="28.140625" bestFit="1" customWidth="1"/>
    <col min="404" max="404" width="16.5703125" bestFit="1" customWidth="1"/>
    <col min="405" max="405" width="28.140625" bestFit="1" customWidth="1"/>
    <col min="406" max="406" width="16.5703125" bestFit="1" customWidth="1"/>
    <col min="407" max="407" width="28.140625" bestFit="1" customWidth="1"/>
    <col min="408" max="408" width="16.5703125" bestFit="1" customWidth="1"/>
    <col min="409" max="409" width="28.140625" bestFit="1" customWidth="1"/>
    <col min="410" max="410" width="16.5703125" bestFit="1" customWidth="1"/>
    <col min="411" max="411" width="28.140625" bestFit="1" customWidth="1"/>
    <col min="412" max="412" width="16.5703125" bestFit="1" customWidth="1"/>
    <col min="413" max="413" width="28.140625" bestFit="1" customWidth="1"/>
    <col min="414" max="414" width="16.5703125" bestFit="1" customWidth="1"/>
    <col min="415" max="415" width="28.140625" bestFit="1" customWidth="1"/>
    <col min="416" max="416" width="16.5703125" bestFit="1" customWidth="1"/>
    <col min="417" max="417" width="28.140625" bestFit="1" customWidth="1"/>
    <col min="418" max="418" width="16.5703125" bestFit="1" customWidth="1"/>
    <col min="419" max="419" width="28.140625" bestFit="1" customWidth="1"/>
    <col min="420" max="420" width="16.5703125" bestFit="1" customWidth="1"/>
    <col min="421" max="421" width="28.140625" bestFit="1" customWidth="1"/>
    <col min="422" max="422" width="16.5703125" bestFit="1" customWidth="1"/>
    <col min="423" max="423" width="28.140625" bestFit="1" customWidth="1"/>
    <col min="424" max="424" width="16.5703125" bestFit="1" customWidth="1"/>
    <col min="425" max="425" width="28.140625" bestFit="1" customWidth="1"/>
    <col min="426" max="426" width="16.5703125" bestFit="1" customWidth="1"/>
    <col min="427" max="427" width="28.140625" bestFit="1" customWidth="1"/>
    <col min="428" max="428" width="16.5703125" bestFit="1" customWidth="1"/>
    <col min="429" max="429" width="28.140625" bestFit="1" customWidth="1"/>
    <col min="430" max="430" width="16.5703125" bestFit="1" customWidth="1"/>
    <col min="431" max="431" width="28.140625" bestFit="1" customWidth="1"/>
    <col min="432" max="432" width="16.5703125" bestFit="1" customWidth="1"/>
    <col min="433" max="433" width="28.140625" bestFit="1" customWidth="1"/>
    <col min="434" max="434" width="16.5703125" bestFit="1" customWidth="1"/>
    <col min="435" max="435" width="28.140625" bestFit="1" customWidth="1"/>
    <col min="436" max="436" width="16.5703125" bestFit="1" customWidth="1"/>
    <col min="437" max="437" width="28.140625" bestFit="1" customWidth="1"/>
    <col min="438" max="438" width="16.5703125" bestFit="1" customWidth="1"/>
    <col min="439" max="439" width="28.140625" bestFit="1" customWidth="1"/>
    <col min="440" max="440" width="16.5703125" bestFit="1" customWidth="1"/>
    <col min="441" max="441" width="28.140625" bestFit="1" customWidth="1"/>
    <col min="442" max="442" width="16.5703125" bestFit="1" customWidth="1"/>
    <col min="443" max="443" width="28.140625" bestFit="1" customWidth="1"/>
    <col min="444" max="444" width="16.5703125" bestFit="1" customWidth="1"/>
    <col min="445" max="445" width="28.140625" bestFit="1" customWidth="1"/>
    <col min="446" max="446" width="16.5703125" bestFit="1" customWidth="1"/>
    <col min="447" max="447" width="28.140625" bestFit="1" customWidth="1"/>
    <col min="448" max="448" width="16.5703125" bestFit="1" customWidth="1"/>
    <col min="449" max="449" width="28.140625" bestFit="1" customWidth="1"/>
    <col min="450" max="450" width="16.5703125" bestFit="1" customWidth="1"/>
    <col min="451" max="451" width="28.140625" bestFit="1" customWidth="1"/>
    <col min="452" max="452" width="16.5703125" bestFit="1" customWidth="1"/>
    <col min="453" max="453" width="28.140625" bestFit="1" customWidth="1"/>
    <col min="454" max="454" width="16.5703125" bestFit="1" customWidth="1"/>
    <col min="455" max="455" width="28.140625" bestFit="1" customWidth="1"/>
    <col min="456" max="456" width="16.5703125" bestFit="1" customWidth="1"/>
    <col min="457" max="457" width="28.140625" bestFit="1" customWidth="1"/>
    <col min="458" max="458" width="16.5703125" bestFit="1" customWidth="1"/>
    <col min="459" max="459" width="28.140625" bestFit="1" customWidth="1"/>
    <col min="460" max="460" width="16.5703125" bestFit="1" customWidth="1"/>
    <col min="461" max="461" width="28.140625" bestFit="1" customWidth="1"/>
    <col min="462" max="462" width="16.5703125" bestFit="1" customWidth="1"/>
    <col min="463" max="463" width="28.140625" bestFit="1" customWidth="1"/>
    <col min="464" max="464" width="16.5703125" bestFit="1" customWidth="1"/>
    <col min="465" max="465" width="28.140625" bestFit="1" customWidth="1"/>
    <col min="466" max="466" width="16.5703125" bestFit="1" customWidth="1"/>
    <col min="467" max="467" width="28.140625" bestFit="1" customWidth="1"/>
    <col min="468" max="468" width="16.5703125" bestFit="1" customWidth="1"/>
    <col min="469" max="469" width="28.140625" bestFit="1" customWidth="1"/>
    <col min="470" max="470" width="16.5703125" bestFit="1" customWidth="1"/>
    <col min="471" max="471" width="28.140625" bestFit="1" customWidth="1"/>
    <col min="472" max="472" width="16.5703125" bestFit="1" customWidth="1"/>
    <col min="473" max="473" width="28.140625" bestFit="1" customWidth="1"/>
    <col min="474" max="474" width="16.5703125" bestFit="1" customWidth="1"/>
    <col min="475" max="475" width="28.140625" bestFit="1" customWidth="1"/>
    <col min="476" max="476" width="16.5703125" bestFit="1" customWidth="1"/>
    <col min="477" max="477" width="28.140625" bestFit="1" customWidth="1"/>
    <col min="478" max="478" width="16.5703125" bestFit="1" customWidth="1"/>
    <col min="479" max="479" width="28.140625" bestFit="1" customWidth="1"/>
    <col min="480" max="480" width="16.5703125" bestFit="1" customWidth="1"/>
    <col min="481" max="481" width="28.140625" bestFit="1" customWidth="1"/>
    <col min="482" max="482" width="16.5703125" bestFit="1" customWidth="1"/>
    <col min="483" max="483" width="28.140625" bestFit="1" customWidth="1"/>
    <col min="484" max="484" width="16.5703125" bestFit="1" customWidth="1"/>
    <col min="485" max="485" width="28.140625" bestFit="1" customWidth="1"/>
    <col min="486" max="486" width="16.5703125" bestFit="1" customWidth="1"/>
    <col min="487" max="487" width="28.140625" bestFit="1" customWidth="1"/>
    <col min="488" max="488" width="16.5703125" bestFit="1" customWidth="1"/>
    <col min="489" max="489" width="28.140625" bestFit="1" customWidth="1"/>
    <col min="490" max="490" width="16.5703125" bestFit="1" customWidth="1"/>
    <col min="491" max="491" width="28.140625" bestFit="1" customWidth="1"/>
    <col min="492" max="492" width="16.5703125" bestFit="1" customWidth="1"/>
    <col min="493" max="493" width="28.140625" bestFit="1" customWidth="1"/>
    <col min="494" max="494" width="16.5703125" bestFit="1" customWidth="1"/>
    <col min="495" max="495" width="28.140625" bestFit="1" customWidth="1"/>
    <col min="496" max="496" width="16.5703125" bestFit="1" customWidth="1"/>
    <col min="497" max="497" width="28.140625" bestFit="1" customWidth="1"/>
    <col min="498" max="498" width="16.5703125" bestFit="1" customWidth="1"/>
    <col min="499" max="499" width="28.140625" bestFit="1" customWidth="1"/>
    <col min="500" max="500" width="16.5703125" bestFit="1" customWidth="1"/>
    <col min="501" max="501" width="28.140625" bestFit="1" customWidth="1"/>
    <col min="502" max="502" width="16.5703125" bestFit="1" customWidth="1"/>
    <col min="503" max="503" width="28.140625" bestFit="1" customWidth="1"/>
    <col min="504" max="504" width="16.5703125" bestFit="1" customWidth="1"/>
    <col min="505" max="505" width="28.140625" bestFit="1" customWidth="1"/>
    <col min="506" max="506" width="16.5703125" bestFit="1" customWidth="1"/>
    <col min="507" max="507" width="28.140625" bestFit="1" customWidth="1"/>
    <col min="508" max="508" width="16.5703125" bestFit="1" customWidth="1"/>
    <col min="509" max="509" width="28.140625" bestFit="1" customWidth="1"/>
    <col min="510" max="510" width="16.5703125" bestFit="1" customWidth="1"/>
    <col min="511" max="511" width="28.140625" bestFit="1" customWidth="1"/>
    <col min="512" max="512" width="16.5703125" bestFit="1" customWidth="1"/>
    <col min="513" max="513" width="28.140625" bestFit="1" customWidth="1"/>
    <col min="514" max="514" width="16.5703125" bestFit="1" customWidth="1"/>
    <col min="515" max="515" width="28.140625" bestFit="1" customWidth="1"/>
    <col min="516" max="516" width="16.5703125" bestFit="1" customWidth="1"/>
    <col min="517" max="517" width="28.140625" bestFit="1" customWidth="1"/>
    <col min="518" max="518" width="16.5703125" bestFit="1" customWidth="1"/>
    <col min="519" max="519" width="28.140625" bestFit="1" customWidth="1"/>
    <col min="520" max="520" width="16.5703125" bestFit="1" customWidth="1"/>
    <col min="521" max="521" width="28.140625" bestFit="1" customWidth="1"/>
    <col min="522" max="522" width="16.5703125" bestFit="1" customWidth="1"/>
    <col min="523" max="523" width="28.140625" bestFit="1" customWidth="1"/>
    <col min="524" max="524" width="16.5703125" bestFit="1" customWidth="1"/>
    <col min="525" max="525" width="28.140625" bestFit="1" customWidth="1"/>
    <col min="526" max="526" width="16.5703125" bestFit="1" customWidth="1"/>
    <col min="527" max="527" width="28.140625" bestFit="1" customWidth="1"/>
    <col min="528" max="528" width="16.5703125" bestFit="1" customWidth="1"/>
    <col min="529" max="529" width="28.140625" bestFit="1" customWidth="1"/>
    <col min="530" max="530" width="16.5703125" bestFit="1" customWidth="1"/>
    <col min="531" max="531" width="28.140625" bestFit="1" customWidth="1"/>
    <col min="532" max="532" width="16.5703125" bestFit="1" customWidth="1"/>
    <col min="533" max="533" width="28.140625" bestFit="1" customWidth="1"/>
    <col min="534" max="534" width="16.5703125" bestFit="1" customWidth="1"/>
    <col min="535" max="535" width="28.140625" bestFit="1" customWidth="1"/>
    <col min="536" max="536" width="16.5703125" bestFit="1" customWidth="1"/>
    <col min="537" max="537" width="28.140625" bestFit="1" customWidth="1"/>
    <col min="538" max="538" width="16.5703125" bestFit="1" customWidth="1"/>
    <col min="539" max="539" width="28.140625" bestFit="1" customWidth="1"/>
    <col min="540" max="540" width="16.5703125" bestFit="1" customWidth="1"/>
    <col min="541" max="541" width="28.140625" bestFit="1" customWidth="1"/>
    <col min="542" max="542" width="16.5703125" bestFit="1" customWidth="1"/>
    <col min="543" max="543" width="33.140625" bestFit="1" customWidth="1"/>
    <col min="544" max="544" width="21.5703125" bestFit="1" customWidth="1"/>
    <col min="545" max="555" width="9" bestFit="1" customWidth="1"/>
    <col min="556" max="583" width="10.5703125" bestFit="1" customWidth="1"/>
    <col min="584" max="584" width="6.85546875" bestFit="1" customWidth="1"/>
    <col min="585" max="585" width="12.5703125" bestFit="1" customWidth="1"/>
    <col min="586" max="586" width="9" bestFit="1" customWidth="1"/>
    <col min="587" max="587" width="13.85546875" bestFit="1" customWidth="1"/>
    <col min="588" max="588" width="9" bestFit="1" customWidth="1"/>
    <col min="589" max="590" width="2" bestFit="1" customWidth="1"/>
    <col min="591" max="591" width="13.85546875" bestFit="1" customWidth="1"/>
    <col min="592" max="592" width="9" bestFit="1" customWidth="1"/>
    <col min="593" max="594" width="2" bestFit="1" customWidth="1"/>
    <col min="595" max="595" width="13.85546875" bestFit="1" customWidth="1"/>
    <col min="596" max="596" width="9" bestFit="1" customWidth="1"/>
    <col min="597" max="597" width="13.85546875" bestFit="1" customWidth="1"/>
    <col min="598" max="598" width="9" bestFit="1" customWidth="1"/>
    <col min="599" max="599" width="13.85546875" bestFit="1" customWidth="1"/>
    <col min="600" max="600" width="9" bestFit="1" customWidth="1"/>
    <col min="601" max="601" width="2" bestFit="1" customWidth="1"/>
    <col min="602" max="602" width="13.85546875" bestFit="1" customWidth="1"/>
    <col min="603" max="603" width="9" bestFit="1" customWidth="1"/>
    <col min="604" max="605" width="2" bestFit="1" customWidth="1"/>
    <col min="606" max="606" width="13.85546875" bestFit="1" customWidth="1"/>
    <col min="607" max="607" width="9" bestFit="1" customWidth="1"/>
    <col min="608" max="609" width="2" bestFit="1" customWidth="1"/>
    <col min="610" max="610" width="13.85546875" bestFit="1" customWidth="1"/>
    <col min="611" max="611" width="9" bestFit="1" customWidth="1"/>
    <col min="612" max="612" width="2" bestFit="1" customWidth="1"/>
    <col min="613" max="613" width="13.85546875" bestFit="1" customWidth="1"/>
    <col min="614" max="614" width="9" bestFit="1" customWidth="1"/>
    <col min="615" max="616" width="2" bestFit="1" customWidth="1"/>
    <col min="617" max="617" width="13.85546875" bestFit="1" customWidth="1"/>
    <col min="618" max="618" width="9" bestFit="1" customWidth="1"/>
    <col min="619" max="619" width="13.85546875" bestFit="1" customWidth="1"/>
    <col min="620" max="620" width="10.5703125" bestFit="1" customWidth="1"/>
    <col min="621" max="621" width="2" bestFit="1" customWidth="1"/>
    <col min="622" max="622" width="15.42578125" bestFit="1" customWidth="1"/>
    <col min="623" max="623" width="10.5703125" bestFit="1" customWidth="1"/>
    <col min="624" max="625" width="2" bestFit="1" customWidth="1"/>
    <col min="626" max="626" width="15.42578125" bestFit="1" customWidth="1"/>
    <col min="627" max="627" width="10.5703125" bestFit="1" customWidth="1"/>
    <col min="628" max="628" width="2" bestFit="1" customWidth="1"/>
    <col min="629" max="629" width="15.42578125" bestFit="1" customWidth="1"/>
    <col min="630" max="630" width="10.5703125" bestFit="1" customWidth="1"/>
    <col min="631" max="632" width="2" bestFit="1" customWidth="1"/>
    <col min="633" max="633" width="15.42578125" bestFit="1" customWidth="1"/>
    <col min="634" max="634" width="10.5703125" bestFit="1" customWidth="1"/>
    <col min="635" max="635" width="15.42578125" bestFit="1" customWidth="1"/>
    <col min="636" max="636" width="10.5703125" bestFit="1" customWidth="1"/>
    <col min="637" max="637" width="2" bestFit="1" customWidth="1"/>
    <col min="638" max="638" width="15.42578125" bestFit="1" customWidth="1"/>
    <col min="639" max="639" width="10.5703125" bestFit="1" customWidth="1"/>
    <col min="640" max="641" width="2" bestFit="1" customWidth="1"/>
    <col min="642" max="642" width="15.42578125" bestFit="1" customWidth="1"/>
    <col min="643" max="643" width="10.5703125" bestFit="1" customWidth="1"/>
    <col min="644" max="644" width="2" bestFit="1" customWidth="1"/>
    <col min="645" max="645" width="15.42578125" bestFit="1" customWidth="1"/>
    <col min="646" max="646" width="10.5703125" bestFit="1" customWidth="1"/>
    <col min="647" max="647" width="2" bestFit="1" customWidth="1"/>
    <col min="648" max="648" width="15.42578125" bestFit="1" customWidth="1"/>
    <col min="649" max="649" width="10.5703125" bestFit="1" customWidth="1"/>
    <col min="650" max="651" width="2" bestFit="1" customWidth="1"/>
    <col min="652" max="652" width="15.42578125" bestFit="1" customWidth="1"/>
    <col min="653" max="653" width="10.5703125" bestFit="1" customWidth="1"/>
    <col min="654" max="654" width="15.42578125" bestFit="1" customWidth="1"/>
    <col min="655" max="655" width="10.5703125" bestFit="1" customWidth="1"/>
    <col min="656" max="656" width="2" bestFit="1" customWidth="1"/>
    <col min="657" max="657" width="15.42578125" bestFit="1" customWidth="1"/>
    <col min="658" max="658" width="10.5703125" bestFit="1" customWidth="1"/>
    <col min="659" max="660" width="2" bestFit="1" customWidth="1"/>
    <col min="661" max="661" width="15.42578125" bestFit="1" customWidth="1"/>
    <col min="662" max="662" width="10.5703125" bestFit="1" customWidth="1"/>
    <col min="663" max="663" width="15.42578125" bestFit="1" customWidth="1"/>
    <col min="664" max="664" width="10.5703125" bestFit="1" customWidth="1"/>
    <col min="665" max="665" width="15.42578125" bestFit="1" customWidth="1"/>
    <col min="666" max="666" width="10.5703125" bestFit="1" customWidth="1"/>
    <col min="667" max="667" width="15.42578125" bestFit="1" customWidth="1"/>
    <col min="668" max="668" width="10.5703125" bestFit="1" customWidth="1"/>
    <col min="669" max="669" width="2" bestFit="1" customWidth="1"/>
    <col min="670" max="670" width="15.42578125" bestFit="1" customWidth="1"/>
    <col min="671" max="671" width="10.5703125" bestFit="1" customWidth="1"/>
    <col min="672" max="672" width="15.42578125" bestFit="1" customWidth="1"/>
    <col min="673" max="673" width="10.5703125" bestFit="1" customWidth="1"/>
    <col min="674" max="675" width="2" bestFit="1" customWidth="1"/>
    <col min="676" max="676" width="15.42578125" bestFit="1" customWidth="1"/>
    <col min="677" max="677" width="10.5703125" bestFit="1" customWidth="1"/>
    <col min="678" max="678" width="2" bestFit="1" customWidth="1"/>
    <col min="679" max="679" width="15.42578125" bestFit="1" customWidth="1"/>
    <col min="680" max="680" width="10.5703125" bestFit="1" customWidth="1"/>
    <col min="681" max="681" width="15.42578125" bestFit="1" customWidth="1"/>
    <col min="682" max="682" width="10.5703125" bestFit="1" customWidth="1"/>
    <col min="683" max="683" width="2" bestFit="1" customWidth="1"/>
    <col min="684" max="684" width="15.42578125" bestFit="1" customWidth="1"/>
    <col min="685" max="685" width="10.5703125" bestFit="1" customWidth="1"/>
    <col min="686" max="687" width="2" bestFit="1" customWidth="1"/>
    <col min="688" max="688" width="15.42578125" bestFit="1" customWidth="1"/>
    <col min="689" max="689" width="10.5703125" bestFit="1" customWidth="1"/>
    <col min="690" max="692" width="2" bestFit="1" customWidth="1"/>
    <col min="693" max="693" width="15.42578125" bestFit="1" customWidth="1"/>
    <col min="694" max="694" width="10.5703125" bestFit="1" customWidth="1"/>
    <col min="695" max="695" width="2" bestFit="1" customWidth="1"/>
    <col min="696" max="696" width="15.42578125" bestFit="1" customWidth="1"/>
    <col min="697" max="697" width="10.5703125" bestFit="1" customWidth="1"/>
    <col min="698" max="698" width="2" bestFit="1" customWidth="1"/>
    <col min="699" max="699" width="15.42578125" bestFit="1" customWidth="1"/>
    <col min="700" max="700" width="10.5703125" bestFit="1" customWidth="1"/>
    <col min="701" max="701" width="15.42578125" bestFit="1" customWidth="1"/>
    <col min="702" max="702" width="10.5703125" bestFit="1" customWidth="1"/>
    <col min="703" max="703" width="15.42578125" bestFit="1" customWidth="1"/>
    <col min="704" max="704" width="10.5703125" bestFit="1" customWidth="1"/>
    <col min="705" max="705" width="15.42578125" bestFit="1" customWidth="1"/>
    <col min="706" max="706" width="10.5703125" bestFit="1" customWidth="1"/>
    <col min="707" max="708" width="2" bestFit="1" customWidth="1"/>
    <col min="709" max="709" width="15.42578125" bestFit="1" customWidth="1"/>
    <col min="710" max="710" width="10.5703125" bestFit="1" customWidth="1"/>
    <col min="711" max="713" width="2" bestFit="1" customWidth="1"/>
    <col min="714" max="714" width="15.42578125" bestFit="1" customWidth="1"/>
    <col min="715" max="715" width="10.5703125" bestFit="1" customWidth="1"/>
    <col min="716" max="716" width="2" bestFit="1" customWidth="1"/>
    <col min="717" max="717" width="15.42578125" bestFit="1" customWidth="1"/>
    <col min="718" max="718" width="10.5703125" bestFit="1" customWidth="1"/>
    <col min="719" max="719" width="2" bestFit="1" customWidth="1"/>
    <col min="720" max="720" width="15.42578125" bestFit="1" customWidth="1"/>
    <col min="721" max="721" width="10.5703125" bestFit="1" customWidth="1"/>
    <col min="722" max="723" width="2" bestFit="1" customWidth="1"/>
    <col min="724" max="724" width="15.42578125" bestFit="1" customWidth="1"/>
    <col min="725" max="725" width="10.5703125" bestFit="1" customWidth="1"/>
    <col min="726" max="726" width="2" bestFit="1" customWidth="1"/>
    <col min="727" max="727" width="15.42578125" bestFit="1" customWidth="1"/>
    <col min="728" max="728" width="10.5703125" bestFit="1" customWidth="1"/>
    <col min="729" max="729" width="15.42578125" bestFit="1" customWidth="1"/>
    <col min="730" max="730" width="10.5703125" bestFit="1" customWidth="1"/>
    <col min="731" max="731" width="15.42578125" bestFit="1" customWidth="1"/>
    <col min="732" max="732" width="10.5703125" bestFit="1" customWidth="1"/>
    <col min="733" max="734" width="2" bestFit="1" customWidth="1"/>
    <col min="735" max="735" width="15.42578125" bestFit="1" customWidth="1"/>
    <col min="736" max="736" width="10.5703125" bestFit="1" customWidth="1"/>
    <col min="737" max="737" width="2" bestFit="1" customWidth="1"/>
    <col min="738" max="738" width="15.42578125" bestFit="1" customWidth="1"/>
    <col min="739" max="739" width="10.5703125" bestFit="1" customWidth="1"/>
    <col min="740" max="740" width="15.42578125" bestFit="1" customWidth="1"/>
    <col min="741" max="741" width="10.5703125" bestFit="1" customWidth="1"/>
    <col min="742" max="743" width="2" bestFit="1" customWidth="1"/>
    <col min="744" max="744" width="15.42578125" bestFit="1" customWidth="1"/>
    <col min="745" max="745" width="10.5703125" bestFit="1" customWidth="1"/>
    <col min="746" max="746" width="2" bestFit="1" customWidth="1"/>
    <col min="747" max="747" width="15.42578125" bestFit="1" customWidth="1"/>
    <col min="748" max="748" width="10.5703125" bestFit="1" customWidth="1"/>
    <col min="749" max="749" width="2" bestFit="1" customWidth="1"/>
    <col min="750" max="750" width="15.42578125" bestFit="1" customWidth="1"/>
    <col min="751" max="751" width="10.5703125" bestFit="1" customWidth="1"/>
    <col min="752" max="752" width="2" bestFit="1" customWidth="1"/>
    <col min="753" max="753" width="15.42578125" bestFit="1" customWidth="1"/>
    <col min="754" max="754" width="10.5703125" bestFit="1" customWidth="1"/>
    <col min="755" max="755" width="15.42578125" bestFit="1" customWidth="1"/>
    <col min="756" max="756" width="10.5703125" bestFit="1" customWidth="1"/>
    <col min="757" max="757" width="15.42578125" bestFit="1" customWidth="1"/>
    <col min="758" max="758" width="10.5703125" bestFit="1" customWidth="1"/>
    <col min="759" max="759" width="15.42578125" bestFit="1" customWidth="1"/>
    <col min="760" max="760" width="10.5703125" bestFit="1" customWidth="1"/>
    <col min="761" max="761" width="15.42578125" bestFit="1" customWidth="1"/>
    <col min="762" max="762" width="10.5703125" bestFit="1" customWidth="1"/>
    <col min="763" max="764" width="2" bestFit="1" customWidth="1"/>
    <col min="765" max="765" width="15.42578125" bestFit="1" customWidth="1"/>
    <col min="766" max="766" width="10.5703125" bestFit="1" customWidth="1"/>
    <col min="767" max="767" width="2" bestFit="1" customWidth="1"/>
    <col min="768" max="768" width="15.42578125" bestFit="1" customWidth="1"/>
    <col min="769" max="769" width="10.5703125" bestFit="1" customWidth="1"/>
    <col min="770" max="771" width="2" bestFit="1" customWidth="1"/>
    <col min="772" max="772" width="15.42578125" bestFit="1" customWidth="1"/>
    <col min="773" max="773" width="10.5703125" bestFit="1" customWidth="1"/>
    <col min="774" max="774" width="15.42578125" bestFit="1" customWidth="1"/>
    <col min="775" max="775" width="10.5703125" bestFit="1" customWidth="1"/>
    <col min="776" max="777" width="2" bestFit="1" customWidth="1"/>
    <col min="778" max="778" width="15.42578125" bestFit="1" customWidth="1"/>
    <col min="779" max="779" width="10.5703125" bestFit="1" customWidth="1"/>
    <col min="780" max="780" width="15.42578125" bestFit="1" customWidth="1"/>
    <col min="781" max="781" width="10.5703125" bestFit="1" customWidth="1"/>
    <col min="782" max="782" width="15.42578125" bestFit="1" customWidth="1"/>
    <col min="783" max="783" width="10.5703125" bestFit="1" customWidth="1"/>
    <col min="784" max="784" width="2" bestFit="1" customWidth="1"/>
    <col min="785" max="785" width="15.42578125" bestFit="1" customWidth="1"/>
    <col min="786" max="786" width="10.5703125" bestFit="1" customWidth="1"/>
    <col min="787" max="787" width="15.42578125" bestFit="1" customWidth="1"/>
    <col min="788" max="788" width="10.5703125" bestFit="1" customWidth="1"/>
    <col min="789" max="789" width="15.42578125" bestFit="1" customWidth="1"/>
    <col min="790" max="790" width="10.5703125" bestFit="1" customWidth="1"/>
    <col min="791" max="791" width="2" bestFit="1" customWidth="1"/>
    <col min="792" max="792" width="15.42578125" bestFit="1" customWidth="1"/>
    <col min="793" max="793" width="10.5703125" bestFit="1" customWidth="1"/>
    <col min="794" max="794" width="15.42578125" bestFit="1" customWidth="1"/>
    <col min="795" max="795" width="10.5703125" bestFit="1" customWidth="1"/>
    <col min="796" max="797" width="2" bestFit="1" customWidth="1"/>
    <col min="798" max="798" width="15.42578125" bestFit="1" customWidth="1"/>
    <col min="799" max="799" width="10.5703125" bestFit="1" customWidth="1"/>
    <col min="800" max="800" width="2" bestFit="1" customWidth="1"/>
    <col min="801" max="801" width="15.42578125" bestFit="1" customWidth="1"/>
    <col min="802" max="802" width="10.5703125" bestFit="1" customWidth="1"/>
    <col min="803" max="803" width="15.42578125" bestFit="1" customWidth="1"/>
    <col min="804" max="804" width="10.5703125" bestFit="1" customWidth="1"/>
    <col min="805" max="806" width="2" bestFit="1" customWidth="1"/>
    <col min="807" max="807" width="15.42578125" bestFit="1" customWidth="1"/>
    <col min="808" max="808" width="10.5703125" bestFit="1" customWidth="1"/>
    <col min="809" max="809" width="15.42578125" bestFit="1" customWidth="1"/>
    <col min="810" max="810" width="10.5703125" bestFit="1" customWidth="1"/>
    <col min="811" max="812" width="2" bestFit="1" customWidth="1"/>
    <col min="813" max="813" width="15.42578125" bestFit="1" customWidth="1"/>
    <col min="814" max="814" width="10.5703125" bestFit="1" customWidth="1"/>
    <col min="815" max="815" width="2" bestFit="1" customWidth="1"/>
    <col min="816" max="816" width="15.42578125" bestFit="1" customWidth="1"/>
    <col min="817" max="817" width="10.5703125" bestFit="1" customWidth="1"/>
    <col min="818" max="820" width="2" bestFit="1" customWidth="1"/>
    <col min="821" max="821" width="15.42578125" bestFit="1" customWidth="1"/>
    <col min="822" max="822" width="10.5703125" bestFit="1" customWidth="1"/>
    <col min="823" max="823" width="2" bestFit="1" customWidth="1"/>
    <col min="824" max="824" width="15.42578125" bestFit="1" customWidth="1"/>
    <col min="825" max="825" width="10.5703125" bestFit="1" customWidth="1"/>
    <col min="826" max="827" width="2" bestFit="1" customWidth="1"/>
    <col min="828" max="828" width="15.42578125" bestFit="1" customWidth="1"/>
    <col min="829" max="829" width="10.5703125" bestFit="1" customWidth="1"/>
    <col min="830" max="830" width="15.42578125" bestFit="1" customWidth="1"/>
    <col min="831" max="831" width="10.5703125" bestFit="1" customWidth="1"/>
    <col min="832" max="833" width="2" bestFit="1" customWidth="1"/>
    <col min="834" max="834" width="15.42578125" bestFit="1" customWidth="1"/>
    <col min="835" max="835" width="10.5703125" bestFit="1" customWidth="1"/>
    <col min="836" max="837" width="2" bestFit="1" customWidth="1"/>
    <col min="838" max="838" width="15.42578125" bestFit="1" customWidth="1"/>
    <col min="839" max="839" width="10.5703125" bestFit="1" customWidth="1"/>
    <col min="840" max="840" width="2" bestFit="1" customWidth="1"/>
    <col min="841" max="841" width="15.42578125" bestFit="1" customWidth="1"/>
    <col min="842" max="842" width="10.5703125" bestFit="1" customWidth="1"/>
    <col min="843" max="844" width="2" bestFit="1" customWidth="1"/>
    <col min="845" max="845" width="15.42578125" bestFit="1" customWidth="1"/>
    <col min="846" max="846" width="10.5703125" bestFit="1" customWidth="1"/>
    <col min="847" max="847" width="2" bestFit="1" customWidth="1"/>
    <col min="848" max="848" width="15.42578125" bestFit="1" customWidth="1"/>
    <col min="849" max="849" width="10.5703125" bestFit="1" customWidth="1"/>
    <col min="850" max="850" width="15.42578125" bestFit="1" customWidth="1"/>
    <col min="851" max="851" width="12.5703125" bestFit="1" customWidth="1"/>
    <col min="852" max="852" width="10.5703125" bestFit="1" customWidth="1"/>
    <col min="853" max="853" width="6.85546875" bestFit="1" customWidth="1"/>
    <col min="854" max="854" width="15.42578125" bestFit="1" customWidth="1"/>
    <col min="855" max="855" width="12.42578125" bestFit="1" customWidth="1"/>
    <col min="856" max="856" width="6.85546875" bestFit="1" customWidth="1"/>
    <col min="857" max="857" width="15.42578125" bestFit="1" customWidth="1"/>
    <col min="858" max="859" width="10.5703125" bestFit="1" customWidth="1"/>
    <col min="860" max="860" width="6.85546875" bestFit="1" customWidth="1"/>
    <col min="861" max="861" width="15.42578125" bestFit="1" customWidth="1"/>
    <col min="862" max="864" width="10.5703125" bestFit="1" customWidth="1"/>
    <col min="865" max="865" width="6.85546875" bestFit="1" customWidth="1"/>
    <col min="866" max="866" width="15.42578125" bestFit="1" customWidth="1"/>
    <col min="867" max="867" width="12.42578125" bestFit="1" customWidth="1"/>
    <col min="868" max="868" width="6.85546875" bestFit="1" customWidth="1"/>
    <col min="869" max="869" width="15.42578125" bestFit="1" customWidth="1"/>
    <col min="870" max="870" width="12.42578125" bestFit="1" customWidth="1"/>
    <col min="871" max="871" width="6.85546875" bestFit="1" customWidth="1"/>
    <col min="872" max="872" width="15.42578125" bestFit="1" customWidth="1"/>
    <col min="873" max="873" width="12.42578125" bestFit="1" customWidth="1"/>
    <col min="874" max="874" width="6.85546875" bestFit="1" customWidth="1"/>
    <col min="875" max="875" width="15.42578125" bestFit="1" customWidth="1"/>
    <col min="876" max="877" width="10.5703125" bestFit="1" customWidth="1"/>
    <col min="878" max="878" width="6.85546875" bestFit="1" customWidth="1"/>
    <col min="879" max="879" width="15.42578125" bestFit="1" customWidth="1"/>
    <col min="880" max="880" width="12.42578125" bestFit="1" customWidth="1"/>
    <col min="881" max="881" width="6.85546875" bestFit="1" customWidth="1"/>
    <col min="882" max="882" width="15.42578125" bestFit="1" customWidth="1"/>
    <col min="883" max="885" width="10.5703125" bestFit="1" customWidth="1"/>
    <col min="886" max="886" width="6.85546875" bestFit="1" customWidth="1"/>
    <col min="887" max="887" width="15.42578125" bestFit="1" customWidth="1"/>
    <col min="888" max="889" width="10.5703125" bestFit="1" customWidth="1"/>
    <col min="890" max="890" width="6.85546875" bestFit="1" customWidth="1"/>
    <col min="891" max="891" width="15.42578125" bestFit="1" customWidth="1"/>
    <col min="892" max="892" width="12.42578125" bestFit="1" customWidth="1"/>
    <col min="893" max="893" width="6.85546875" bestFit="1" customWidth="1"/>
    <col min="894" max="894" width="15.42578125" bestFit="1" customWidth="1"/>
    <col min="895" max="896" width="10.5703125" bestFit="1" customWidth="1"/>
    <col min="897" max="897" width="6.85546875" bestFit="1" customWidth="1"/>
    <col min="898" max="898" width="15.42578125" bestFit="1" customWidth="1"/>
    <col min="899" max="901" width="10.5703125" bestFit="1" customWidth="1"/>
    <col min="902" max="902" width="6.85546875" bestFit="1" customWidth="1"/>
    <col min="903" max="903" width="15.42578125" bestFit="1" customWidth="1"/>
    <col min="904" max="907" width="10.5703125" bestFit="1" customWidth="1"/>
    <col min="908" max="908" width="6.85546875" bestFit="1" customWidth="1"/>
    <col min="909" max="909" width="15.42578125" bestFit="1" customWidth="1"/>
    <col min="910" max="911" width="10.5703125" bestFit="1" customWidth="1"/>
    <col min="912" max="912" width="6.85546875" bestFit="1" customWidth="1"/>
    <col min="913" max="913" width="15.42578125" bestFit="1" customWidth="1"/>
    <col min="914" max="915" width="10.5703125" bestFit="1" customWidth="1"/>
    <col min="916" max="916" width="6.85546875" bestFit="1" customWidth="1"/>
    <col min="917" max="917" width="15.42578125" bestFit="1" customWidth="1"/>
    <col min="918" max="918" width="12.42578125" bestFit="1" customWidth="1"/>
    <col min="919" max="919" width="6.85546875" bestFit="1" customWidth="1"/>
    <col min="920" max="920" width="15.42578125" bestFit="1" customWidth="1"/>
    <col min="921" max="921" width="12.42578125" bestFit="1" customWidth="1"/>
    <col min="922" max="922" width="6.85546875" bestFit="1" customWidth="1"/>
    <col min="923" max="923" width="15.42578125" bestFit="1" customWidth="1"/>
    <col min="924" max="924" width="12.42578125" bestFit="1" customWidth="1"/>
    <col min="925" max="925" width="6.85546875" bestFit="1" customWidth="1"/>
    <col min="926" max="926" width="15.42578125" bestFit="1" customWidth="1"/>
    <col min="927" max="929" width="10.5703125" bestFit="1" customWidth="1"/>
    <col min="930" max="930" width="6.85546875" bestFit="1" customWidth="1"/>
    <col min="931" max="931" width="15.42578125" bestFit="1" customWidth="1"/>
    <col min="932" max="935" width="10.5703125" bestFit="1" customWidth="1"/>
    <col min="936" max="936" width="6.85546875" bestFit="1" customWidth="1"/>
    <col min="937" max="937" width="15.42578125" bestFit="1" customWidth="1"/>
    <col min="938" max="939" width="10.5703125" bestFit="1" customWidth="1"/>
    <col min="940" max="940" width="6.85546875" bestFit="1" customWidth="1"/>
    <col min="941" max="941" width="15.42578125" bestFit="1" customWidth="1"/>
    <col min="942" max="943" width="10.5703125" bestFit="1" customWidth="1"/>
    <col min="944" max="944" width="6.85546875" bestFit="1" customWidth="1"/>
    <col min="945" max="945" width="15.42578125" bestFit="1" customWidth="1"/>
    <col min="946" max="948" width="10.5703125" bestFit="1" customWidth="1"/>
    <col min="949" max="949" width="6.85546875" bestFit="1" customWidth="1"/>
    <col min="950" max="950" width="15.42578125" bestFit="1" customWidth="1"/>
    <col min="951" max="952" width="10.5703125" bestFit="1" customWidth="1"/>
    <col min="953" max="953" width="6.85546875" bestFit="1" customWidth="1"/>
    <col min="954" max="954" width="15.42578125" bestFit="1" customWidth="1"/>
    <col min="955" max="955" width="12.42578125" bestFit="1" customWidth="1"/>
    <col min="956" max="956" width="6.85546875" bestFit="1" customWidth="1"/>
    <col min="957" max="957" width="15.42578125" bestFit="1" customWidth="1"/>
    <col min="958" max="958" width="12.42578125" bestFit="1" customWidth="1"/>
    <col min="959" max="959" width="6.85546875" bestFit="1" customWidth="1"/>
    <col min="960" max="960" width="15.42578125" bestFit="1" customWidth="1"/>
    <col min="961" max="963" width="10.5703125" bestFit="1" customWidth="1"/>
    <col min="964" max="964" width="6.85546875" bestFit="1" customWidth="1"/>
    <col min="965" max="965" width="15.42578125" bestFit="1" customWidth="1"/>
    <col min="966" max="967" width="10.5703125" bestFit="1" customWidth="1"/>
    <col min="968" max="968" width="6.85546875" bestFit="1" customWidth="1"/>
    <col min="969" max="969" width="15.42578125" bestFit="1" customWidth="1"/>
    <col min="970" max="970" width="12.42578125" bestFit="1" customWidth="1"/>
    <col min="971" max="971" width="6.85546875" bestFit="1" customWidth="1"/>
    <col min="972" max="972" width="15.42578125" bestFit="1" customWidth="1"/>
    <col min="973" max="975" width="10.5703125" bestFit="1" customWidth="1"/>
    <col min="976" max="976" width="6.85546875" bestFit="1" customWidth="1"/>
    <col min="977" max="977" width="15.42578125" bestFit="1" customWidth="1"/>
    <col min="978" max="979" width="10.5703125" bestFit="1" customWidth="1"/>
    <col min="980" max="980" width="6.85546875" bestFit="1" customWidth="1"/>
    <col min="981" max="981" width="15.42578125" bestFit="1" customWidth="1"/>
    <col min="982" max="983" width="10.5703125" bestFit="1" customWidth="1"/>
    <col min="984" max="984" width="6.85546875" bestFit="1" customWidth="1"/>
    <col min="985" max="985" width="15.42578125" bestFit="1" customWidth="1"/>
    <col min="986" max="987" width="10.5703125" bestFit="1" customWidth="1"/>
    <col min="988" max="988" width="6.85546875" bestFit="1" customWidth="1"/>
    <col min="989" max="989" width="15.42578125" bestFit="1" customWidth="1"/>
    <col min="990" max="990" width="12.42578125" bestFit="1" customWidth="1"/>
    <col min="991" max="991" width="6.85546875" bestFit="1" customWidth="1"/>
    <col min="992" max="992" width="15.42578125" bestFit="1" customWidth="1"/>
    <col min="993" max="993" width="12.42578125" bestFit="1" customWidth="1"/>
    <col min="994" max="994" width="6.85546875" bestFit="1" customWidth="1"/>
    <col min="995" max="995" width="15.42578125" bestFit="1" customWidth="1"/>
    <col min="996" max="996" width="12.42578125" bestFit="1" customWidth="1"/>
    <col min="997" max="997" width="6.85546875" bestFit="1" customWidth="1"/>
    <col min="998" max="998" width="15.42578125" bestFit="1" customWidth="1"/>
    <col min="999" max="999" width="12.42578125" bestFit="1" customWidth="1"/>
    <col min="1000" max="1000" width="6.85546875" bestFit="1" customWidth="1"/>
    <col min="1001" max="1001" width="15.42578125" bestFit="1" customWidth="1"/>
    <col min="1002" max="1004" width="10.5703125" bestFit="1" customWidth="1"/>
    <col min="1005" max="1005" width="6.85546875" bestFit="1" customWidth="1"/>
    <col min="1006" max="1006" width="15.42578125" bestFit="1" customWidth="1"/>
    <col min="1007" max="1008" width="10.5703125" bestFit="1" customWidth="1"/>
    <col min="1009" max="1009" width="6.85546875" bestFit="1" customWidth="1"/>
    <col min="1010" max="1010" width="15.42578125" bestFit="1" customWidth="1"/>
    <col min="1011" max="1013" width="10.5703125" bestFit="1" customWidth="1"/>
    <col min="1014" max="1014" width="6.85546875" bestFit="1" customWidth="1"/>
    <col min="1015" max="1015" width="15.42578125" bestFit="1" customWidth="1"/>
    <col min="1016" max="1016" width="12.42578125" bestFit="1" customWidth="1"/>
    <col min="1017" max="1017" width="6.85546875" bestFit="1" customWidth="1"/>
    <col min="1018" max="1018" width="15.42578125" bestFit="1" customWidth="1"/>
    <col min="1019" max="1021" width="10.5703125" bestFit="1" customWidth="1"/>
    <col min="1022" max="1022" width="6.85546875" bestFit="1" customWidth="1"/>
    <col min="1023" max="1023" width="15.42578125" bestFit="1" customWidth="1"/>
    <col min="1024" max="1024" width="12.42578125" bestFit="1" customWidth="1"/>
    <col min="1025" max="1025" width="6.85546875" bestFit="1" customWidth="1"/>
    <col min="1026" max="1026" width="15.42578125" bestFit="1" customWidth="1"/>
    <col min="1027" max="1027" width="12.42578125" bestFit="1" customWidth="1"/>
    <col min="1028" max="1028" width="6.85546875" bestFit="1" customWidth="1"/>
    <col min="1029" max="1029" width="15.42578125" bestFit="1" customWidth="1"/>
    <col min="1030" max="1031" width="10.5703125" bestFit="1" customWidth="1"/>
    <col min="1032" max="1032" width="6.85546875" bestFit="1" customWidth="1"/>
    <col min="1033" max="1033" width="15.42578125" bestFit="1" customWidth="1"/>
    <col min="1034" max="1034" width="12.42578125" bestFit="1" customWidth="1"/>
    <col min="1035" max="1035" width="6.85546875" bestFit="1" customWidth="1"/>
    <col min="1036" max="1036" width="15.42578125" bestFit="1" customWidth="1"/>
    <col min="1037" max="1037" width="12.42578125" bestFit="1" customWidth="1"/>
    <col min="1038" max="1038" width="6.85546875" bestFit="1" customWidth="1"/>
    <col min="1039" max="1039" width="15.42578125" bestFit="1" customWidth="1"/>
    <col min="1040" max="1041" width="10.5703125" bestFit="1" customWidth="1"/>
    <col min="1042" max="1042" width="6.85546875" bestFit="1" customWidth="1"/>
    <col min="1043" max="1043" width="15.42578125" bestFit="1" customWidth="1"/>
    <col min="1044" max="1044" width="12.42578125" bestFit="1" customWidth="1"/>
    <col min="1045" max="1045" width="6.85546875" bestFit="1" customWidth="1"/>
    <col min="1046" max="1046" width="15.42578125" bestFit="1" customWidth="1"/>
    <col min="1047" max="1049" width="10.5703125" bestFit="1" customWidth="1"/>
    <col min="1050" max="1050" width="6.85546875" bestFit="1" customWidth="1"/>
    <col min="1051" max="1051" width="15.42578125" bestFit="1" customWidth="1"/>
    <col min="1052" max="1053" width="10.5703125" bestFit="1" customWidth="1"/>
    <col min="1054" max="1054" width="6.85546875" bestFit="1" customWidth="1"/>
    <col min="1055" max="1055" width="15.42578125" bestFit="1" customWidth="1"/>
    <col min="1056" max="1056" width="12.42578125" bestFit="1" customWidth="1"/>
    <col min="1057" max="1057" width="6.85546875" bestFit="1" customWidth="1"/>
    <col min="1058" max="1058" width="15.42578125" bestFit="1" customWidth="1"/>
    <col min="1059" max="1061" width="10.5703125" bestFit="1" customWidth="1"/>
    <col min="1062" max="1062" width="6.85546875" bestFit="1" customWidth="1"/>
    <col min="1063" max="1063" width="15.42578125" bestFit="1" customWidth="1"/>
    <col min="1064" max="1064" width="12.42578125" bestFit="1" customWidth="1"/>
    <col min="1065" max="1065" width="6.85546875" bestFit="1" customWidth="1"/>
    <col min="1066" max="1066" width="15.42578125" bestFit="1" customWidth="1"/>
    <col min="1067" max="1069" width="10.5703125" bestFit="1" customWidth="1"/>
    <col min="1070" max="1070" width="6.85546875" bestFit="1" customWidth="1"/>
    <col min="1071" max="1071" width="15.42578125" bestFit="1" customWidth="1"/>
    <col min="1072" max="1073" width="10.5703125" bestFit="1" customWidth="1"/>
    <col min="1074" max="1074" width="6.85546875" bestFit="1" customWidth="1"/>
    <col min="1075" max="1075" width="15.42578125" bestFit="1" customWidth="1"/>
    <col min="1076" max="1079" width="10.5703125" bestFit="1" customWidth="1"/>
    <col min="1080" max="1080" width="6.85546875" bestFit="1" customWidth="1"/>
    <col min="1081" max="1081" width="15.42578125" bestFit="1" customWidth="1"/>
    <col min="1082" max="1083" width="10.5703125" bestFit="1" customWidth="1"/>
    <col min="1084" max="1084" width="6.85546875" bestFit="1" customWidth="1"/>
    <col min="1085" max="1085" width="15.42578125" bestFit="1" customWidth="1"/>
    <col min="1086" max="1088" width="10.5703125" bestFit="1" customWidth="1"/>
    <col min="1089" max="1089" width="6.85546875" bestFit="1" customWidth="1"/>
    <col min="1090" max="1090" width="15.42578125" bestFit="1" customWidth="1"/>
    <col min="1091" max="1091" width="12.42578125" bestFit="1" customWidth="1"/>
    <col min="1092" max="1092" width="6.85546875" bestFit="1" customWidth="1"/>
    <col min="1093" max="1093" width="15.42578125" bestFit="1" customWidth="1"/>
    <col min="1094" max="1096" width="10.5703125" bestFit="1" customWidth="1"/>
    <col min="1097" max="1097" width="6.85546875" bestFit="1" customWidth="1"/>
    <col min="1098" max="1098" width="15.42578125" bestFit="1" customWidth="1"/>
    <col min="1099" max="1101" width="10.5703125" bestFit="1" customWidth="1"/>
    <col min="1102" max="1102" width="6.85546875" bestFit="1" customWidth="1"/>
    <col min="1103" max="1103" width="15.42578125" bestFit="1" customWidth="1"/>
    <col min="1104" max="1105" width="10.5703125" bestFit="1" customWidth="1"/>
    <col min="1106" max="1106" width="6.85546875" bestFit="1" customWidth="1"/>
    <col min="1107" max="1107" width="15.42578125" bestFit="1" customWidth="1"/>
    <col min="1108" max="1110" width="10.5703125" bestFit="1" customWidth="1"/>
    <col min="1111" max="1111" width="6.85546875" bestFit="1" customWidth="1"/>
    <col min="1112" max="1112" width="15.42578125" bestFit="1" customWidth="1"/>
    <col min="1113" max="1114" width="10.5703125" bestFit="1" customWidth="1"/>
    <col min="1115" max="1115" width="6.85546875" bestFit="1" customWidth="1"/>
    <col min="1116" max="1116" width="15.42578125" bestFit="1" customWidth="1"/>
    <col min="1117" max="1117" width="12.42578125" bestFit="1" customWidth="1"/>
    <col min="1118" max="1118" width="6.85546875" bestFit="1" customWidth="1"/>
    <col min="1119" max="1119" width="15.42578125" bestFit="1" customWidth="1"/>
    <col min="1120" max="1120" width="12.5703125" bestFit="1" customWidth="1"/>
  </cols>
  <sheetData>
    <row r="3" spans="2:12" x14ac:dyDescent="0.25">
      <c r="B3" s="17"/>
      <c r="C3" s="23" t="s">
        <v>1319</v>
      </c>
      <c r="D3" s="26"/>
      <c r="E3" s="26"/>
      <c r="F3" s="26"/>
      <c r="G3" s="26"/>
    </row>
    <row r="4" spans="2:12" x14ac:dyDescent="0.25">
      <c r="B4" s="17"/>
      <c r="C4" s="17">
        <v>1</v>
      </c>
      <c r="D4" s="26">
        <v>2</v>
      </c>
      <c r="E4" s="17">
        <v>3</v>
      </c>
      <c r="F4" s="17">
        <v>4</v>
      </c>
      <c r="G4" s="17" t="s">
        <v>1317</v>
      </c>
    </row>
    <row r="5" spans="2:12" x14ac:dyDescent="0.25">
      <c r="B5" s="17" t="s">
        <v>1323</v>
      </c>
      <c r="C5" s="24">
        <v>807164.93506493501</v>
      </c>
      <c r="D5" s="29">
        <v>804928.19148936169</v>
      </c>
      <c r="E5" s="28">
        <v>816820.38834951457</v>
      </c>
      <c r="F5" s="28">
        <v>824988.9705882353</v>
      </c>
      <c r="G5" s="28">
        <v>809742.5</v>
      </c>
    </row>
    <row r="6" spans="2:12" x14ac:dyDescent="0.25">
      <c r="D6"/>
      <c r="E6" s="25"/>
    </row>
    <row r="7" spans="2:12" x14ac:dyDescent="0.25">
      <c r="D7"/>
      <c r="E7" s="25"/>
    </row>
    <row r="8" spans="2:12" x14ac:dyDescent="0.25">
      <c r="D8"/>
      <c r="E8" s="25"/>
    </row>
    <row r="9" spans="2:12" x14ac:dyDescent="0.25">
      <c r="D9"/>
      <c r="E9" s="25"/>
    </row>
    <row r="10" spans="2:12" x14ac:dyDescent="0.25">
      <c r="D10"/>
      <c r="E10" s="25"/>
    </row>
    <row r="11" spans="2:12" x14ac:dyDescent="0.25">
      <c r="B11" s="17"/>
      <c r="C11" s="23" t="s">
        <v>1321</v>
      </c>
      <c r="D11" s="26"/>
      <c r="E11" s="26"/>
      <c r="G11" s="17"/>
      <c r="H11" s="23" t="s">
        <v>1320</v>
      </c>
      <c r="I11" s="26"/>
      <c r="J11" s="26"/>
      <c r="K11" s="26"/>
      <c r="L11" s="26"/>
    </row>
    <row r="12" spans="2:12" x14ac:dyDescent="0.25">
      <c r="B12" s="17"/>
      <c r="C12" s="17" t="s">
        <v>44</v>
      </c>
      <c r="D12" s="17" t="s">
        <v>37</v>
      </c>
      <c r="E12" s="17" t="s">
        <v>1317</v>
      </c>
      <c r="G12" s="17"/>
      <c r="H12" s="17">
        <v>1</v>
      </c>
      <c r="I12" s="26">
        <v>2</v>
      </c>
      <c r="J12" s="17">
        <v>3</v>
      </c>
      <c r="K12" s="17">
        <v>4</v>
      </c>
      <c r="L12" s="17" t="s">
        <v>1317</v>
      </c>
    </row>
    <row r="13" spans="2:12" x14ac:dyDescent="0.25">
      <c r="B13" s="17" t="s">
        <v>1318</v>
      </c>
      <c r="C13" s="24">
        <v>277959000</v>
      </c>
      <c r="D13" s="24">
        <v>531783500</v>
      </c>
      <c r="E13" s="24">
        <v>809742500</v>
      </c>
      <c r="G13" s="17" t="s">
        <v>1324</v>
      </c>
      <c r="H13" s="24">
        <v>385</v>
      </c>
      <c r="I13" s="27">
        <v>376</v>
      </c>
      <c r="J13" s="24">
        <v>103</v>
      </c>
      <c r="K13" s="24">
        <v>136</v>
      </c>
      <c r="L13" s="24">
        <v>1000</v>
      </c>
    </row>
    <row r="14" spans="2:12" x14ac:dyDescent="0.25">
      <c r="D14"/>
      <c r="E14" s="25"/>
    </row>
    <row r="76" spans="6:6" x14ac:dyDescent="0.25">
      <c r="F76" t="s">
        <v>1322</v>
      </c>
    </row>
  </sheetData>
  <conditionalFormatting pivot="1" sqref="H13:L13">
    <cfRule type="dataBar" priority="5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{6248C456-2EDC-44F3-96A9-2B3E3211A3FB}</x14:id>
        </ext>
      </extLst>
    </cfRule>
  </conditionalFormatting>
  <conditionalFormatting pivot="1" sqref="C5:G5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{4DEF475B-4FD3-4908-908A-4DC008BA0262}</x14:id>
        </ext>
      </extLst>
    </cfRule>
  </conditionalFormatting>
  <conditionalFormatting pivot="1" sqref="C13:E13">
    <cfRule type="dataBar" priority="1">
      <dataBar>
        <cfvo type="min"/>
        <cfvo type="max"/>
        <color rgb="FFC00000"/>
      </dataBar>
      <extLst>
        <ext xmlns:x14="http://schemas.microsoft.com/office/spreadsheetml/2009/9/main" uri="{B025F937-C7B1-47D3-B67F-A62EFF666E3E}">
          <x14:id>{A69D8789-24BD-49F0-8EB2-36BC9FAE58F6}</x14:id>
        </ext>
      </extLst>
    </cfRule>
  </conditionalFormatting>
  <pageMargins left="0.7" right="0.7" top="0.75" bottom="0.75" header="0.3" footer="0.3"/>
  <drawing r:id="rId4"/>
  <extLst>
    <ext xmlns:x14="http://schemas.microsoft.com/office/spreadsheetml/2009/9/main" uri="{78C0D931-6437-407d-A8EE-F0AAD7539E65}">
      <x14:conditionalFormattings>
        <x14:conditionalFormatting xmlns:xm="http://schemas.microsoft.com/office/excel/2006/main" pivot="1">
          <x14:cfRule type="dataBar" id="{6248C456-2EDC-44F3-96A9-2B3E3211A3FB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H13:L13</xm:sqref>
        </x14:conditionalFormatting>
        <x14:conditionalFormatting xmlns:xm="http://schemas.microsoft.com/office/excel/2006/main" pivot="1">
          <x14:cfRule type="dataBar" id="{4DEF475B-4FD3-4908-908A-4DC008BA0262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C5:G5</xm:sqref>
        </x14:conditionalFormatting>
        <x14:conditionalFormatting xmlns:xm="http://schemas.microsoft.com/office/excel/2006/main" pivot="1">
          <x14:cfRule type="dataBar" id="{A69D8789-24BD-49F0-8EB2-36BC9FAE58F6}">
            <x14:dataBar minLength="0" maxLength="100" border="1" negativeBarBorderColorSameAsPositive="0">
              <x14:cfvo type="autoMin"/>
              <x14:cfvo type="autoMax"/>
              <x14:borderColor rgb="FFFF0000"/>
              <x14:negativeFillColor rgb="FFFF0000"/>
              <x14:negativeBorderColor rgb="FFFF0000"/>
              <x14:axisColor rgb="FF000000"/>
            </x14:dataBar>
          </x14:cfRule>
          <xm:sqref>C13:E13</xm:sqref>
        </x14:conditionalFormatting>
      </x14:conditionalFormattings>
    </ext>
    <ext xmlns:x14="http://schemas.microsoft.com/office/spreadsheetml/2009/9/main" uri="{A8765BA9-456A-4dab-B4F3-ACF838C121DE}">
      <x14:slicerList>
        <x14:slicer r:id="rId5"/>
      </x14:slicerList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6C4D4-B3A3-4CEC-8A19-16C071E97ECC}">
  <dimension ref="C2:G27"/>
  <sheetViews>
    <sheetView tabSelected="1" workbookViewId="0">
      <selection activeCell="E11" sqref="E11"/>
    </sheetView>
  </sheetViews>
  <sheetFormatPr baseColWidth="10" defaultRowHeight="15" x14ac:dyDescent="0.25"/>
  <cols>
    <col min="3" max="3" width="19.42578125" bestFit="1" customWidth="1"/>
    <col min="4" max="4" width="14.7109375" bestFit="1" customWidth="1"/>
    <col min="5" max="5" width="12.5703125" bestFit="1" customWidth="1"/>
    <col min="6" max="6" width="12" customWidth="1"/>
    <col min="7" max="8" width="5" bestFit="1" customWidth="1"/>
    <col min="9" max="9" width="12.5703125" bestFit="1" customWidth="1"/>
  </cols>
  <sheetData>
    <row r="2" spans="3:7" x14ac:dyDescent="0.25">
      <c r="C2" s="21" t="s">
        <v>1326</v>
      </c>
      <c r="D2" t="s">
        <v>1327</v>
      </c>
      <c r="F2" s="17">
        <v>2015</v>
      </c>
      <c r="G2" s="17">
        <v>1</v>
      </c>
    </row>
    <row r="3" spans="3:7" x14ac:dyDescent="0.25">
      <c r="C3" s="22">
        <v>2015</v>
      </c>
      <c r="D3" s="20">
        <v>1</v>
      </c>
      <c r="F3" s="17">
        <v>2016</v>
      </c>
      <c r="G3" s="17">
        <v>13</v>
      </c>
    </row>
    <row r="4" spans="3:7" x14ac:dyDescent="0.25">
      <c r="C4" s="22">
        <v>2016</v>
      </c>
      <c r="D4" s="20">
        <v>13</v>
      </c>
      <c r="F4" s="17">
        <v>2017</v>
      </c>
      <c r="G4" s="17">
        <v>75</v>
      </c>
    </row>
    <row r="5" spans="3:7" x14ac:dyDescent="0.25">
      <c r="C5" s="22">
        <v>2017</v>
      </c>
      <c r="D5" s="20">
        <v>75</v>
      </c>
      <c r="F5" s="17">
        <v>2018</v>
      </c>
      <c r="G5" s="17">
        <v>274</v>
      </c>
    </row>
    <row r="6" spans="3:7" x14ac:dyDescent="0.25">
      <c r="C6" s="22">
        <v>2018</v>
      </c>
      <c r="D6" s="20">
        <v>274</v>
      </c>
      <c r="F6" s="17">
        <v>2019</v>
      </c>
      <c r="G6" s="17">
        <v>637</v>
      </c>
    </row>
    <row r="7" spans="3:7" x14ac:dyDescent="0.25">
      <c r="C7" s="22">
        <v>2019</v>
      </c>
      <c r="D7" s="20">
        <v>637</v>
      </c>
      <c r="F7" s="17">
        <v>2020</v>
      </c>
      <c r="G7" s="17" cm="1">
        <f t="array" ref="G7">TREND(G2:G6, F2:F6, F7)</f>
        <v>659.89999999996508</v>
      </c>
    </row>
    <row r="8" spans="3:7" x14ac:dyDescent="0.25">
      <c r="C8" s="22" t="s">
        <v>1317</v>
      </c>
      <c r="D8" s="20">
        <v>1000</v>
      </c>
    </row>
    <row r="10" spans="3:7" x14ac:dyDescent="0.25">
      <c r="C10" s="33" t="s">
        <v>1331</v>
      </c>
      <c r="D10" s="34" cm="1">
        <f t="array" ref="D10">TREND(G2:G6, F2:F6, F7)</f>
        <v>659.89999999996508</v>
      </c>
    </row>
    <row r="11" spans="3:7" x14ac:dyDescent="0.25">
      <c r="C11" s="33"/>
      <c r="D11" s="34"/>
    </row>
    <row r="14" spans="3:7" x14ac:dyDescent="0.25">
      <c r="C14" s="21" t="s">
        <v>1329</v>
      </c>
      <c r="D14" t="s">
        <v>1330</v>
      </c>
    </row>
    <row r="15" spans="3:7" x14ac:dyDescent="0.25">
      <c r="C15" s="22">
        <v>1</v>
      </c>
      <c r="D15" s="20">
        <v>84</v>
      </c>
    </row>
    <row r="16" spans="3:7" x14ac:dyDescent="0.25">
      <c r="C16" s="22">
        <v>2</v>
      </c>
      <c r="D16" s="20">
        <v>79</v>
      </c>
    </row>
    <row r="17" spans="3:4" x14ac:dyDescent="0.25">
      <c r="C17" s="22">
        <v>3</v>
      </c>
      <c r="D17" s="20">
        <v>63</v>
      </c>
    </row>
    <row r="18" spans="3:4" x14ac:dyDescent="0.25">
      <c r="C18" s="22">
        <v>4</v>
      </c>
      <c r="D18" s="20">
        <v>81</v>
      </c>
    </row>
    <row r="19" spans="3:4" x14ac:dyDescent="0.25">
      <c r="C19" s="22">
        <v>5</v>
      </c>
      <c r="D19" s="20">
        <v>78</v>
      </c>
    </row>
    <row r="20" spans="3:4" x14ac:dyDescent="0.25">
      <c r="C20" s="22">
        <v>6</v>
      </c>
      <c r="D20" s="20">
        <v>71</v>
      </c>
    </row>
    <row r="21" spans="3:4" x14ac:dyDescent="0.25">
      <c r="C21" s="22">
        <v>7</v>
      </c>
      <c r="D21" s="20">
        <v>81</v>
      </c>
    </row>
    <row r="22" spans="3:4" x14ac:dyDescent="0.25">
      <c r="C22" s="22">
        <v>8</v>
      </c>
      <c r="D22" s="20">
        <v>97</v>
      </c>
    </row>
    <row r="23" spans="3:4" x14ac:dyDescent="0.25">
      <c r="C23" s="22">
        <v>9</v>
      </c>
      <c r="D23" s="20">
        <v>86</v>
      </c>
    </row>
    <row r="24" spans="3:4" x14ac:dyDescent="0.25">
      <c r="C24" s="22">
        <v>10</v>
      </c>
      <c r="D24" s="20">
        <v>102</v>
      </c>
    </row>
    <row r="25" spans="3:4" x14ac:dyDescent="0.25">
      <c r="C25" s="22">
        <v>11</v>
      </c>
      <c r="D25" s="20">
        <v>75</v>
      </c>
    </row>
    <row r="26" spans="3:4" x14ac:dyDescent="0.25">
      <c r="C26" s="22">
        <v>12</v>
      </c>
      <c r="D26" s="20">
        <v>103</v>
      </c>
    </row>
    <row r="27" spans="3:4" x14ac:dyDescent="0.25">
      <c r="C27" s="22" t="s">
        <v>1317</v>
      </c>
      <c r="D27" s="20">
        <v>1000</v>
      </c>
    </row>
  </sheetData>
  <mergeCells count="2">
    <mergeCell ref="C10:C11"/>
    <mergeCell ref="D10:D11"/>
  </mergeCell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Prueba</vt:lpstr>
      <vt:lpstr>Datos</vt:lpstr>
      <vt:lpstr>Tablas</vt:lpstr>
      <vt:lpstr>Resultados</vt:lpstr>
      <vt:lpstr>Estimación 2020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NICONACO</dc:creator>
  <cp:keywords/>
  <dc:description/>
  <cp:lastModifiedBy>ALFAKILLER8 PARKOUR Y PVP</cp:lastModifiedBy>
  <cp:revision/>
  <dcterms:created xsi:type="dcterms:W3CDTF">2015-06-05T18:17:20Z</dcterms:created>
  <dcterms:modified xsi:type="dcterms:W3CDTF">2024-09-17T13:16:03Z</dcterms:modified>
  <cp:category/>
  <cp:contentStatus/>
</cp:coreProperties>
</file>