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pl\OneDrive\Desktop\EO Hackathon\"/>
    </mc:Choice>
  </mc:AlternateContent>
  <bookViews>
    <workbookView xWindow="0" yWindow="0" windowWidth="2046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4" i="1" l="1"/>
  <c r="M105" i="1"/>
  <c r="M103" i="1"/>
  <c r="M84" i="1"/>
  <c r="M85" i="1"/>
  <c r="M83" i="1"/>
  <c r="M95" i="1"/>
  <c r="M94" i="1"/>
  <c r="M93" i="1"/>
  <c r="F106" i="1"/>
  <c r="F96" i="1"/>
  <c r="F86" i="1"/>
  <c r="M58" i="1"/>
  <c r="M59" i="1"/>
  <c r="M68" i="1"/>
  <c r="M69" i="1"/>
  <c r="M67" i="1"/>
  <c r="F34" i="1"/>
  <c r="F24" i="1"/>
  <c r="F70" i="1"/>
  <c r="F50" i="1"/>
  <c r="F14" i="1"/>
  <c r="F60" i="1"/>
  <c r="M57" i="1"/>
  <c r="S50" i="1"/>
  <c r="M48" i="1"/>
  <c r="M49" i="1"/>
  <c r="M47" i="1"/>
  <c r="S34" i="1"/>
  <c r="S24" i="1"/>
  <c r="S14" i="1"/>
  <c r="M13" i="1"/>
  <c r="M11" i="1"/>
  <c r="M12" i="1"/>
  <c r="M33" i="1"/>
  <c r="M32" i="1"/>
  <c r="M31" i="1"/>
  <c r="M23" i="1"/>
  <c r="M21" i="1"/>
  <c r="M22" i="1"/>
  <c r="M50" i="1" l="1"/>
  <c r="M70" i="1"/>
  <c r="M60" i="1"/>
  <c r="M24" i="1"/>
  <c r="M14" i="1"/>
  <c r="M34" i="1"/>
</calcChain>
</file>

<file path=xl/sharedStrings.xml><?xml version="1.0" encoding="utf-8"?>
<sst xmlns="http://schemas.openxmlformats.org/spreadsheetml/2006/main" count="176" uniqueCount="23">
  <si>
    <t>ZRecovered</t>
  </si>
  <si>
    <t>ZDeadth</t>
  </si>
  <si>
    <t>ZConfrimed</t>
  </si>
  <si>
    <t>COVID-19 Asia</t>
  </si>
  <si>
    <t>ZConfirmed</t>
  </si>
  <si>
    <t>COVID-19 Europe</t>
  </si>
  <si>
    <t>SRC1</t>
  </si>
  <si>
    <t>E.Var</t>
  </si>
  <si>
    <t>E.Var/T</t>
  </si>
  <si>
    <t>Indicator</t>
  </si>
  <si>
    <t>Recovered</t>
  </si>
  <si>
    <t>Deaths</t>
  </si>
  <si>
    <t>Confirmed</t>
  </si>
  <si>
    <t xml:space="preserve">                 CLIMATE ASIA</t>
  </si>
  <si>
    <t>ZDeaths</t>
  </si>
  <si>
    <t>Indicators</t>
  </si>
  <si>
    <t>The US</t>
  </si>
  <si>
    <t>Z.Var</t>
  </si>
  <si>
    <t>Z.Var/T</t>
  </si>
  <si>
    <t>Rotated Component Matrix</t>
  </si>
  <si>
    <t xml:space="preserve">       Weighting</t>
  </si>
  <si>
    <t xml:space="preserve">       Squared Loadings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</si>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</sst>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72"/>
      <color theme="1"/>
      <name val="Calibri"/>
      <family val="2"/>
      <scheme val="minor"/>
    </font>
    <font>
      <sz val="48"/>
      <color theme="1"/>
      <name val="Calibri (Body)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2" fillId="2" borderId="0" xfId="1" applyFill="1"/>
    <xf numFmtId="0" fontId="4" fillId="2" borderId="0" xfId="1" applyFont="1" applyFill="1"/>
    <xf numFmtId="0" fontId="3" fillId="2" borderId="0" xfId="1" applyFont="1" applyFill="1"/>
    <xf numFmtId="0" fontId="5" fillId="2" borderId="0" xfId="1" applyFont="1" applyFill="1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6" fillId="4" borderId="2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5" borderId="3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9" xfId="0" applyFill="1" applyBorder="1"/>
    <xf numFmtId="0" fontId="0" fillId="6" borderId="2" xfId="0" applyFill="1" applyBorder="1"/>
    <xf numFmtId="0" fontId="6" fillId="6" borderId="3" xfId="0" applyFont="1" applyFill="1" applyBorder="1"/>
    <xf numFmtId="0" fontId="0" fillId="6" borderId="3" xfId="0" applyFill="1" applyBorder="1"/>
    <xf numFmtId="0" fontId="6" fillId="6" borderId="4" xfId="0" applyFont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9" xfId="0" applyFill="1" applyBorder="1"/>
    <xf numFmtId="0" fontId="6" fillId="4" borderId="12" xfId="0" applyFont="1" applyFill="1" applyBorder="1"/>
    <xf numFmtId="0" fontId="6" fillId="4" borderId="4" xfId="0" applyFont="1" applyFill="1" applyBorder="1"/>
    <xf numFmtId="0" fontId="0" fillId="5" borderId="4" xfId="0" applyFill="1" applyBorder="1"/>
    <xf numFmtId="0" fontId="6" fillId="5" borderId="5" xfId="0" applyFont="1" applyFill="1" applyBorder="1"/>
    <xf numFmtId="0" fontId="0" fillId="5" borderId="13" xfId="0" applyFill="1" applyBorder="1"/>
    <xf numFmtId="0" fontId="6" fillId="5" borderId="11" xfId="0" applyFont="1" applyFill="1" applyBorder="1"/>
    <xf numFmtId="0" fontId="6" fillId="5" borderId="1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8"/>
  <sheetViews>
    <sheetView tabSelected="1" topLeftCell="B1" workbookViewId="0">
      <selection activeCell="T6" sqref="T6"/>
    </sheetView>
  </sheetViews>
  <sheetFormatPr defaultRowHeight="15"/>
  <sheetData>
    <row r="1" spans="1:22" s="6" customFormat="1" ht="92.25">
      <c r="A1" s="1"/>
      <c r="B1" s="2" t="s">
        <v>13</v>
      </c>
      <c r="C1" s="2"/>
      <c r="D1" s="2"/>
      <c r="E1" s="2"/>
      <c r="F1" s="2"/>
      <c r="G1" s="2"/>
      <c r="H1" s="2" t="s">
        <v>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5"/>
    </row>
    <row r="7" spans="1:22" ht="15.75">
      <c r="E7" s="34"/>
      <c r="F7" s="15"/>
      <c r="G7" s="16"/>
      <c r="L7" s="35"/>
      <c r="M7" s="36"/>
      <c r="N7" s="24"/>
      <c r="R7" s="29"/>
      <c r="S7" s="30"/>
    </row>
    <row r="8" spans="1:22">
      <c r="E8" s="17"/>
      <c r="F8" s="18"/>
      <c r="G8" s="19"/>
      <c r="L8" s="37"/>
      <c r="M8" s="23"/>
      <c r="N8" s="25"/>
      <c r="R8" s="31"/>
      <c r="S8" s="32"/>
    </row>
    <row r="9" spans="1:22" ht="15.75">
      <c r="E9" s="12" t="s">
        <v>19</v>
      </c>
      <c r="F9" s="20"/>
      <c r="G9" s="21"/>
      <c r="L9" s="39" t="s">
        <v>21</v>
      </c>
      <c r="M9" s="38"/>
      <c r="N9" s="25"/>
      <c r="R9" s="27" t="s">
        <v>20</v>
      </c>
      <c r="S9" s="28"/>
    </row>
    <row r="10" spans="1:22">
      <c r="E10" s="10"/>
      <c r="F10" s="14">
        <v>1</v>
      </c>
      <c r="G10" s="14"/>
      <c r="L10" s="22" t="s">
        <v>9</v>
      </c>
      <c r="M10" s="8" t="s">
        <v>6</v>
      </c>
      <c r="N10" s="8"/>
      <c r="R10" s="11" t="s">
        <v>9</v>
      </c>
      <c r="S10" s="11"/>
    </row>
    <row r="11" spans="1:22">
      <c r="E11" s="10" t="s">
        <v>2</v>
      </c>
      <c r="F11" s="10">
        <v>0.59799999999999998</v>
      </c>
      <c r="G11" s="10"/>
      <c r="L11" s="8" t="s">
        <v>12</v>
      </c>
      <c r="M11" s="8">
        <f>F11^2/1.538681</f>
        <v>0.23240944679241504</v>
      </c>
      <c r="N11" s="8"/>
      <c r="R11" s="11" t="s">
        <v>12</v>
      </c>
      <c r="S11" s="11">
        <v>0.23240944679241504</v>
      </c>
    </row>
    <row r="12" spans="1:22">
      <c r="E12" s="10" t="s">
        <v>1</v>
      </c>
      <c r="F12" s="10">
        <v>0.72899999999999998</v>
      </c>
      <c r="G12" s="10"/>
      <c r="L12" s="8" t="s">
        <v>11</v>
      </c>
      <c r="M12" s="8">
        <f t="shared" ref="M12" si="0">F12^2/1.538681</f>
        <v>0.34538738049017303</v>
      </c>
      <c r="N12" s="8"/>
      <c r="R12" s="11" t="s">
        <v>11</v>
      </c>
      <c r="S12" s="11">
        <v>0.34538738049017303</v>
      </c>
    </row>
    <row r="13" spans="1:22">
      <c r="E13" s="10" t="s">
        <v>0</v>
      </c>
      <c r="F13" s="10">
        <v>0.80600000000000005</v>
      </c>
      <c r="G13" s="10"/>
      <c r="L13" s="8" t="s">
        <v>10</v>
      </c>
      <c r="M13" s="8">
        <f>F13^2/1.538681</f>
        <v>0.42220317271741192</v>
      </c>
      <c r="N13" s="8"/>
      <c r="R13" s="11" t="s">
        <v>10</v>
      </c>
      <c r="S13" s="11">
        <v>0.42220317271741192</v>
      </c>
    </row>
    <row r="14" spans="1:22">
      <c r="E14" s="10" t="s">
        <v>7</v>
      </c>
      <c r="F14" s="10">
        <f>SUMSQ(F11:F13)</f>
        <v>1.538681</v>
      </c>
      <c r="G14" s="10"/>
      <c r="L14" s="8" t="s">
        <v>22</v>
      </c>
      <c r="M14" s="8">
        <f>M13+M12+M11</f>
        <v>1</v>
      </c>
      <c r="N14" s="8"/>
      <c r="R14" s="11" t="s">
        <v>22</v>
      </c>
      <c r="S14" s="11">
        <f>S11+S12+S13</f>
        <v>1</v>
      </c>
    </row>
    <row r="15" spans="1:22">
      <c r="E15" s="10" t="s">
        <v>8</v>
      </c>
      <c r="F15" s="10">
        <v>1</v>
      </c>
      <c r="G15" s="10"/>
      <c r="L15" s="8"/>
      <c r="M15" s="8"/>
      <c r="N15" s="8"/>
      <c r="R15" s="11"/>
      <c r="S15" s="11"/>
    </row>
    <row r="16" spans="1:22">
      <c r="E16" s="10"/>
      <c r="F16" s="10"/>
      <c r="G16" s="10"/>
      <c r="L16" s="8"/>
      <c r="M16" s="8"/>
      <c r="N16" s="8"/>
      <c r="R16" s="11"/>
      <c r="S16" s="11"/>
    </row>
    <row r="17" spans="5:19" ht="15.75">
      <c r="E17" s="34"/>
      <c r="F17" s="15"/>
      <c r="G17" s="16"/>
      <c r="L17" s="35"/>
      <c r="M17" s="36"/>
      <c r="N17" s="24"/>
      <c r="R17" s="29"/>
      <c r="S17" s="30"/>
    </row>
    <row r="18" spans="5:19">
      <c r="E18" s="17"/>
      <c r="F18" s="18"/>
      <c r="G18" s="19"/>
      <c r="L18" s="37"/>
      <c r="M18" s="23"/>
      <c r="N18" s="25"/>
      <c r="R18" s="31"/>
      <c r="S18" s="32"/>
    </row>
    <row r="19" spans="5:19" ht="15.75">
      <c r="E19" s="12" t="s">
        <v>19</v>
      </c>
      <c r="F19" s="20"/>
      <c r="G19" s="21"/>
      <c r="L19" s="39" t="s">
        <v>21</v>
      </c>
      <c r="M19" s="38"/>
      <c r="N19" s="25"/>
      <c r="R19" s="27" t="s">
        <v>20</v>
      </c>
      <c r="S19" s="28"/>
    </row>
    <row r="20" spans="5:19">
      <c r="E20" s="10"/>
      <c r="F20" s="10">
        <v>1</v>
      </c>
      <c r="G20" s="10"/>
      <c r="L20" s="22" t="s">
        <v>9</v>
      </c>
      <c r="M20" s="8" t="s">
        <v>6</v>
      </c>
      <c r="N20" s="8"/>
      <c r="R20" s="11" t="s">
        <v>9</v>
      </c>
      <c r="S20" s="11"/>
    </row>
    <row r="21" spans="5:19">
      <c r="E21" s="10" t="s">
        <v>4</v>
      </c>
      <c r="F21" s="10">
        <v>0.33200000000000002</v>
      </c>
      <c r="G21" s="10"/>
      <c r="L21" s="8" t="s">
        <v>12</v>
      </c>
      <c r="M21" s="8">
        <f>F21^2/1.725969</f>
        <v>6.3862097175557617E-2</v>
      </c>
      <c r="N21" s="8"/>
      <c r="R21" s="11" t="s">
        <v>12</v>
      </c>
      <c r="S21" s="11">
        <v>6.3862097175557617E-2</v>
      </c>
    </row>
    <row r="22" spans="5:19">
      <c r="E22" s="10" t="s">
        <v>1</v>
      </c>
      <c r="F22" s="10">
        <v>0.96099999999999997</v>
      </c>
      <c r="G22" s="10"/>
      <c r="L22" s="8" t="s">
        <v>11</v>
      </c>
      <c r="M22" s="8">
        <f>F22^2/1.725969</f>
        <v>0.53507392079463756</v>
      </c>
      <c r="N22" s="8"/>
      <c r="R22" s="11" t="s">
        <v>11</v>
      </c>
      <c r="S22" s="11">
        <v>0.53507392079463756</v>
      </c>
    </row>
    <row r="23" spans="5:19">
      <c r="E23" s="10" t="s">
        <v>0</v>
      </c>
      <c r="F23" s="10">
        <v>0.83199999999999996</v>
      </c>
      <c r="G23" s="10"/>
      <c r="L23" s="8" t="s">
        <v>10</v>
      </c>
      <c r="M23" s="8">
        <f t="shared" ref="M23" si="1">F23^2/1.725969</f>
        <v>0.40106398202980464</v>
      </c>
      <c r="N23" s="8"/>
      <c r="R23" s="11" t="s">
        <v>10</v>
      </c>
      <c r="S23" s="11">
        <v>0.40106398202980464</v>
      </c>
    </row>
    <row r="24" spans="5:19">
      <c r="E24" s="10" t="s">
        <v>7</v>
      </c>
      <c r="F24" s="10">
        <f>SUMSQ(F21:F23)</f>
        <v>1.7259689999999999</v>
      </c>
      <c r="G24" s="10"/>
      <c r="L24" s="8" t="s">
        <v>22</v>
      </c>
      <c r="M24" s="8">
        <f>M22+M23+M21</f>
        <v>0.99999999999999978</v>
      </c>
      <c r="N24" s="8"/>
      <c r="R24" s="11" t="s">
        <v>22</v>
      </c>
      <c r="S24" s="11">
        <f>S21+S22+S23</f>
        <v>0.99999999999999978</v>
      </c>
    </row>
    <row r="25" spans="5:19">
      <c r="E25" s="10" t="s">
        <v>8</v>
      </c>
      <c r="F25" s="10">
        <v>1</v>
      </c>
      <c r="G25" s="10"/>
      <c r="L25" s="8"/>
      <c r="M25" s="8"/>
      <c r="N25" s="8"/>
      <c r="R25" s="11"/>
      <c r="S25" s="11"/>
    </row>
    <row r="26" spans="5:19">
      <c r="E26" s="10"/>
      <c r="F26" s="10"/>
      <c r="G26" s="10"/>
      <c r="L26" s="8"/>
      <c r="M26" s="8"/>
      <c r="N26" s="8"/>
      <c r="R26" s="11"/>
      <c r="S26" s="11"/>
    </row>
    <row r="27" spans="5:19" ht="15.75">
      <c r="E27" s="34"/>
      <c r="F27" s="15"/>
      <c r="G27" s="16"/>
      <c r="L27" s="35"/>
      <c r="M27" s="36"/>
      <c r="N27" s="24"/>
      <c r="R27" s="29"/>
      <c r="S27" s="30"/>
    </row>
    <row r="28" spans="5:19">
      <c r="E28" s="17"/>
      <c r="F28" s="18"/>
      <c r="G28" s="19"/>
      <c r="L28" s="37"/>
      <c r="M28" s="23"/>
      <c r="N28" s="25"/>
      <c r="R28" s="31"/>
      <c r="S28" s="32"/>
    </row>
    <row r="29" spans="5:19" ht="15.75">
      <c r="E29" s="12" t="s">
        <v>19</v>
      </c>
      <c r="F29" s="20"/>
      <c r="G29" s="21"/>
      <c r="L29" s="39" t="s">
        <v>21</v>
      </c>
      <c r="M29" s="38"/>
      <c r="N29" s="25"/>
      <c r="R29" s="27" t="s">
        <v>20</v>
      </c>
      <c r="S29" s="28"/>
    </row>
    <row r="30" spans="5:19">
      <c r="E30" s="10"/>
      <c r="F30" s="10">
        <v>1</v>
      </c>
      <c r="G30" s="10"/>
      <c r="L30" s="22" t="s">
        <v>9</v>
      </c>
      <c r="M30" s="8" t="s">
        <v>6</v>
      </c>
      <c r="N30" s="8"/>
      <c r="R30" s="11" t="s">
        <v>9</v>
      </c>
      <c r="S30" s="11"/>
    </row>
    <row r="31" spans="5:19">
      <c r="E31" s="10" t="s">
        <v>4</v>
      </c>
      <c r="F31" s="10">
        <v>0.75900000000000001</v>
      </c>
      <c r="G31" s="10"/>
      <c r="L31" s="8" t="s">
        <v>12</v>
      </c>
      <c r="M31" s="8">
        <f>F31^2/1.515146</f>
        <v>0.38021484398203209</v>
      </c>
      <c r="N31" s="8"/>
      <c r="R31" s="11" t="s">
        <v>12</v>
      </c>
      <c r="S31" s="11">
        <v>0.38021484398203209</v>
      </c>
    </row>
    <row r="32" spans="5:19">
      <c r="E32" s="10" t="s">
        <v>1</v>
      </c>
      <c r="F32" s="10">
        <v>0.65300000000000002</v>
      </c>
      <c r="G32" s="10"/>
      <c r="L32" s="8" t="s">
        <v>11</v>
      </c>
      <c r="M32" s="8">
        <f>F32^2/1.515146</f>
        <v>0.28143096440871046</v>
      </c>
      <c r="N32" s="8"/>
      <c r="R32" s="11" t="s">
        <v>11</v>
      </c>
      <c r="S32" s="11">
        <v>0.28143096440871046</v>
      </c>
    </row>
    <row r="33" spans="1:21" ht="14.25" customHeight="1">
      <c r="E33" s="10" t="s">
        <v>0</v>
      </c>
      <c r="F33" s="10">
        <v>0.71599999999999997</v>
      </c>
      <c r="G33" s="10"/>
      <c r="L33" s="8" t="s">
        <v>10</v>
      </c>
      <c r="M33" s="8">
        <f t="shared" ref="M33" si="2">F33^2/1.515146</f>
        <v>0.33835419160925745</v>
      </c>
      <c r="N33" s="8"/>
      <c r="R33" s="11" t="s">
        <v>10</v>
      </c>
      <c r="S33" s="11">
        <v>0.33835419160925745</v>
      </c>
    </row>
    <row r="34" spans="1:21">
      <c r="E34" s="10" t="s">
        <v>7</v>
      </c>
      <c r="F34" s="10">
        <f>SUMSQ(F31:F33)</f>
        <v>1.5151460000000001</v>
      </c>
      <c r="G34" s="10"/>
      <c r="L34" s="8" t="s">
        <v>22</v>
      </c>
      <c r="M34" s="8">
        <f>M31+M33+M32</f>
        <v>1</v>
      </c>
      <c r="N34" s="8"/>
      <c r="R34" s="11" t="s">
        <v>22</v>
      </c>
      <c r="S34" s="11">
        <f>S31+S32+S33</f>
        <v>1</v>
      </c>
    </row>
    <row r="35" spans="1:21">
      <c r="E35" s="10" t="s">
        <v>8</v>
      </c>
      <c r="F35" s="10">
        <v>1</v>
      </c>
      <c r="G35" s="10"/>
      <c r="L35" s="9"/>
    </row>
    <row r="36" spans="1:21">
      <c r="L36" s="9"/>
    </row>
    <row r="38" spans="1:21" s="6" customFormat="1" ht="87" customHeight="1">
      <c r="A38" s="3"/>
      <c r="B38" s="3"/>
      <c r="C38" s="3"/>
      <c r="D38" s="3"/>
      <c r="E38" s="3"/>
      <c r="F38" s="3"/>
      <c r="G38" s="3"/>
      <c r="H38" s="4"/>
      <c r="I38" s="4" t="s">
        <v>5</v>
      </c>
      <c r="J38" s="4"/>
      <c r="K38" s="4"/>
      <c r="L38" s="4"/>
      <c r="M38" s="4"/>
      <c r="N38" s="4"/>
      <c r="O38" s="4"/>
      <c r="P38" s="4"/>
      <c r="Q38" s="3"/>
      <c r="R38" s="3"/>
      <c r="S38" s="3"/>
      <c r="T38" s="3"/>
      <c r="U38" s="3"/>
    </row>
    <row r="43" spans="1:21" ht="15.75">
      <c r="E43" s="34"/>
      <c r="F43" s="15"/>
      <c r="G43" s="16"/>
      <c r="L43" s="35"/>
      <c r="M43" s="36"/>
      <c r="N43" s="24"/>
      <c r="R43" s="29"/>
      <c r="S43" s="30"/>
    </row>
    <row r="44" spans="1:21">
      <c r="E44" s="17"/>
      <c r="F44" s="18"/>
      <c r="G44" s="19"/>
      <c r="L44" s="37"/>
      <c r="M44" s="23"/>
      <c r="N44" s="25"/>
      <c r="R44" s="31"/>
      <c r="S44" s="32"/>
    </row>
    <row r="45" spans="1:21" ht="15.75">
      <c r="E45" s="12" t="s">
        <v>19</v>
      </c>
      <c r="F45" s="20"/>
      <c r="G45" s="21"/>
      <c r="L45" s="39" t="s">
        <v>21</v>
      </c>
      <c r="M45" s="38"/>
      <c r="N45" s="25"/>
      <c r="R45" s="27" t="s">
        <v>20</v>
      </c>
      <c r="S45" s="28"/>
    </row>
    <row r="46" spans="1:21">
      <c r="E46" s="10"/>
      <c r="F46" s="10">
        <v>1</v>
      </c>
      <c r="G46" s="10"/>
      <c r="L46" s="22" t="s">
        <v>9</v>
      </c>
      <c r="M46" s="22" t="s">
        <v>6</v>
      </c>
      <c r="N46" s="8"/>
      <c r="R46" s="11" t="s">
        <v>9</v>
      </c>
      <c r="S46" s="11"/>
    </row>
    <row r="47" spans="1:21">
      <c r="E47" s="10" t="s">
        <v>4</v>
      </c>
      <c r="F47" s="10">
        <v>0.81799999999999995</v>
      </c>
      <c r="G47" s="10"/>
      <c r="L47" s="8" t="s">
        <v>12</v>
      </c>
      <c r="M47" s="8">
        <f>F47^2/1.622886</f>
        <v>0.4123049924640424</v>
      </c>
      <c r="N47" s="8"/>
      <c r="R47" s="11" t="s">
        <v>12</v>
      </c>
      <c r="S47" s="11">
        <v>0.4123049924640424</v>
      </c>
    </row>
    <row r="48" spans="1:21">
      <c r="E48" s="10" t="s">
        <v>14</v>
      </c>
      <c r="F48" s="10">
        <v>0.77900000000000003</v>
      </c>
      <c r="G48" s="10"/>
      <c r="L48" s="8" t="s">
        <v>11</v>
      </c>
      <c r="M48" s="8">
        <f t="shared" ref="M48:M49" si="3">F48^2/1.622886</f>
        <v>0.37392706573351431</v>
      </c>
      <c r="N48" s="8"/>
      <c r="R48" s="11" t="s">
        <v>11</v>
      </c>
      <c r="S48" s="11">
        <v>0.37392706573351431</v>
      </c>
    </row>
    <row r="49" spans="5:19">
      <c r="E49" s="10" t="s">
        <v>0</v>
      </c>
      <c r="F49" s="10">
        <v>0.58899999999999997</v>
      </c>
      <c r="G49" s="10"/>
      <c r="L49" s="8" t="s">
        <v>10</v>
      </c>
      <c r="M49" s="8">
        <f t="shared" si="3"/>
        <v>0.2137679418024433</v>
      </c>
      <c r="N49" s="8"/>
      <c r="R49" s="11" t="s">
        <v>10</v>
      </c>
      <c r="S49" s="11">
        <v>0.2137679418024433</v>
      </c>
    </row>
    <row r="50" spans="5:19">
      <c r="E50" s="10" t="s">
        <v>7</v>
      </c>
      <c r="F50" s="10">
        <f>SUMSQ(F47:F49)</f>
        <v>1.6228860000000001</v>
      </c>
      <c r="G50" s="10"/>
      <c r="L50" s="8" t="s">
        <v>22</v>
      </c>
      <c r="M50" s="8">
        <f>M47+M48+M49</f>
        <v>1</v>
      </c>
      <c r="N50" s="8"/>
      <c r="R50" s="11" t="s">
        <v>22</v>
      </c>
      <c r="S50" s="11">
        <f>S47+S48+S49</f>
        <v>1</v>
      </c>
    </row>
    <row r="51" spans="5:19">
      <c r="E51" s="10" t="s">
        <v>8</v>
      </c>
      <c r="F51" s="10">
        <v>1</v>
      </c>
      <c r="G51" s="10"/>
      <c r="L51" s="8"/>
      <c r="M51" s="8"/>
      <c r="N51" s="8"/>
      <c r="R51" s="11"/>
      <c r="S51" s="11"/>
    </row>
    <row r="52" spans="5:19">
      <c r="E52" s="10"/>
      <c r="F52" s="10"/>
      <c r="G52" s="10"/>
      <c r="L52" s="8"/>
      <c r="M52" s="8"/>
      <c r="N52" s="8"/>
      <c r="R52" s="11"/>
      <c r="S52" s="11"/>
    </row>
    <row r="53" spans="5:19" ht="15.75">
      <c r="E53" s="34"/>
      <c r="F53" s="15"/>
      <c r="G53" s="16"/>
      <c r="L53" s="35"/>
      <c r="M53" s="36"/>
      <c r="N53" s="24"/>
      <c r="R53" s="29"/>
      <c r="S53" s="30"/>
    </row>
    <row r="54" spans="5:19">
      <c r="E54" s="17"/>
      <c r="F54" s="18"/>
      <c r="G54" s="19"/>
      <c r="L54" s="37"/>
      <c r="M54" s="23"/>
      <c r="N54" s="25"/>
      <c r="R54" s="31"/>
      <c r="S54" s="32"/>
    </row>
    <row r="55" spans="5:19" ht="15.75">
      <c r="E55" s="12" t="s">
        <v>19</v>
      </c>
      <c r="F55" s="20"/>
      <c r="G55" s="21"/>
      <c r="L55" s="39" t="s">
        <v>21</v>
      </c>
      <c r="M55" s="38"/>
      <c r="N55" s="25"/>
      <c r="R55" s="27" t="s">
        <v>20</v>
      </c>
      <c r="S55" s="28"/>
    </row>
    <row r="56" spans="5:19">
      <c r="E56" s="10"/>
      <c r="F56" s="10">
        <v>1</v>
      </c>
      <c r="G56" s="10"/>
      <c r="L56" s="22" t="s">
        <v>9</v>
      </c>
      <c r="M56" s="8" t="s">
        <v>6</v>
      </c>
      <c r="N56" s="8"/>
      <c r="R56" s="11" t="s">
        <v>9</v>
      </c>
      <c r="S56" s="11"/>
    </row>
    <row r="57" spans="5:19">
      <c r="E57" s="10" t="s">
        <v>4</v>
      </c>
      <c r="F57" s="10">
        <v>0.70199999999999996</v>
      </c>
      <c r="G57" s="10"/>
      <c r="L57" s="8" t="s">
        <v>12</v>
      </c>
      <c r="M57" s="8">
        <f>F57^2/1.222948</f>
        <v>0.40296398538613254</v>
      </c>
      <c r="N57" s="8"/>
      <c r="R57" s="11" t="s">
        <v>12</v>
      </c>
      <c r="S57" s="11">
        <v>0.40296398538613254</v>
      </c>
    </row>
    <row r="58" spans="5:19">
      <c r="E58" s="10" t="s">
        <v>14</v>
      </c>
      <c r="F58" s="10">
        <v>0.58799999999999997</v>
      </c>
      <c r="G58" s="10"/>
      <c r="L58" s="8" t="s">
        <v>11</v>
      </c>
      <c r="M58" s="8">
        <f t="shared" ref="M58:M59" si="4">F58^2/1.222948</f>
        <v>0.2827135740849161</v>
      </c>
      <c r="N58" s="8"/>
      <c r="R58" s="11" t="s">
        <v>11</v>
      </c>
      <c r="S58" s="11">
        <v>0.2827135740849161</v>
      </c>
    </row>
    <row r="59" spans="5:19">
      <c r="E59" s="10" t="s">
        <v>0</v>
      </c>
      <c r="F59" s="10">
        <v>0.62</v>
      </c>
      <c r="G59" s="10"/>
      <c r="L59" s="8" t="s">
        <v>10</v>
      </c>
      <c r="M59" s="8">
        <f t="shared" si="4"/>
        <v>0.31432244052895136</v>
      </c>
      <c r="N59" s="8"/>
      <c r="R59" s="11" t="s">
        <v>10</v>
      </c>
      <c r="S59" s="11">
        <v>0.31432244052895136</v>
      </c>
    </row>
    <row r="60" spans="5:19">
      <c r="E60" s="10" t="s">
        <v>7</v>
      </c>
      <c r="F60" s="10">
        <f>SUMSQ(F57:F59)</f>
        <v>1.2229479999999999</v>
      </c>
      <c r="G60" s="10"/>
      <c r="L60" s="8" t="s">
        <v>22</v>
      </c>
      <c r="M60" s="8">
        <f>M57+M59+M58</f>
        <v>1</v>
      </c>
      <c r="N60" s="8"/>
      <c r="R60" s="11" t="s">
        <v>22</v>
      </c>
      <c r="S60" s="11">
        <v>1</v>
      </c>
    </row>
    <row r="61" spans="5:19">
      <c r="E61" s="10" t="s">
        <v>8</v>
      </c>
      <c r="F61" s="10">
        <v>1</v>
      </c>
      <c r="G61" s="10"/>
      <c r="L61" s="8"/>
      <c r="M61" s="8"/>
      <c r="N61" s="8"/>
      <c r="R61" s="11"/>
      <c r="S61" s="11"/>
    </row>
    <row r="62" spans="5:19">
      <c r="E62" s="10"/>
      <c r="F62" s="10"/>
      <c r="G62" s="10"/>
      <c r="L62" s="8"/>
      <c r="M62" s="8"/>
      <c r="N62" s="8"/>
      <c r="R62" s="11"/>
      <c r="S62" s="11"/>
    </row>
    <row r="63" spans="5:19" ht="15.75">
      <c r="E63" s="34"/>
      <c r="F63" s="15"/>
      <c r="G63" s="16"/>
      <c r="L63" s="35"/>
      <c r="M63" s="36"/>
      <c r="N63" s="24"/>
      <c r="R63" s="29"/>
      <c r="S63" s="30"/>
    </row>
    <row r="64" spans="5:19">
      <c r="E64" s="17"/>
      <c r="F64" s="18"/>
      <c r="G64" s="19"/>
      <c r="L64" s="37"/>
      <c r="M64" s="23"/>
      <c r="N64" s="25"/>
      <c r="R64" s="31"/>
      <c r="S64" s="32"/>
    </row>
    <row r="65" spans="1:21" ht="15.75">
      <c r="E65" s="12" t="s">
        <v>19</v>
      </c>
      <c r="F65" s="20"/>
      <c r="G65" s="21"/>
      <c r="L65" s="39" t="s">
        <v>21</v>
      </c>
      <c r="M65" s="38"/>
      <c r="N65" s="25"/>
      <c r="R65" s="27" t="s">
        <v>20</v>
      </c>
      <c r="S65" s="28"/>
    </row>
    <row r="66" spans="1:21">
      <c r="E66" s="10"/>
      <c r="F66" s="10">
        <v>1</v>
      </c>
      <c r="G66" s="10"/>
      <c r="L66" s="22" t="s">
        <v>9</v>
      </c>
      <c r="M66" s="8" t="s">
        <v>6</v>
      </c>
      <c r="N66" s="8"/>
      <c r="R66" s="11" t="s">
        <v>9</v>
      </c>
      <c r="S66" s="11"/>
    </row>
    <row r="67" spans="1:21">
      <c r="E67" s="10" t="s">
        <v>4</v>
      </c>
      <c r="F67" s="10">
        <v>0.79300000000000004</v>
      </c>
      <c r="G67" s="10"/>
      <c r="L67" s="8" t="s">
        <v>12</v>
      </c>
      <c r="M67" s="8">
        <f>F67^2/1.594763</f>
        <v>0.39432128786534432</v>
      </c>
      <c r="N67" s="8"/>
      <c r="R67" s="11" t="s">
        <v>12</v>
      </c>
      <c r="S67" s="11">
        <v>0.39432128786534432</v>
      </c>
    </row>
    <row r="68" spans="1:21">
      <c r="E68" s="10" t="s">
        <v>14</v>
      </c>
      <c r="F68" s="10">
        <v>0.76500000000000001</v>
      </c>
      <c r="G68" s="10"/>
      <c r="L68" s="8" t="s">
        <v>11</v>
      </c>
      <c r="M68" s="8">
        <f t="shared" ref="M68:M69" si="5">F68^2/1.594763</f>
        <v>0.36696675305358856</v>
      </c>
      <c r="N68" s="8"/>
      <c r="R68" s="11" t="s">
        <v>11</v>
      </c>
      <c r="S68" s="11">
        <v>0.36696675305358856</v>
      </c>
    </row>
    <row r="69" spans="1:21">
      <c r="E69" s="10" t="s">
        <v>0</v>
      </c>
      <c r="F69" s="10">
        <v>0.61699999999999999</v>
      </c>
      <c r="G69" s="10"/>
      <c r="L69" s="8" t="s">
        <v>10</v>
      </c>
      <c r="M69" s="8">
        <f t="shared" si="5"/>
        <v>0.23871195908106724</v>
      </c>
      <c r="N69" s="8"/>
      <c r="R69" s="11" t="s">
        <v>10</v>
      </c>
      <c r="S69" s="11">
        <v>0.23871195908106724</v>
      </c>
    </row>
    <row r="70" spans="1:21">
      <c r="E70" s="10" t="s">
        <v>7</v>
      </c>
      <c r="F70" s="10">
        <f>SUMSQ(F67:F69)</f>
        <v>1.5947630000000002</v>
      </c>
      <c r="G70" s="10"/>
      <c r="L70" s="8" t="s">
        <v>22</v>
      </c>
      <c r="M70" s="8">
        <f>M67+M68+M69</f>
        <v>1</v>
      </c>
      <c r="N70" s="8"/>
      <c r="R70" s="11" t="s">
        <v>22</v>
      </c>
      <c r="S70" s="11">
        <v>1</v>
      </c>
    </row>
    <row r="71" spans="1:21">
      <c r="E71" s="10" t="s">
        <v>8</v>
      </c>
      <c r="F71" s="10">
        <v>1</v>
      </c>
      <c r="G71" s="10"/>
      <c r="L71" s="9"/>
    </row>
    <row r="72" spans="1:21">
      <c r="L72" s="9"/>
    </row>
    <row r="74" spans="1:21" s="6" customFormat="1" ht="87" customHeight="1">
      <c r="A74" s="3"/>
      <c r="B74" s="3"/>
      <c r="C74" s="3"/>
      <c r="D74" s="3"/>
      <c r="E74" s="3"/>
      <c r="F74" s="3"/>
      <c r="G74" s="3"/>
      <c r="H74" s="4"/>
      <c r="I74" s="4" t="s">
        <v>5</v>
      </c>
      <c r="J74" s="4"/>
      <c r="K74" s="4"/>
      <c r="L74" s="4"/>
      <c r="M74" s="4"/>
      <c r="N74" s="4" t="s">
        <v>16</v>
      </c>
      <c r="O74" s="4"/>
      <c r="P74" s="4"/>
      <c r="Q74" s="4"/>
      <c r="R74" s="3"/>
      <c r="S74" s="3"/>
      <c r="T74" s="3"/>
      <c r="U74" s="3"/>
    </row>
    <row r="79" spans="1:21" ht="15.75">
      <c r="E79" s="34"/>
      <c r="F79" s="15"/>
      <c r="G79" s="16"/>
      <c r="L79" s="35"/>
      <c r="M79" s="36"/>
      <c r="N79" s="24"/>
      <c r="R79" s="29"/>
      <c r="S79" s="30"/>
    </row>
    <row r="80" spans="1:21">
      <c r="E80" s="17"/>
      <c r="F80" s="18"/>
      <c r="G80" s="19"/>
      <c r="L80" s="37"/>
      <c r="M80" s="23"/>
      <c r="N80" s="25"/>
      <c r="R80" s="31"/>
      <c r="S80" s="32"/>
    </row>
    <row r="81" spans="5:19" ht="15.75">
      <c r="E81" s="12" t="s">
        <v>19</v>
      </c>
      <c r="F81" s="20"/>
      <c r="G81" s="21"/>
      <c r="L81" s="39" t="s">
        <v>21</v>
      </c>
      <c r="M81" s="38"/>
      <c r="N81" s="25"/>
      <c r="R81" s="27" t="s">
        <v>20</v>
      </c>
      <c r="S81" s="28"/>
    </row>
    <row r="82" spans="5:19">
      <c r="E82" s="10"/>
      <c r="F82" s="10">
        <v>1</v>
      </c>
      <c r="G82" s="10"/>
      <c r="L82" s="22" t="s">
        <v>9</v>
      </c>
      <c r="M82" s="8" t="s">
        <v>6</v>
      </c>
      <c r="N82" s="8"/>
      <c r="R82" s="11" t="s">
        <v>15</v>
      </c>
      <c r="S82" s="11"/>
    </row>
    <row r="83" spans="5:19">
      <c r="E83" s="10" t="s">
        <v>4</v>
      </c>
      <c r="F83" s="10">
        <v>0.80700000000000005</v>
      </c>
      <c r="G83" s="10"/>
      <c r="L83" s="8" t="s">
        <v>12</v>
      </c>
      <c r="M83" s="8">
        <f>F83^2/1.554694</f>
        <v>0.41889207779794613</v>
      </c>
      <c r="N83" s="8"/>
      <c r="R83" s="11" t="s">
        <v>12</v>
      </c>
      <c r="S83" s="11">
        <v>0.41889207779794613</v>
      </c>
    </row>
    <row r="84" spans="5:19">
      <c r="E84" s="10" t="s">
        <v>14</v>
      </c>
      <c r="F84" s="10">
        <v>0.73799999999999999</v>
      </c>
      <c r="G84" s="10"/>
      <c r="L84" s="8" t="s">
        <v>11</v>
      </c>
      <c r="M84" s="8">
        <f t="shared" ref="M84:M85" si="6">F84^2/1.554694</f>
        <v>0.35032231423032445</v>
      </c>
      <c r="N84" s="8"/>
      <c r="R84" s="11" t="s">
        <v>11</v>
      </c>
      <c r="S84" s="11">
        <v>0.35032231423032445</v>
      </c>
    </row>
    <row r="85" spans="5:19">
      <c r="E85" s="10" t="s">
        <v>0</v>
      </c>
      <c r="F85" s="10">
        <v>0.59899999999999998</v>
      </c>
      <c r="G85" s="10"/>
      <c r="L85" s="8" t="s">
        <v>10</v>
      </c>
      <c r="M85" s="8">
        <f t="shared" si="6"/>
        <v>0.23078560797172948</v>
      </c>
      <c r="N85" s="8"/>
      <c r="R85" s="11" t="s">
        <v>10</v>
      </c>
      <c r="S85" s="11">
        <v>0.23078560797172948</v>
      </c>
    </row>
    <row r="86" spans="5:19">
      <c r="E86" s="10" t="s">
        <v>17</v>
      </c>
      <c r="F86" s="10">
        <f>SUMSQ(F83:F85)</f>
        <v>1.554694</v>
      </c>
      <c r="G86" s="10"/>
      <c r="L86" s="8" t="s">
        <v>22</v>
      </c>
      <c r="M86" s="8">
        <v>1</v>
      </c>
      <c r="N86" s="8"/>
      <c r="R86" s="11" t="s">
        <v>22</v>
      </c>
      <c r="S86" s="11">
        <v>1</v>
      </c>
    </row>
    <row r="87" spans="5:19">
      <c r="E87" s="10" t="s">
        <v>18</v>
      </c>
      <c r="F87" s="10">
        <v>1</v>
      </c>
      <c r="G87" s="10"/>
      <c r="L87" s="8"/>
      <c r="M87" s="8"/>
      <c r="N87" s="8"/>
      <c r="R87" s="11"/>
      <c r="S87" s="11"/>
    </row>
    <row r="88" spans="5:19">
      <c r="E88" s="10"/>
      <c r="F88" s="10"/>
      <c r="G88" s="10"/>
      <c r="L88" s="8"/>
      <c r="M88" s="8"/>
      <c r="N88" s="8"/>
      <c r="R88" s="11"/>
      <c r="S88" s="11"/>
    </row>
    <row r="89" spans="5:19" ht="15.75">
      <c r="E89" s="34"/>
      <c r="F89" s="15"/>
      <c r="G89" s="16"/>
      <c r="L89" s="35"/>
      <c r="M89" s="36"/>
      <c r="N89" s="24"/>
      <c r="R89" s="29"/>
      <c r="S89" s="30"/>
    </row>
    <row r="90" spans="5:19">
      <c r="E90" s="17"/>
      <c r="F90" s="18"/>
      <c r="G90" s="19"/>
      <c r="L90" s="37"/>
      <c r="M90" s="23"/>
      <c r="N90" s="25"/>
      <c r="R90" s="31"/>
      <c r="S90" s="32"/>
    </row>
    <row r="91" spans="5:19" ht="15.75">
      <c r="E91" s="12" t="s">
        <v>19</v>
      </c>
      <c r="F91" s="20"/>
      <c r="G91" s="21"/>
      <c r="L91" s="39" t="s">
        <v>21</v>
      </c>
      <c r="M91" s="38"/>
      <c r="N91" s="25"/>
      <c r="R91" s="27" t="s">
        <v>20</v>
      </c>
      <c r="S91" s="28"/>
    </row>
    <row r="92" spans="5:19">
      <c r="E92" s="10"/>
      <c r="F92" s="10">
        <v>1</v>
      </c>
      <c r="G92" s="10"/>
      <c r="L92" s="22" t="s">
        <v>9</v>
      </c>
      <c r="M92" s="8" t="s">
        <v>6</v>
      </c>
      <c r="N92" s="8"/>
      <c r="R92" s="11" t="s">
        <v>15</v>
      </c>
      <c r="S92" s="11"/>
    </row>
    <row r="93" spans="5:19">
      <c r="E93" s="10" t="s">
        <v>4</v>
      </c>
      <c r="F93" s="10">
        <v>0.82499999999999996</v>
      </c>
      <c r="G93" s="10"/>
      <c r="L93" s="8" t="s">
        <v>12</v>
      </c>
      <c r="M93" s="8">
        <f>F93^2/1.648763</f>
        <v>0.41280948201773082</v>
      </c>
      <c r="N93" s="8"/>
      <c r="R93" s="11" t="s">
        <v>12</v>
      </c>
      <c r="S93" s="11">
        <v>0.41280948201773082</v>
      </c>
    </row>
    <row r="94" spans="5:19">
      <c r="E94" s="10" t="s">
        <v>0</v>
      </c>
      <c r="F94" s="10">
        <v>0.79700000000000004</v>
      </c>
      <c r="G94" s="10"/>
      <c r="L94" s="8" t="s">
        <v>11</v>
      </c>
      <c r="M94" s="8">
        <f t="shared" ref="M94:M95" si="7">F94^2/1.648763</f>
        <v>0.38526398275555679</v>
      </c>
      <c r="N94" s="8"/>
      <c r="R94" s="11" t="s">
        <v>10</v>
      </c>
      <c r="S94" s="11">
        <v>0.38526398275555679</v>
      </c>
    </row>
    <row r="95" spans="5:19">
      <c r="E95" s="10" t="s">
        <v>14</v>
      </c>
      <c r="F95" s="10">
        <v>0.57699999999999996</v>
      </c>
      <c r="G95" s="10"/>
      <c r="L95" s="8" t="s">
        <v>10</v>
      </c>
      <c r="M95" s="8">
        <f t="shared" si="7"/>
        <v>0.20192653522671239</v>
      </c>
      <c r="N95" s="8"/>
      <c r="R95" s="11" t="s">
        <v>11</v>
      </c>
      <c r="S95" s="11">
        <v>0.20192653522671239</v>
      </c>
    </row>
    <row r="96" spans="5:19">
      <c r="E96" s="10" t="s">
        <v>17</v>
      </c>
      <c r="F96" s="10">
        <f>SUMSQ(F93:F95)</f>
        <v>1.648763</v>
      </c>
      <c r="G96" s="10"/>
      <c r="L96" s="8" t="s">
        <v>22</v>
      </c>
      <c r="M96" s="8">
        <v>1</v>
      </c>
      <c r="N96" s="8"/>
      <c r="R96" s="11" t="s">
        <v>22</v>
      </c>
      <c r="S96" s="11">
        <v>1</v>
      </c>
    </row>
    <row r="97" spans="5:19">
      <c r="E97" s="10" t="s">
        <v>18</v>
      </c>
      <c r="F97" s="10">
        <v>1</v>
      </c>
      <c r="G97" s="10"/>
      <c r="L97" s="8"/>
      <c r="M97" s="8"/>
      <c r="N97" s="8"/>
      <c r="R97" s="11"/>
      <c r="S97" s="11"/>
    </row>
    <row r="98" spans="5:19">
      <c r="E98" s="13"/>
      <c r="F98" s="13"/>
      <c r="G98" s="13"/>
      <c r="L98" s="8"/>
      <c r="M98" s="8"/>
      <c r="N98" s="8"/>
      <c r="R98" s="26"/>
      <c r="S98" s="26"/>
    </row>
    <row r="99" spans="5:19" ht="15.75">
      <c r="E99" s="34"/>
      <c r="F99" s="15"/>
      <c r="G99" s="16"/>
      <c r="L99" s="35"/>
      <c r="M99" s="36"/>
      <c r="N99" s="24"/>
      <c r="R99" s="29"/>
      <c r="S99" s="30"/>
    </row>
    <row r="100" spans="5:19">
      <c r="E100" s="17"/>
      <c r="F100" s="18"/>
      <c r="G100" s="19"/>
      <c r="L100" s="37"/>
      <c r="M100" s="23"/>
      <c r="N100" s="25"/>
      <c r="R100" s="31"/>
      <c r="S100" s="32"/>
    </row>
    <row r="101" spans="5:19" ht="15.75">
      <c r="E101" s="33" t="s">
        <v>19</v>
      </c>
      <c r="F101" s="17"/>
      <c r="G101" s="19"/>
      <c r="L101" s="39" t="s">
        <v>21</v>
      </c>
      <c r="M101" s="38"/>
      <c r="N101" s="25"/>
      <c r="R101" s="27" t="s">
        <v>20</v>
      </c>
      <c r="S101" s="28"/>
    </row>
    <row r="102" spans="5:19">
      <c r="E102" s="10"/>
      <c r="F102" s="10">
        <v>1</v>
      </c>
      <c r="G102" s="10"/>
      <c r="L102" s="22" t="s">
        <v>9</v>
      </c>
      <c r="M102" s="8" t="s">
        <v>6</v>
      </c>
      <c r="N102" s="8"/>
      <c r="R102" s="11" t="s">
        <v>15</v>
      </c>
      <c r="S102" s="11"/>
    </row>
    <row r="103" spans="5:19">
      <c r="E103" s="10" t="s">
        <v>4</v>
      </c>
      <c r="F103" s="10">
        <v>0.66700000000000004</v>
      </c>
      <c r="G103" s="10"/>
      <c r="L103" s="8" t="s">
        <v>12</v>
      </c>
      <c r="M103" s="8">
        <f>F103^2/1.502669</f>
        <v>0.29606586680100544</v>
      </c>
      <c r="N103" s="8"/>
      <c r="R103" s="11" t="s">
        <v>12</v>
      </c>
      <c r="S103" s="11">
        <v>0.29606586680100544</v>
      </c>
    </row>
    <row r="104" spans="5:19">
      <c r="E104" s="10" t="s">
        <v>14</v>
      </c>
      <c r="F104" s="10">
        <v>0.746</v>
      </c>
      <c r="G104" s="10"/>
      <c r="L104" s="8" t="s">
        <v>11</v>
      </c>
      <c r="M104" s="8">
        <f t="shared" ref="M104:M105" si="8">F104^2/1.502669</f>
        <v>0.37035168756392789</v>
      </c>
      <c r="N104" s="8"/>
      <c r="R104" s="11" t="s">
        <v>11</v>
      </c>
      <c r="S104" s="11">
        <v>0.37035168756392789</v>
      </c>
    </row>
    <row r="105" spans="5:19">
      <c r="E105" s="10" t="s">
        <v>0</v>
      </c>
      <c r="F105" s="10">
        <v>0.70799999999999996</v>
      </c>
      <c r="G105" s="10"/>
      <c r="L105" s="8" t="s">
        <v>10</v>
      </c>
      <c r="M105" s="8">
        <f t="shared" si="8"/>
        <v>0.33358244563506662</v>
      </c>
      <c r="N105" s="8"/>
      <c r="R105" s="11" t="s">
        <v>10</v>
      </c>
      <c r="S105" s="11">
        <v>0.33358244563506662</v>
      </c>
    </row>
    <row r="106" spans="5:19">
      <c r="E106" s="10" t="s">
        <v>17</v>
      </c>
      <c r="F106" s="10">
        <f>SUMSQ(F103:F105)</f>
        <v>1.502669</v>
      </c>
      <c r="G106" s="10"/>
      <c r="L106" s="8" t="s">
        <v>22</v>
      </c>
      <c r="M106" s="8">
        <v>1</v>
      </c>
      <c r="N106" s="8"/>
      <c r="R106" s="11" t="s">
        <v>22</v>
      </c>
      <c r="S106" s="11">
        <v>1</v>
      </c>
    </row>
    <row r="107" spans="5:19">
      <c r="E107" s="10" t="s">
        <v>18</v>
      </c>
      <c r="F107" s="10">
        <v>1</v>
      </c>
      <c r="G107" s="10"/>
      <c r="L107" s="9"/>
    </row>
    <row r="108" spans="5:19">
      <c r="L108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cpl</dc:creator>
  <cp:lastModifiedBy>cpl</cp:lastModifiedBy>
  <dcterms:created xsi:type="dcterms:W3CDTF">2021-06-28T13:11:35Z</dcterms:created>
  <dcterms:modified xsi:type="dcterms:W3CDTF">2021-06-28T20:02:36Z</dcterms:modified>
</cp:coreProperties>
</file>