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_aguilar/Documents/PhD_Documents/Experiments/ChiralLigands/Data_augm_exp/Data_2/NewLigands/raw/"/>
    </mc:Choice>
  </mc:AlternateContent>
  <xr:revisionPtr revIDLastSave="0" documentId="13_ncr:1_{5D81D132-CB16-7340-92E2-8492AD7D94D6}" xr6:coauthVersionLast="47" xr6:coauthVersionMax="47" xr10:uidLastSave="{00000000-0000-0000-0000-000000000000}"/>
  <bookViews>
    <workbookView xWindow="34560" yWindow="-4100" windowWidth="38400" windowHeight="21600" xr2:uid="{670C84DD-8089-D944-A68D-D0A169471A30}"/>
  </bookViews>
  <sheets>
    <sheet name="Sheet1" sheetId="1" r:id="rId1"/>
  </sheets>
  <definedNames>
    <definedName name="_xlnm._FilterDatabase" localSheetId="0" hidden="1">Sheet1!$A$1:$AW$35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9" i="1" l="1"/>
  <c r="AD30" i="1"/>
  <c r="AD31" i="1"/>
  <c r="AD28" i="1"/>
  <c r="AG29" i="1"/>
  <c r="AG30" i="1"/>
  <c r="AG31" i="1"/>
  <c r="AG28" i="1"/>
  <c r="AD32" i="1"/>
  <c r="AD33" i="1"/>
  <c r="AD34" i="1"/>
  <c r="AD35" i="1"/>
  <c r="V31" i="1"/>
  <c r="R31" i="1"/>
  <c r="S31" i="1" s="1"/>
  <c r="V30" i="1"/>
  <c r="R30" i="1"/>
  <c r="S30" i="1" s="1"/>
  <c r="V35" i="1"/>
  <c r="R35" i="1"/>
  <c r="V34" i="1"/>
  <c r="R34" i="1"/>
  <c r="V23" i="1"/>
  <c r="R23" i="1"/>
  <c r="V22" i="1"/>
  <c r="R22" i="1"/>
  <c r="V33" i="1"/>
  <c r="R33" i="1"/>
  <c r="V29" i="1"/>
  <c r="R29" i="1"/>
  <c r="V27" i="1"/>
  <c r="R27" i="1"/>
  <c r="V25" i="1"/>
  <c r="R25" i="1"/>
  <c r="V21" i="1"/>
  <c r="R21" i="1"/>
  <c r="V32" i="1"/>
  <c r="R32" i="1"/>
  <c r="V28" i="1"/>
  <c r="R28" i="1"/>
  <c r="V26" i="1"/>
  <c r="R26" i="1"/>
  <c r="V24" i="1"/>
  <c r="R24" i="1"/>
  <c r="V20" i="1"/>
  <c r="R20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" i="1"/>
  <c r="C3" i="1"/>
  <c r="F3" i="1" s="1"/>
  <c r="C4" i="1"/>
  <c r="F4" i="1" s="1"/>
  <c r="C5" i="1"/>
  <c r="F5" i="1" s="1"/>
  <c r="C6" i="1"/>
  <c r="F6" i="1" s="1"/>
  <c r="C7" i="1"/>
  <c r="F7" i="1" s="1"/>
  <c r="C8" i="1"/>
  <c r="F8" i="1" s="1"/>
  <c r="C9" i="1"/>
  <c r="F9" i="1" s="1"/>
  <c r="C10" i="1"/>
  <c r="F10" i="1" s="1"/>
  <c r="C11" i="1"/>
  <c r="F11" i="1" s="1"/>
  <c r="C12" i="1"/>
  <c r="F12" i="1" s="1"/>
  <c r="C13" i="1"/>
  <c r="F13" i="1" s="1"/>
  <c r="C14" i="1"/>
  <c r="F14" i="1" s="1"/>
  <c r="C15" i="1"/>
  <c r="F15" i="1" s="1"/>
  <c r="C16" i="1"/>
  <c r="F16" i="1" s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23" i="1"/>
  <c r="F23" i="1" s="1"/>
  <c r="C24" i="1"/>
  <c r="F24" i="1" s="1"/>
  <c r="C25" i="1"/>
  <c r="F25" i="1" s="1"/>
  <c r="C26" i="1"/>
  <c r="F26" i="1" s="1"/>
  <c r="C27" i="1"/>
  <c r="F27" i="1" s="1"/>
  <c r="C28" i="1"/>
  <c r="F28" i="1" s="1"/>
  <c r="C29" i="1"/>
  <c r="F29" i="1" s="1"/>
  <c r="C30" i="1"/>
  <c r="F30" i="1" s="1"/>
  <c r="C31" i="1"/>
  <c r="F31" i="1" s="1"/>
  <c r="C32" i="1"/>
  <c r="F32" i="1" s="1"/>
  <c r="C33" i="1"/>
  <c r="F33" i="1" s="1"/>
  <c r="C34" i="1"/>
  <c r="F34" i="1" s="1"/>
  <c r="C35" i="1"/>
  <c r="F35" i="1" s="1"/>
  <c r="C2" i="1"/>
  <c r="F2" i="1" s="1"/>
  <c r="S34" i="1" l="1"/>
  <c r="S35" i="1"/>
  <c r="S33" i="1"/>
  <c r="S22" i="1"/>
  <c r="S23" i="1"/>
  <c r="S27" i="1"/>
  <c r="S21" i="1"/>
  <c r="S25" i="1"/>
  <c r="S29" i="1"/>
  <c r="S20" i="1"/>
  <c r="S26" i="1"/>
  <c r="S28" i="1"/>
  <c r="S32" i="1"/>
  <c r="S10" i="1"/>
  <c r="S24" i="1"/>
  <c r="S9" i="1"/>
  <c r="S11" i="1"/>
  <c r="S13" i="1"/>
  <c r="S18" i="1"/>
  <c r="S2" i="1"/>
  <c r="S14" i="1"/>
  <c r="S12" i="1"/>
  <c r="S8" i="1"/>
  <c r="S19" i="1"/>
  <c r="S7" i="1"/>
  <c r="S6" i="1"/>
  <c r="S17" i="1"/>
  <c r="S5" i="1"/>
  <c r="S16" i="1"/>
  <c r="S4" i="1"/>
  <c r="S15" i="1"/>
  <c r="S3" i="1"/>
</calcChain>
</file>

<file path=xl/sharedStrings.xml><?xml version="1.0" encoding="utf-8"?>
<sst xmlns="http://schemas.openxmlformats.org/spreadsheetml/2006/main" count="355" uniqueCount="104">
  <si>
    <t>index</t>
  </si>
  <si>
    <t>%top</t>
  </si>
  <si>
    <t>Ligand</t>
  </si>
  <si>
    <t>ER1</t>
  </si>
  <si>
    <t>ER2</t>
  </si>
  <si>
    <t>ER3</t>
  </si>
  <si>
    <t>ER4</t>
  </si>
  <si>
    <t>ER5</t>
  </si>
  <si>
    <t>ER6</t>
  </si>
  <si>
    <t>ER7</t>
  </si>
  <si>
    <t>EZ</t>
  </si>
  <si>
    <t>LMW</t>
  </si>
  <si>
    <t>LVR1</t>
  </si>
  <si>
    <t>LVR1+4</t>
  </si>
  <si>
    <t>LVR1+4/3+6</t>
  </si>
  <si>
    <t>LVR2</t>
  </si>
  <si>
    <t>LVR3</t>
  </si>
  <si>
    <t>LVR3+6</t>
  </si>
  <si>
    <t>LVR4</t>
  </si>
  <si>
    <t>LVR5</t>
  </si>
  <si>
    <t>LVR6</t>
  </si>
  <si>
    <t>LVR7</t>
  </si>
  <si>
    <t>LVWhole</t>
  </si>
  <si>
    <t>RS</t>
  </si>
  <si>
    <t>Rh source</t>
  </si>
  <si>
    <t>SStoutR1</t>
  </si>
  <si>
    <t>SStoutR2</t>
  </si>
  <si>
    <t>SStoutR3</t>
  </si>
  <si>
    <t>SStoutR4</t>
  </si>
  <si>
    <t>Type</t>
  </si>
  <si>
    <t>VB</t>
  </si>
  <si>
    <t>boron reagent</t>
  </si>
  <si>
    <t>equivs boron reagent</t>
  </si>
  <si>
    <t>ligand</t>
  </si>
  <si>
    <t>mol% Rh</t>
  </si>
  <si>
    <t>mol% ligand</t>
  </si>
  <si>
    <t>solvent</t>
  </si>
  <si>
    <t>substrate</t>
  </si>
  <si>
    <t>temp</t>
  </si>
  <si>
    <t>time</t>
  </si>
  <si>
    <t>yield</t>
  </si>
  <si>
    <t>Original</t>
  </si>
  <si>
    <t>Confg</t>
  </si>
  <si>
    <t>ligand_num</t>
  </si>
  <si>
    <t>fam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</si>
  <si>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</si>
  <si>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</si>
  <si>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</si>
  <si>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</si>
  <si>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</si>
  <si>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</si>
  <si>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</si>
  <si>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</si>
  <si>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</si>
  <si>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</si>
  <si>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</si>
  <si>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</si>
  <si>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</si>
  <si>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</si>
  <si>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</si>
  <si>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</si>
  <si>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</si>
  <si>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</si>
  <si>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dioxane/H2O</t>
  </si>
  <si>
    <t>O=C1C=CCCC1</t>
  </si>
  <si>
    <t>fam8</t>
  </si>
  <si>
    <t>OB(C1=CC=CC=C1)O</t>
  </si>
  <si>
    <t>[Rh(C2H4)2Cl]2</t>
  </si>
  <si>
    <t>ee</t>
  </si>
  <si>
    <t>BrC1=C[C@]2(N3CCC)C(C(N[C@@H](C4=CC=CC5=C4C=CC=C5)C)=O)=C[C@H]1CC2=CC3=O</t>
  </si>
  <si>
    <t>O=C1N(CCC)[C@@]23C=C(C)[C@H](CC3=C1)C=C2C(N[C@@H](C4=CC=CC5=C4C=CC=C5)C)=O</t>
  </si>
  <si>
    <t>O=C1N(CCC)[C@@]23C=C(CC=C)[C@H](CC3=C1)C=C2C(N[C@@H](C4=CC=CC5=C4C=CC=C5)C)=O</t>
  </si>
  <si>
    <t>O=C1N(CCC)[C@@]23C=C(C4=CC=CC=C4)[C@H](CC3=C1)C=C2C(N[C@@H](C5=CC=CC6=C5C=CC=C6)C)=O</t>
  </si>
  <si>
    <t>O=C1N(CCC)[C@@]23C=C(C4=C(C=CC=C5)C5=CC=C4)[C@H](CC3=C1)C=C2C(N[C@@H](C6=CC=CC7=C6C=CC=C7)C)=O</t>
  </si>
  <si>
    <t>O=C1N(CCC)[C@@]23C=C(C4=C(OC)C=CC=C4)[C@H](CC3=C1)C=C2C(N[C@@H](C5=CC=CC6=C5C=CC=C6)C)=O</t>
  </si>
  <si>
    <t>O=C1N(CCC)[C@@]23C=C(C4=CC(C)=CC(C)=C4)[C@H](CC3=C1)C=C2C(N[C@@H](C5=CC=CC6=C5C=CC=C6)C)=O</t>
  </si>
  <si>
    <t>O=C1N(CCC)[C@@]23C=C(C4=CC(OC)=C(OC)C=C4)[C@H](CC3=C1)C=C2C(N[C@@H](C5=CC=CC6=C5C=CC=C6)C)=O</t>
  </si>
  <si>
    <t>O=C1N(CCC)[C@@]23C=C(C(OC4=CC=CC=C4)=O)[C@H](CC3=C1)C=C2C(N[C@@H](C5=CC=CC6=C5C=CC=C6)C)=O</t>
  </si>
  <si>
    <t>BrC1=C[C@@]2(N3CCC)C(C(N[C@H](C)C4=C(C=CC=C5)C5=CC=C4)=O)=C[C@@H]1CC2=CC3=O</t>
  </si>
  <si>
    <t>O=C(N[C@H](C)C1=C(C=CC=C2)C2=CC=C1)C3=C[C@H](C4)C(C)=C[C@]3(N5CCC)C4=CC5=O</t>
  </si>
  <si>
    <t>O=C(N[C@H](C)C1=C(C=CC=C2)C2=CC=C1)C3=C[C@H](C4)C(CC=C)=C[C@]3(N5CCC)C4=CC5=O</t>
  </si>
  <si>
    <t>O=C(N[C@H](C)C1=C(C=CC=C2)C2=CC=C1)C3=C[C@H](C4)C(C5=CC=CC=C5)=C[C@]3(N6CCC)C4=CC6=O</t>
  </si>
  <si>
    <t>O=C(N[C@H](C)C1=C(C=CC=C2)C2=CC=C1)C3=C[C@H](C4)C(C5=CC=CC6=C5C=CC=C6)=C[C@]3(N7CCC)C4=CC7=O</t>
  </si>
  <si>
    <t>O=C(N[C@H](C)C1=C(C=CC=C2)C2=CC=C1)C3=C[C@H](C4)C(C5=CC=CC=C5OC)=C[C@]3(N6CCC)C4=CC6=O</t>
  </si>
  <si>
    <t>O=C(N[C@H](C)C1=C(C=CC=C2)C2=CC=C1)C3=C[C@H](C4)C(C5=CC(C)=CC(C)=C5)=C[C@]3(N6CCC)C4=CC6=O</t>
  </si>
  <si>
    <t>O=C(N[C@H](C)C1=C(C=CC=C2)C2=CC=C1)C3=C[C@H](C4)C(C5=CC=C(OC)C(OC)=C5)=C[C@]3(N6CCC)C4=CC6=O</t>
  </si>
  <si>
    <t>O=C(N[C@H](C)C1=C(C=CC=C2)C2=CC=C1)C3=C[C@H](C4)C(C(OC5=CC=CC=C5)=O)=C[C@]3(N6CCC)C4=CC6=O</t>
  </si>
  <si>
    <t>O=C(/C=C/C)OC</t>
  </si>
  <si>
    <t>O=C(/C=C/C)NCC1=CC=CC=C1</t>
  </si>
  <si>
    <t>OB(O)C1=CC=CC=C1C</t>
  </si>
  <si>
    <t>toluene/H2O</t>
  </si>
  <si>
    <t>Product</t>
  </si>
  <si>
    <t>R</t>
  </si>
  <si>
    <t>S</t>
  </si>
  <si>
    <t>R*</t>
  </si>
  <si>
    <t>S*</t>
  </si>
  <si>
    <t>O=[N+](/C=C/C1=CC=CC=C1)[O-]</t>
  </si>
  <si>
    <t>CCCC/C=C/C1=NC2=CC=CC=C2N=C1</t>
  </si>
  <si>
    <t>CC1=CC=C(B(O)O)C=C1</t>
  </si>
  <si>
    <t>CC1=CC=C(S(/N=C/C2=CC=CC=C2)(=O)=O)C=C1</t>
  </si>
  <si>
    <t>n_excess</t>
  </si>
  <si>
    <t>side</t>
  </si>
  <si>
    <t>Lam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</si>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</sst>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3318-9638-F246-B9A9-C90B31A4CC53}">
  <dimension ref="A1:AW35"/>
  <sheetViews>
    <sheetView tabSelected="1" workbookViewId="0">
      <selection activeCell="AF39" sqref="AF39"/>
    </sheetView>
  </sheetViews>
  <sheetFormatPr baseColWidth="10" defaultRowHeight="16" x14ac:dyDescent="0.2"/>
  <cols>
    <col min="7" max="7" width="97.6640625" bestFit="1" customWidth="1"/>
    <col min="29" max="29" width="14.6640625" bestFit="1" customWidth="1"/>
    <col min="41" max="41" width="11.83203125" bestFit="1" customWidth="1"/>
    <col min="42" max="42" width="13.5" bestFit="1" customWidth="1"/>
  </cols>
  <sheetData>
    <row r="1" spans="1:49" x14ac:dyDescent="0.2">
      <c r="A1" t="s">
        <v>0</v>
      </c>
      <c r="B1" t="s">
        <v>68</v>
      </c>
      <c r="C1" t="s">
        <v>100</v>
      </c>
      <c r="D1" t="s">
        <v>91</v>
      </c>
      <c r="E1" t="s">
        <v>101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</row>
    <row r="2" spans="1:49" x14ac:dyDescent="0.2">
      <c r="A2">
        <v>0</v>
      </c>
      <c r="B2">
        <v>98</v>
      </c>
      <c r="C2">
        <f>(B2+100)/2</f>
        <v>99</v>
      </c>
      <c r="D2" t="s">
        <v>94</v>
      </c>
      <c r="E2">
        <v>0</v>
      </c>
      <c r="F2">
        <f>IF(E2,C2,100-C2)</f>
        <v>1</v>
      </c>
      <c r="G2" t="s">
        <v>69</v>
      </c>
      <c r="H2">
        <v>0.41</v>
      </c>
      <c r="I2">
        <v>0</v>
      </c>
      <c r="J2">
        <v>0</v>
      </c>
      <c r="K2">
        <v>0.23</v>
      </c>
      <c r="L2">
        <v>0</v>
      </c>
      <c r="M2">
        <v>0</v>
      </c>
      <c r="N2">
        <v>-0.16</v>
      </c>
      <c r="O2">
        <v>0</v>
      </c>
      <c r="P2" s="1">
        <v>477.40199999999999</v>
      </c>
      <c r="Q2">
        <v>149.88999999999999</v>
      </c>
      <c r="R2">
        <f>Q2+W2</f>
        <v>176.41</v>
      </c>
      <c r="S2" t="e">
        <f>R2/V2</f>
        <v>#DIV/0!</v>
      </c>
      <c r="T2">
        <v>92.25</v>
      </c>
      <c r="U2">
        <v>0</v>
      </c>
      <c r="V2">
        <f>U2+Y2</f>
        <v>0</v>
      </c>
      <c r="W2">
        <v>26.52</v>
      </c>
      <c r="X2">
        <v>0</v>
      </c>
      <c r="Y2">
        <v>0</v>
      </c>
      <c r="Z2">
        <v>36.233740969999999</v>
      </c>
      <c r="AC2" t="s">
        <v>67</v>
      </c>
      <c r="AD2">
        <v>22.511983959999998</v>
      </c>
      <c r="AE2">
        <v>19.435099959999999</v>
      </c>
      <c r="AF2">
        <v>0</v>
      </c>
      <c r="AG2">
        <v>0</v>
      </c>
      <c r="AH2" t="s">
        <v>102</v>
      </c>
      <c r="AI2">
        <v>134.62399830000001</v>
      </c>
      <c r="AJ2" t="s">
        <v>66</v>
      </c>
      <c r="AK2">
        <v>2</v>
      </c>
      <c r="AL2" t="s">
        <v>45</v>
      </c>
      <c r="AM2">
        <v>1.5</v>
      </c>
      <c r="AN2">
        <v>3.5</v>
      </c>
      <c r="AO2" t="s">
        <v>63</v>
      </c>
      <c r="AP2" t="s">
        <v>64</v>
      </c>
      <c r="AQ2">
        <v>30</v>
      </c>
      <c r="AR2">
        <v>5</v>
      </c>
      <c r="AS2">
        <v>51</v>
      </c>
      <c r="AT2">
        <v>1</v>
      </c>
      <c r="AU2">
        <v>1</v>
      </c>
      <c r="AV2">
        <v>83</v>
      </c>
      <c r="AW2" t="s">
        <v>65</v>
      </c>
    </row>
    <row r="3" spans="1:49" x14ac:dyDescent="0.2">
      <c r="A3">
        <v>1</v>
      </c>
      <c r="B3">
        <v>97</v>
      </c>
      <c r="C3">
        <f t="shared" ref="C3:C35" si="0">(B3+100)/2</f>
        <v>98.5</v>
      </c>
      <c r="D3" t="s">
        <v>94</v>
      </c>
      <c r="E3">
        <v>0</v>
      </c>
      <c r="F3">
        <f t="shared" ref="F3:F35" si="1">IF(E3,C3,100-C3)</f>
        <v>1.5</v>
      </c>
      <c r="G3" t="s">
        <v>70</v>
      </c>
      <c r="H3">
        <v>0.41</v>
      </c>
      <c r="I3">
        <v>0</v>
      </c>
      <c r="J3">
        <v>0</v>
      </c>
      <c r="K3">
        <v>-0.17</v>
      </c>
      <c r="L3">
        <v>0</v>
      </c>
      <c r="M3">
        <v>0</v>
      </c>
      <c r="N3">
        <v>-0.16</v>
      </c>
      <c r="O3">
        <v>0</v>
      </c>
      <c r="P3" s="1">
        <v>412.53</v>
      </c>
      <c r="Q3">
        <v>149.88999999999999</v>
      </c>
      <c r="R3">
        <f t="shared" ref="R3:R19" si="2">Q3+W3</f>
        <v>171.46421469999999</v>
      </c>
      <c r="S3" t="e">
        <f t="shared" ref="S3:S19" si="3">R3/V3</f>
        <v>#DIV/0!</v>
      </c>
      <c r="T3">
        <v>92.25</v>
      </c>
      <c r="U3">
        <v>0</v>
      </c>
      <c r="V3">
        <f t="shared" ref="V3:V19" si="4">U3+Y3</f>
        <v>0</v>
      </c>
      <c r="W3">
        <v>21.574214699999999</v>
      </c>
      <c r="X3">
        <v>0</v>
      </c>
      <c r="Y3">
        <v>0</v>
      </c>
      <c r="Z3">
        <v>36.233740969999999</v>
      </c>
      <c r="AC3" t="s">
        <v>67</v>
      </c>
      <c r="AD3">
        <v>22.511983959999998</v>
      </c>
      <c r="AE3">
        <v>19.435099959999999</v>
      </c>
      <c r="AF3">
        <v>0</v>
      </c>
      <c r="AG3">
        <v>0</v>
      </c>
      <c r="AH3" t="s">
        <v>102</v>
      </c>
      <c r="AI3">
        <v>134.62399830000001</v>
      </c>
      <c r="AJ3" t="s">
        <v>66</v>
      </c>
      <c r="AK3">
        <v>2</v>
      </c>
      <c r="AL3" t="s">
        <v>46</v>
      </c>
      <c r="AM3">
        <v>1.5</v>
      </c>
      <c r="AN3">
        <v>3.5</v>
      </c>
      <c r="AO3" t="s">
        <v>63</v>
      </c>
      <c r="AP3" t="s">
        <v>64</v>
      </c>
      <c r="AQ3">
        <v>30</v>
      </c>
      <c r="AR3">
        <v>5</v>
      </c>
      <c r="AS3">
        <v>99</v>
      </c>
      <c r="AT3">
        <v>1</v>
      </c>
      <c r="AU3">
        <v>1</v>
      </c>
      <c r="AV3">
        <v>84</v>
      </c>
      <c r="AW3" t="s">
        <v>65</v>
      </c>
    </row>
    <row r="4" spans="1:49" x14ac:dyDescent="0.2">
      <c r="A4">
        <v>2</v>
      </c>
      <c r="B4">
        <v>99</v>
      </c>
      <c r="C4">
        <f t="shared" si="0"/>
        <v>99.5</v>
      </c>
      <c r="D4" t="s">
        <v>94</v>
      </c>
      <c r="E4">
        <v>0</v>
      </c>
      <c r="F4">
        <f t="shared" si="1"/>
        <v>0.5</v>
      </c>
      <c r="G4" t="s">
        <v>71</v>
      </c>
      <c r="H4">
        <v>0.41</v>
      </c>
      <c r="I4">
        <v>0</v>
      </c>
      <c r="J4">
        <v>0</v>
      </c>
      <c r="K4">
        <v>-0.16</v>
      </c>
      <c r="L4">
        <v>0</v>
      </c>
      <c r="M4">
        <v>0</v>
      </c>
      <c r="N4">
        <v>-0.16</v>
      </c>
      <c r="O4">
        <v>0</v>
      </c>
      <c r="P4" s="1">
        <v>438.57100000000003</v>
      </c>
      <c r="Q4">
        <v>149.88999999999999</v>
      </c>
      <c r="R4">
        <f t="shared" si="2"/>
        <v>186.12374096999997</v>
      </c>
      <c r="S4" t="e">
        <f t="shared" si="3"/>
        <v>#DIV/0!</v>
      </c>
      <c r="T4">
        <v>92.25</v>
      </c>
      <c r="U4">
        <v>0</v>
      </c>
      <c r="V4">
        <f t="shared" si="4"/>
        <v>0</v>
      </c>
      <c r="W4">
        <v>36.233740969999999</v>
      </c>
      <c r="X4">
        <v>0</v>
      </c>
      <c r="Y4">
        <v>0</v>
      </c>
      <c r="Z4">
        <v>36.233740969999999</v>
      </c>
      <c r="AC4" t="s">
        <v>67</v>
      </c>
      <c r="AD4">
        <v>22.511983959999998</v>
      </c>
      <c r="AE4">
        <v>19.435099959999999</v>
      </c>
      <c r="AF4">
        <v>0</v>
      </c>
      <c r="AG4">
        <v>0</v>
      </c>
      <c r="AH4" t="s">
        <v>102</v>
      </c>
      <c r="AI4">
        <v>134.62399830000001</v>
      </c>
      <c r="AJ4" t="s">
        <v>66</v>
      </c>
      <c r="AK4">
        <v>2</v>
      </c>
      <c r="AL4" t="s">
        <v>47</v>
      </c>
      <c r="AM4">
        <v>1.5</v>
      </c>
      <c r="AN4">
        <v>3.5</v>
      </c>
      <c r="AO4" t="s">
        <v>63</v>
      </c>
      <c r="AP4" t="s">
        <v>64</v>
      </c>
      <c r="AQ4">
        <v>30</v>
      </c>
      <c r="AR4">
        <v>5</v>
      </c>
      <c r="AS4">
        <v>97</v>
      </c>
      <c r="AT4">
        <v>1</v>
      </c>
      <c r="AU4">
        <v>1</v>
      </c>
      <c r="AV4">
        <v>85</v>
      </c>
      <c r="AW4" t="s">
        <v>65</v>
      </c>
    </row>
    <row r="5" spans="1:49" x14ac:dyDescent="0.2">
      <c r="A5">
        <v>3</v>
      </c>
      <c r="B5">
        <v>99</v>
      </c>
      <c r="C5">
        <f t="shared" si="0"/>
        <v>99.5</v>
      </c>
      <c r="D5" t="s">
        <v>94</v>
      </c>
      <c r="E5">
        <v>0</v>
      </c>
      <c r="F5">
        <f t="shared" si="1"/>
        <v>0.5</v>
      </c>
      <c r="G5" t="s">
        <v>72</v>
      </c>
      <c r="H5">
        <v>0.41</v>
      </c>
      <c r="I5">
        <v>0</v>
      </c>
      <c r="J5">
        <v>0</v>
      </c>
      <c r="K5">
        <v>-0.01</v>
      </c>
      <c r="L5">
        <v>0</v>
      </c>
      <c r="M5">
        <v>0</v>
      </c>
      <c r="N5">
        <v>-0.16</v>
      </c>
      <c r="O5">
        <v>0</v>
      </c>
      <c r="P5" s="1">
        <v>474.60399999999998</v>
      </c>
      <c r="Q5">
        <v>149.88999999999999</v>
      </c>
      <c r="R5">
        <f t="shared" si="2"/>
        <v>226.77830502999998</v>
      </c>
      <c r="S5" t="e">
        <f t="shared" si="3"/>
        <v>#DIV/0!</v>
      </c>
      <c r="T5">
        <v>92.25</v>
      </c>
      <c r="U5">
        <v>0</v>
      </c>
      <c r="V5">
        <f t="shared" si="4"/>
        <v>0</v>
      </c>
      <c r="W5">
        <v>76.888305029999998</v>
      </c>
      <c r="X5">
        <v>0</v>
      </c>
      <c r="Y5">
        <v>0</v>
      </c>
      <c r="Z5">
        <v>36.233740969999999</v>
      </c>
      <c r="AC5" t="s">
        <v>67</v>
      </c>
      <c r="AD5">
        <v>22.511983959999998</v>
      </c>
      <c r="AE5">
        <v>19.435099959999999</v>
      </c>
      <c r="AF5">
        <v>0</v>
      </c>
      <c r="AG5">
        <v>0</v>
      </c>
      <c r="AH5" t="s">
        <v>102</v>
      </c>
      <c r="AI5">
        <v>134.62399830000001</v>
      </c>
      <c r="AJ5" t="s">
        <v>66</v>
      </c>
      <c r="AK5">
        <v>2</v>
      </c>
      <c r="AL5" t="s">
        <v>48</v>
      </c>
      <c r="AM5">
        <v>1.5</v>
      </c>
      <c r="AN5">
        <v>3.5</v>
      </c>
      <c r="AO5" t="s">
        <v>63</v>
      </c>
      <c r="AP5" t="s">
        <v>64</v>
      </c>
      <c r="AQ5">
        <v>30</v>
      </c>
      <c r="AR5">
        <v>5</v>
      </c>
      <c r="AS5">
        <v>98</v>
      </c>
      <c r="AT5">
        <v>1</v>
      </c>
      <c r="AU5">
        <v>1</v>
      </c>
      <c r="AV5">
        <v>86</v>
      </c>
      <c r="AW5" t="s">
        <v>65</v>
      </c>
    </row>
    <row r="6" spans="1:49" x14ac:dyDescent="0.2">
      <c r="A6">
        <v>4</v>
      </c>
      <c r="B6">
        <v>98</v>
      </c>
      <c r="C6">
        <f t="shared" si="0"/>
        <v>99</v>
      </c>
      <c r="D6" t="s">
        <v>94</v>
      </c>
      <c r="E6">
        <v>0</v>
      </c>
      <c r="F6">
        <f t="shared" si="1"/>
        <v>1</v>
      </c>
      <c r="G6" t="s">
        <v>73</v>
      </c>
      <c r="H6">
        <v>0.41</v>
      </c>
      <c r="I6">
        <v>0</v>
      </c>
      <c r="J6">
        <v>0</v>
      </c>
      <c r="K6">
        <v>0.14000000000000001</v>
      </c>
      <c r="L6">
        <v>0</v>
      </c>
      <c r="M6">
        <v>0</v>
      </c>
      <c r="N6">
        <v>-0.16</v>
      </c>
      <c r="O6">
        <v>0</v>
      </c>
      <c r="P6" s="1">
        <v>524.66399999999999</v>
      </c>
      <c r="Q6">
        <v>149.88999999999999</v>
      </c>
      <c r="R6">
        <f t="shared" si="2"/>
        <v>267.4328691</v>
      </c>
      <c r="S6" t="e">
        <f t="shared" si="3"/>
        <v>#DIV/0!</v>
      </c>
      <c r="T6">
        <v>92.25</v>
      </c>
      <c r="U6">
        <v>0</v>
      </c>
      <c r="V6">
        <f t="shared" si="4"/>
        <v>0</v>
      </c>
      <c r="W6">
        <v>117.5428691</v>
      </c>
      <c r="X6">
        <v>0</v>
      </c>
      <c r="Y6">
        <v>0</v>
      </c>
      <c r="Z6">
        <v>36.233740969999999</v>
      </c>
      <c r="AC6" t="s">
        <v>67</v>
      </c>
      <c r="AD6">
        <v>22.511983959999998</v>
      </c>
      <c r="AE6">
        <v>19.435099959999999</v>
      </c>
      <c r="AF6">
        <v>0</v>
      </c>
      <c r="AG6">
        <v>0</v>
      </c>
      <c r="AH6" t="s">
        <v>102</v>
      </c>
      <c r="AI6">
        <v>134.62399830000001</v>
      </c>
      <c r="AJ6" t="s">
        <v>66</v>
      </c>
      <c r="AK6">
        <v>2</v>
      </c>
      <c r="AL6" t="s">
        <v>49</v>
      </c>
      <c r="AM6">
        <v>1.5</v>
      </c>
      <c r="AN6">
        <v>3.5</v>
      </c>
      <c r="AO6" t="s">
        <v>63</v>
      </c>
      <c r="AP6" t="s">
        <v>64</v>
      </c>
      <c r="AQ6">
        <v>30</v>
      </c>
      <c r="AR6">
        <v>5</v>
      </c>
      <c r="AS6">
        <v>99</v>
      </c>
      <c r="AT6">
        <v>1</v>
      </c>
      <c r="AU6">
        <v>1</v>
      </c>
      <c r="AV6">
        <v>87</v>
      </c>
      <c r="AW6" t="s">
        <v>65</v>
      </c>
    </row>
    <row r="7" spans="1:49" x14ac:dyDescent="0.2">
      <c r="A7">
        <v>5</v>
      </c>
      <c r="B7">
        <v>99</v>
      </c>
      <c r="C7">
        <f t="shared" si="0"/>
        <v>99.5</v>
      </c>
      <c r="D7" t="s">
        <v>94</v>
      </c>
      <c r="E7">
        <v>0</v>
      </c>
      <c r="F7">
        <f t="shared" si="1"/>
        <v>0.5</v>
      </c>
      <c r="G7" t="s">
        <v>74</v>
      </c>
      <c r="H7">
        <v>0.41</v>
      </c>
      <c r="I7">
        <v>0</v>
      </c>
      <c r="J7">
        <v>0</v>
      </c>
      <c r="K7">
        <v>-0.03</v>
      </c>
      <c r="L7">
        <v>0</v>
      </c>
      <c r="M7">
        <v>0</v>
      </c>
      <c r="N7">
        <v>-0.16</v>
      </c>
      <c r="O7">
        <v>0</v>
      </c>
      <c r="P7" s="1">
        <v>504.63</v>
      </c>
      <c r="Q7">
        <v>149.88999999999999</v>
      </c>
      <c r="R7">
        <f t="shared" si="2"/>
        <v>255.82</v>
      </c>
      <c r="S7" t="e">
        <f t="shared" si="3"/>
        <v>#DIV/0!</v>
      </c>
      <c r="T7">
        <v>92.25</v>
      </c>
      <c r="U7">
        <v>0</v>
      </c>
      <c r="V7">
        <f t="shared" si="4"/>
        <v>0</v>
      </c>
      <c r="W7">
        <v>105.93</v>
      </c>
      <c r="X7">
        <v>0</v>
      </c>
      <c r="Y7">
        <v>0</v>
      </c>
      <c r="Z7">
        <v>36.233740969999999</v>
      </c>
      <c r="AC7" t="s">
        <v>67</v>
      </c>
      <c r="AD7">
        <v>22.511983959999998</v>
      </c>
      <c r="AE7">
        <v>19.435099959999999</v>
      </c>
      <c r="AF7">
        <v>0</v>
      </c>
      <c r="AG7">
        <v>0</v>
      </c>
      <c r="AH7" t="s">
        <v>102</v>
      </c>
      <c r="AI7">
        <v>134.62399830000001</v>
      </c>
      <c r="AJ7" t="s">
        <v>66</v>
      </c>
      <c r="AK7">
        <v>2</v>
      </c>
      <c r="AL7" t="s">
        <v>50</v>
      </c>
      <c r="AM7">
        <v>1.5</v>
      </c>
      <c r="AN7">
        <v>3.5</v>
      </c>
      <c r="AO7" t="s">
        <v>63</v>
      </c>
      <c r="AP7" t="s">
        <v>64</v>
      </c>
      <c r="AQ7">
        <v>30</v>
      </c>
      <c r="AR7">
        <v>5</v>
      </c>
      <c r="AS7">
        <v>99</v>
      </c>
      <c r="AT7">
        <v>1</v>
      </c>
      <c r="AU7">
        <v>1</v>
      </c>
      <c r="AV7">
        <v>88</v>
      </c>
      <c r="AW7" t="s">
        <v>65</v>
      </c>
    </row>
    <row r="8" spans="1:49" x14ac:dyDescent="0.2">
      <c r="A8">
        <v>6</v>
      </c>
      <c r="B8">
        <v>99</v>
      </c>
      <c r="C8">
        <f t="shared" si="0"/>
        <v>99.5</v>
      </c>
      <c r="D8" t="s">
        <v>94</v>
      </c>
      <c r="E8">
        <v>0</v>
      </c>
      <c r="F8">
        <f t="shared" si="1"/>
        <v>0.5</v>
      </c>
      <c r="G8" t="s">
        <v>75</v>
      </c>
      <c r="H8">
        <v>0.41</v>
      </c>
      <c r="I8">
        <v>0</v>
      </c>
      <c r="J8">
        <v>0</v>
      </c>
      <c r="K8">
        <v>-0.09</v>
      </c>
      <c r="L8">
        <v>0</v>
      </c>
      <c r="M8">
        <v>0</v>
      </c>
      <c r="N8">
        <v>-0.16</v>
      </c>
      <c r="O8">
        <v>0</v>
      </c>
      <c r="P8" s="1">
        <v>502.65800000000002</v>
      </c>
      <c r="Q8">
        <v>149.88999999999999</v>
      </c>
      <c r="R8">
        <f t="shared" si="2"/>
        <v>261.37027549999999</v>
      </c>
      <c r="S8" t="e">
        <f t="shared" si="3"/>
        <v>#DIV/0!</v>
      </c>
      <c r="T8">
        <v>92.25</v>
      </c>
      <c r="U8">
        <v>0</v>
      </c>
      <c r="V8">
        <f t="shared" si="4"/>
        <v>0</v>
      </c>
      <c r="W8">
        <v>111.4802755</v>
      </c>
      <c r="X8">
        <v>0</v>
      </c>
      <c r="Y8">
        <v>0</v>
      </c>
      <c r="Z8">
        <v>36.233740969999999</v>
      </c>
      <c r="AC8" t="s">
        <v>67</v>
      </c>
      <c r="AD8">
        <v>22.511983959999998</v>
      </c>
      <c r="AE8">
        <v>19.435099959999999</v>
      </c>
      <c r="AF8">
        <v>0</v>
      </c>
      <c r="AG8">
        <v>0</v>
      </c>
      <c r="AH8" t="s">
        <v>102</v>
      </c>
      <c r="AI8">
        <v>134.62399830000001</v>
      </c>
      <c r="AJ8" t="s">
        <v>66</v>
      </c>
      <c r="AK8">
        <v>2</v>
      </c>
      <c r="AL8" t="s">
        <v>51</v>
      </c>
      <c r="AM8">
        <v>1.5</v>
      </c>
      <c r="AN8">
        <v>3.5</v>
      </c>
      <c r="AO8" t="s">
        <v>63</v>
      </c>
      <c r="AP8" t="s">
        <v>64</v>
      </c>
      <c r="AQ8">
        <v>30</v>
      </c>
      <c r="AR8">
        <v>5</v>
      </c>
      <c r="AS8">
        <v>98</v>
      </c>
      <c r="AT8">
        <v>1</v>
      </c>
      <c r="AU8">
        <v>1</v>
      </c>
      <c r="AV8">
        <v>89</v>
      </c>
      <c r="AW8" t="s">
        <v>65</v>
      </c>
    </row>
    <row r="9" spans="1:49" x14ac:dyDescent="0.2">
      <c r="A9">
        <v>7</v>
      </c>
      <c r="B9">
        <v>99</v>
      </c>
      <c r="C9">
        <f t="shared" si="0"/>
        <v>99.5</v>
      </c>
      <c r="D9" t="s">
        <v>94</v>
      </c>
      <c r="E9">
        <v>0</v>
      </c>
      <c r="F9">
        <f t="shared" si="1"/>
        <v>0.5</v>
      </c>
      <c r="G9" t="s">
        <v>76</v>
      </c>
      <c r="H9">
        <v>0.41</v>
      </c>
      <c r="I9">
        <v>0</v>
      </c>
      <c r="J9">
        <v>0</v>
      </c>
      <c r="K9">
        <v>0</v>
      </c>
      <c r="L9">
        <v>0</v>
      </c>
      <c r="M9">
        <v>0</v>
      </c>
      <c r="N9">
        <v>-0.16</v>
      </c>
      <c r="O9">
        <v>0</v>
      </c>
      <c r="P9" s="1">
        <v>534.65599999999995</v>
      </c>
      <c r="Q9">
        <v>149.88999999999999</v>
      </c>
      <c r="R9">
        <f t="shared" si="2"/>
        <v>278.9507294</v>
      </c>
      <c r="S9" t="e">
        <f t="shared" si="3"/>
        <v>#DIV/0!</v>
      </c>
      <c r="T9">
        <v>92.25</v>
      </c>
      <c r="U9">
        <v>0</v>
      </c>
      <c r="V9">
        <f t="shared" si="4"/>
        <v>0</v>
      </c>
      <c r="W9">
        <v>129.06072940000001</v>
      </c>
      <c r="X9">
        <v>0</v>
      </c>
      <c r="Y9">
        <v>0</v>
      </c>
      <c r="Z9">
        <v>36.233740969999999</v>
      </c>
      <c r="AC9" t="s">
        <v>67</v>
      </c>
      <c r="AD9">
        <v>22.511983959999998</v>
      </c>
      <c r="AE9">
        <v>19.435099959999999</v>
      </c>
      <c r="AF9">
        <v>0</v>
      </c>
      <c r="AG9">
        <v>0</v>
      </c>
      <c r="AH9" t="s">
        <v>102</v>
      </c>
      <c r="AI9">
        <v>134.62399830000001</v>
      </c>
      <c r="AJ9" t="s">
        <v>66</v>
      </c>
      <c r="AK9">
        <v>2</v>
      </c>
      <c r="AL9" t="s">
        <v>52</v>
      </c>
      <c r="AM9">
        <v>1.5</v>
      </c>
      <c r="AN9">
        <v>3.5</v>
      </c>
      <c r="AO9" t="s">
        <v>63</v>
      </c>
      <c r="AP9" t="s">
        <v>64</v>
      </c>
      <c r="AQ9">
        <v>30</v>
      </c>
      <c r="AR9">
        <v>5</v>
      </c>
      <c r="AS9">
        <v>97</v>
      </c>
      <c r="AT9">
        <v>1</v>
      </c>
      <c r="AU9">
        <v>1</v>
      </c>
      <c r="AV9">
        <v>90</v>
      </c>
      <c r="AW9" t="s">
        <v>65</v>
      </c>
    </row>
    <row r="10" spans="1:49" x14ac:dyDescent="0.2">
      <c r="A10">
        <v>8</v>
      </c>
      <c r="B10">
        <v>93</v>
      </c>
      <c r="C10">
        <f t="shared" si="0"/>
        <v>96.5</v>
      </c>
      <c r="D10" t="s">
        <v>94</v>
      </c>
      <c r="E10">
        <v>0</v>
      </c>
      <c r="F10">
        <f t="shared" si="1"/>
        <v>3.5</v>
      </c>
      <c r="G10" t="s">
        <v>77</v>
      </c>
      <c r="H10">
        <v>0.41</v>
      </c>
      <c r="I10">
        <v>0</v>
      </c>
      <c r="J10">
        <v>0</v>
      </c>
      <c r="K10">
        <v>0.44</v>
      </c>
      <c r="L10">
        <v>0</v>
      </c>
      <c r="M10">
        <v>0</v>
      </c>
      <c r="N10">
        <v>-0.16</v>
      </c>
      <c r="O10">
        <v>0</v>
      </c>
      <c r="P10" s="1">
        <v>518.61300000000006</v>
      </c>
      <c r="Q10">
        <v>149.88999999999999</v>
      </c>
      <c r="R10">
        <f t="shared" si="2"/>
        <v>261.98</v>
      </c>
      <c r="S10" t="e">
        <f t="shared" si="3"/>
        <v>#DIV/0!</v>
      </c>
      <c r="T10">
        <v>92.25</v>
      </c>
      <c r="U10">
        <v>0</v>
      </c>
      <c r="V10">
        <f t="shared" si="4"/>
        <v>0</v>
      </c>
      <c r="W10">
        <v>112.09</v>
      </c>
      <c r="X10">
        <v>0</v>
      </c>
      <c r="Y10">
        <v>0</v>
      </c>
      <c r="Z10">
        <v>36.233740969999999</v>
      </c>
      <c r="AC10" t="s">
        <v>67</v>
      </c>
      <c r="AD10">
        <v>22.511983959999998</v>
      </c>
      <c r="AE10">
        <v>19.435099959999999</v>
      </c>
      <c r="AF10">
        <v>0</v>
      </c>
      <c r="AG10">
        <v>0</v>
      </c>
      <c r="AH10" t="s">
        <v>102</v>
      </c>
      <c r="AI10">
        <v>134.62399830000001</v>
      </c>
      <c r="AJ10" t="s">
        <v>66</v>
      </c>
      <c r="AK10">
        <v>2</v>
      </c>
      <c r="AL10" t="s">
        <v>53</v>
      </c>
      <c r="AM10">
        <v>1.5</v>
      </c>
      <c r="AN10">
        <v>3.5</v>
      </c>
      <c r="AO10" t="s">
        <v>63</v>
      </c>
      <c r="AP10" t="s">
        <v>64</v>
      </c>
      <c r="AQ10">
        <v>30</v>
      </c>
      <c r="AR10">
        <v>5</v>
      </c>
      <c r="AS10">
        <v>54</v>
      </c>
      <c r="AT10">
        <v>1</v>
      </c>
      <c r="AU10">
        <v>1</v>
      </c>
      <c r="AV10">
        <v>91</v>
      </c>
      <c r="AW10" t="s">
        <v>65</v>
      </c>
    </row>
    <row r="11" spans="1:49" x14ac:dyDescent="0.2">
      <c r="A11">
        <v>9</v>
      </c>
      <c r="B11">
        <v>99</v>
      </c>
      <c r="C11">
        <f t="shared" si="0"/>
        <v>99.5</v>
      </c>
      <c r="D11" t="s">
        <v>93</v>
      </c>
      <c r="E11">
        <v>1</v>
      </c>
      <c r="F11">
        <f t="shared" si="1"/>
        <v>99.5</v>
      </c>
      <c r="G11" t="s">
        <v>78</v>
      </c>
      <c r="H11">
        <v>0</v>
      </c>
      <c r="I11">
        <v>0</v>
      </c>
      <c r="J11">
        <v>0.41</v>
      </c>
      <c r="K11">
        <v>0</v>
      </c>
      <c r="L11">
        <v>0</v>
      </c>
      <c r="M11">
        <v>0.23</v>
      </c>
      <c r="N11">
        <v>-0.16</v>
      </c>
      <c r="O11">
        <v>0</v>
      </c>
      <c r="P11" s="1">
        <v>477.40199999999999</v>
      </c>
      <c r="Q11">
        <v>0</v>
      </c>
      <c r="R11">
        <f t="shared" si="2"/>
        <v>0</v>
      </c>
      <c r="S11">
        <f t="shared" si="3"/>
        <v>0</v>
      </c>
      <c r="T11">
        <v>92.25</v>
      </c>
      <c r="U11">
        <v>149.88999999999999</v>
      </c>
      <c r="V11">
        <f t="shared" si="4"/>
        <v>176.41</v>
      </c>
      <c r="W11">
        <v>0</v>
      </c>
      <c r="X11">
        <v>0</v>
      </c>
      <c r="Y11">
        <v>26.52</v>
      </c>
      <c r="Z11">
        <v>36.233740969999999</v>
      </c>
      <c r="AC11" t="s">
        <v>67</v>
      </c>
      <c r="AD11">
        <v>22.511983959999998</v>
      </c>
      <c r="AE11">
        <v>19.435099959999999</v>
      </c>
      <c r="AF11">
        <v>0</v>
      </c>
      <c r="AG11">
        <v>0</v>
      </c>
      <c r="AH11" t="s">
        <v>102</v>
      </c>
      <c r="AI11">
        <v>134.62399830000001</v>
      </c>
      <c r="AJ11" t="s">
        <v>66</v>
      </c>
      <c r="AK11">
        <v>2</v>
      </c>
      <c r="AL11" t="s">
        <v>54</v>
      </c>
      <c r="AM11">
        <v>1.5</v>
      </c>
      <c r="AN11">
        <v>3.5</v>
      </c>
      <c r="AO11" t="s">
        <v>63</v>
      </c>
      <c r="AP11" t="s">
        <v>64</v>
      </c>
      <c r="AQ11">
        <v>30</v>
      </c>
      <c r="AR11">
        <v>5</v>
      </c>
      <c r="AS11">
        <v>67</v>
      </c>
      <c r="AT11">
        <v>1</v>
      </c>
      <c r="AU11">
        <v>0</v>
      </c>
      <c r="AV11">
        <v>83</v>
      </c>
      <c r="AW11" t="s">
        <v>65</v>
      </c>
    </row>
    <row r="12" spans="1:49" x14ac:dyDescent="0.2">
      <c r="A12">
        <v>10</v>
      </c>
      <c r="B12">
        <v>99</v>
      </c>
      <c r="C12">
        <f t="shared" si="0"/>
        <v>99.5</v>
      </c>
      <c r="D12" t="s">
        <v>93</v>
      </c>
      <c r="E12">
        <v>1</v>
      </c>
      <c r="F12">
        <f t="shared" si="1"/>
        <v>99.5</v>
      </c>
      <c r="G12" t="s">
        <v>79</v>
      </c>
      <c r="H12">
        <v>0</v>
      </c>
      <c r="I12">
        <v>0</v>
      </c>
      <c r="J12">
        <v>0.41</v>
      </c>
      <c r="K12">
        <v>0</v>
      </c>
      <c r="L12">
        <v>0</v>
      </c>
      <c r="M12">
        <v>-0.17</v>
      </c>
      <c r="N12">
        <v>-0.16</v>
      </c>
      <c r="O12">
        <v>0</v>
      </c>
      <c r="P12" s="1">
        <v>412.53</v>
      </c>
      <c r="Q12">
        <v>0</v>
      </c>
      <c r="R12">
        <f t="shared" si="2"/>
        <v>0</v>
      </c>
      <c r="S12">
        <f t="shared" si="3"/>
        <v>0</v>
      </c>
      <c r="T12">
        <v>92.25</v>
      </c>
      <c r="U12">
        <v>149.88999999999999</v>
      </c>
      <c r="V12">
        <f t="shared" si="4"/>
        <v>171.46421469999999</v>
      </c>
      <c r="W12">
        <v>0</v>
      </c>
      <c r="X12">
        <v>0</v>
      </c>
      <c r="Y12">
        <v>21.574214699999999</v>
      </c>
      <c r="Z12">
        <v>36.233740969999999</v>
      </c>
      <c r="AC12" t="s">
        <v>67</v>
      </c>
      <c r="AD12">
        <v>22.511983959999998</v>
      </c>
      <c r="AE12">
        <v>19.435099959999999</v>
      </c>
      <c r="AF12">
        <v>0</v>
      </c>
      <c r="AG12">
        <v>0</v>
      </c>
      <c r="AH12" t="s">
        <v>102</v>
      </c>
      <c r="AI12">
        <v>134.62399830000001</v>
      </c>
      <c r="AJ12" t="s">
        <v>66</v>
      </c>
      <c r="AK12">
        <v>2</v>
      </c>
      <c r="AL12" t="s">
        <v>55</v>
      </c>
      <c r="AM12">
        <v>1.5</v>
      </c>
      <c r="AN12">
        <v>3.5</v>
      </c>
      <c r="AO12" t="s">
        <v>63</v>
      </c>
      <c r="AP12" t="s">
        <v>64</v>
      </c>
      <c r="AQ12">
        <v>30</v>
      </c>
      <c r="AR12">
        <v>5</v>
      </c>
      <c r="AS12">
        <v>96</v>
      </c>
      <c r="AT12">
        <v>1</v>
      </c>
      <c r="AU12">
        <v>0</v>
      </c>
      <c r="AV12">
        <v>84</v>
      </c>
      <c r="AW12" t="s">
        <v>65</v>
      </c>
    </row>
    <row r="13" spans="1:49" x14ac:dyDescent="0.2">
      <c r="A13">
        <v>11</v>
      </c>
      <c r="B13">
        <v>99</v>
      </c>
      <c r="C13">
        <f t="shared" si="0"/>
        <v>99.5</v>
      </c>
      <c r="D13" t="s">
        <v>93</v>
      </c>
      <c r="E13">
        <v>1</v>
      </c>
      <c r="F13">
        <f t="shared" si="1"/>
        <v>99.5</v>
      </c>
      <c r="G13" t="s">
        <v>80</v>
      </c>
      <c r="H13">
        <v>0</v>
      </c>
      <c r="I13">
        <v>0</v>
      </c>
      <c r="J13">
        <v>0.41</v>
      </c>
      <c r="K13">
        <v>0</v>
      </c>
      <c r="L13">
        <v>0</v>
      </c>
      <c r="M13">
        <v>-0.16</v>
      </c>
      <c r="N13">
        <v>-0.16</v>
      </c>
      <c r="O13">
        <v>0</v>
      </c>
      <c r="P13" s="1">
        <v>438.57100000000003</v>
      </c>
      <c r="Q13">
        <v>0</v>
      </c>
      <c r="R13">
        <f t="shared" si="2"/>
        <v>0</v>
      </c>
      <c r="S13">
        <f t="shared" si="3"/>
        <v>0</v>
      </c>
      <c r="T13">
        <v>92.25</v>
      </c>
      <c r="U13">
        <v>149.88999999999999</v>
      </c>
      <c r="V13">
        <f t="shared" si="4"/>
        <v>186.12374096999997</v>
      </c>
      <c r="W13">
        <v>0</v>
      </c>
      <c r="X13">
        <v>0</v>
      </c>
      <c r="Y13">
        <v>36.233740969999999</v>
      </c>
      <c r="Z13">
        <v>36.233740969999999</v>
      </c>
      <c r="AC13" t="s">
        <v>67</v>
      </c>
      <c r="AD13">
        <v>22.511983959999998</v>
      </c>
      <c r="AE13">
        <v>19.435099959999999</v>
      </c>
      <c r="AF13">
        <v>0</v>
      </c>
      <c r="AG13">
        <v>0</v>
      </c>
      <c r="AH13" t="s">
        <v>102</v>
      </c>
      <c r="AI13">
        <v>134.62399830000001</v>
      </c>
      <c r="AJ13" t="s">
        <v>66</v>
      </c>
      <c r="AK13">
        <v>2</v>
      </c>
      <c r="AL13" t="s">
        <v>56</v>
      </c>
      <c r="AM13">
        <v>1.5</v>
      </c>
      <c r="AN13">
        <v>3.5</v>
      </c>
      <c r="AO13" t="s">
        <v>63</v>
      </c>
      <c r="AP13" t="s">
        <v>64</v>
      </c>
      <c r="AQ13">
        <v>30</v>
      </c>
      <c r="AR13">
        <v>5</v>
      </c>
      <c r="AS13">
        <v>86</v>
      </c>
      <c r="AT13">
        <v>1</v>
      </c>
      <c r="AU13">
        <v>0</v>
      </c>
      <c r="AV13">
        <v>85</v>
      </c>
      <c r="AW13" t="s">
        <v>65</v>
      </c>
    </row>
    <row r="14" spans="1:49" x14ac:dyDescent="0.2">
      <c r="A14">
        <v>12</v>
      </c>
      <c r="B14">
        <v>99</v>
      </c>
      <c r="C14">
        <f t="shared" si="0"/>
        <v>99.5</v>
      </c>
      <c r="D14" t="s">
        <v>93</v>
      </c>
      <c r="E14">
        <v>1</v>
      </c>
      <c r="F14">
        <f t="shared" si="1"/>
        <v>99.5</v>
      </c>
      <c r="G14" t="s">
        <v>81</v>
      </c>
      <c r="H14">
        <v>0</v>
      </c>
      <c r="I14">
        <v>0</v>
      </c>
      <c r="J14">
        <v>0.41</v>
      </c>
      <c r="K14">
        <v>0</v>
      </c>
      <c r="L14">
        <v>0</v>
      </c>
      <c r="M14">
        <v>-0.01</v>
      </c>
      <c r="N14">
        <v>-0.16</v>
      </c>
      <c r="O14">
        <v>0</v>
      </c>
      <c r="P14" s="1">
        <v>474.60399999999998</v>
      </c>
      <c r="Q14">
        <v>0</v>
      </c>
      <c r="R14">
        <f t="shared" si="2"/>
        <v>0</v>
      </c>
      <c r="S14">
        <f t="shared" si="3"/>
        <v>0</v>
      </c>
      <c r="T14">
        <v>92.25</v>
      </c>
      <c r="U14">
        <v>149.88999999999999</v>
      </c>
      <c r="V14">
        <f t="shared" si="4"/>
        <v>226.77830502999998</v>
      </c>
      <c r="W14">
        <v>0</v>
      </c>
      <c r="X14">
        <v>0</v>
      </c>
      <c r="Y14">
        <v>76.888305029999998</v>
      </c>
      <c r="Z14">
        <v>36.233740969999999</v>
      </c>
      <c r="AC14" t="s">
        <v>67</v>
      </c>
      <c r="AD14">
        <v>22.511983959999998</v>
      </c>
      <c r="AE14">
        <v>19.435099959999999</v>
      </c>
      <c r="AF14">
        <v>0</v>
      </c>
      <c r="AG14">
        <v>0</v>
      </c>
      <c r="AH14" t="s">
        <v>102</v>
      </c>
      <c r="AI14">
        <v>134.62399830000001</v>
      </c>
      <c r="AJ14" t="s">
        <v>66</v>
      </c>
      <c r="AK14">
        <v>2</v>
      </c>
      <c r="AL14" t="s">
        <v>57</v>
      </c>
      <c r="AM14">
        <v>1.5</v>
      </c>
      <c r="AN14">
        <v>3.5</v>
      </c>
      <c r="AO14" t="s">
        <v>63</v>
      </c>
      <c r="AP14" t="s">
        <v>64</v>
      </c>
      <c r="AQ14">
        <v>30</v>
      </c>
      <c r="AR14">
        <v>5</v>
      </c>
      <c r="AS14">
        <v>98</v>
      </c>
      <c r="AT14">
        <v>1</v>
      </c>
      <c r="AU14">
        <v>0</v>
      </c>
      <c r="AV14">
        <v>86</v>
      </c>
      <c r="AW14" t="s">
        <v>65</v>
      </c>
    </row>
    <row r="15" spans="1:49" x14ac:dyDescent="0.2">
      <c r="A15">
        <v>13</v>
      </c>
      <c r="B15">
        <v>99</v>
      </c>
      <c r="C15">
        <f t="shared" si="0"/>
        <v>99.5</v>
      </c>
      <c r="D15" t="s">
        <v>93</v>
      </c>
      <c r="E15">
        <v>1</v>
      </c>
      <c r="F15">
        <f t="shared" si="1"/>
        <v>99.5</v>
      </c>
      <c r="G15" t="s">
        <v>82</v>
      </c>
      <c r="H15">
        <v>0</v>
      </c>
      <c r="I15">
        <v>0</v>
      </c>
      <c r="J15">
        <v>0.41</v>
      </c>
      <c r="K15">
        <v>0</v>
      </c>
      <c r="L15">
        <v>0</v>
      </c>
      <c r="M15">
        <v>0.14000000000000001</v>
      </c>
      <c r="N15">
        <v>-0.16</v>
      </c>
      <c r="O15">
        <v>0</v>
      </c>
      <c r="P15" s="1">
        <v>524.66399999999999</v>
      </c>
      <c r="Q15">
        <v>0</v>
      </c>
      <c r="R15">
        <f t="shared" si="2"/>
        <v>0</v>
      </c>
      <c r="S15">
        <f t="shared" si="3"/>
        <v>0</v>
      </c>
      <c r="T15">
        <v>92.25</v>
      </c>
      <c r="U15">
        <v>149.88999999999999</v>
      </c>
      <c r="V15">
        <f t="shared" si="4"/>
        <v>267.4328691</v>
      </c>
      <c r="W15">
        <v>0</v>
      </c>
      <c r="X15">
        <v>0</v>
      </c>
      <c r="Y15">
        <v>117.5428691</v>
      </c>
      <c r="Z15">
        <v>36.233740969999999</v>
      </c>
      <c r="AC15" t="s">
        <v>67</v>
      </c>
      <c r="AD15">
        <v>22.511983959999998</v>
      </c>
      <c r="AE15">
        <v>19.435099959999999</v>
      </c>
      <c r="AF15">
        <v>0</v>
      </c>
      <c r="AG15">
        <v>0</v>
      </c>
      <c r="AH15" t="s">
        <v>102</v>
      </c>
      <c r="AI15">
        <v>134.62399830000001</v>
      </c>
      <c r="AJ15" t="s">
        <v>66</v>
      </c>
      <c r="AK15">
        <v>2</v>
      </c>
      <c r="AL15" t="s">
        <v>58</v>
      </c>
      <c r="AM15">
        <v>1.5</v>
      </c>
      <c r="AN15">
        <v>3.5</v>
      </c>
      <c r="AO15" t="s">
        <v>63</v>
      </c>
      <c r="AP15" t="s">
        <v>64</v>
      </c>
      <c r="AQ15">
        <v>30</v>
      </c>
      <c r="AR15">
        <v>5</v>
      </c>
      <c r="AS15">
        <v>98</v>
      </c>
      <c r="AT15">
        <v>1</v>
      </c>
      <c r="AU15">
        <v>0</v>
      </c>
      <c r="AV15">
        <v>87</v>
      </c>
      <c r="AW15" t="s">
        <v>65</v>
      </c>
    </row>
    <row r="16" spans="1:49" x14ac:dyDescent="0.2">
      <c r="A16">
        <v>14</v>
      </c>
      <c r="B16">
        <v>99</v>
      </c>
      <c r="C16">
        <f t="shared" si="0"/>
        <v>99.5</v>
      </c>
      <c r="D16" t="s">
        <v>93</v>
      </c>
      <c r="E16">
        <v>1</v>
      </c>
      <c r="F16">
        <f t="shared" si="1"/>
        <v>99.5</v>
      </c>
      <c r="G16" t="s">
        <v>83</v>
      </c>
      <c r="H16">
        <v>0</v>
      </c>
      <c r="I16">
        <v>0</v>
      </c>
      <c r="J16">
        <v>0.41</v>
      </c>
      <c r="K16">
        <v>0</v>
      </c>
      <c r="L16">
        <v>0</v>
      </c>
      <c r="M16">
        <v>-0.03</v>
      </c>
      <c r="N16">
        <v>-0.16</v>
      </c>
      <c r="O16">
        <v>0</v>
      </c>
      <c r="P16" s="1">
        <v>504.63</v>
      </c>
      <c r="Q16">
        <v>0</v>
      </c>
      <c r="R16">
        <f t="shared" si="2"/>
        <v>0</v>
      </c>
      <c r="S16">
        <f t="shared" si="3"/>
        <v>0</v>
      </c>
      <c r="T16">
        <v>92.25</v>
      </c>
      <c r="U16">
        <v>149.88999999999999</v>
      </c>
      <c r="V16">
        <f t="shared" si="4"/>
        <v>255.82</v>
      </c>
      <c r="W16">
        <v>0</v>
      </c>
      <c r="X16">
        <v>0</v>
      </c>
      <c r="Y16">
        <v>105.93</v>
      </c>
      <c r="Z16">
        <v>36.233740969999999</v>
      </c>
      <c r="AC16" t="s">
        <v>67</v>
      </c>
      <c r="AD16">
        <v>22.511983959999998</v>
      </c>
      <c r="AE16">
        <v>19.435099959999999</v>
      </c>
      <c r="AF16">
        <v>0</v>
      </c>
      <c r="AG16">
        <v>0</v>
      </c>
      <c r="AH16" t="s">
        <v>102</v>
      </c>
      <c r="AI16">
        <v>134.62399830000001</v>
      </c>
      <c r="AJ16" t="s">
        <v>66</v>
      </c>
      <c r="AK16">
        <v>2</v>
      </c>
      <c r="AL16" t="s">
        <v>59</v>
      </c>
      <c r="AM16">
        <v>1.5</v>
      </c>
      <c r="AN16">
        <v>3.5</v>
      </c>
      <c r="AO16" t="s">
        <v>63</v>
      </c>
      <c r="AP16" t="s">
        <v>64</v>
      </c>
      <c r="AQ16">
        <v>30</v>
      </c>
      <c r="AR16">
        <v>5</v>
      </c>
      <c r="AS16">
        <v>96</v>
      </c>
      <c r="AT16">
        <v>1</v>
      </c>
      <c r="AU16">
        <v>0</v>
      </c>
      <c r="AV16">
        <v>88</v>
      </c>
      <c r="AW16" t="s">
        <v>65</v>
      </c>
    </row>
    <row r="17" spans="1:49" x14ac:dyDescent="0.2">
      <c r="A17">
        <v>15</v>
      </c>
      <c r="B17">
        <v>99</v>
      </c>
      <c r="C17">
        <f t="shared" si="0"/>
        <v>99.5</v>
      </c>
      <c r="D17" t="s">
        <v>93</v>
      </c>
      <c r="E17">
        <v>1</v>
      </c>
      <c r="F17">
        <f t="shared" si="1"/>
        <v>99.5</v>
      </c>
      <c r="G17" t="s">
        <v>84</v>
      </c>
      <c r="H17">
        <v>0</v>
      </c>
      <c r="I17">
        <v>0</v>
      </c>
      <c r="J17">
        <v>0.41</v>
      </c>
      <c r="K17">
        <v>0</v>
      </c>
      <c r="L17">
        <v>0</v>
      </c>
      <c r="M17">
        <v>-0.09</v>
      </c>
      <c r="N17">
        <v>-0.16</v>
      </c>
      <c r="O17">
        <v>0</v>
      </c>
      <c r="P17" s="1">
        <v>502.65800000000002</v>
      </c>
      <c r="Q17">
        <v>0</v>
      </c>
      <c r="R17">
        <f t="shared" si="2"/>
        <v>0</v>
      </c>
      <c r="S17">
        <f t="shared" si="3"/>
        <v>0</v>
      </c>
      <c r="T17">
        <v>92.25</v>
      </c>
      <c r="U17">
        <v>149.88999999999999</v>
      </c>
      <c r="V17">
        <f t="shared" si="4"/>
        <v>261.37027549999999</v>
      </c>
      <c r="W17">
        <v>0</v>
      </c>
      <c r="X17">
        <v>0</v>
      </c>
      <c r="Y17">
        <v>111.4802755</v>
      </c>
      <c r="Z17">
        <v>36.233740969999999</v>
      </c>
      <c r="AC17" t="s">
        <v>67</v>
      </c>
      <c r="AD17">
        <v>22.511983959999998</v>
      </c>
      <c r="AE17">
        <v>19.435099959999999</v>
      </c>
      <c r="AF17">
        <v>0</v>
      </c>
      <c r="AG17">
        <v>0</v>
      </c>
      <c r="AH17" t="s">
        <v>102</v>
      </c>
      <c r="AI17">
        <v>134.62399830000001</v>
      </c>
      <c r="AJ17" t="s">
        <v>66</v>
      </c>
      <c r="AK17">
        <v>2</v>
      </c>
      <c r="AL17" t="s">
        <v>60</v>
      </c>
      <c r="AM17">
        <v>1.5</v>
      </c>
      <c r="AN17">
        <v>3.5</v>
      </c>
      <c r="AO17" t="s">
        <v>63</v>
      </c>
      <c r="AP17" t="s">
        <v>64</v>
      </c>
      <c r="AQ17">
        <v>30</v>
      </c>
      <c r="AR17">
        <v>5</v>
      </c>
      <c r="AS17">
        <v>94</v>
      </c>
      <c r="AT17">
        <v>1</v>
      </c>
      <c r="AU17">
        <v>0</v>
      </c>
      <c r="AV17">
        <v>89</v>
      </c>
      <c r="AW17" t="s">
        <v>65</v>
      </c>
    </row>
    <row r="18" spans="1:49" x14ac:dyDescent="0.2">
      <c r="A18">
        <v>16</v>
      </c>
      <c r="B18">
        <v>99</v>
      </c>
      <c r="C18">
        <f t="shared" si="0"/>
        <v>99.5</v>
      </c>
      <c r="D18" t="s">
        <v>93</v>
      </c>
      <c r="E18">
        <v>1</v>
      </c>
      <c r="F18">
        <f t="shared" si="1"/>
        <v>99.5</v>
      </c>
      <c r="G18" t="s">
        <v>85</v>
      </c>
      <c r="H18">
        <v>0</v>
      </c>
      <c r="I18">
        <v>0</v>
      </c>
      <c r="J18">
        <v>0.41</v>
      </c>
      <c r="K18">
        <v>0</v>
      </c>
      <c r="L18">
        <v>0</v>
      </c>
      <c r="M18">
        <v>0</v>
      </c>
      <c r="N18">
        <v>-0.16</v>
      </c>
      <c r="O18">
        <v>0</v>
      </c>
      <c r="P18" s="1">
        <v>534.65599999999995</v>
      </c>
      <c r="Q18">
        <v>0</v>
      </c>
      <c r="R18">
        <f t="shared" si="2"/>
        <v>0</v>
      </c>
      <c r="S18">
        <f t="shared" si="3"/>
        <v>0</v>
      </c>
      <c r="T18">
        <v>92.25</v>
      </c>
      <c r="U18">
        <v>149.88999999999999</v>
      </c>
      <c r="V18">
        <f t="shared" si="4"/>
        <v>278.9507294</v>
      </c>
      <c r="W18">
        <v>0</v>
      </c>
      <c r="X18">
        <v>0</v>
      </c>
      <c r="Y18">
        <v>129.06072940000001</v>
      </c>
      <c r="Z18">
        <v>36.233740969999999</v>
      </c>
      <c r="AC18" t="s">
        <v>67</v>
      </c>
      <c r="AD18">
        <v>22.511983959999998</v>
      </c>
      <c r="AE18">
        <v>19.435099959999999</v>
      </c>
      <c r="AF18">
        <v>0</v>
      </c>
      <c r="AG18">
        <v>0</v>
      </c>
      <c r="AH18" t="s">
        <v>102</v>
      </c>
      <c r="AI18">
        <v>134.62399830000001</v>
      </c>
      <c r="AJ18" t="s">
        <v>66</v>
      </c>
      <c r="AK18">
        <v>2</v>
      </c>
      <c r="AL18" t="s">
        <v>61</v>
      </c>
      <c r="AM18">
        <v>1.5</v>
      </c>
      <c r="AN18">
        <v>3.5</v>
      </c>
      <c r="AO18" t="s">
        <v>63</v>
      </c>
      <c r="AP18" t="s">
        <v>64</v>
      </c>
      <c r="AQ18">
        <v>30</v>
      </c>
      <c r="AR18">
        <v>5</v>
      </c>
      <c r="AS18">
        <v>99</v>
      </c>
      <c r="AT18">
        <v>1</v>
      </c>
      <c r="AU18">
        <v>0</v>
      </c>
      <c r="AV18">
        <v>90</v>
      </c>
      <c r="AW18" t="s">
        <v>65</v>
      </c>
    </row>
    <row r="19" spans="1:49" x14ac:dyDescent="0.2">
      <c r="A19">
        <v>17</v>
      </c>
      <c r="B19">
        <v>98</v>
      </c>
      <c r="C19">
        <f t="shared" si="0"/>
        <v>99</v>
      </c>
      <c r="D19" t="s">
        <v>93</v>
      </c>
      <c r="E19">
        <v>1</v>
      </c>
      <c r="F19">
        <f t="shared" si="1"/>
        <v>99</v>
      </c>
      <c r="G19" t="s">
        <v>86</v>
      </c>
      <c r="H19">
        <v>0</v>
      </c>
      <c r="I19">
        <v>0</v>
      </c>
      <c r="J19">
        <v>0.41</v>
      </c>
      <c r="K19">
        <v>0</v>
      </c>
      <c r="L19">
        <v>0</v>
      </c>
      <c r="M19">
        <v>0.44</v>
      </c>
      <c r="N19">
        <v>-0.16</v>
      </c>
      <c r="O19">
        <v>0</v>
      </c>
      <c r="P19" s="1">
        <v>518.61300000000006</v>
      </c>
      <c r="Q19">
        <v>0</v>
      </c>
      <c r="R19">
        <f t="shared" si="2"/>
        <v>0</v>
      </c>
      <c r="S19">
        <f t="shared" si="3"/>
        <v>0</v>
      </c>
      <c r="T19">
        <v>92.25</v>
      </c>
      <c r="U19">
        <v>149.88999999999999</v>
      </c>
      <c r="V19">
        <f t="shared" si="4"/>
        <v>261.98</v>
      </c>
      <c r="W19">
        <v>0</v>
      </c>
      <c r="X19">
        <v>0</v>
      </c>
      <c r="Y19">
        <v>112.09</v>
      </c>
      <c r="Z19">
        <v>36.233740969999999</v>
      </c>
      <c r="AC19" t="s">
        <v>67</v>
      </c>
      <c r="AD19">
        <v>22.511983959999998</v>
      </c>
      <c r="AE19">
        <v>19.435099959999999</v>
      </c>
      <c r="AF19">
        <v>0</v>
      </c>
      <c r="AG19">
        <v>0</v>
      </c>
      <c r="AH19" t="s">
        <v>102</v>
      </c>
      <c r="AI19">
        <v>134.62399830000001</v>
      </c>
      <c r="AJ19" t="s">
        <v>66</v>
      </c>
      <c r="AK19">
        <v>2</v>
      </c>
      <c r="AL19" t="s">
        <v>62</v>
      </c>
      <c r="AM19">
        <v>1.5</v>
      </c>
      <c r="AN19">
        <v>3.5</v>
      </c>
      <c r="AO19" t="s">
        <v>63</v>
      </c>
      <c r="AP19" t="s">
        <v>64</v>
      </c>
      <c r="AQ19">
        <v>30</v>
      </c>
      <c r="AR19">
        <v>5</v>
      </c>
      <c r="AS19">
        <v>54</v>
      </c>
      <c r="AT19">
        <v>1</v>
      </c>
      <c r="AU19">
        <v>0</v>
      </c>
      <c r="AV19">
        <v>91</v>
      </c>
      <c r="AW19" t="s">
        <v>65</v>
      </c>
    </row>
    <row r="20" spans="1:49" x14ac:dyDescent="0.2">
      <c r="A20">
        <v>18</v>
      </c>
      <c r="B20">
        <v>93</v>
      </c>
      <c r="C20">
        <f t="shared" si="0"/>
        <v>96.5</v>
      </c>
      <c r="D20" t="s">
        <v>95</v>
      </c>
      <c r="E20">
        <v>0</v>
      </c>
      <c r="F20">
        <f t="shared" si="1"/>
        <v>3.5</v>
      </c>
      <c r="G20" t="s">
        <v>70</v>
      </c>
      <c r="H20">
        <v>0.41</v>
      </c>
      <c r="I20">
        <v>0</v>
      </c>
      <c r="J20">
        <v>0</v>
      </c>
      <c r="K20">
        <v>-0.17</v>
      </c>
      <c r="L20">
        <v>0</v>
      </c>
      <c r="M20">
        <v>0</v>
      </c>
      <c r="N20">
        <v>-0.16</v>
      </c>
      <c r="O20">
        <v>1</v>
      </c>
      <c r="P20" s="1">
        <v>412.53</v>
      </c>
      <c r="Q20">
        <v>149.88999999999999</v>
      </c>
      <c r="R20">
        <f t="shared" ref="R20:R23" si="5">Q20+W20</f>
        <v>171.46421469999999</v>
      </c>
      <c r="S20" t="e">
        <f t="shared" ref="S20:S23" si="6">R20/V20</f>
        <v>#DIV/0!</v>
      </c>
      <c r="T20">
        <v>92.25</v>
      </c>
      <c r="U20">
        <v>0</v>
      </c>
      <c r="V20">
        <f t="shared" ref="V20:V23" si="7">U20+Y20</f>
        <v>0</v>
      </c>
      <c r="W20">
        <v>21.574214699999999</v>
      </c>
      <c r="X20">
        <v>0</v>
      </c>
      <c r="Y20">
        <v>0</v>
      </c>
      <c r="Z20">
        <v>36.233740969999999</v>
      </c>
      <c r="AC20" t="s">
        <v>67</v>
      </c>
      <c r="AD20">
        <v>26.425537640000002</v>
      </c>
      <c r="AE20">
        <v>0</v>
      </c>
      <c r="AF20">
        <v>21.574214699999999</v>
      </c>
      <c r="AG20">
        <v>0</v>
      </c>
      <c r="AH20" t="s">
        <v>102</v>
      </c>
      <c r="AI20">
        <v>134.62399830000001</v>
      </c>
      <c r="AJ20" t="s">
        <v>66</v>
      </c>
      <c r="AK20">
        <v>2</v>
      </c>
      <c r="AL20" t="s">
        <v>46</v>
      </c>
      <c r="AM20">
        <v>1.5</v>
      </c>
      <c r="AN20">
        <v>3.5</v>
      </c>
      <c r="AO20" t="s">
        <v>63</v>
      </c>
      <c r="AP20" t="s">
        <v>87</v>
      </c>
      <c r="AQ20">
        <v>35</v>
      </c>
      <c r="AR20">
        <v>8</v>
      </c>
      <c r="AS20">
        <v>68</v>
      </c>
      <c r="AT20">
        <v>1</v>
      </c>
      <c r="AU20">
        <v>1</v>
      </c>
      <c r="AV20">
        <v>84</v>
      </c>
      <c r="AW20" t="s">
        <v>65</v>
      </c>
    </row>
    <row r="21" spans="1:49" x14ac:dyDescent="0.2">
      <c r="A21">
        <v>19</v>
      </c>
      <c r="B21">
        <v>97</v>
      </c>
      <c r="C21">
        <f t="shared" si="0"/>
        <v>98.5</v>
      </c>
      <c r="D21" t="s">
        <v>92</v>
      </c>
      <c r="E21">
        <v>1</v>
      </c>
      <c r="F21">
        <f t="shared" si="1"/>
        <v>98.5</v>
      </c>
      <c r="G21" t="s">
        <v>79</v>
      </c>
      <c r="H21">
        <v>0</v>
      </c>
      <c r="I21">
        <v>0</v>
      </c>
      <c r="J21">
        <v>0.41</v>
      </c>
      <c r="K21">
        <v>0</v>
      </c>
      <c r="L21">
        <v>0</v>
      </c>
      <c r="M21">
        <v>-0.17</v>
      </c>
      <c r="N21">
        <v>-0.16</v>
      </c>
      <c r="O21">
        <v>1</v>
      </c>
      <c r="P21" s="1">
        <v>412.53</v>
      </c>
      <c r="Q21">
        <v>0</v>
      </c>
      <c r="R21">
        <f t="shared" si="5"/>
        <v>0</v>
      </c>
      <c r="S21">
        <f t="shared" si="6"/>
        <v>0</v>
      </c>
      <c r="T21">
        <v>92.25</v>
      </c>
      <c r="U21">
        <v>149.88999999999999</v>
      </c>
      <c r="V21">
        <f t="shared" si="7"/>
        <v>171.46421469999999</v>
      </c>
      <c r="W21">
        <v>0</v>
      </c>
      <c r="X21">
        <v>0</v>
      </c>
      <c r="Y21">
        <v>21.574214699999999</v>
      </c>
      <c r="Z21">
        <v>36.233740969999999</v>
      </c>
      <c r="AC21" t="s">
        <v>67</v>
      </c>
      <c r="AD21">
        <v>26.425537640000002</v>
      </c>
      <c r="AE21">
        <v>0</v>
      </c>
      <c r="AF21">
        <v>21.574214699999999</v>
      </c>
      <c r="AG21">
        <v>0</v>
      </c>
      <c r="AH21" t="s">
        <v>102</v>
      </c>
      <c r="AI21">
        <v>134.62399830000001</v>
      </c>
      <c r="AJ21" t="s">
        <v>66</v>
      </c>
      <c r="AK21">
        <v>2</v>
      </c>
      <c r="AL21" t="s">
        <v>55</v>
      </c>
      <c r="AM21">
        <v>1.5</v>
      </c>
      <c r="AN21">
        <v>3.5</v>
      </c>
      <c r="AO21" t="s">
        <v>63</v>
      </c>
      <c r="AP21" t="s">
        <v>87</v>
      </c>
      <c r="AQ21">
        <v>35</v>
      </c>
      <c r="AR21">
        <v>8</v>
      </c>
      <c r="AS21">
        <v>74</v>
      </c>
      <c r="AT21">
        <v>1</v>
      </c>
      <c r="AU21">
        <v>0</v>
      </c>
      <c r="AV21">
        <v>84</v>
      </c>
      <c r="AW21" t="s">
        <v>65</v>
      </c>
    </row>
    <row r="22" spans="1:49" x14ac:dyDescent="0.2">
      <c r="A22">
        <v>20</v>
      </c>
      <c r="B22">
        <v>95</v>
      </c>
      <c r="C22">
        <f t="shared" si="0"/>
        <v>97.5</v>
      </c>
      <c r="D22" t="s">
        <v>95</v>
      </c>
      <c r="E22">
        <v>0</v>
      </c>
      <c r="F22">
        <f t="shared" si="1"/>
        <v>2.5</v>
      </c>
      <c r="G22" t="s">
        <v>71</v>
      </c>
      <c r="H22">
        <v>0.41</v>
      </c>
      <c r="I22">
        <v>0</v>
      </c>
      <c r="J22">
        <v>0</v>
      </c>
      <c r="K22">
        <v>-0.16</v>
      </c>
      <c r="L22">
        <v>0</v>
      </c>
      <c r="M22">
        <v>0</v>
      </c>
      <c r="N22">
        <v>-0.16</v>
      </c>
      <c r="O22">
        <v>1</v>
      </c>
      <c r="P22" s="1">
        <v>438.57100000000003</v>
      </c>
      <c r="Q22">
        <v>149.88999999999999</v>
      </c>
      <c r="R22">
        <f t="shared" si="5"/>
        <v>186.12374096999997</v>
      </c>
      <c r="S22" t="e">
        <f t="shared" si="6"/>
        <v>#DIV/0!</v>
      </c>
      <c r="T22">
        <v>92.25</v>
      </c>
      <c r="U22">
        <v>0</v>
      </c>
      <c r="V22">
        <f t="shared" si="7"/>
        <v>0</v>
      </c>
      <c r="W22">
        <v>36.233740969999999</v>
      </c>
      <c r="X22">
        <v>0</v>
      </c>
      <c r="Y22">
        <v>0</v>
      </c>
      <c r="Z22">
        <v>36.233740969999999</v>
      </c>
      <c r="AC22" t="s">
        <v>67</v>
      </c>
      <c r="AD22">
        <v>26.425537640000002</v>
      </c>
      <c r="AE22">
        <v>0</v>
      </c>
      <c r="AF22">
        <v>21.574214699999999</v>
      </c>
      <c r="AG22">
        <v>0</v>
      </c>
      <c r="AH22" t="s">
        <v>102</v>
      </c>
      <c r="AI22">
        <v>134.62399830000001</v>
      </c>
      <c r="AJ22" t="s">
        <v>66</v>
      </c>
      <c r="AK22">
        <v>2</v>
      </c>
      <c r="AL22" t="s">
        <v>47</v>
      </c>
      <c r="AM22">
        <v>1.5</v>
      </c>
      <c r="AN22">
        <v>3.5</v>
      </c>
      <c r="AO22" t="s">
        <v>63</v>
      </c>
      <c r="AP22" t="s">
        <v>87</v>
      </c>
      <c r="AQ22">
        <v>35</v>
      </c>
      <c r="AR22">
        <v>8</v>
      </c>
      <c r="AS22">
        <v>81</v>
      </c>
      <c r="AT22">
        <v>1</v>
      </c>
      <c r="AU22">
        <v>1</v>
      </c>
      <c r="AV22">
        <v>85</v>
      </c>
      <c r="AW22" t="s">
        <v>65</v>
      </c>
    </row>
    <row r="23" spans="1:49" x14ac:dyDescent="0.2">
      <c r="A23">
        <v>21</v>
      </c>
      <c r="B23">
        <v>97</v>
      </c>
      <c r="C23">
        <f t="shared" si="0"/>
        <v>98.5</v>
      </c>
      <c r="D23" t="s">
        <v>92</v>
      </c>
      <c r="E23">
        <v>1</v>
      </c>
      <c r="F23">
        <f t="shared" si="1"/>
        <v>98.5</v>
      </c>
      <c r="G23" t="s">
        <v>80</v>
      </c>
      <c r="H23">
        <v>0</v>
      </c>
      <c r="I23">
        <v>0</v>
      </c>
      <c r="J23">
        <v>0.41</v>
      </c>
      <c r="K23">
        <v>0</v>
      </c>
      <c r="L23">
        <v>0</v>
      </c>
      <c r="M23">
        <v>-0.16</v>
      </c>
      <c r="N23">
        <v>-0.16</v>
      </c>
      <c r="O23">
        <v>1</v>
      </c>
      <c r="P23" s="1">
        <v>438.57100000000003</v>
      </c>
      <c r="Q23">
        <v>0</v>
      </c>
      <c r="R23">
        <f t="shared" si="5"/>
        <v>0</v>
      </c>
      <c r="S23">
        <f t="shared" si="6"/>
        <v>0</v>
      </c>
      <c r="T23">
        <v>92.25</v>
      </c>
      <c r="U23">
        <v>149.88999999999999</v>
      </c>
      <c r="V23">
        <f t="shared" si="7"/>
        <v>186.12374096999997</v>
      </c>
      <c r="W23">
        <v>0</v>
      </c>
      <c r="X23">
        <v>0</v>
      </c>
      <c r="Y23">
        <v>36.233740969999999</v>
      </c>
      <c r="Z23">
        <v>36.233740969999999</v>
      </c>
      <c r="AC23" t="s">
        <v>67</v>
      </c>
      <c r="AD23">
        <v>26.425537640000002</v>
      </c>
      <c r="AE23">
        <v>0</v>
      </c>
      <c r="AF23">
        <v>21.574214699999999</v>
      </c>
      <c r="AG23">
        <v>0</v>
      </c>
      <c r="AH23" t="s">
        <v>102</v>
      </c>
      <c r="AI23">
        <v>134.62399830000001</v>
      </c>
      <c r="AJ23" t="s">
        <v>66</v>
      </c>
      <c r="AK23">
        <v>2</v>
      </c>
      <c r="AL23" t="s">
        <v>56</v>
      </c>
      <c r="AM23">
        <v>1.5</v>
      </c>
      <c r="AN23">
        <v>3.5</v>
      </c>
      <c r="AO23" t="s">
        <v>63</v>
      </c>
      <c r="AP23" t="s">
        <v>87</v>
      </c>
      <c r="AQ23">
        <v>35</v>
      </c>
      <c r="AR23">
        <v>8</v>
      </c>
      <c r="AS23">
        <v>87</v>
      </c>
      <c r="AT23">
        <v>1</v>
      </c>
      <c r="AU23">
        <v>0</v>
      </c>
      <c r="AV23">
        <v>85</v>
      </c>
      <c r="AW23" t="s">
        <v>65</v>
      </c>
    </row>
    <row r="24" spans="1:49" x14ac:dyDescent="0.2">
      <c r="A24">
        <v>22</v>
      </c>
      <c r="B24">
        <v>98</v>
      </c>
      <c r="C24">
        <f t="shared" si="0"/>
        <v>99</v>
      </c>
      <c r="D24" t="s">
        <v>95</v>
      </c>
      <c r="E24">
        <v>0</v>
      </c>
      <c r="F24">
        <f t="shared" si="1"/>
        <v>1</v>
      </c>
      <c r="G24" t="s">
        <v>70</v>
      </c>
      <c r="H24">
        <v>0.41</v>
      </c>
      <c r="I24">
        <v>0</v>
      </c>
      <c r="J24">
        <v>0</v>
      </c>
      <c r="K24">
        <v>-0.17</v>
      </c>
      <c r="L24">
        <v>0</v>
      </c>
      <c r="M24">
        <v>0</v>
      </c>
      <c r="N24">
        <v>-0.16</v>
      </c>
      <c r="O24">
        <v>1</v>
      </c>
      <c r="P24" s="1">
        <v>412.53</v>
      </c>
      <c r="Q24">
        <v>149.88999999999999</v>
      </c>
      <c r="R24">
        <f t="shared" ref="R24:R25" si="8">Q24+W24</f>
        <v>171.46421469999999</v>
      </c>
      <c r="S24" t="e">
        <f t="shared" ref="S24:S25" si="9">R24/V24</f>
        <v>#DIV/0!</v>
      </c>
      <c r="T24">
        <v>92.25</v>
      </c>
      <c r="U24">
        <v>0</v>
      </c>
      <c r="V24">
        <f t="shared" ref="V24:V25" si="10">U24+Y24</f>
        <v>0</v>
      </c>
      <c r="W24">
        <v>21.574214699999999</v>
      </c>
      <c r="X24">
        <v>0</v>
      </c>
      <c r="Y24">
        <v>0</v>
      </c>
      <c r="Z24">
        <v>36.233740969999999</v>
      </c>
      <c r="AC24" t="s">
        <v>67</v>
      </c>
      <c r="AD24">
        <v>18.375829150000001</v>
      </c>
      <c r="AE24">
        <v>0</v>
      </c>
      <c r="AF24">
        <v>21.574214699999999</v>
      </c>
      <c r="AG24">
        <v>0</v>
      </c>
      <c r="AH24" t="s">
        <v>102</v>
      </c>
      <c r="AI24">
        <v>134.62399830000001</v>
      </c>
      <c r="AJ24" t="s">
        <v>66</v>
      </c>
      <c r="AK24">
        <v>2</v>
      </c>
      <c r="AL24" t="s">
        <v>46</v>
      </c>
      <c r="AM24">
        <v>1.5</v>
      </c>
      <c r="AN24">
        <v>3.3</v>
      </c>
      <c r="AO24" t="s">
        <v>90</v>
      </c>
      <c r="AP24" t="s">
        <v>88</v>
      </c>
      <c r="AQ24">
        <v>100</v>
      </c>
      <c r="AR24">
        <v>15</v>
      </c>
      <c r="AS24">
        <v>95</v>
      </c>
      <c r="AT24">
        <v>1</v>
      </c>
      <c r="AU24">
        <v>1</v>
      </c>
      <c r="AV24">
        <v>84</v>
      </c>
      <c r="AW24" t="s">
        <v>65</v>
      </c>
    </row>
    <row r="25" spans="1:49" x14ac:dyDescent="0.2">
      <c r="A25">
        <v>23</v>
      </c>
      <c r="B25">
        <v>97</v>
      </c>
      <c r="C25">
        <f t="shared" si="0"/>
        <v>98.5</v>
      </c>
      <c r="D25" t="s">
        <v>92</v>
      </c>
      <c r="E25">
        <v>1</v>
      </c>
      <c r="F25">
        <f t="shared" si="1"/>
        <v>98.5</v>
      </c>
      <c r="G25" t="s">
        <v>79</v>
      </c>
      <c r="H25">
        <v>0</v>
      </c>
      <c r="I25">
        <v>0</v>
      </c>
      <c r="J25">
        <v>0.41</v>
      </c>
      <c r="K25">
        <v>0</v>
      </c>
      <c r="L25">
        <v>0</v>
      </c>
      <c r="M25">
        <v>-0.17</v>
      </c>
      <c r="N25">
        <v>-0.16</v>
      </c>
      <c r="O25">
        <v>1</v>
      </c>
      <c r="P25" s="1">
        <v>412.53</v>
      </c>
      <c r="Q25">
        <v>0</v>
      </c>
      <c r="R25">
        <f t="shared" si="8"/>
        <v>0</v>
      </c>
      <c r="S25">
        <f t="shared" si="9"/>
        <v>0</v>
      </c>
      <c r="T25">
        <v>92.25</v>
      </c>
      <c r="U25">
        <v>149.88999999999999</v>
      </c>
      <c r="V25">
        <f t="shared" si="10"/>
        <v>171.46421469999999</v>
      </c>
      <c r="W25">
        <v>0</v>
      </c>
      <c r="X25">
        <v>0</v>
      </c>
      <c r="Y25">
        <v>21.574214699999999</v>
      </c>
      <c r="Z25">
        <v>36.233740969999999</v>
      </c>
      <c r="AC25" t="s">
        <v>67</v>
      </c>
      <c r="AD25">
        <v>18.375829150000001</v>
      </c>
      <c r="AE25">
        <v>0</v>
      </c>
      <c r="AF25">
        <v>21.574214699999999</v>
      </c>
      <c r="AG25">
        <v>0</v>
      </c>
      <c r="AH25" t="s">
        <v>102</v>
      </c>
      <c r="AI25">
        <v>134.62399830000001</v>
      </c>
      <c r="AJ25" t="s">
        <v>66</v>
      </c>
      <c r="AK25">
        <v>2</v>
      </c>
      <c r="AL25" t="s">
        <v>55</v>
      </c>
      <c r="AM25">
        <v>1.5</v>
      </c>
      <c r="AN25">
        <v>3.3</v>
      </c>
      <c r="AO25" t="s">
        <v>90</v>
      </c>
      <c r="AP25" t="s">
        <v>88</v>
      </c>
      <c r="AQ25">
        <v>100</v>
      </c>
      <c r="AR25">
        <v>15</v>
      </c>
      <c r="AS25">
        <v>97</v>
      </c>
      <c r="AT25">
        <v>1</v>
      </c>
      <c r="AU25">
        <v>0</v>
      </c>
      <c r="AV25">
        <v>84</v>
      </c>
      <c r="AW25" t="s">
        <v>65</v>
      </c>
    </row>
    <row r="26" spans="1:49" x14ac:dyDescent="0.2">
      <c r="A26">
        <v>24</v>
      </c>
      <c r="B26">
        <v>98</v>
      </c>
      <c r="C26">
        <f t="shared" si="0"/>
        <v>99</v>
      </c>
      <c r="D26" t="s">
        <v>94</v>
      </c>
      <c r="E26">
        <v>0</v>
      </c>
      <c r="F26">
        <f t="shared" si="1"/>
        <v>1</v>
      </c>
      <c r="G26" t="s">
        <v>70</v>
      </c>
      <c r="H26">
        <v>0.41</v>
      </c>
      <c r="I26">
        <v>0</v>
      </c>
      <c r="J26">
        <v>0</v>
      </c>
      <c r="K26">
        <v>-0.17</v>
      </c>
      <c r="L26">
        <v>0</v>
      </c>
      <c r="M26">
        <v>0</v>
      </c>
      <c r="N26">
        <v>-0.16</v>
      </c>
      <c r="O26">
        <v>1</v>
      </c>
      <c r="P26" s="1">
        <v>412.53</v>
      </c>
      <c r="Q26">
        <v>149.88999999999999</v>
      </c>
      <c r="R26">
        <f t="shared" ref="R26:R27" si="11">Q26+W26</f>
        <v>171.46421469999999</v>
      </c>
      <c r="S26" t="e">
        <f t="shared" ref="S26:S27" si="12">R26/V26</f>
        <v>#DIV/0!</v>
      </c>
      <c r="T26">
        <v>92.25</v>
      </c>
      <c r="U26">
        <v>0</v>
      </c>
      <c r="V26">
        <f t="shared" ref="V26:V27" si="13">U26+Y26</f>
        <v>0</v>
      </c>
      <c r="W26">
        <v>21.574214699999999</v>
      </c>
      <c r="X26">
        <v>0</v>
      </c>
      <c r="Y26">
        <v>0</v>
      </c>
      <c r="Z26">
        <v>36.233740969999999</v>
      </c>
      <c r="AC26" t="s">
        <v>67</v>
      </c>
      <c r="AD26">
        <v>15.109492510000001</v>
      </c>
      <c r="AE26">
        <v>0</v>
      </c>
      <c r="AF26">
        <v>0</v>
      </c>
      <c r="AG26">
        <v>19.222076260000001</v>
      </c>
      <c r="AH26" t="s">
        <v>103</v>
      </c>
      <c r="AI26">
        <v>151.91998359999999</v>
      </c>
      <c r="AJ26" t="s">
        <v>89</v>
      </c>
      <c r="AK26">
        <v>2</v>
      </c>
      <c r="AL26" t="s">
        <v>46</v>
      </c>
      <c r="AM26">
        <v>1.5</v>
      </c>
      <c r="AN26">
        <v>3.3</v>
      </c>
      <c r="AO26" t="s">
        <v>63</v>
      </c>
      <c r="AP26" t="s">
        <v>96</v>
      </c>
      <c r="AQ26">
        <v>100</v>
      </c>
      <c r="AR26">
        <v>15</v>
      </c>
      <c r="AS26">
        <v>85</v>
      </c>
      <c r="AT26">
        <v>1</v>
      </c>
      <c r="AU26">
        <v>1</v>
      </c>
      <c r="AV26">
        <v>84</v>
      </c>
      <c r="AW26" t="s">
        <v>65</v>
      </c>
    </row>
    <row r="27" spans="1:49" x14ac:dyDescent="0.2">
      <c r="A27">
        <v>25</v>
      </c>
      <c r="B27">
        <v>99</v>
      </c>
      <c r="C27">
        <f t="shared" si="0"/>
        <v>99.5</v>
      </c>
      <c r="D27" t="s">
        <v>93</v>
      </c>
      <c r="E27">
        <v>1</v>
      </c>
      <c r="F27">
        <f t="shared" si="1"/>
        <v>99.5</v>
      </c>
      <c r="G27" t="s">
        <v>79</v>
      </c>
      <c r="H27">
        <v>0</v>
      </c>
      <c r="I27">
        <v>0</v>
      </c>
      <c r="J27">
        <v>0.41</v>
      </c>
      <c r="K27">
        <v>0</v>
      </c>
      <c r="L27">
        <v>0</v>
      </c>
      <c r="M27">
        <v>-0.17</v>
      </c>
      <c r="N27">
        <v>-0.16</v>
      </c>
      <c r="O27">
        <v>1</v>
      </c>
      <c r="P27" s="1">
        <v>412.53</v>
      </c>
      <c r="Q27">
        <v>0</v>
      </c>
      <c r="R27">
        <f t="shared" si="11"/>
        <v>0</v>
      </c>
      <c r="S27">
        <f t="shared" si="12"/>
        <v>0</v>
      </c>
      <c r="T27">
        <v>92.25</v>
      </c>
      <c r="U27">
        <v>149.88999999999999</v>
      </c>
      <c r="V27">
        <f t="shared" si="13"/>
        <v>171.46421469999999</v>
      </c>
      <c r="W27">
        <v>0</v>
      </c>
      <c r="X27">
        <v>0</v>
      </c>
      <c r="Y27">
        <v>21.574214699999999</v>
      </c>
      <c r="Z27">
        <v>36.233740969999999</v>
      </c>
      <c r="AC27" t="s">
        <v>67</v>
      </c>
      <c r="AD27">
        <v>15.109492510000001</v>
      </c>
      <c r="AE27">
        <v>0</v>
      </c>
      <c r="AF27">
        <v>0</v>
      </c>
      <c r="AG27">
        <v>19.222076260000001</v>
      </c>
      <c r="AH27" t="s">
        <v>103</v>
      </c>
      <c r="AI27">
        <v>151.91998359999999</v>
      </c>
      <c r="AJ27" t="s">
        <v>89</v>
      </c>
      <c r="AK27">
        <v>2</v>
      </c>
      <c r="AL27" t="s">
        <v>55</v>
      </c>
      <c r="AM27">
        <v>1.5</v>
      </c>
      <c r="AN27">
        <v>3.3</v>
      </c>
      <c r="AO27" t="s">
        <v>63</v>
      </c>
      <c r="AP27" t="s">
        <v>96</v>
      </c>
      <c r="AQ27">
        <v>100</v>
      </c>
      <c r="AR27">
        <v>15</v>
      </c>
      <c r="AS27">
        <v>83</v>
      </c>
      <c r="AT27">
        <v>1</v>
      </c>
      <c r="AU27">
        <v>0</v>
      </c>
      <c r="AV27">
        <v>84</v>
      </c>
      <c r="AW27" t="s">
        <v>65</v>
      </c>
    </row>
    <row r="28" spans="1:49" x14ac:dyDescent="0.2">
      <c r="A28">
        <v>26</v>
      </c>
      <c r="B28">
        <v>93</v>
      </c>
      <c r="C28">
        <f t="shared" si="0"/>
        <v>96.5</v>
      </c>
      <c r="D28" t="s">
        <v>95</v>
      </c>
      <c r="E28">
        <v>0</v>
      </c>
      <c r="F28">
        <f t="shared" si="1"/>
        <v>3.5</v>
      </c>
      <c r="G28" t="s">
        <v>70</v>
      </c>
      <c r="H28">
        <v>0.41</v>
      </c>
      <c r="I28">
        <v>0</v>
      </c>
      <c r="J28">
        <v>0</v>
      </c>
      <c r="K28">
        <v>-0.17</v>
      </c>
      <c r="L28">
        <v>0</v>
      </c>
      <c r="M28">
        <v>0</v>
      </c>
      <c r="N28">
        <v>-0.16</v>
      </c>
      <c r="O28">
        <v>1</v>
      </c>
      <c r="P28" s="1">
        <v>412.53</v>
      </c>
      <c r="Q28">
        <v>149.88999999999999</v>
      </c>
      <c r="R28">
        <f t="shared" ref="R28:R31" si="14">Q28+W28</f>
        <v>171.46421469999999</v>
      </c>
      <c r="S28" t="e">
        <f t="shared" ref="S28:S31" si="15">R28/V28</f>
        <v>#DIV/0!</v>
      </c>
      <c r="T28">
        <v>92.25</v>
      </c>
      <c r="U28">
        <v>0</v>
      </c>
      <c r="V28">
        <f t="shared" ref="V28:V31" si="16">U28+Y28</f>
        <v>0</v>
      </c>
      <c r="W28">
        <v>21.574214699999999</v>
      </c>
      <c r="X28">
        <v>0</v>
      </c>
      <c r="Y28">
        <v>0</v>
      </c>
      <c r="Z28">
        <v>36.233740969999999</v>
      </c>
      <c r="AC28" t="s">
        <v>67</v>
      </c>
      <c r="AD28">
        <f>107.9/5</f>
        <v>21.580000000000002</v>
      </c>
      <c r="AE28">
        <v>0</v>
      </c>
      <c r="AF28">
        <v>0</v>
      </c>
      <c r="AG28">
        <f>77.42/4</f>
        <v>19.355</v>
      </c>
      <c r="AH28" t="s">
        <v>102</v>
      </c>
      <c r="AI28">
        <v>134.62399830000001</v>
      </c>
      <c r="AJ28" t="s">
        <v>66</v>
      </c>
      <c r="AK28">
        <v>2</v>
      </c>
      <c r="AL28" t="s">
        <v>46</v>
      </c>
      <c r="AM28">
        <v>5</v>
      </c>
      <c r="AN28">
        <v>11</v>
      </c>
      <c r="AO28" t="s">
        <v>63</v>
      </c>
      <c r="AP28" t="s">
        <v>97</v>
      </c>
      <c r="AQ28">
        <v>85</v>
      </c>
      <c r="AR28">
        <v>1</v>
      </c>
      <c r="AS28">
        <v>60</v>
      </c>
      <c r="AT28">
        <v>1</v>
      </c>
      <c r="AU28">
        <v>1</v>
      </c>
      <c r="AV28">
        <v>84</v>
      </c>
      <c r="AW28" t="s">
        <v>65</v>
      </c>
    </row>
    <row r="29" spans="1:49" x14ac:dyDescent="0.2">
      <c r="A29">
        <v>27</v>
      </c>
      <c r="B29">
        <v>96</v>
      </c>
      <c r="C29">
        <f t="shared" si="0"/>
        <v>98</v>
      </c>
      <c r="D29" t="s">
        <v>92</v>
      </c>
      <c r="E29">
        <v>1</v>
      </c>
      <c r="F29">
        <f t="shared" si="1"/>
        <v>98</v>
      </c>
      <c r="G29" t="s">
        <v>79</v>
      </c>
      <c r="H29">
        <v>0</v>
      </c>
      <c r="I29">
        <v>0</v>
      </c>
      <c r="J29">
        <v>0.41</v>
      </c>
      <c r="K29">
        <v>0</v>
      </c>
      <c r="L29">
        <v>0</v>
      </c>
      <c r="M29">
        <v>-0.17</v>
      </c>
      <c r="N29">
        <v>-0.16</v>
      </c>
      <c r="O29">
        <v>1</v>
      </c>
      <c r="P29" s="1">
        <v>412.53</v>
      </c>
      <c r="Q29">
        <v>0</v>
      </c>
      <c r="R29">
        <f t="shared" si="14"/>
        <v>0</v>
      </c>
      <c r="S29">
        <f t="shared" si="15"/>
        <v>0</v>
      </c>
      <c r="T29">
        <v>92.25</v>
      </c>
      <c r="U29">
        <v>149.88999999999999</v>
      </c>
      <c r="V29">
        <f t="shared" si="16"/>
        <v>171.46421469999999</v>
      </c>
      <c r="W29">
        <v>0</v>
      </c>
      <c r="X29">
        <v>0</v>
      </c>
      <c r="Y29">
        <v>21.574214699999999</v>
      </c>
      <c r="Z29">
        <v>36.233740969999999</v>
      </c>
      <c r="AC29" t="s">
        <v>67</v>
      </c>
      <c r="AD29">
        <f t="shared" ref="AD29:AD31" si="17">107.9/5</f>
        <v>21.580000000000002</v>
      </c>
      <c r="AE29">
        <v>0</v>
      </c>
      <c r="AF29">
        <v>0</v>
      </c>
      <c r="AG29">
        <f t="shared" ref="AG29:AG31" si="18">77.42/4</f>
        <v>19.355</v>
      </c>
      <c r="AH29" t="s">
        <v>102</v>
      </c>
      <c r="AI29">
        <v>134.62399830000001</v>
      </c>
      <c r="AJ29" t="s">
        <v>66</v>
      </c>
      <c r="AK29">
        <v>2</v>
      </c>
      <c r="AL29" t="s">
        <v>55</v>
      </c>
      <c r="AM29">
        <v>5</v>
      </c>
      <c r="AN29">
        <v>11</v>
      </c>
      <c r="AO29" t="s">
        <v>63</v>
      </c>
      <c r="AP29" t="s">
        <v>97</v>
      </c>
      <c r="AQ29">
        <v>85</v>
      </c>
      <c r="AR29">
        <v>1</v>
      </c>
      <c r="AS29">
        <v>65</v>
      </c>
      <c r="AT29">
        <v>1</v>
      </c>
      <c r="AU29">
        <v>0</v>
      </c>
      <c r="AV29">
        <v>84</v>
      </c>
      <c r="AW29" t="s">
        <v>65</v>
      </c>
    </row>
    <row r="30" spans="1:49" x14ac:dyDescent="0.2">
      <c r="A30">
        <v>28</v>
      </c>
      <c r="B30">
        <v>95</v>
      </c>
      <c r="C30">
        <f t="shared" si="0"/>
        <v>97.5</v>
      </c>
      <c r="D30" t="s">
        <v>95</v>
      </c>
      <c r="E30">
        <v>0</v>
      </c>
      <c r="F30">
        <f t="shared" si="1"/>
        <v>2.5</v>
      </c>
      <c r="G30" t="s">
        <v>73</v>
      </c>
      <c r="H30">
        <v>0.41</v>
      </c>
      <c r="I30">
        <v>0</v>
      </c>
      <c r="J30">
        <v>0</v>
      </c>
      <c r="K30">
        <v>0.14000000000000001</v>
      </c>
      <c r="L30">
        <v>0</v>
      </c>
      <c r="M30">
        <v>0</v>
      </c>
      <c r="N30">
        <v>-0.16</v>
      </c>
      <c r="O30">
        <v>1</v>
      </c>
      <c r="P30" s="1">
        <v>524.66399999999999</v>
      </c>
      <c r="Q30">
        <v>149.88999999999999</v>
      </c>
      <c r="R30">
        <f t="shared" si="14"/>
        <v>267.4328691</v>
      </c>
      <c r="S30" t="e">
        <f t="shared" si="15"/>
        <v>#DIV/0!</v>
      </c>
      <c r="T30">
        <v>92.25</v>
      </c>
      <c r="U30">
        <v>0</v>
      </c>
      <c r="V30">
        <f t="shared" si="16"/>
        <v>0</v>
      </c>
      <c r="W30">
        <v>117.5428691</v>
      </c>
      <c r="X30">
        <v>0</v>
      </c>
      <c r="Y30">
        <v>0</v>
      </c>
      <c r="Z30">
        <v>36.233740969999999</v>
      </c>
      <c r="AC30" t="s">
        <v>67</v>
      </c>
      <c r="AD30">
        <f t="shared" si="17"/>
        <v>21.580000000000002</v>
      </c>
      <c r="AE30">
        <v>0</v>
      </c>
      <c r="AF30">
        <v>0</v>
      </c>
      <c r="AG30">
        <f t="shared" si="18"/>
        <v>19.355</v>
      </c>
      <c r="AH30" t="s">
        <v>102</v>
      </c>
      <c r="AI30">
        <v>134.62399830000001</v>
      </c>
      <c r="AJ30" t="s">
        <v>66</v>
      </c>
      <c r="AK30">
        <v>2</v>
      </c>
      <c r="AL30" t="s">
        <v>49</v>
      </c>
      <c r="AM30">
        <v>5</v>
      </c>
      <c r="AN30">
        <v>11</v>
      </c>
      <c r="AO30" t="s">
        <v>63</v>
      </c>
      <c r="AP30" t="s">
        <v>97</v>
      </c>
      <c r="AQ30">
        <v>85</v>
      </c>
      <c r="AR30">
        <v>1</v>
      </c>
      <c r="AS30">
        <v>86</v>
      </c>
      <c r="AT30">
        <v>1</v>
      </c>
      <c r="AU30">
        <v>1</v>
      </c>
      <c r="AV30">
        <v>87</v>
      </c>
      <c r="AW30" t="s">
        <v>65</v>
      </c>
    </row>
    <row r="31" spans="1:49" x14ac:dyDescent="0.2">
      <c r="A31">
        <v>29</v>
      </c>
      <c r="B31">
        <v>94</v>
      </c>
      <c r="C31">
        <f t="shared" si="0"/>
        <v>97</v>
      </c>
      <c r="D31" t="s">
        <v>92</v>
      </c>
      <c r="E31">
        <v>1</v>
      </c>
      <c r="F31">
        <f t="shared" si="1"/>
        <v>97</v>
      </c>
      <c r="G31" t="s">
        <v>82</v>
      </c>
      <c r="H31">
        <v>0</v>
      </c>
      <c r="I31">
        <v>0</v>
      </c>
      <c r="J31">
        <v>0.41</v>
      </c>
      <c r="K31">
        <v>0</v>
      </c>
      <c r="L31">
        <v>0</v>
      </c>
      <c r="M31">
        <v>0.14000000000000001</v>
      </c>
      <c r="N31">
        <v>-0.16</v>
      </c>
      <c r="O31">
        <v>1</v>
      </c>
      <c r="P31" s="1">
        <v>524.66399999999999</v>
      </c>
      <c r="Q31">
        <v>0</v>
      </c>
      <c r="R31">
        <f t="shared" si="14"/>
        <v>0</v>
      </c>
      <c r="S31">
        <f t="shared" si="15"/>
        <v>0</v>
      </c>
      <c r="T31">
        <v>92.25</v>
      </c>
      <c r="U31">
        <v>149.88999999999999</v>
      </c>
      <c r="V31">
        <f t="shared" si="16"/>
        <v>267.4328691</v>
      </c>
      <c r="W31">
        <v>0</v>
      </c>
      <c r="X31">
        <v>0</v>
      </c>
      <c r="Y31">
        <v>117.5428691</v>
      </c>
      <c r="Z31">
        <v>36.233740969999999</v>
      </c>
      <c r="AC31" t="s">
        <v>67</v>
      </c>
      <c r="AD31">
        <f t="shared" si="17"/>
        <v>21.580000000000002</v>
      </c>
      <c r="AE31">
        <v>0</v>
      </c>
      <c r="AF31">
        <v>0</v>
      </c>
      <c r="AG31">
        <f t="shared" si="18"/>
        <v>19.355</v>
      </c>
      <c r="AH31" t="s">
        <v>102</v>
      </c>
      <c r="AI31">
        <v>134.62399830000001</v>
      </c>
      <c r="AJ31" t="s">
        <v>66</v>
      </c>
      <c r="AK31">
        <v>2</v>
      </c>
      <c r="AL31" t="s">
        <v>58</v>
      </c>
      <c r="AM31">
        <v>5</v>
      </c>
      <c r="AN31">
        <v>11</v>
      </c>
      <c r="AO31" t="s">
        <v>63</v>
      </c>
      <c r="AP31" t="s">
        <v>97</v>
      </c>
      <c r="AQ31">
        <v>85</v>
      </c>
      <c r="AR31">
        <v>1</v>
      </c>
      <c r="AS31">
        <v>68</v>
      </c>
      <c r="AT31">
        <v>1</v>
      </c>
      <c r="AU31">
        <v>0</v>
      </c>
      <c r="AV31">
        <v>87</v>
      </c>
      <c r="AW31" t="s">
        <v>65</v>
      </c>
    </row>
    <row r="32" spans="1:49" x14ac:dyDescent="0.2">
      <c r="A32">
        <v>30</v>
      </c>
      <c r="B32">
        <v>98</v>
      </c>
      <c r="C32">
        <f t="shared" si="0"/>
        <v>99</v>
      </c>
      <c r="D32" t="s">
        <v>94</v>
      </c>
      <c r="E32">
        <v>0</v>
      </c>
      <c r="F32">
        <f t="shared" si="1"/>
        <v>1</v>
      </c>
      <c r="G32" t="s">
        <v>70</v>
      </c>
      <c r="H32">
        <v>0.41</v>
      </c>
      <c r="I32">
        <v>0</v>
      </c>
      <c r="J32">
        <v>0</v>
      </c>
      <c r="K32">
        <v>-0.17</v>
      </c>
      <c r="L32">
        <v>0</v>
      </c>
      <c r="M32">
        <v>0</v>
      </c>
      <c r="N32">
        <v>-0.16</v>
      </c>
      <c r="O32">
        <v>1</v>
      </c>
      <c r="P32" s="1">
        <v>412.53</v>
      </c>
      <c r="Q32">
        <v>149.88999999999999</v>
      </c>
      <c r="R32">
        <f t="shared" ref="R32:R35" si="19">Q32+W32</f>
        <v>171.46421469999999</v>
      </c>
      <c r="S32" t="e">
        <f t="shared" ref="S32:S35" si="20">R32/V32</f>
        <v>#DIV/0!</v>
      </c>
      <c r="T32">
        <v>92.25</v>
      </c>
      <c r="U32">
        <v>0</v>
      </c>
      <c r="V32">
        <f t="shared" ref="V32:V35" si="21">U32+Y32</f>
        <v>0</v>
      </c>
      <c r="W32">
        <v>21.574214699999999</v>
      </c>
      <c r="X32">
        <v>0</v>
      </c>
      <c r="Y32">
        <v>0</v>
      </c>
      <c r="Z32">
        <v>36.233740969999999</v>
      </c>
      <c r="AC32" t="s">
        <v>67</v>
      </c>
      <c r="AD32">
        <f>133.23/6</f>
        <v>22.204999999999998</v>
      </c>
      <c r="AE32">
        <v>0</v>
      </c>
      <c r="AF32">
        <v>0</v>
      </c>
      <c r="AG32">
        <v>19.222076260000001</v>
      </c>
      <c r="AH32" t="s">
        <v>102</v>
      </c>
      <c r="AI32">
        <v>151.91998359999999</v>
      </c>
      <c r="AJ32" t="s">
        <v>98</v>
      </c>
      <c r="AK32">
        <v>2</v>
      </c>
      <c r="AL32" t="s">
        <v>46</v>
      </c>
      <c r="AM32">
        <v>1.5</v>
      </c>
      <c r="AN32">
        <v>3.3</v>
      </c>
      <c r="AO32" t="s">
        <v>90</v>
      </c>
      <c r="AP32" t="s">
        <v>99</v>
      </c>
      <c r="AQ32">
        <v>100</v>
      </c>
      <c r="AR32">
        <v>16</v>
      </c>
      <c r="AS32">
        <v>98</v>
      </c>
      <c r="AT32">
        <v>1</v>
      </c>
      <c r="AU32">
        <v>1</v>
      </c>
      <c r="AV32">
        <v>84</v>
      </c>
      <c r="AW32" t="s">
        <v>65</v>
      </c>
    </row>
    <row r="33" spans="1:49" x14ac:dyDescent="0.2">
      <c r="A33">
        <v>31</v>
      </c>
      <c r="B33">
        <v>99</v>
      </c>
      <c r="C33">
        <f t="shared" si="0"/>
        <v>99.5</v>
      </c>
      <c r="D33" t="s">
        <v>93</v>
      </c>
      <c r="E33">
        <v>1</v>
      </c>
      <c r="F33">
        <f t="shared" si="1"/>
        <v>99.5</v>
      </c>
      <c r="G33" t="s">
        <v>79</v>
      </c>
      <c r="H33">
        <v>0</v>
      </c>
      <c r="I33">
        <v>0</v>
      </c>
      <c r="J33">
        <v>0.41</v>
      </c>
      <c r="K33">
        <v>0</v>
      </c>
      <c r="L33">
        <v>0</v>
      </c>
      <c r="M33">
        <v>-0.17</v>
      </c>
      <c r="N33">
        <v>-0.16</v>
      </c>
      <c r="O33">
        <v>1</v>
      </c>
      <c r="P33" s="1">
        <v>412.53</v>
      </c>
      <c r="Q33">
        <v>0</v>
      </c>
      <c r="R33">
        <f t="shared" si="19"/>
        <v>0</v>
      </c>
      <c r="S33">
        <f t="shared" si="20"/>
        <v>0</v>
      </c>
      <c r="T33">
        <v>92.25</v>
      </c>
      <c r="U33">
        <v>149.88999999999999</v>
      </c>
      <c r="V33">
        <f t="shared" si="21"/>
        <v>171.46421469999999</v>
      </c>
      <c r="W33">
        <v>0</v>
      </c>
      <c r="X33">
        <v>0</v>
      </c>
      <c r="Y33">
        <v>21.574214699999999</v>
      </c>
      <c r="Z33">
        <v>36.233740969999999</v>
      </c>
      <c r="AC33" t="s">
        <v>67</v>
      </c>
      <c r="AD33">
        <f>133.23/6</f>
        <v>22.204999999999998</v>
      </c>
      <c r="AE33">
        <v>0</v>
      </c>
      <c r="AF33">
        <v>0</v>
      </c>
      <c r="AG33">
        <v>19.222076260000001</v>
      </c>
      <c r="AH33" t="s">
        <v>102</v>
      </c>
      <c r="AI33">
        <v>151.91998359999999</v>
      </c>
      <c r="AJ33" t="s">
        <v>98</v>
      </c>
      <c r="AK33">
        <v>2</v>
      </c>
      <c r="AL33" t="s">
        <v>55</v>
      </c>
      <c r="AM33">
        <v>1.5</v>
      </c>
      <c r="AN33">
        <v>3.3</v>
      </c>
      <c r="AO33" t="s">
        <v>90</v>
      </c>
      <c r="AP33" t="s">
        <v>99</v>
      </c>
      <c r="AQ33">
        <v>100</v>
      </c>
      <c r="AR33">
        <v>16</v>
      </c>
      <c r="AS33">
        <v>98</v>
      </c>
      <c r="AT33">
        <v>1</v>
      </c>
      <c r="AU33">
        <v>0</v>
      </c>
      <c r="AV33">
        <v>84</v>
      </c>
      <c r="AW33" t="s">
        <v>65</v>
      </c>
    </row>
    <row r="34" spans="1:49" x14ac:dyDescent="0.2">
      <c r="A34">
        <v>32</v>
      </c>
      <c r="B34">
        <v>96</v>
      </c>
      <c r="C34">
        <f t="shared" si="0"/>
        <v>98</v>
      </c>
      <c r="D34" t="s">
        <v>94</v>
      </c>
      <c r="E34">
        <v>0</v>
      </c>
      <c r="F34">
        <f t="shared" si="1"/>
        <v>2</v>
      </c>
      <c r="G34" t="s">
        <v>72</v>
      </c>
      <c r="H34">
        <v>0.41</v>
      </c>
      <c r="I34">
        <v>0</v>
      </c>
      <c r="J34">
        <v>0</v>
      </c>
      <c r="K34">
        <v>-0.01</v>
      </c>
      <c r="L34">
        <v>0</v>
      </c>
      <c r="M34">
        <v>0</v>
      </c>
      <c r="N34">
        <v>-0.16</v>
      </c>
      <c r="O34">
        <v>1</v>
      </c>
      <c r="P34" s="1">
        <v>474.60399999999998</v>
      </c>
      <c r="Q34">
        <v>149.88999999999999</v>
      </c>
      <c r="R34">
        <f t="shared" si="19"/>
        <v>226.77830502999998</v>
      </c>
      <c r="S34" t="e">
        <f t="shared" si="20"/>
        <v>#DIV/0!</v>
      </c>
      <c r="T34">
        <v>92.25</v>
      </c>
      <c r="U34">
        <v>0</v>
      </c>
      <c r="V34">
        <f t="shared" si="21"/>
        <v>0</v>
      </c>
      <c r="W34">
        <v>76.888305029999998</v>
      </c>
      <c r="X34">
        <v>0</v>
      </c>
      <c r="Y34">
        <v>0</v>
      </c>
      <c r="Z34">
        <v>36.233740969999999</v>
      </c>
      <c r="AC34" t="s">
        <v>67</v>
      </c>
      <c r="AD34">
        <f>133.23/6</f>
        <v>22.204999999999998</v>
      </c>
      <c r="AE34">
        <v>0</v>
      </c>
      <c r="AF34">
        <v>0</v>
      </c>
      <c r="AG34">
        <v>19.222076260000001</v>
      </c>
      <c r="AH34" t="s">
        <v>102</v>
      </c>
      <c r="AI34">
        <v>151.91998359999999</v>
      </c>
      <c r="AJ34" t="s">
        <v>98</v>
      </c>
      <c r="AK34">
        <v>2</v>
      </c>
      <c r="AL34" t="s">
        <v>48</v>
      </c>
      <c r="AM34">
        <v>1.5</v>
      </c>
      <c r="AN34">
        <v>3.3</v>
      </c>
      <c r="AO34" t="s">
        <v>90</v>
      </c>
      <c r="AP34" t="s">
        <v>99</v>
      </c>
      <c r="AQ34">
        <v>100</v>
      </c>
      <c r="AR34">
        <v>16</v>
      </c>
      <c r="AS34">
        <v>94</v>
      </c>
      <c r="AT34">
        <v>1</v>
      </c>
      <c r="AU34">
        <v>1</v>
      </c>
      <c r="AV34">
        <v>86</v>
      </c>
      <c r="AW34" t="s">
        <v>65</v>
      </c>
    </row>
    <row r="35" spans="1:49" x14ac:dyDescent="0.2">
      <c r="A35">
        <v>33</v>
      </c>
      <c r="B35">
        <v>99</v>
      </c>
      <c r="C35">
        <f t="shared" si="0"/>
        <v>99.5</v>
      </c>
      <c r="D35" t="s">
        <v>93</v>
      </c>
      <c r="E35">
        <v>1</v>
      </c>
      <c r="F35">
        <f t="shared" si="1"/>
        <v>99.5</v>
      </c>
      <c r="G35" t="s">
        <v>81</v>
      </c>
      <c r="H35">
        <v>0</v>
      </c>
      <c r="I35">
        <v>0</v>
      </c>
      <c r="J35">
        <v>0.41</v>
      </c>
      <c r="K35">
        <v>0</v>
      </c>
      <c r="L35">
        <v>0</v>
      </c>
      <c r="M35">
        <v>-0.01</v>
      </c>
      <c r="N35">
        <v>-0.16</v>
      </c>
      <c r="O35">
        <v>1</v>
      </c>
      <c r="P35" s="1">
        <v>474.60399999999998</v>
      </c>
      <c r="Q35">
        <v>0</v>
      </c>
      <c r="R35">
        <f t="shared" si="19"/>
        <v>0</v>
      </c>
      <c r="S35">
        <f t="shared" si="20"/>
        <v>0</v>
      </c>
      <c r="T35">
        <v>92.25</v>
      </c>
      <c r="U35">
        <v>149.88999999999999</v>
      </c>
      <c r="V35">
        <f t="shared" si="21"/>
        <v>226.77830502999998</v>
      </c>
      <c r="W35">
        <v>0</v>
      </c>
      <c r="X35">
        <v>0</v>
      </c>
      <c r="Y35">
        <v>76.888305029999998</v>
      </c>
      <c r="Z35">
        <v>36.233740969999999</v>
      </c>
      <c r="AC35" t="s">
        <v>67</v>
      </c>
      <c r="AD35">
        <f>133.23/6</f>
        <v>22.204999999999998</v>
      </c>
      <c r="AE35">
        <v>0</v>
      </c>
      <c r="AF35">
        <v>0</v>
      </c>
      <c r="AG35">
        <v>19.222076260000001</v>
      </c>
      <c r="AH35" t="s">
        <v>102</v>
      </c>
      <c r="AI35">
        <v>151.91998359999999</v>
      </c>
      <c r="AJ35" t="s">
        <v>98</v>
      </c>
      <c r="AK35">
        <v>2</v>
      </c>
      <c r="AL35" t="s">
        <v>57</v>
      </c>
      <c r="AM35">
        <v>1.5</v>
      </c>
      <c r="AN35">
        <v>3.3</v>
      </c>
      <c r="AO35" t="s">
        <v>90</v>
      </c>
      <c r="AP35" t="s">
        <v>99</v>
      </c>
      <c r="AQ35">
        <v>100</v>
      </c>
      <c r="AR35">
        <v>16</v>
      </c>
      <c r="AS35">
        <v>97</v>
      </c>
      <c r="AT35">
        <v>1</v>
      </c>
      <c r="AU35">
        <v>0</v>
      </c>
      <c r="AV35">
        <v>86</v>
      </c>
      <c r="AW35" t="s">
        <v>65</v>
      </c>
    </row>
  </sheetData>
  <autoFilter ref="A1:AW35" xr:uid="{A82C3318-9638-F246-B9A9-C90B31A4CC53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Aguilar Bejarano</dc:creator>
  <cp:lastModifiedBy>Eduardo Aguilar Bejarano</cp:lastModifiedBy>
  <dcterms:created xsi:type="dcterms:W3CDTF">2023-08-29T16:23:28Z</dcterms:created>
  <dcterms:modified xsi:type="dcterms:W3CDTF">2023-09-05T10:21:35Z</dcterms:modified>
</cp:coreProperties>
</file>