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East Anglia\projects\active\_RPackages\rrapidMarkov\data\"/>
    </mc:Choice>
  </mc:AlternateContent>
  <xr:revisionPtr revIDLastSave="214" documentId="8_{911DD445-C8F0-4E49-BEAB-7843FAB04C0F}" xr6:coauthVersionLast="44" xr6:coauthVersionMax="44" xr10:uidLastSave="{920177FC-0D6C-486C-A33D-1ED5F4689B19}"/>
  <bookViews>
    <workbookView minimized="1" xWindow="7608" yWindow="3060" windowWidth="23040" windowHeight="12204" xr2:uid="{11FB70BC-3A6E-4510-A4D4-DE3D8C82A1BD}"/>
  </bookViews>
  <sheets>
    <sheet name="Sheet1" sheetId="1" r:id="rId1"/>
  </sheets>
  <definedNames>
    <definedName name="gamma">Sheet1!$F$5</definedName>
    <definedName name="lambda">Sheet1!$F$4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F11" i="1"/>
  <c r="G11" i="1" s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F17" i="1" l="1"/>
  <c r="G17" i="1" s="1"/>
  <c r="F18" i="1"/>
  <c r="G18" i="1" s="1"/>
  <c r="F19" i="1"/>
  <c r="G19" i="1" s="1"/>
  <c r="F27" i="1"/>
  <c r="G27" i="1" s="1"/>
  <c r="F25" i="1"/>
  <c r="G25" i="1" s="1"/>
  <c r="F28" i="1"/>
  <c r="G28" i="1" s="1"/>
  <c r="F20" i="1"/>
  <c r="G20" i="1" s="1"/>
  <c r="F13" i="1"/>
  <c r="G13" i="1" s="1"/>
  <c r="F21" i="1"/>
  <c r="G21" i="1" s="1"/>
  <c r="F29" i="1"/>
  <c r="G29" i="1" s="1"/>
  <c r="F14" i="1"/>
  <c r="G14" i="1" s="1"/>
  <c r="F22" i="1"/>
  <c r="G22" i="1" s="1"/>
  <c r="F12" i="1"/>
  <c r="G12" i="1" s="1"/>
  <c r="F15" i="1"/>
  <c r="G15" i="1" s="1"/>
  <c r="F23" i="1"/>
  <c r="G23" i="1" s="1"/>
  <c r="F26" i="1"/>
  <c r="G26" i="1" s="1"/>
  <c r="F16" i="1"/>
  <c r="G16" i="1" s="1"/>
  <c r="F24" i="1"/>
  <c r="G24" i="1" s="1"/>
  <c r="H11" i="1"/>
  <c r="H12" i="1" l="1"/>
  <c r="E12" i="1"/>
  <c r="E11" i="1"/>
  <c r="H13" i="1" l="1"/>
  <c r="E13" i="1"/>
  <c r="H14" i="1" l="1"/>
  <c r="E14" i="1"/>
  <c r="H15" i="1" l="1"/>
  <c r="E15" i="1"/>
  <c r="H16" i="1" l="1"/>
  <c r="E16" i="1"/>
  <c r="H17" i="1" l="1"/>
  <c r="E17" i="1"/>
  <c r="H18" i="1" l="1"/>
  <c r="H19" i="1"/>
  <c r="E18" i="1"/>
  <c r="E19" i="1" l="1"/>
  <c r="H20" i="1" l="1"/>
  <c r="H21" i="1"/>
  <c r="E20" i="1"/>
  <c r="H22" i="1" l="1"/>
  <c r="E21" i="1"/>
  <c r="E22" i="1" l="1"/>
  <c r="H23" i="1" l="1"/>
  <c r="E23" i="1"/>
  <c r="H24" i="1" l="1"/>
  <c r="E24" i="1"/>
  <c r="H25" i="1" l="1"/>
  <c r="E25" i="1"/>
  <c r="H26" i="1" l="1"/>
  <c r="E26" i="1"/>
  <c r="H27" i="1" l="1"/>
  <c r="E27" i="1"/>
  <c r="H28" i="1" l="1"/>
  <c r="E28" i="1"/>
  <c r="H29" i="1" l="1"/>
  <c r="E29" i="1"/>
</calcChain>
</file>

<file path=xl/sharedStrings.xml><?xml version="1.0" encoding="utf-8"?>
<sst xmlns="http://schemas.openxmlformats.org/spreadsheetml/2006/main" count="13" uniqueCount="11">
  <si>
    <t>lambda</t>
  </si>
  <si>
    <t>shape</t>
  </si>
  <si>
    <t>scale</t>
  </si>
  <si>
    <t xml:space="preserve"># </t>
  </si>
  <si>
    <t>t</t>
  </si>
  <si>
    <t>h(t)</t>
  </si>
  <si>
    <t>p(t)</t>
  </si>
  <si>
    <t>gamma</t>
  </si>
  <si>
    <t>H(t)</t>
  </si>
  <si>
    <t>S(t)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</si>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</sst>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76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Sheet1!$E$9</c:f>
              <c:strCache>
                <c:ptCount val="1"/>
                <c:pt idx="0">
                  <c:v>h(t)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Sheet1!$D$10:$D$42</c:f>
              <c:numCache>
                <c:formatCode>General</c:formatCode>
                <c:ptCount val="33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</c:numCache>
            </c:numRef>
          </c:xVal>
          <c:yVal>
            <c:numRef>
              <c:f>Sheet1!$E$10:$E$42</c:f>
              <c:numCache>
                <c:formatCode>General</c:formatCode>
                <c:ptCount val="33"/>
                <c:pt idx="1">
                  <c:v>7.6863331029405985E-2</c:v>
                </c:pt>
                <c:pt idx="2">
                  <c:v>7.7988258545876626E-2</c:v>
                </c:pt>
                <c:pt idx="3">
                  <c:v>7.911125594984772E-2</c:v>
                </c:pt>
                <c:pt idx="4">
                  <c:v>8.0232357113970962E-2</c:v>
                </c:pt>
                <c:pt idx="5">
                  <c:v>8.1351594796821719E-2</c:v>
                </c:pt>
                <c:pt idx="6">
                  <c:v>8.2469000696107339E-2</c:v>
                </c:pt>
                <c:pt idx="7">
                  <c:v>8.3584605498567235E-2</c:v>
                </c:pt>
                <c:pt idx="8">
                  <c:v>8.4698438926816139E-2</c:v>
                </c:pt>
                <c:pt idx="9">
                  <c:v>8.5810529783360262E-2</c:v>
                </c:pt>
                <c:pt idx="10">
                  <c:v>8.6920905991995825E-2</c:v>
                </c:pt>
                <c:pt idx="11">
                  <c:v>8.8029594636779812E-2</c:v>
                </c:pt>
                <c:pt idx="12">
                  <c:v>8.9136621998748541E-2</c:v>
                </c:pt>
                <c:pt idx="13">
                  <c:v>9.0242013590543096E-2</c:v>
                </c:pt>
                <c:pt idx="14">
                  <c:v>9.1345794189088073E-2</c:v>
                </c:pt>
                <c:pt idx="15">
                  <c:v>9.2447987866457623E-2</c:v>
                </c:pt>
                <c:pt idx="16">
                  <c:v>9.3548618019053495E-2</c:v>
                </c:pt>
                <c:pt idx="17">
                  <c:v>9.4647707395205699E-2</c:v>
                </c:pt>
                <c:pt idx="18">
                  <c:v>9.5745278121303665E-2</c:v>
                </c:pt>
                <c:pt idx="19">
                  <c:v>9.6841351726551478E-2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BC-4F41-BB1A-5CDE2E9B0492}"/>
            </c:ext>
          </c:extLst>
        </c:ser>
        <c:ser>
          <c:idx val="1"/>
          <c:order val="1"/>
          <c:tx>
            <c:strRef>
              <c:f>Sheet1!$F$9</c:f>
              <c:strCache>
                <c:ptCount val="1"/>
                <c:pt idx="0">
                  <c:v>H(t)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Sheet1!$D$10:$D$42</c:f>
              <c:numCache>
                <c:formatCode>General</c:formatCode>
                <c:ptCount val="33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</c:numCache>
            </c:numRef>
          </c:xVal>
          <c:yVal>
            <c:numRef>
              <c:f>Sheet1!$F$10:$F$42</c:f>
              <c:numCache>
                <c:formatCode>General</c:formatCode>
                <c:ptCount val="33"/>
                <c:pt idx="1">
                  <c:v>2.4761415641391373</c:v>
                </c:pt>
                <c:pt idx="2">
                  <c:v>2.5535675212112952</c:v>
                </c:pt>
                <c:pt idx="3">
                  <c:v>2.6321174378730614</c:v>
                </c:pt>
                <c:pt idx="4">
                  <c:v>2.7117894010434123</c:v>
                </c:pt>
                <c:pt idx="5">
                  <c:v>2.7925815309523618</c:v>
                </c:pt>
                <c:pt idx="6">
                  <c:v>2.8744919800537643</c:v>
                </c:pt>
                <c:pt idx="7">
                  <c:v>2.9575189319896755</c:v>
                </c:pt>
                <c:pt idx="8">
                  <c:v>3.0416606006030507</c:v>
                </c:pt>
                <c:pt idx="9">
                  <c:v>3.1269152289958342</c:v>
                </c:pt>
                <c:pt idx="10">
                  <c:v>3.2132810886297958</c:v>
                </c:pt>
                <c:pt idx="11">
                  <c:v>3.3007564784674632</c:v>
                </c:pt>
                <c:pt idx="12">
                  <c:v>3.3893397241509491</c:v>
                </c:pt>
                <c:pt idx="13">
                  <c:v>3.4790291772164044</c:v>
                </c:pt>
                <c:pt idx="14">
                  <c:v>3.5698232143421165</c:v>
                </c:pt>
                <c:pt idx="15">
                  <c:v>3.6617202366283639</c:v>
                </c:pt>
                <c:pt idx="16">
                  <c:v>3.754718668907306</c:v>
                </c:pt>
                <c:pt idx="17">
                  <c:v>3.8488169590812333</c:v>
                </c:pt>
                <c:pt idx="18">
                  <c:v>3.9440135774876621</c:v>
                </c:pt>
                <c:pt idx="19">
                  <c:v>4.0403070162899253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BC-4F41-BB1A-5CDE2E9B0492}"/>
            </c:ext>
          </c:extLst>
        </c:ser>
        <c:ser>
          <c:idx val="2"/>
          <c:order val="2"/>
          <c:tx>
            <c:strRef>
              <c:f>Sheet1!$H$9</c:f>
              <c:strCache>
                <c:ptCount val="1"/>
                <c:pt idx="0">
                  <c:v>p(t)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Sheet1!$D$10:$D$42</c:f>
              <c:numCache>
                <c:formatCode>General</c:formatCode>
                <c:ptCount val="33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</c:numCache>
            </c:numRef>
          </c:xVal>
          <c:yVal>
            <c:numRef>
              <c:f>Sheet1!$H$10:$H$42</c:f>
              <c:numCache>
                <c:formatCode>General</c:formatCode>
                <c:ptCount val="33"/>
                <c:pt idx="1">
                  <c:v>7.3461842879059214E-2</c:v>
                </c:pt>
                <c:pt idx="2">
                  <c:v>7.4504451740149968E-2</c:v>
                </c:pt>
                <c:pt idx="3">
                  <c:v>7.5544086973315605E-2</c:v>
                </c:pt>
                <c:pt idx="4">
                  <c:v>7.6580787780840431E-2</c:v>
                </c:pt>
                <c:pt idx="5">
                  <c:v>7.7614592143421368E-2</c:v>
                </c:pt>
                <c:pt idx="6">
                  <c:v>7.8645536877779865E-2</c:v>
                </c:pt>
                <c:pt idx="7">
                  <c:v>7.9673657690739197E-2</c:v>
                </c:pt>
                <c:pt idx="8">
                  <c:v>8.069898922996499E-2</c:v>
                </c:pt>
                <c:pt idx="9">
                  <c:v>8.1721565131643081E-2</c:v>
                </c:pt>
                <c:pt idx="10">
                  <c:v>8.2741418065401806E-2</c:v>
                </c:pt>
                <c:pt idx="11">
                  <c:v>8.3758579776498143E-2</c:v>
                </c:pt>
                <c:pt idx="12">
                  <c:v>8.4773081125686489E-2</c:v>
                </c:pt>
                <c:pt idx="13">
                  <c:v>8.5784952126751857E-2</c:v>
                </c:pt>
                <c:pt idx="14">
                  <c:v>8.6794221981964403E-2</c:v>
                </c:pt>
                <c:pt idx="15">
                  <c:v>8.7800919115573195E-2</c:v>
                </c:pt>
                <c:pt idx="16">
                  <c:v>8.8805071205501296E-2</c:v>
                </c:pt>
                <c:pt idx="17">
                  <c:v>8.9806705213299254E-2</c:v>
                </c:pt>
                <c:pt idx="18">
                  <c:v>9.0805847412512741E-2</c:v>
                </c:pt>
                <c:pt idx="19">
                  <c:v>9.1802523415641879E-2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BC-4F41-BB1A-5CDE2E9B0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864336"/>
        <c:axId val="1201443360"/>
      </c:scatterChart>
      <c:valAx>
        <c:axId val="119386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43360"/>
        <c:crosses val="autoZero"/>
        <c:crossBetween val="midCat"/>
      </c:valAx>
      <c:valAx>
        <c:axId val="12014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86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243840</xdr:colOff>
      <xdr:row>6</xdr:row>
      <xdr:rowOff>125730</xdr:rowOff>
    </xdr:from>
    <xdr:to>
      <xdr:col>23</xdr:col>
      <xdr:colOff>243840</xdr:colOff>
      <xdr:row>38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CE148B-E06B-4C31-BCEB-5EF6BF4AB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004A-B9B4-464B-84EA-B806613980C3}">
  <sheetPr codeName="Sheet1"/>
  <dimension ref="D2:T42"/>
  <sheetViews>
    <sheetView tabSelected="1" workbookViewId="0">
      <selection activeCell="I7" sqref="I7"/>
    </sheetView>
  </sheetViews>
  <sheetFormatPr defaultRowHeight="14.4" x14ac:dyDescent="0.3"/>
  <cols>
    <col min="5" max="5" width="20.88671875" customWidth="1"/>
    <col min="6" max="6" width="12" bestFit="1" customWidth="1"/>
    <col min="7" max="7" width="12" customWidth="1"/>
    <col min="8" max="8" width="19.21875" style="1" bestFit="1" customWidth="1"/>
    <col min="10" max="11" width="12" bestFit="1" customWidth="1"/>
    <col min="12" max="12" width="14.44140625" customWidth="1"/>
  </cols>
  <sheetData>
    <row r="2" spans="4:20" x14ac:dyDescent="0.3">
      <c r="J2" t="s">
        <v>1</v>
      </c>
      <c r="K2" t="s">
        <v>2</v>
      </c>
      <c r="L2" t="s">
        <v>10</v>
      </c>
    </row>
    <row r="3" spans="4:20" x14ac:dyDescent="0.3">
      <c r="J3">
        <v>1.8935360000000001</v>
      </c>
      <c r="K3">
        <v>1.0308349999999999E-3</v>
      </c>
      <c r="L3" s="4">
        <f>1-EXP(K3*(H4^J3 - H5^J3))</f>
        <v>7.3461842879059214E-2</v>
      </c>
      <c r="T3" t="s">
        <v>3</v>
      </c>
    </row>
    <row r="4" spans="4:20" x14ac:dyDescent="0.3">
      <c r="D4" t="s">
        <v>2</v>
      </c>
      <c r="E4" t="s">
        <v>0</v>
      </c>
      <c r="F4">
        <v>1.0308349999999999E-3</v>
      </c>
      <c r="H4" s="4">
        <v>60</v>
      </c>
      <c r="J4" s="1"/>
    </row>
    <row r="5" spans="4:20" x14ac:dyDescent="0.3">
      <c r="D5" t="s">
        <v>1</v>
      </c>
      <c r="E5" t="s">
        <v>7</v>
      </c>
      <c r="F5">
        <v>1.8935360000000001</v>
      </c>
      <c r="H5" s="4">
        <v>61</v>
      </c>
    </row>
    <row r="9" spans="4:20" x14ac:dyDescent="0.3">
      <c r="D9" t="s">
        <v>4</v>
      </c>
      <c r="E9" t="s">
        <v>5</v>
      </c>
      <c r="F9" t="s">
        <v>8</v>
      </c>
      <c r="G9" t="s">
        <v>9</v>
      </c>
      <c r="H9" s="1" t="s">
        <v>6</v>
      </c>
    </row>
    <row r="10" spans="4:20" x14ac:dyDescent="0.3">
      <c r="D10">
        <v>60</v>
      </c>
      <c r="E10" s="1"/>
      <c r="F10" s="1"/>
      <c r="G10" s="1"/>
      <c r="I10" s="2"/>
    </row>
    <row r="11" spans="4:20" x14ac:dyDescent="0.3">
      <c r="D11">
        <f>D10+1</f>
        <v>61</v>
      </c>
      <c r="E11" s="4">
        <f>$F$4*$F$5*(D11^($F$5-1))</f>
        <v>7.6863331029405985E-2</v>
      </c>
      <c r="F11" s="4">
        <f>$F$4*D11^$F$5</f>
        <v>2.4761415641391373</v>
      </c>
      <c r="G11" s="1">
        <f>EXP(-F11)</f>
        <v>8.4066967624215103E-2</v>
      </c>
      <c r="H11" s="4">
        <f>1-EXP(lambda*(D10^gamma - D11^gamma))</f>
        <v>7.3461842879059214E-2</v>
      </c>
      <c r="I11" s="2"/>
    </row>
    <row r="12" spans="4:20" x14ac:dyDescent="0.3">
      <c r="D12">
        <f t="shared" ref="D12:D40" si="0">D11+1</f>
        <v>62</v>
      </c>
      <c r="E12" s="4">
        <f>$F$4*$F$5*(D12^($F$5-1))</f>
        <v>7.7988258545876626E-2</v>
      </c>
      <c r="F12" s="4">
        <f t="shared" ref="F12:F40" si="1">$F$4*D12^$F$5</f>
        <v>2.5535675212112952</v>
      </c>
      <c r="G12" s="1">
        <f t="shared" ref="G12:G40" si="2">EXP(-F12)</f>
        <v>7.7803604291916018E-2</v>
      </c>
      <c r="H12" s="4">
        <f>1-EXP(lambda*(D11^gamma - D12^gamma))</f>
        <v>7.4504451740149968E-2</v>
      </c>
      <c r="I12" s="2"/>
    </row>
    <row r="13" spans="4:20" x14ac:dyDescent="0.3">
      <c r="D13">
        <f t="shared" si="0"/>
        <v>63</v>
      </c>
      <c r="E13" s="4">
        <f>$F$4*$F$5*(D13^($F$5-1))</f>
        <v>7.911125594984772E-2</v>
      </c>
      <c r="F13" s="4">
        <f t="shared" si="1"/>
        <v>2.6321174378730614</v>
      </c>
      <c r="G13" s="1">
        <f t="shared" si="2"/>
        <v>7.1926002042450102E-2</v>
      </c>
      <c r="H13" s="4">
        <f>1-EXP(lambda*(D12^gamma - D13^gamma))</f>
        <v>7.5544086973315605E-2</v>
      </c>
      <c r="I13" s="2"/>
    </row>
    <row r="14" spans="4:20" x14ac:dyDescent="0.3">
      <c r="D14">
        <f t="shared" si="0"/>
        <v>64</v>
      </c>
      <c r="E14" s="4">
        <f>$F$4*$F$5*(D14^($F$5-1))</f>
        <v>8.0232357113970962E-2</v>
      </c>
      <c r="F14" s="4">
        <f t="shared" si="1"/>
        <v>2.7117894010434123</v>
      </c>
      <c r="G14" s="1">
        <f t="shared" si="2"/>
        <v>6.6417852144112929E-2</v>
      </c>
      <c r="H14" s="4">
        <f>1-EXP(lambda*(D13^gamma - D14^gamma))</f>
        <v>7.6580787780840431E-2</v>
      </c>
      <c r="I14" s="2"/>
    </row>
    <row r="15" spans="4:20" x14ac:dyDescent="0.3">
      <c r="D15">
        <f t="shared" si="0"/>
        <v>65</v>
      </c>
      <c r="E15" s="4">
        <f>$F$4*$F$5*(D15^($F$5-1))</f>
        <v>8.1351594796821719E-2</v>
      </c>
      <c r="F15" s="4">
        <f t="shared" si="1"/>
        <v>2.7925815309523618</v>
      </c>
      <c r="G15" s="1">
        <f t="shared" si="2"/>
        <v>6.126285763890553E-2</v>
      </c>
      <c r="H15" s="4">
        <f>1-EXP(lambda*(D14^gamma - D15^gamma))</f>
        <v>7.7614592143421368E-2</v>
      </c>
      <c r="I15" s="2"/>
    </row>
    <row r="16" spans="4:20" x14ac:dyDescent="0.3">
      <c r="D16">
        <f t="shared" si="0"/>
        <v>66</v>
      </c>
      <c r="E16" s="4">
        <f>$F$4*$F$5*(D16^($F$5-1))</f>
        <v>8.2469000696107339E-2</v>
      </c>
      <c r="F16" s="4">
        <f t="shared" si="1"/>
        <v>2.8744919800537643</v>
      </c>
      <c r="G16" s="1">
        <f t="shared" si="2"/>
        <v>5.6444807309226817E-2</v>
      </c>
      <c r="H16" s="4">
        <f>1-EXP(lambda*(D15^gamma - D16^gamma))</f>
        <v>7.8645536877779865E-2</v>
      </c>
      <c r="I16" s="2"/>
    </row>
    <row r="17" spans="4:9" x14ac:dyDescent="0.3">
      <c r="D17">
        <f t="shared" si="0"/>
        <v>67</v>
      </c>
      <c r="E17" s="4">
        <f>$F$4*$F$5*(D17^($F$5-1))</f>
        <v>8.3584605498567235E-2</v>
      </c>
      <c r="F17" s="4">
        <f t="shared" si="1"/>
        <v>2.9575189319896755</v>
      </c>
      <c r="G17" s="1">
        <f t="shared" si="2"/>
        <v>5.1947643053251738E-2</v>
      </c>
      <c r="H17" s="4">
        <f>1-EXP(lambda*(D16^gamma - D17^gamma))</f>
        <v>7.9673657690739197E-2</v>
      </c>
      <c r="I17" s="2"/>
    </row>
    <row r="18" spans="4:9" x14ac:dyDescent="0.3">
      <c r="D18">
        <f t="shared" si="0"/>
        <v>68</v>
      </c>
      <c r="E18" s="4">
        <f>$F$4*$F$5*(D18^($F$5-1))</f>
        <v>8.4698438926816139E-2</v>
      </c>
      <c r="F18" s="4">
        <f t="shared" si="1"/>
        <v>3.0416606006030507</v>
      </c>
      <c r="G18" s="1">
        <f t="shared" si="2"/>
        <v>4.7755520765975314E-2</v>
      </c>
      <c r="H18" s="4">
        <f>1-EXP(lambda*(D17^gamma - D18^gamma))</f>
        <v>8.069898922996499E-2</v>
      </c>
    </row>
    <row r="19" spans="4:9" x14ac:dyDescent="0.3">
      <c r="D19">
        <f t="shared" si="0"/>
        <v>69</v>
      </c>
      <c r="E19" s="4">
        <f>$F$4*$F$5*(D19^($F$5-1))</f>
        <v>8.5810529783360262E-2</v>
      </c>
      <c r="F19" s="4">
        <f t="shared" si="1"/>
        <v>3.1269152289958342</v>
      </c>
      <c r="G19" s="1">
        <f t="shared" si="2"/>
        <v>4.385286486530314E-2</v>
      </c>
      <c r="H19" s="4">
        <f>1-EXP(lambda*(D18^gamma - D19^gamma))</f>
        <v>8.1721565131643081E-2</v>
      </c>
    </row>
    <row r="20" spans="4:9" x14ac:dyDescent="0.3">
      <c r="D20">
        <f t="shared" si="0"/>
        <v>70</v>
      </c>
      <c r="E20" s="4">
        <f>$F$4*$F$5*(D20^($F$5-1))</f>
        <v>8.6920905991995825E-2</v>
      </c>
      <c r="F20" s="4">
        <f t="shared" si="1"/>
        <v>3.2132810886297958</v>
      </c>
      <c r="G20" s="1">
        <f t="shared" si="2"/>
        <v>4.0224416640117507E-2</v>
      </c>
      <c r="H20" s="4">
        <f>1-EXP(lambda*(D19^gamma - D20^gamma))</f>
        <v>8.2741418065401806E-2</v>
      </c>
    </row>
    <row r="21" spans="4:9" x14ac:dyDescent="0.3">
      <c r="D21">
        <f t="shared" si="0"/>
        <v>71</v>
      </c>
      <c r="E21" s="4">
        <f>$F$4*$F$5*(D21^($F$5-1))</f>
        <v>8.8029594636779812E-2</v>
      </c>
      <c r="F21" s="4">
        <f t="shared" si="1"/>
        <v>3.3007564784674632</v>
      </c>
      <c r="G21" s="1">
        <f t="shared" si="2"/>
        <v>3.6855276630003132E-2</v>
      </c>
      <c r="H21" s="4">
        <f>1-EXP(lambda*(D20^gamma - D21^gamma))</f>
        <v>8.3758579776498143E-2</v>
      </c>
    </row>
    <row r="22" spans="4:9" x14ac:dyDescent="0.3">
      <c r="D22">
        <f t="shared" si="0"/>
        <v>72</v>
      </c>
      <c r="E22" s="4">
        <f>$F$4*$F$5*(D22^($F$5-1))</f>
        <v>8.9136621998748541E-2</v>
      </c>
      <c r="F22" s="4">
        <f t="shared" si="1"/>
        <v>3.3893397241509491</v>
      </c>
      <c r="G22" s="1">
        <f t="shared" si="2"/>
        <v>3.3730941274338254E-2</v>
      </c>
      <c r="H22" s="4">
        <f>1-EXP(lambda*(D21^gamma - D22^gamma))</f>
        <v>8.4773081125686489E-2</v>
      </c>
    </row>
    <row r="23" spans="4:9" x14ac:dyDescent="0.3">
      <c r="D23">
        <f t="shared" si="0"/>
        <v>73</v>
      </c>
      <c r="E23" s="4">
        <f>$F$4*$F$5*(D23^($F$5-1))</f>
        <v>9.0242013590543096E-2</v>
      </c>
      <c r="F23" s="4">
        <f t="shared" si="1"/>
        <v>3.4790291772164044</v>
      </c>
      <c r="G23" s="1">
        <f t="shared" si="2"/>
        <v>3.0837334091928868E-2</v>
      </c>
      <c r="H23" s="4">
        <f>1-EXP(lambda*(D22^gamma - D23^gamma))</f>
        <v>8.5784952126751857E-2</v>
      </c>
    </row>
    <row r="24" spans="4:9" x14ac:dyDescent="0.3">
      <c r="D24">
        <f t="shared" si="0"/>
        <v>74</v>
      </c>
      <c r="E24" s="4">
        <f>$F$4*$F$5*(D24^($F$5-1))</f>
        <v>9.1345794189088073E-2</v>
      </c>
      <c r="F24" s="4">
        <f t="shared" si="1"/>
        <v>3.5698232143421165</v>
      </c>
      <c r="G24" s="1">
        <f t="shared" si="2"/>
        <v>2.8160831671421999E-2</v>
      </c>
      <c r="H24" s="4">
        <f>1-EXP(lambda*(D23^gamma - D24^gamma))</f>
        <v>8.6794221981964403E-2</v>
      </c>
    </row>
    <row r="25" spans="4:9" x14ac:dyDescent="0.3">
      <c r="D25">
        <f t="shared" si="0"/>
        <v>75</v>
      </c>
      <c r="E25" s="4">
        <f>$F$4*$F$5*(D25^($F$5-1))</f>
        <v>9.2447987866457623E-2</v>
      </c>
      <c r="F25" s="4">
        <f t="shared" si="1"/>
        <v>3.6617202366283639</v>
      </c>
      <c r="G25" s="1">
        <f t="shared" si="2"/>
        <v>2.5688284767612205E-2</v>
      </c>
      <c r="H25" s="4">
        <f>1-EXP(lambda*(D24^gamma - D25^gamma))</f>
        <v>8.7800919115573195E-2</v>
      </c>
    </row>
    <row r="26" spans="4:9" x14ac:dyDescent="0.3">
      <c r="D26">
        <f t="shared" si="0"/>
        <v>76</v>
      </c>
      <c r="E26" s="4">
        <f>$F$4*$F$5*(D26^($F$5-1))</f>
        <v>9.3548618019053495E-2</v>
      </c>
      <c r="F26" s="4">
        <f t="shared" si="1"/>
        <v>3.754718668907306</v>
      </c>
      <c r="G26" s="1">
        <f t="shared" si="2"/>
        <v>2.3407034809677204E-2</v>
      </c>
      <c r="H26" s="4">
        <f>1-EXP(lambda*(D25^gamma - D26^gamma))</f>
        <v>8.8805071205501296E-2</v>
      </c>
    </row>
    <row r="27" spans="4:9" x14ac:dyDescent="0.3">
      <c r="D27">
        <f t="shared" si="0"/>
        <v>77</v>
      </c>
      <c r="E27" s="4">
        <f>$F$4*$F$5*(D27^($F$5-1))</f>
        <v>9.4647707395205699E-2</v>
      </c>
      <c r="F27" s="4">
        <f t="shared" si="1"/>
        <v>3.8488169590812333</v>
      </c>
      <c r="G27" s="1">
        <f t="shared" si="2"/>
        <v>2.1304926134607098E-2</v>
      </c>
      <c r="H27" s="4">
        <f>1-EXP(lambda*(D26^gamma - D27^gamma))</f>
        <v>8.9806705213299254E-2</v>
      </c>
    </row>
    <row r="28" spans="4:9" x14ac:dyDescent="0.3">
      <c r="D28">
        <f t="shared" si="0"/>
        <v>78</v>
      </c>
      <c r="E28" s="4">
        <f>$F$4*$F$5*(D28^($F$5-1))</f>
        <v>9.5745278121303665E-2</v>
      </c>
      <c r="F28" s="4">
        <f t="shared" si="1"/>
        <v>3.9440135774876621</v>
      </c>
      <c r="G28" s="1">
        <f t="shared" si="2"/>
        <v>1.9370314262893106E-2</v>
      </c>
      <c r="H28" s="4">
        <f>1-EXP(lambda*(D27^gamma - D28^gamma))</f>
        <v>9.0805847412512741E-2</v>
      </c>
    </row>
    <row r="29" spans="4:9" x14ac:dyDescent="0.3">
      <c r="D29">
        <f t="shared" si="0"/>
        <v>79</v>
      </c>
      <c r="E29" s="4">
        <f>$F$4*$F$5*(D29^($F$5-1))</f>
        <v>9.6841351726551478E-2</v>
      </c>
      <c r="F29" s="4">
        <f t="shared" si="1"/>
        <v>4.0403070162899253</v>
      </c>
      <c r="G29" s="1">
        <f t="shared" si="2"/>
        <v>1.7592070534205514E-2</v>
      </c>
      <c r="H29" s="4">
        <f>1-EXP(lambda*(D28^gamma - D29^gamma))</f>
        <v>9.1802523415641879E-2</v>
      </c>
    </row>
    <row r="30" spans="4:9" x14ac:dyDescent="0.3">
      <c r="E30" s="4"/>
      <c r="F30" s="4"/>
      <c r="G30" s="1"/>
    </row>
    <row r="31" spans="4:9" x14ac:dyDescent="0.3">
      <c r="E31" s="4"/>
      <c r="F31" s="4"/>
      <c r="G31" s="1"/>
    </row>
    <row r="32" spans="4:9" x14ac:dyDescent="0.3">
      <c r="E32" s="4"/>
      <c r="F32" s="4"/>
      <c r="G32" s="1"/>
    </row>
    <row r="33" spans="5:7" x14ac:dyDescent="0.3">
      <c r="E33" s="4"/>
      <c r="F33" s="4"/>
      <c r="G33" s="1"/>
    </row>
    <row r="34" spans="5:7" x14ac:dyDescent="0.3">
      <c r="E34" s="4"/>
      <c r="F34" s="4"/>
      <c r="G34" s="1"/>
    </row>
    <row r="35" spans="5:7" x14ac:dyDescent="0.3">
      <c r="E35" s="4"/>
      <c r="F35" s="4"/>
      <c r="G35" s="1"/>
    </row>
    <row r="36" spans="5:7" x14ac:dyDescent="0.3">
      <c r="E36" s="4"/>
      <c r="F36" s="4"/>
      <c r="G36" s="1"/>
    </row>
    <row r="37" spans="5:7" x14ac:dyDescent="0.3">
      <c r="E37" s="4"/>
      <c r="F37" s="4"/>
      <c r="G37" s="1"/>
    </row>
    <row r="38" spans="5:7" x14ac:dyDescent="0.3">
      <c r="E38" s="4"/>
      <c r="F38" s="4"/>
      <c r="G38" s="1"/>
    </row>
    <row r="39" spans="5:7" x14ac:dyDescent="0.3">
      <c r="E39" s="4"/>
      <c r="F39" s="4"/>
      <c r="G39" s="1"/>
    </row>
    <row r="40" spans="5:7" x14ac:dyDescent="0.3">
      <c r="E40" s="4"/>
      <c r="F40" s="4"/>
      <c r="G40" s="1"/>
    </row>
    <row r="41" spans="5:7" x14ac:dyDescent="0.3">
      <c r="E41" s="3"/>
      <c r="F41" s="1"/>
      <c r="G41" s="1"/>
    </row>
    <row r="42" spans="5:7" x14ac:dyDescent="0.3">
      <c r="E42" s="3"/>
      <c r="F42" s="1"/>
      <c r="G42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3007EFA9A7349865A9594FBF4AA94" ma:contentTypeVersion="13" ma:contentTypeDescription="Create a new document." ma:contentTypeScope="" ma:versionID="4f0563166cabaaea13a14b5a09c04daa">
  <xsd:schema xmlns:xsd="http://www.w3.org/2001/XMLSchema" xmlns:xs="http://www.w3.org/2001/XMLSchema" xmlns:p="http://schemas.microsoft.com/office/2006/metadata/properties" xmlns:ns3="f9dc3a02-9204-467f-8e7a-5bbbbc75779b" xmlns:ns4="3fa41032-0344-4b0f-81e6-a99404307701" targetNamespace="http://schemas.microsoft.com/office/2006/metadata/properties" ma:root="true" ma:fieldsID="113e1002f7f7f91c391a363f61663b54" ns3:_="" ns4:_="">
    <xsd:import namespace="f9dc3a02-9204-467f-8e7a-5bbbbc75779b"/>
    <xsd:import namespace="3fa41032-0344-4b0f-81e6-a994043077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c3a02-9204-467f-8e7a-5bbbbc7577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41032-0344-4b0f-81e6-a9940430770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C80A3E-C861-42CA-A823-04FD6C9CE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dc3a02-9204-467f-8e7a-5bbbbc75779b"/>
    <ds:schemaRef ds:uri="3fa41032-0344-4b0f-81e6-a99404307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350B40-6DE0-4EB2-9EF0-EC97A896AE8E}">
  <ds:schemaRefs>
    <ds:schemaRef ds:uri="http://schemas.microsoft.com/office/2006/metadata/properties"/>
    <ds:schemaRef ds:uri="3fa41032-0344-4b0f-81e6-a99404307701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f9dc3a02-9204-467f-8e7a-5bbbbc75779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31C7057-EC09-43A2-87CF-FC1A5D52D4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gamma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Wilson</dc:creator>
  <cp:lastModifiedBy>Ed Wilson</cp:lastModifiedBy>
  <dcterms:created xsi:type="dcterms:W3CDTF">2020-07-01T13:27:04Z</dcterms:created>
  <dcterms:modified xsi:type="dcterms:W3CDTF">2020-07-03T15:19:30Z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0x0101005FE3007EFA9A7349865A9594FBF4AA94</vt:lpwstr>
  </property>
</Properties>
</file>