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filterPrivacy="1" codeName="ThisWorkbook"/>
  <xr:revisionPtr revIDLastSave="0" documentId="13_ncr:1_{CE017EEC-5021-3540-A4A3-9883D7ADA76A}" xr6:coauthVersionLast="45" xr6:coauthVersionMax="45" xr10:uidLastSave="{00000000-0000-0000-0000-000000000000}"/>
  <bookViews>
    <workbookView xWindow="0" yWindow="460" windowWidth="28800" windowHeight="15840" tabRatio="415" xr2:uid="{00000000-000D-0000-FFFF-FFFF00000000}"/>
  </bookViews>
  <sheets>
    <sheet name="Gantt" sheetId="11" r:id="rId1"/>
    <sheet name="À propos" sheetId="12" r:id="rId2"/>
  </sheets>
  <definedNames>
    <definedName name="Aujourd’hui" localSheetId="0">TODAY()</definedName>
    <definedName name="Début_Projet">Gantt!$F$3</definedName>
    <definedName name="_xlnm.Print_Titles" localSheetId="0">Gantt!$4:$7</definedName>
    <definedName name="Incrément_Défilement">Gantt!$F$4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14" i="11" l="1"/>
  <c r="I10" i="11"/>
  <c r="I11" i="11"/>
  <c r="I13" i="11"/>
  <c r="I12" i="11"/>
  <c r="I7" i="11"/>
  <c r="I51" i="11"/>
  <c r="I35" i="11"/>
  <c r="I42" i="11"/>
  <c r="I18" i="11"/>
  <c r="I52" i="11"/>
  <c r="I16" i="11"/>
  <c r="I39" i="11"/>
  <c r="J5" i="11"/>
  <c r="J26" i="11" s="1"/>
  <c r="I23" i="11"/>
  <c r="I29" i="11"/>
  <c r="I44" i="11"/>
  <c r="I9" i="11"/>
  <c r="I50" i="11"/>
  <c r="I54" i="11"/>
  <c r="I15" i="11"/>
  <c r="I4" i="11"/>
  <c r="I21" i="11"/>
  <c r="I17" i="11"/>
  <c r="I33" i="11"/>
  <c r="I26" i="11"/>
  <c r="I31" i="11"/>
  <c r="J39" i="11" l="1"/>
  <c r="J14" i="11"/>
  <c r="J10" i="11"/>
  <c r="J13" i="11"/>
  <c r="J12" i="11"/>
  <c r="J11" i="11"/>
  <c r="J15" i="11"/>
  <c r="J17" i="11"/>
  <c r="J21" i="11"/>
  <c r="J9" i="11"/>
  <c r="J50" i="11"/>
  <c r="J16" i="11"/>
  <c r="K5" i="11"/>
  <c r="K21" i="11" s="1"/>
  <c r="J42" i="11"/>
  <c r="J18" i="11"/>
  <c r="J29" i="11"/>
  <c r="J52" i="11"/>
  <c r="J23" i="11"/>
  <c r="J44" i="11"/>
  <c r="J33" i="11"/>
  <c r="J35" i="11"/>
  <c r="J31" i="11"/>
  <c r="J51" i="11"/>
  <c r="J7" i="11"/>
  <c r="J54" i="11"/>
  <c r="K52" i="11" l="1"/>
  <c r="K54" i="11"/>
  <c r="K16" i="11"/>
  <c r="K18" i="11"/>
  <c r="K23" i="11"/>
  <c r="K42" i="11"/>
  <c r="K15" i="11"/>
  <c r="K7" i="11"/>
  <c r="K10" i="11"/>
  <c r="K14" i="11"/>
  <c r="K13" i="11"/>
  <c r="K12" i="11"/>
  <c r="K11" i="11"/>
  <c r="L5" i="11"/>
  <c r="L54" i="11" s="1"/>
  <c r="K17" i="11"/>
  <c r="K50" i="11"/>
  <c r="K39" i="11"/>
  <c r="K26" i="11"/>
  <c r="K35" i="11"/>
  <c r="K9" i="11"/>
  <c r="K33" i="11"/>
  <c r="K29" i="11"/>
  <c r="K31" i="11"/>
  <c r="K44" i="11"/>
  <c r="K51" i="11"/>
  <c r="L33" i="11" l="1"/>
  <c r="L50" i="11"/>
  <c r="L18" i="11"/>
  <c r="L23" i="11"/>
  <c r="L44" i="11"/>
  <c r="L15" i="11"/>
  <c r="M5" i="11"/>
  <c r="M12" i="11" s="1"/>
  <c r="L39" i="11"/>
  <c r="L42" i="11"/>
  <c r="L51" i="11"/>
  <c r="L26" i="11"/>
  <c r="L16" i="11"/>
  <c r="L29" i="11"/>
  <c r="L9" i="11"/>
  <c r="L52" i="11"/>
  <c r="L21" i="11"/>
  <c r="L17" i="11"/>
  <c r="L31" i="11"/>
  <c r="L35" i="11"/>
  <c r="L7" i="11"/>
  <c r="L11" i="11"/>
  <c r="L10" i="11"/>
  <c r="L14" i="11"/>
  <c r="L13" i="11"/>
  <c r="L12" i="11"/>
  <c r="M44" i="11" l="1"/>
  <c r="M16" i="11"/>
  <c r="M21" i="11"/>
  <c r="M7" i="11"/>
  <c r="M11" i="11"/>
  <c r="M13" i="11"/>
  <c r="M10" i="11"/>
  <c r="M50" i="11"/>
  <c r="M33" i="11"/>
  <c r="M14" i="11"/>
  <c r="M52" i="11"/>
  <c r="M9" i="11"/>
  <c r="M23" i="11"/>
  <c r="N5" i="11"/>
  <c r="N7" i="11" s="1"/>
  <c r="M17" i="11"/>
  <c r="M18" i="11"/>
  <c r="M39" i="11"/>
  <c r="M35" i="11"/>
  <c r="M51" i="11"/>
  <c r="M26" i="11"/>
  <c r="M42" i="11"/>
  <c r="M54" i="11"/>
  <c r="M31" i="11"/>
  <c r="M29" i="11"/>
  <c r="M15" i="11"/>
  <c r="N54" i="11" l="1"/>
  <c r="N12" i="11"/>
  <c r="N17" i="11"/>
  <c r="N9" i="11"/>
  <c r="N31" i="11"/>
  <c r="N39" i="11"/>
  <c r="N44" i="11"/>
  <c r="N16" i="11"/>
  <c r="N35" i="11"/>
  <c r="N13" i="11"/>
  <c r="N29" i="11"/>
  <c r="N23" i="11"/>
  <c r="N51" i="11"/>
  <c r="N52" i="11"/>
  <c r="N18" i="11"/>
  <c r="N50" i="11"/>
  <c r="N15" i="11"/>
  <c r="N21" i="11"/>
  <c r="O5" i="11"/>
  <c r="O11" i="11" s="1"/>
  <c r="N10" i="11"/>
  <c r="N14" i="11"/>
  <c r="N26" i="11"/>
  <c r="N11" i="11"/>
  <c r="N42" i="11"/>
  <c r="N33" i="11"/>
  <c r="P5" i="11" l="1"/>
  <c r="P7" i="11" s="1"/>
  <c r="O7" i="11"/>
  <c r="O39" i="11"/>
  <c r="O17" i="11"/>
  <c r="O21" i="11"/>
  <c r="O16" i="11"/>
  <c r="O33" i="11"/>
  <c r="O23" i="11"/>
  <c r="O12" i="11"/>
  <c r="O18" i="11"/>
  <c r="O35" i="11"/>
  <c r="O29" i="11"/>
  <c r="O15" i="11"/>
  <c r="O44" i="11"/>
  <c r="O9" i="11"/>
  <c r="O50" i="11"/>
  <c r="O51" i="11"/>
  <c r="O54" i="11"/>
  <c r="O42" i="11"/>
  <c r="O52" i="11"/>
  <c r="O31" i="11"/>
  <c r="O14" i="11"/>
  <c r="O26" i="11"/>
  <c r="O10" i="11"/>
  <c r="O13" i="11"/>
  <c r="P12" i="11" l="1"/>
  <c r="P50" i="11"/>
  <c r="P51" i="11"/>
  <c r="P29" i="11"/>
  <c r="P42" i="11"/>
  <c r="P15" i="11"/>
  <c r="P35" i="11"/>
  <c r="Q5" i="11"/>
  <c r="Q17" i="11" s="1"/>
  <c r="P54" i="11"/>
  <c r="P26" i="11"/>
  <c r="P39" i="11"/>
  <c r="P18" i="11"/>
  <c r="P44" i="11"/>
  <c r="P13" i="11"/>
  <c r="P31" i="11"/>
  <c r="P16" i="11"/>
  <c r="P14" i="11"/>
  <c r="P9" i="11"/>
  <c r="P21" i="11"/>
  <c r="P17" i="11"/>
  <c r="P4" i="11"/>
  <c r="P10" i="11"/>
  <c r="P33" i="11"/>
  <c r="P52" i="11"/>
  <c r="P11" i="11"/>
  <c r="P23" i="11"/>
  <c r="Q13" i="11" l="1"/>
  <c r="Q35" i="11"/>
  <c r="Q50" i="11"/>
  <c r="Q44" i="11"/>
  <c r="Q52" i="11"/>
  <c r="Q9" i="11"/>
  <c r="Q21" i="11"/>
  <c r="Q33" i="11"/>
  <c r="Q18" i="11"/>
  <c r="Q23" i="11"/>
  <c r="Q16" i="11"/>
  <c r="R5" i="11"/>
  <c r="R9" i="11" s="1"/>
  <c r="Q54" i="11"/>
  <c r="Q12" i="11"/>
  <c r="Q42" i="11"/>
  <c r="Q7" i="11"/>
  <c r="Q39" i="11"/>
  <c r="Q31" i="11"/>
  <c r="Q51" i="11"/>
  <c r="Q14" i="11"/>
  <c r="Q26" i="11"/>
  <c r="Q10" i="11"/>
  <c r="Q15" i="11"/>
  <c r="Q11" i="11"/>
  <c r="Q29" i="11"/>
  <c r="R7" i="11" l="1"/>
  <c r="R17" i="11"/>
  <c r="R54" i="11"/>
  <c r="R35" i="11"/>
  <c r="R15" i="11"/>
  <c r="R12" i="11"/>
  <c r="R51" i="11"/>
  <c r="R50" i="11"/>
  <c r="R13" i="11"/>
  <c r="R29" i="11"/>
  <c r="R23" i="11"/>
  <c r="S5" i="11"/>
  <c r="S21" i="11" s="1"/>
  <c r="R33" i="11"/>
  <c r="R39" i="11"/>
  <c r="R21" i="11"/>
  <c r="R26" i="11"/>
  <c r="R31" i="11"/>
  <c r="R52" i="11"/>
  <c r="R10" i="11"/>
  <c r="R16" i="11"/>
  <c r="R14" i="11"/>
  <c r="R44" i="11"/>
  <c r="R11" i="11"/>
  <c r="R18" i="11"/>
  <c r="R42" i="11"/>
  <c r="S26" i="11" l="1"/>
  <c r="S35" i="11"/>
  <c r="S23" i="11"/>
  <c r="S42" i="11"/>
  <c r="S9" i="11"/>
  <c r="S10" i="11"/>
  <c r="S33" i="11"/>
  <c r="S50" i="11"/>
  <c r="S39" i="11"/>
  <c r="S54" i="11"/>
  <c r="S51" i="11"/>
  <c r="S44" i="11"/>
  <c r="S13" i="11"/>
  <c r="S16" i="11"/>
  <c r="S17" i="11"/>
  <c r="S14" i="11"/>
  <c r="S18" i="11"/>
  <c r="S12" i="11"/>
  <c r="S52" i="11"/>
  <c r="T5" i="11"/>
  <c r="T11" i="11" s="1"/>
  <c r="S7" i="11"/>
  <c r="S15" i="11"/>
  <c r="S29" i="11"/>
  <c r="S11" i="11"/>
  <c r="S31" i="11"/>
  <c r="T54" i="11" l="1"/>
  <c r="T13" i="11"/>
  <c r="T23" i="11"/>
  <c r="T15" i="11"/>
  <c r="T31" i="11"/>
  <c r="T51" i="11"/>
  <c r="T33" i="11"/>
  <c r="T9" i="11"/>
  <c r="T17" i="11"/>
  <c r="T12" i="11"/>
  <c r="T39" i="11"/>
  <c r="T7" i="11"/>
  <c r="T42" i="11"/>
  <c r="T26" i="11"/>
  <c r="T44" i="11"/>
  <c r="T21" i="11"/>
  <c r="T29" i="11"/>
  <c r="U5" i="11"/>
  <c r="U44" i="11" s="1"/>
  <c r="T52" i="11"/>
  <c r="T18" i="11"/>
  <c r="T50" i="11"/>
  <c r="T14" i="11"/>
  <c r="T16" i="11"/>
  <c r="T10" i="11"/>
  <c r="T35" i="11"/>
  <c r="V5" i="11" l="1"/>
  <c r="V10" i="11" s="1"/>
  <c r="U23" i="11"/>
  <c r="U51" i="11"/>
  <c r="U54" i="11"/>
  <c r="U26" i="11"/>
  <c r="U33" i="11"/>
  <c r="U29" i="11"/>
  <c r="U13" i="11"/>
  <c r="U35" i="11"/>
  <c r="U50" i="11"/>
  <c r="U16" i="11"/>
  <c r="U14" i="11"/>
  <c r="U7" i="11"/>
  <c r="U52" i="11"/>
  <c r="U17" i="11"/>
  <c r="U21" i="11"/>
  <c r="U11" i="11"/>
  <c r="U10" i="11"/>
  <c r="U15" i="11"/>
  <c r="U42" i="11"/>
  <c r="U12" i="11"/>
  <c r="U39" i="11"/>
  <c r="U9" i="11"/>
  <c r="U31" i="11"/>
  <c r="U18" i="11"/>
  <c r="V54" i="11" l="1"/>
  <c r="V16" i="11"/>
  <c r="V21" i="11"/>
  <c r="V51" i="11"/>
  <c r="W5" i="11"/>
  <c r="W7" i="11" s="1"/>
  <c r="V31" i="11"/>
  <c r="V9" i="11"/>
  <c r="V7" i="11"/>
  <c r="V17" i="11"/>
  <c r="V52" i="11"/>
  <c r="V18" i="11"/>
  <c r="V15" i="11"/>
  <c r="V14" i="11"/>
  <c r="V23" i="11"/>
  <c r="V39" i="11"/>
  <c r="V11" i="11"/>
  <c r="V44" i="11"/>
  <c r="V50" i="11"/>
  <c r="V12" i="11"/>
  <c r="V13" i="11"/>
  <c r="V35" i="11"/>
  <c r="V26" i="11"/>
  <c r="V42" i="11"/>
  <c r="V29" i="11"/>
  <c r="V33" i="11"/>
  <c r="W54" i="11" l="1"/>
  <c r="W35" i="11"/>
  <c r="W39" i="11"/>
  <c r="W4" i="11"/>
  <c r="W16" i="11"/>
  <c r="W44" i="11"/>
  <c r="W17" i="11"/>
  <c r="W33" i="11"/>
  <c r="W26" i="11"/>
  <c r="W23" i="11"/>
  <c r="W29" i="11"/>
  <c r="W50" i="11"/>
  <c r="W12" i="11"/>
  <c r="W51" i="11"/>
  <c r="W11" i="11"/>
  <c r="W42" i="11"/>
  <c r="W31" i="11"/>
  <c r="W52" i="11"/>
  <c r="W21" i="11"/>
  <c r="W13" i="11"/>
  <c r="W9" i="11"/>
  <c r="W14" i="11"/>
  <c r="X5" i="11"/>
  <c r="X12" i="11" s="1"/>
  <c r="W10" i="11"/>
  <c r="W15" i="11"/>
  <c r="W18" i="11"/>
  <c r="X7" i="11" l="1"/>
  <c r="X44" i="11"/>
  <c r="X10" i="11"/>
  <c r="X9" i="11"/>
  <c r="X23" i="11"/>
  <c r="X18" i="11"/>
  <c r="X50" i="11"/>
  <c r="X39" i="11"/>
  <c r="Y5" i="11"/>
  <c r="Y10" i="11" s="1"/>
  <c r="X26" i="11"/>
  <c r="X52" i="11"/>
  <c r="X33" i="11"/>
  <c r="X51" i="11"/>
  <c r="X54" i="11"/>
  <c r="X42" i="11"/>
  <c r="X16" i="11"/>
  <c r="X15" i="11"/>
  <c r="X11" i="11"/>
  <c r="X35" i="11"/>
  <c r="X17" i="11"/>
  <c r="X21" i="11"/>
  <c r="X13" i="11"/>
  <c r="X29" i="11"/>
  <c r="X31" i="11"/>
  <c r="X14" i="11"/>
  <c r="Y21" i="11" l="1"/>
  <c r="Y39" i="11"/>
  <c r="Y42" i="11"/>
  <c r="Y16" i="11"/>
  <c r="Y29" i="11"/>
  <c r="Y51" i="11"/>
  <c r="Y15" i="11"/>
  <c r="Y50" i="11"/>
  <c r="Y26" i="11"/>
  <c r="Z5" i="11"/>
  <c r="Z13" i="11" s="1"/>
  <c r="Y7" i="11"/>
  <c r="Y31" i="11"/>
  <c r="Y54" i="11"/>
  <c r="Y33" i="11"/>
  <c r="Y44" i="11"/>
  <c r="Y9" i="11"/>
  <c r="Y23" i="11"/>
  <c r="Y52" i="11"/>
  <c r="Y12" i="11"/>
  <c r="Y35" i="11"/>
  <c r="Y11" i="11"/>
  <c r="Y13" i="11"/>
  <c r="Y14" i="11"/>
  <c r="Y18" i="11"/>
  <c r="Y17" i="11"/>
  <c r="Z54" i="11" l="1"/>
  <c r="Z42" i="11"/>
  <c r="Z50" i="11"/>
  <c r="AA5" i="11"/>
  <c r="AB5" i="11" s="1"/>
  <c r="Z39" i="11"/>
  <c r="Z18" i="11"/>
  <c r="Z9" i="11"/>
  <c r="Z29" i="11"/>
  <c r="Z16" i="11"/>
  <c r="Z23" i="11"/>
  <c r="Z33" i="11"/>
  <c r="Z31" i="11"/>
  <c r="Z21" i="11"/>
  <c r="Z51" i="11"/>
  <c r="Z52" i="11"/>
  <c r="Z10" i="11"/>
  <c r="Z35" i="11"/>
  <c r="Z11" i="11"/>
  <c r="Z15" i="11"/>
  <c r="Z17" i="11"/>
  <c r="Z14" i="11"/>
  <c r="Z44" i="11"/>
  <c r="Z7" i="11"/>
  <c r="Z12" i="11"/>
  <c r="Z26" i="11"/>
  <c r="AA42" i="11" l="1"/>
  <c r="AA50" i="11"/>
  <c r="AA35" i="11"/>
  <c r="AA15" i="11"/>
  <c r="AA33" i="11"/>
  <c r="AA12" i="11"/>
  <c r="AA9" i="11"/>
  <c r="AA26" i="11"/>
  <c r="AA10" i="11"/>
  <c r="AA29" i="11"/>
  <c r="AA21" i="11"/>
  <c r="AA51" i="11"/>
  <c r="AA23" i="11"/>
  <c r="AA39" i="11"/>
  <c r="AA17" i="11"/>
  <c r="AA13" i="11"/>
  <c r="AA11" i="11"/>
  <c r="AA52" i="11"/>
  <c r="AA31" i="11"/>
  <c r="AA14" i="11"/>
  <c r="AA44" i="11"/>
  <c r="AA18" i="11"/>
  <c r="AA7" i="11"/>
  <c r="AA16" i="11"/>
  <c r="AA54" i="11"/>
  <c r="AB7" i="11"/>
  <c r="AB12" i="11"/>
  <c r="AB11" i="11"/>
  <c r="AB14" i="11"/>
  <c r="AB10" i="11"/>
  <c r="AB13" i="11"/>
  <c r="AB52" i="11"/>
  <c r="AB35" i="11"/>
  <c r="AB54" i="11"/>
  <c r="AB42" i="11"/>
  <c r="AB44" i="11"/>
  <c r="AB50" i="11"/>
  <c r="AB51" i="11"/>
  <c r="AB29" i="11"/>
  <c r="AB18" i="11"/>
  <c r="AB26" i="11"/>
  <c r="AB16" i="11"/>
  <c r="AB9" i="11"/>
  <c r="AB15" i="11"/>
  <c r="AB31" i="11"/>
  <c r="AB39" i="11"/>
  <c r="AB17" i="11"/>
  <c r="AB33" i="11"/>
  <c r="AB21" i="11"/>
  <c r="AB23" i="11"/>
</calcChain>
</file>

<file path=xl/sharedStrings.xml><?xml version="1.0" encoding="utf-8"?>
<sst xmlns="http://schemas.openxmlformats.org/spreadsheetml/2006/main" count="104" uniqueCount="89">
  <si>
    <t>Créez un diagramme de Gantt dans cette feuille de calcul.
Entrez le titre de ce projet dans la cellule B1. 
Le titre de la légende figure dans la cellule I1.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</si>
  <si>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Une légende figure dans les cellules I2 à AC2.</t>
  </si>
  <si>
    <t>Entrez le nom du Responsable du projet dans la cellule B3. Entrez la date de début du projet dans la cellule F3, ou autorisez l’exemple de formule à rechercher la plus petite valeur de date dans le tableau de données du diagramme de Gantt.  
Date de début du projet : l’étiquette figure dans la cellule D3.</t>
  </si>
  <si>
    <t>Un incrément de défilement figure dans la cellule F4. 
Les mois des dates dans la ligne 5 s’affichent dans les cellules I4 à BL4.
Ne modifiez pas ces cellules. Elles sont mises à jour automatiquement en fonction de la date de début du projet figurant dans la cellule F3.</t>
  </si>
  <si>
    <t>Les cellules I5 à BL5 contiennent les numéros de jour du mois représenté dans le bloc de cellules au-dessus de chaque cellule de date. Leurs valeurs sont calculées automatiquement.
Ne modifiez pas ces cellules.
La date du jour est entourée de rouge (hex #AD3815), depuis la date du jour dans la ligne 5 jusqu’à la colonne de date entière à la fin du planning de projet.</t>
  </si>
  <si>
    <t>Une barre de défilement figure dans les cellules I6 à BL6. L’incrément de pagination dans les données est défini sur 2 pages à la fois. Il est possible de le configurer dans les paramètres de la barre de contrôle. 
Pour avancer ou reculer dans la chronologie, entrez une valeur égale ou supérieure à 0 dans la cellule F4.
La valeur 0 vous permet d’accéder au début du graphique.</t>
  </si>
  <si>
    <t>Cette ligne contient des en-têtes pour le planning de projet figurant sous ceux-ci. 
Naviguez des cellules B7 à BL7 pour entendre l’énoncé du contenu. Première lettre de chaque jour de la semaine pour la date figurant au-dessus de cet en-tête. Commence dans la cellule I7, et continue jusqu’à la cellule BL7.
Le diagramme entier de chronologie du projet est généré automatiquement en fonction de la catégorie, de la date de début et du nombre de jours entré dans le tableau Jalons.</t>
  </si>
  <si>
    <t xml:space="preserve">Ne supprimez pas cette ligne. Cette ligne est masquée afin de préserver une formule utilisée pour mettre en évidence le jour en cours au sein du planning de projet. </t>
  </si>
  <si>
    <t>Entrez les informations du projet des cellules B9 à G9. 
Les cellules B9 à G33 contiennent les exemples de données.
Entrez la description du jalon, sélectionnez une catégorie dans la liste déroulante, affectez une personne à l’élément, entrez l’avancement, la date de début et le nombre de jours pour la tâche pour démarrer la génération du diagramme.
L’instruction suivante figure dans la cellule A34.</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</si>
  <si>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</si>
  <si>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</si>
  <si>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</si>
  <si>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Catégorie</t>
  </si>
  <si>
    <t>Risque faible</t>
  </si>
  <si>
    <t>Risque moyen</t>
  </si>
  <si>
    <t>Risque élevé</t>
  </si>
  <si>
    <t>En bonne voie</t>
  </si>
  <si>
    <t>Date de début du projet :</t>
  </si>
  <si>
    <t>Incrément de défilement :</t>
  </si>
  <si>
    <t>Affecté à</t>
  </si>
  <si>
    <t>Avancement</t>
  </si>
  <si>
    <t>Début</t>
  </si>
  <si>
    <t>Nombre de jours</t>
  </si>
  <si>
    <t>Légende :</t>
  </si>
  <si>
    <t>À propos de ce modèle</t>
  </si>
  <si>
    <t xml:space="preserve">Ce modèle fournit un moyen simple de créer un diagramme de Gantt pour vous aider à visualiser et à suivre votre projet. Entrez simplement la description de vos tâches, sélectionnez une catégorie (Objectif, Jalon, En bonne voie, Risque faible, Risque moyen, Risque élevé, Avancement en tant que pourcentage d’accomplissement de la tâche), une date de début et le nombre de jours pour accomplir la tâche. Le diagramme de Gantt prend forme et utilise un codage couleur pour faciliter la distinction des différentes catégories. Une barre de défilement vous permet de parcourir la chronologie. Insérez des tâches en insérant des lignes.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</si>
  <si>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</si>
  <si>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</si>
  <si>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Ceci est la dernière instruction de cette feuille de calcul.</t>
  </si>
  <si>
    <t>Créer le tableau du niveau</t>
  </si>
  <si>
    <t>Dessiner le niveau</t>
  </si>
  <si>
    <t>Dessiner les briques</t>
  </si>
  <si>
    <t>Dessiner les échelles</t>
  </si>
  <si>
    <t>Dessiner les lingots</t>
  </si>
  <si>
    <t>Dessiner les personnages</t>
  </si>
  <si>
    <t>Dessiner Lode Runner</t>
  </si>
  <si>
    <t>Dessiner les gardes</t>
  </si>
  <si>
    <t>Animer Lode Runner</t>
  </si>
  <si>
    <t>Se déplacer horizontalement</t>
  </si>
  <si>
    <t>Se déplacer verticalement</t>
  </si>
  <si>
    <t>Chuter</t>
  </si>
  <si>
    <t>Ramasser des lingots</t>
  </si>
  <si>
    <t>Animer les gardes</t>
  </si>
  <si>
    <t>Se déplacer</t>
  </si>
  <si>
    <t>Tomber dans un trou</t>
  </si>
  <si>
    <t>Mettre à jour le temps écoulé</t>
  </si>
  <si>
    <t>Émil</t>
  </si>
  <si>
    <t>Lode Runner</t>
  </si>
  <si>
    <t>Par Caroline Boudreau</t>
  </si>
  <si>
    <t>et Émil Dallaire</t>
  </si>
  <si>
    <t>Caroline</t>
  </si>
  <si>
    <t>Mourir dans un trou</t>
  </si>
  <si>
    <t xml:space="preserve">Mourir </t>
  </si>
  <si>
    <t>Collision avec les gardes</t>
  </si>
  <si>
    <t>Sur une passerelle</t>
  </si>
  <si>
    <t>Sur les barres de franchissement</t>
  </si>
  <si>
    <t>Dans les échelles</t>
  </si>
  <si>
    <t>Obstacles au trou</t>
  </si>
  <si>
    <t>Remplissage automatique</t>
  </si>
  <si>
    <t>Creuser les trous (gauche et droite)</t>
  </si>
  <si>
    <t>Bloquer commandes</t>
  </si>
  <si>
    <t>Chuter dans toutes les situations</t>
  </si>
  <si>
    <t>Apparence et emplacement</t>
  </si>
  <si>
    <t>Deplacement horizontal vers le joueur</t>
  </si>
  <si>
    <t>Deplacement vertical vers le joueur</t>
  </si>
  <si>
    <t>Rester pris</t>
  </si>
  <si>
    <t>Sortir après 4 secondes</t>
  </si>
  <si>
    <t>Empêcher déplacement horizontal</t>
  </si>
  <si>
    <t>Gerer les lingots</t>
  </si>
  <si>
    <t>Ramasser automatiquement</t>
  </si>
  <si>
    <t>Indiquer visuellement possesion</t>
  </si>
  <si>
    <t>Limiter les lingots par garde</t>
  </si>
  <si>
    <t>Se déplacer plus lentement</t>
  </si>
  <si>
    <t>Relâcher lingot aléatoirement</t>
  </si>
  <si>
    <t>Relâcher lingot automatiquement</t>
  </si>
  <si>
    <t>Gerer le jeu</t>
  </si>
  <si>
    <t>Gerer pointage</t>
  </si>
  <si>
    <t>Pointage niveau</t>
  </si>
  <si>
    <t>Pointage culmulé</t>
  </si>
  <si>
    <t>Afficher fin de la partie</t>
  </si>
  <si>
    <t>Gerer les vies de Lode Runner</t>
  </si>
  <si>
    <t>Mise à jour des vies</t>
  </si>
  <si>
    <t>Gerer les niveaux</t>
  </si>
  <si>
    <t>Ajuster le nombre de gardes</t>
  </si>
  <si>
    <t>Attendre joueur</t>
  </si>
  <si>
    <t>Mettre à jour affichage</t>
  </si>
  <si>
    <t>Gerer les sons</t>
  </si>
  <si>
    <t>Créer/ trouver sons</t>
  </si>
  <si>
    <t>Ajouter sons selon situations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</si>
</sst>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u/>
      <sz val="11"/>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20" fillId="0" borderId="0" applyNumberFormat="0" applyFill="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0" applyNumberFormat="0" applyBorder="0" applyAlignment="0" applyProtection="0"/>
    <xf numFmtId="0" fontId="24" fillId="12" borderId="14" applyNumberFormat="0" applyAlignment="0" applyProtection="0"/>
    <xf numFmtId="0" fontId="25" fillId="13" borderId="15" applyNumberFormat="0" applyAlignment="0" applyProtection="0"/>
    <xf numFmtId="0" fontId="26" fillId="13" borderId="14" applyNumberFormat="0" applyAlignment="0" applyProtection="0"/>
    <xf numFmtId="0" fontId="27" fillId="0" borderId="16" applyNumberFormat="0" applyFill="0" applyAlignment="0" applyProtection="0"/>
    <xf numFmtId="0" fontId="28" fillId="14" borderId="17" applyNumberFormat="0" applyAlignment="0" applyProtection="0"/>
    <xf numFmtId="0" fontId="29" fillId="0" borderId="0" applyNumberFormat="0" applyFill="0" applyBorder="0" applyAlignment="0" applyProtection="0"/>
    <xf numFmtId="0" fontId="6" fillId="15"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4"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4"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0" fontId="2" fillId="3" borderId="2"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167" fontId="16" fillId="3" borderId="2" xfId="0" applyNumberFormat="1" applyFont="1" applyFill="1" applyBorder="1" applyAlignment="1">
      <alignment horizontal="center" vertical="center"/>
    </xf>
    <xf numFmtId="167" fontId="16" fillId="3" borderId="0" xfId="0" applyNumberFormat="1" applyFont="1" applyFill="1" applyBorder="1" applyAlignment="1">
      <alignment horizontal="center" vertical="center"/>
    </xf>
    <xf numFmtId="167" fontId="16" fillId="3" borderId="3" xfId="0" applyNumberFormat="1" applyFont="1" applyFill="1" applyBorder="1" applyAlignment="1">
      <alignment horizontal="center" vertical="center"/>
    </xf>
    <xf numFmtId="0" fontId="0" fillId="0" borderId="0" xfId="0" applyFont="1" applyFill="1" applyBorder="1" applyAlignment="1">
      <alignment horizontal="left" vertical="center" wrapText="1" indent="2"/>
    </xf>
    <xf numFmtId="14" fontId="0" fillId="0" borderId="0" xfId="0" applyNumberFormat="1"/>
    <xf numFmtId="0" fontId="0" fillId="0" borderId="0" xfId="0" applyAlignment="1">
      <alignment horizontal="center" vertical="center"/>
    </xf>
    <xf numFmtId="0" fontId="0" fillId="0" borderId="0" xfId="0" applyFont="1" applyFill="1" applyBorder="1" applyAlignment="1">
      <alignment horizontal="left" vertical="center" wrapText="1" indent="3"/>
    </xf>
    <xf numFmtId="0" fontId="31" fillId="0" borderId="0" xfId="0" applyFont="1" applyFill="1" applyBorder="1" applyAlignment="1">
      <alignment horizontal="left" vertical="center" wrapText="1" indent="1"/>
    </xf>
    <xf numFmtId="14" fontId="0" fillId="0" borderId="0" xfId="9" applyFont="1">
      <alignment horizontal="center" vertical="center"/>
    </xf>
    <xf numFmtId="0" fontId="14" fillId="40" borderId="0" xfId="3" applyFill="1"/>
    <xf numFmtId="0" fontId="0" fillId="40" borderId="0" xfId="0" applyFont="1" applyFill="1" applyBorder="1" applyAlignment="1">
      <alignment horizontal="left" vertical="center" wrapText="1" indent="3"/>
    </xf>
    <xf numFmtId="0" fontId="0" fillId="40" borderId="0" xfId="0" applyFont="1" applyFill="1" applyBorder="1" applyAlignment="1">
      <alignment horizontal="center" vertical="center"/>
    </xf>
    <xf numFmtId="9" fontId="0" fillId="40" borderId="0" xfId="2" applyFont="1" applyFill="1" applyBorder="1">
      <alignment horizontal="center" vertical="center"/>
    </xf>
    <xf numFmtId="14" fontId="0" fillId="40" borderId="0" xfId="9" applyFont="1" applyFill="1" applyBorder="1">
      <alignment horizontal="center" vertical="center"/>
    </xf>
    <xf numFmtId="168" fontId="0" fillId="40" borderId="0" xfId="10" applyFont="1" applyFill="1" applyBorder="1">
      <alignment horizontal="center" vertical="center"/>
    </xf>
    <xf numFmtId="0" fontId="4" fillId="40" borderId="0" xfId="0" applyNumberFormat="1" applyFont="1" applyFill="1" applyBorder="1" applyAlignment="1">
      <alignment horizontal="center" vertical="center"/>
    </xf>
    <xf numFmtId="0" fontId="0" fillId="40" borderId="9" xfId="0" applyFill="1" applyBorder="1" applyAlignment="1">
      <alignment horizontal="center" vertical="center"/>
    </xf>
    <xf numFmtId="0" fontId="0" fillId="40" borderId="0" xfId="0" applyFill="1" applyAlignment="1">
      <alignment vertical="center"/>
    </xf>
    <xf numFmtId="0" fontId="18" fillId="7"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5" borderId="0" xfId="0" applyFont="1" applyFill="1" applyAlignment="1">
      <alignment horizontal="center" vertical="center"/>
    </xf>
    <xf numFmtId="0" fontId="17" fillId="6" borderId="0" xfId="0" applyFont="1" applyFill="1" applyAlignment="1">
      <alignment horizontal="center" vertical="center"/>
    </xf>
    <xf numFmtId="0" fontId="18" fillId="8" borderId="0" xfId="0" applyFont="1" applyFill="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9" xr:uid="{00000000-0005-0000-0000-000002000000}"/>
    <cellStyle name="Entrée" xfId="17" builtinId="20" customBuiltin="1"/>
    <cellStyle name="Insatisfaisant" xfId="15" builtinId="27" customBuiltin="1"/>
    <cellStyle name="Lien hypertexte" xfId="1" builtinId="8" customBuiltin="1"/>
    <cellStyle name="Milliers" xfId="4" builtinId="3" customBuiltin="1"/>
    <cellStyle name="Milliers [0]" xfId="10" builtinId="6" customBuiltin="1"/>
    <cellStyle name="Monétaire" xfId="11" builtinId="4" customBuiltin="1"/>
    <cellStyle name="Monétaire [0]" xfId="12" builtinId="7" customBuiltin="1"/>
    <cellStyle name="Neutre" xfId="16" builtinId="28" customBuiltin="1"/>
    <cellStyle name="Normal" xfId="0" builtinId="0" customBuiltin="1"/>
    <cellStyle name="Note" xfId="23" builtinId="10" customBuiltin="1"/>
    <cellStyle name="Pourcentage" xfId="2" builtinId="5" customBuiltin="1"/>
    <cellStyle name="Satisfaisant" xfId="14" builtinId="26" customBuiltin="1"/>
    <cellStyle name="Sortie" xfId="18" builtinId="21" customBuiltin="1"/>
    <cellStyle name="Texte explicatif" xfId="24" builtinId="53" customBuiltin="1"/>
    <cellStyle name="Titre" xfId="5" builtinId="15" customBuiltin="1"/>
    <cellStyle name="Titre 1" xfId="6" builtinId="16" customBuiltin="1"/>
    <cellStyle name="Titre 2" xfId="7" builtinId="17" customBuiltin="1"/>
    <cellStyle name="Titre 3" xfId="8" builtinId="18" customBuiltin="1"/>
    <cellStyle name="Titre 4" xfId="13" builtinId="19" customBuiltin="1"/>
    <cellStyle name="Total" xfId="25" builtinId="25" customBuiltin="1"/>
    <cellStyle name="Vérification" xfId="21" builtinId="23" customBuiltin="1"/>
    <cellStyle name="zTexteMasqué" xfId="3" xr:uid="{00000000-0005-0000-0000-00000A000000}"/>
  </cellStyles>
  <dxfs count="227">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Style de tableau Gantt" pivot="0" count="3" xr9:uid="{00000000-0011-0000-FFFF-FFFF00000000}">
      <tableStyleElement type="wholeTable" dxfId="226"/>
      <tableStyleElement type="headerRow" dxfId="225"/>
      <tableStyleElement type="firstRowStripe" dxfId="224"/>
    </tableStyle>
    <tableStyle name="ListeTâches" pivot="0" count="9" xr9:uid="{00000000-0011-0000-FFFF-FFFF01000000}">
      <tableStyleElement type="wholeTable" dxfId="223"/>
      <tableStyleElement type="headerRow" dxfId="222"/>
      <tableStyleElement type="totalRow" dxfId="221"/>
      <tableStyleElement type="firstColumn" dxfId="220"/>
      <tableStyleElement type="lastColumn" dxfId="219"/>
      <tableStyleElement type="firstRowStripe" dxfId="218"/>
      <tableStyleElement type="secondRowStripe" dxfId="217"/>
      <tableStyleElement type="firstColumnStripe" dxfId="216"/>
      <tableStyleElement type="secondColumnStripe" dxfId="2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7:G65" totalsRowShown="0">
  <autoFilter ref="B7:G65"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tion du jalon" dataDxfId="2"/>
    <tableColumn id="2" xr3:uid="{00000000-0010-0000-0000-000002000000}" name="Catégorie" dataDxfId="1"/>
    <tableColumn id="3" xr3:uid="{00000000-0010-0000-0000-000003000000}" name="Affecté à" dataDxfId="0"/>
    <tableColumn id="4" xr3:uid="{00000000-0010-0000-0000-000004000000}" name="Avancement"/>
    <tableColumn id="5" xr3:uid="{00000000-0010-0000-0000-000005000000}" name="Début" dataCellStyle="Date"/>
    <tableColumn id="6" xr3:uid="{00000000-0010-0000-0000-000006000000}" name="Nombre de jours"/>
  </tableColumns>
  <tableStyleInfo name="Style de tableau Gantt"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68"/>
  <sheetViews>
    <sheetView showGridLines="0" tabSelected="1" showRuler="0" topLeftCell="A45" zoomScale="85" zoomScaleNormal="85" zoomScalePageLayoutView="70" workbookViewId="0">
      <selection activeCell="C63" sqref="C63"/>
    </sheetView>
  </sheetViews>
  <sheetFormatPr baseColWidth="10" defaultColWidth="9.1640625" defaultRowHeight="30" customHeight="1" x14ac:dyDescent="0.2"/>
  <cols>
    <col min="1" max="1" width="2.6640625" style="14" customWidth="1"/>
    <col min="2" max="2" width="32.5" customWidth="1"/>
    <col min="3" max="3" width="14.83203125" style="20" customWidth="1"/>
    <col min="4" max="4" width="20.5" customWidth="1"/>
    <col min="5" max="5" width="13.6640625" customWidth="1"/>
    <col min="6" max="6" width="11.1640625" style="3" customWidth="1"/>
    <col min="7" max="7" width="10.5" customWidth="1"/>
    <col min="8" max="8" width="2.6640625" customWidth="1"/>
    <col min="9" max="28" width="9.33203125" customWidth="1"/>
    <col min="33" max="34" width="10.33203125"/>
  </cols>
  <sheetData>
    <row r="1" spans="1:28" ht="30" customHeight="1" x14ac:dyDescent="0.35">
      <c r="A1" s="15" t="s">
        <v>0</v>
      </c>
      <c r="B1" s="17" t="s">
        <v>47</v>
      </c>
      <c r="C1" s="17"/>
      <c r="D1" s="1"/>
      <c r="F1"/>
      <c r="G1" s="7"/>
      <c r="I1" s="38" t="s">
        <v>23</v>
      </c>
      <c r="J1" s="8"/>
      <c r="K1" s="20"/>
      <c r="L1" s="20"/>
      <c r="M1" s="20"/>
      <c r="N1" s="20"/>
      <c r="O1" s="20"/>
      <c r="P1" s="20"/>
      <c r="Q1" s="20"/>
      <c r="R1" s="20"/>
      <c r="S1" s="20"/>
      <c r="T1" s="20"/>
      <c r="U1" s="20"/>
      <c r="V1" s="20"/>
      <c r="W1" s="20"/>
      <c r="X1" s="20"/>
      <c r="Y1" s="20"/>
      <c r="Z1" s="20"/>
      <c r="AA1" s="20"/>
      <c r="AB1" s="20"/>
    </row>
    <row r="2" spans="1:28" ht="30" customHeight="1" x14ac:dyDescent="0.25">
      <c r="A2" s="15" t="s">
        <v>1</v>
      </c>
      <c r="B2" s="18" t="s">
        <v>48</v>
      </c>
      <c r="C2" s="18"/>
      <c r="F2" s="23"/>
      <c r="G2" s="21"/>
      <c r="I2" s="71" t="s">
        <v>16</v>
      </c>
      <c r="J2" s="71"/>
      <c r="K2" s="71"/>
      <c r="L2" s="71"/>
      <c r="M2" s="71"/>
      <c r="O2" s="72" t="s">
        <v>13</v>
      </c>
      <c r="P2" s="72"/>
      <c r="Q2" s="72"/>
      <c r="R2" s="72"/>
      <c r="S2" s="72"/>
      <c r="U2" s="73" t="s">
        <v>14</v>
      </c>
      <c r="V2" s="73"/>
      <c r="W2" s="73"/>
      <c r="X2" s="73"/>
      <c r="Y2" s="73"/>
      <c r="AA2" s="65" t="s">
        <v>15</v>
      </c>
      <c r="AB2" s="65"/>
    </row>
    <row r="3" spans="1:28" ht="30" customHeight="1" x14ac:dyDescent="0.2">
      <c r="A3" s="15" t="s">
        <v>2</v>
      </c>
      <c r="B3" s="19" t="s">
        <v>49</v>
      </c>
      <c r="C3" s="19"/>
      <c r="D3" s="66" t="s">
        <v>17</v>
      </c>
      <c r="E3" s="67"/>
      <c r="F3" s="69">
        <v>43880</v>
      </c>
      <c r="G3" s="70"/>
      <c r="H3" s="22"/>
    </row>
    <row r="4" spans="1:28" ht="30" customHeight="1" x14ac:dyDescent="0.25">
      <c r="A4" s="15" t="s">
        <v>3</v>
      </c>
      <c r="D4" s="66" t="s">
        <v>18</v>
      </c>
      <c r="E4" s="67"/>
      <c r="F4" s="41">
        <v>0</v>
      </c>
      <c r="I4" s="40" t="str">
        <f ca="1">TEXT(I5,"mmmm")</f>
        <v>février</v>
      </c>
      <c r="J4" s="40"/>
      <c r="K4" s="40"/>
      <c r="L4" s="40"/>
      <c r="M4" s="40"/>
      <c r="N4" s="40"/>
      <c r="O4" s="40"/>
      <c r="P4" s="40" t="str">
        <f ca="1">IF(TEXT(P5,"mmmm")=I4,"",TEXT(P5,"mmmm"))</f>
        <v/>
      </c>
      <c r="Q4" s="40"/>
      <c r="R4" s="40"/>
      <c r="S4" s="40"/>
      <c r="T4" s="40"/>
      <c r="U4" s="40"/>
      <c r="V4" s="40"/>
      <c r="W4" s="40" t="str">
        <f ca="1">IF(OR(TEXT(W5,"mmmm")=P4,TEXT(W5,"mmmm")=I4),"",TEXT(W5,"mmmm"))</f>
        <v>mars</v>
      </c>
      <c r="X4" s="40"/>
      <c r="Y4" s="40"/>
      <c r="Z4" s="40"/>
      <c r="AA4" s="40"/>
      <c r="AB4" s="40"/>
    </row>
    <row r="5" spans="1:28" ht="15" customHeight="1" x14ac:dyDescent="0.2">
      <c r="A5" s="15" t="s">
        <v>4</v>
      </c>
      <c r="B5" s="68"/>
      <c r="C5" s="68"/>
      <c r="D5" s="68"/>
      <c r="E5" s="68"/>
      <c r="F5" s="68"/>
      <c r="G5" s="68"/>
      <c r="H5" s="68"/>
      <c r="I5" s="47">
        <f ca="1">IFERROR(Début_Projet+Incrément_Défilement,TODAY())</f>
        <v>43880</v>
      </c>
      <c r="J5" s="48">
        <f ca="1">I5+1</f>
        <v>43881</v>
      </c>
      <c r="K5" s="48">
        <f t="shared" ref="K5:AB5" ca="1" si="0">J5+1</f>
        <v>43882</v>
      </c>
      <c r="L5" s="48">
        <f t="shared" ca="1" si="0"/>
        <v>43883</v>
      </c>
      <c r="M5" s="48">
        <f t="shared" ca="1" si="0"/>
        <v>43884</v>
      </c>
      <c r="N5" s="48">
        <f t="shared" ca="1" si="0"/>
        <v>43885</v>
      </c>
      <c r="O5" s="49">
        <f t="shared" ca="1" si="0"/>
        <v>43886</v>
      </c>
      <c r="P5" s="47">
        <f ca="1">O5+1</f>
        <v>43887</v>
      </c>
      <c r="Q5" s="48">
        <f ca="1">P5+1</f>
        <v>43888</v>
      </c>
      <c r="R5" s="48">
        <f t="shared" ca="1" si="0"/>
        <v>43889</v>
      </c>
      <c r="S5" s="48">
        <f t="shared" ca="1" si="0"/>
        <v>43890</v>
      </c>
      <c r="T5" s="48">
        <f t="shared" ca="1" si="0"/>
        <v>43891</v>
      </c>
      <c r="U5" s="48">
        <f t="shared" ca="1" si="0"/>
        <v>43892</v>
      </c>
      <c r="V5" s="49">
        <f t="shared" ca="1" si="0"/>
        <v>43893</v>
      </c>
      <c r="W5" s="47">
        <f ca="1">V5+1</f>
        <v>43894</v>
      </c>
      <c r="X5" s="48">
        <f ca="1">W5+1</f>
        <v>43895</v>
      </c>
      <c r="Y5" s="48">
        <f t="shared" ca="1" si="0"/>
        <v>43896</v>
      </c>
      <c r="Z5" s="48">
        <f t="shared" ca="1" si="0"/>
        <v>43897</v>
      </c>
      <c r="AA5" s="48">
        <f t="shared" ca="1" si="0"/>
        <v>43898</v>
      </c>
      <c r="AB5" s="48">
        <f t="shared" ca="1" si="0"/>
        <v>43899</v>
      </c>
    </row>
    <row r="6" spans="1:28" s="20" customFormat="1" ht="25.25" customHeight="1" x14ac:dyDescent="0.2">
      <c r="A6" s="15" t="s">
        <v>5</v>
      </c>
      <c r="B6" s="34"/>
      <c r="C6" s="34"/>
      <c r="D6" s="34"/>
      <c r="E6" s="34"/>
      <c r="F6" s="34"/>
      <c r="G6" s="34"/>
      <c r="H6" s="34"/>
      <c r="I6" s="42"/>
      <c r="J6" s="43"/>
      <c r="K6" s="43"/>
      <c r="L6" s="43"/>
      <c r="M6" s="43"/>
      <c r="N6" s="43"/>
      <c r="O6" s="44"/>
      <c r="P6" s="42"/>
      <c r="Q6" s="43"/>
      <c r="R6" s="43"/>
      <c r="S6" s="43"/>
      <c r="T6" s="43"/>
      <c r="U6" s="43"/>
      <c r="V6" s="44"/>
      <c r="W6" s="42"/>
      <c r="X6" s="43"/>
      <c r="Y6" s="43"/>
      <c r="Z6" s="43"/>
      <c r="AA6" s="43"/>
      <c r="AB6" s="43"/>
    </row>
    <row r="7" spans="1:28" ht="31" customHeight="1" thickBot="1" x14ac:dyDescent="0.25">
      <c r="A7" s="15" t="s">
        <v>6</v>
      </c>
      <c r="B7" s="28" t="s">
        <v>10</v>
      </c>
      <c r="C7" s="29" t="s">
        <v>12</v>
      </c>
      <c r="D7" s="29" t="s">
        <v>19</v>
      </c>
      <c r="E7" s="29" t="s">
        <v>20</v>
      </c>
      <c r="F7" s="29" t="s">
        <v>21</v>
      </c>
      <c r="G7" s="29" t="s">
        <v>22</v>
      </c>
      <c r="H7" s="27"/>
      <c r="I7" s="25" t="str">
        <f t="shared" ref="I7:AB7" ca="1" si="1">LEFT(TEXT(I5,"jjj"),1)</f>
        <v>m</v>
      </c>
      <c r="J7" s="25" t="str">
        <f t="shared" ca="1" si="1"/>
        <v>j</v>
      </c>
      <c r="K7" s="25" t="str">
        <f t="shared" ca="1" si="1"/>
        <v>v</v>
      </c>
      <c r="L7" s="25" t="str">
        <f t="shared" ca="1" si="1"/>
        <v>s</v>
      </c>
      <c r="M7" s="25" t="str">
        <f t="shared" ca="1" si="1"/>
        <v>d</v>
      </c>
      <c r="N7" s="25" t="str">
        <f t="shared" ca="1" si="1"/>
        <v>l</v>
      </c>
      <c r="O7" s="25" t="str">
        <f t="shared" ca="1" si="1"/>
        <v>m</v>
      </c>
      <c r="P7" s="25" t="str">
        <f t="shared" ca="1" si="1"/>
        <v>m</v>
      </c>
      <c r="Q7" s="25" t="str">
        <f t="shared" ca="1" si="1"/>
        <v>j</v>
      </c>
      <c r="R7" s="25" t="str">
        <f t="shared" ca="1" si="1"/>
        <v>v</v>
      </c>
      <c r="S7" s="25" t="str">
        <f t="shared" ca="1" si="1"/>
        <v>s</v>
      </c>
      <c r="T7" s="25" t="str">
        <f t="shared" ca="1" si="1"/>
        <v>d</v>
      </c>
      <c r="U7" s="25" t="str">
        <f t="shared" ca="1" si="1"/>
        <v>l</v>
      </c>
      <c r="V7" s="25" t="str">
        <f t="shared" ca="1" si="1"/>
        <v>m</v>
      </c>
      <c r="W7" s="25" t="str">
        <f t="shared" ca="1" si="1"/>
        <v>m</v>
      </c>
      <c r="X7" s="25" t="str">
        <f t="shared" ca="1" si="1"/>
        <v>j</v>
      </c>
      <c r="Y7" s="25" t="str">
        <f t="shared" ca="1" si="1"/>
        <v>v</v>
      </c>
      <c r="Z7" s="25" t="str">
        <f t="shared" ca="1" si="1"/>
        <v>s</v>
      </c>
      <c r="AA7" s="25" t="str">
        <f t="shared" ca="1" si="1"/>
        <v>d</v>
      </c>
      <c r="AB7" s="25" t="str">
        <f t="shared" ca="1" si="1"/>
        <v>l</v>
      </c>
    </row>
    <row r="8" spans="1:28" ht="30" hidden="1" customHeight="1" thickBot="1" x14ac:dyDescent="0.25">
      <c r="A8" s="14" t="s">
        <v>7</v>
      </c>
      <c r="B8" s="50"/>
      <c r="D8" s="29"/>
      <c r="E8" s="29"/>
      <c r="F8" s="29"/>
      <c r="G8" s="29"/>
      <c r="I8" s="35"/>
      <c r="J8" s="35"/>
      <c r="K8" s="35"/>
      <c r="L8" s="35"/>
      <c r="M8" s="35"/>
      <c r="N8" s="35"/>
      <c r="O8" s="35"/>
      <c r="P8" s="35"/>
      <c r="Q8" s="35"/>
      <c r="R8" s="35"/>
      <c r="S8" s="35"/>
      <c r="T8" s="35"/>
      <c r="U8" s="35"/>
      <c r="V8" s="35"/>
      <c r="W8" s="35"/>
      <c r="X8" s="35"/>
      <c r="Y8" s="35"/>
      <c r="Z8" s="35"/>
      <c r="AA8" s="35"/>
      <c r="AB8" s="35"/>
    </row>
    <row r="9" spans="1:28" s="2" customFormat="1" ht="30" customHeight="1" x14ac:dyDescent="0.2">
      <c r="A9" s="15" t="s">
        <v>8</v>
      </c>
      <c r="B9" s="54" t="s">
        <v>29</v>
      </c>
      <c r="C9" s="33" t="s">
        <v>16</v>
      </c>
      <c r="D9" s="33" t="s">
        <v>46</v>
      </c>
      <c r="E9" s="30">
        <v>1</v>
      </c>
      <c r="F9" s="51">
        <v>43882</v>
      </c>
      <c r="G9" s="52">
        <v>2</v>
      </c>
      <c r="H9" s="26"/>
      <c r="I9" s="37" t="str">
        <f t="shared" ref="I9:X10" ca="1" si="2">IF(AND($C9="Objectif",I$5&gt;=$F9,I$5&lt;=$F9+$G9-1),2,IF(AND($C9="Jalon",I$5&gt;=$F9,I$5&lt;=$F9+$G9-1),1,""))</f>
        <v/>
      </c>
      <c r="J9" s="37" t="str">
        <f t="shared" ca="1" si="2"/>
        <v/>
      </c>
      <c r="K9" s="37" t="str">
        <f t="shared" ca="1" si="2"/>
        <v/>
      </c>
      <c r="L9" s="37" t="str">
        <f t="shared" ca="1" si="2"/>
        <v/>
      </c>
      <c r="M9" s="37" t="str">
        <f t="shared" ca="1" si="2"/>
        <v/>
      </c>
      <c r="N9" s="37" t="str">
        <f t="shared" ca="1" si="2"/>
        <v/>
      </c>
      <c r="O9" s="37" t="str">
        <f t="shared" ca="1" si="2"/>
        <v/>
      </c>
      <c r="P9" s="37" t="str">
        <f t="shared" ca="1" si="2"/>
        <v/>
      </c>
      <c r="Q9" s="37" t="str">
        <f t="shared" ca="1" si="2"/>
        <v/>
      </c>
      <c r="R9" s="37" t="str">
        <f t="shared" ca="1" si="2"/>
        <v/>
      </c>
      <c r="S9" s="37" t="str">
        <f t="shared" ca="1" si="2"/>
        <v/>
      </c>
      <c r="T9" s="37" t="str">
        <f t="shared" ca="1" si="2"/>
        <v/>
      </c>
      <c r="U9" s="37" t="str">
        <f t="shared" ca="1" si="2"/>
        <v/>
      </c>
      <c r="V9" s="37" t="str">
        <f t="shared" ca="1" si="2"/>
        <v/>
      </c>
      <c r="W9" s="37" t="str">
        <f t="shared" ca="1" si="2"/>
        <v/>
      </c>
      <c r="X9" s="37" t="str">
        <f t="shared" ca="1" si="2"/>
        <v/>
      </c>
      <c r="Y9" s="37" t="str">
        <f t="shared" ref="Y9:AB10" ca="1" si="3">IF(AND($C9="Objectif",Y$5&gt;=$F9,Y$5&lt;=$F9+$G9-1),2,IF(AND($C9="Jalon",Y$5&gt;=$F9,Y$5&lt;=$F9+$G9-1),1,""))</f>
        <v/>
      </c>
      <c r="Z9" s="37" t="str">
        <f t="shared" ca="1" si="3"/>
        <v/>
      </c>
      <c r="AA9" s="37" t="str">
        <f t="shared" ca="1" si="3"/>
        <v/>
      </c>
      <c r="AB9" s="37" t="str">
        <f t="shared" ca="1" si="3"/>
        <v/>
      </c>
    </row>
    <row r="10" spans="1:28" s="2" customFormat="1" ht="30" customHeight="1" x14ac:dyDescent="0.2">
      <c r="A10" s="15"/>
      <c r="B10" s="54" t="s">
        <v>30</v>
      </c>
      <c r="C10" s="20"/>
      <c r="D10" s="20"/>
      <c r="E10" s="20"/>
      <c r="F10" s="51">
        <v>43880</v>
      </c>
      <c r="G10" s="20"/>
      <c r="H10" s="26"/>
      <c r="I10" s="37" t="str">
        <f t="shared" ref="I10:I52" ca="1" si="4">IF(AND($C10="Objectif",I$5&gt;=$F10,I$5&lt;=$F10+$G10-1),2,IF(AND($C10="Jalon",I$5&gt;=$F10,I$5&lt;=$F10+$G10-1),1,""))</f>
        <v/>
      </c>
      <c r="J10" s="37" t="str">
        <f t="shared" ca="1" si="2"/>
        <v/>
      </c>
      <c r="K10" s="37" t="str">
        <f t="shared" ca="1" si="2"/>
        <v/>
      </c>
      <c r="L10" s="37" t="str">
        <f t="shared" ca="1" si="2"/>
        <v/>
      </c>
      <c r="M10" s="37" t="str">
        <f t="shared" ca="1" si="2"/>
        <v/>
      </c>
      <c r="N10" s="37" t="str">
        <f t="shared" ca="1" si="2"/>
        <v/>
      </c>
      <c r="O10" s="37" t="str">
        <f t="shared" ca="1" si="2"/>
        <v/>
      </c>
      <c r="P10" s="37" t="str">
        <f t="shared" ca="1" si="2"/>
        <v/>
      </c>
      <c r="Q10" s="37" t="str">
        <f t="shared" ca="1" si="2"/>
        <v/>
      </c>
      <c r="R10" s="37" t="str">
        <f t="shared" ca="1" si="2"/>
        <v/>
      </c>
      <c r="S10" s="37" t="str">
        <f t="shared" ca="1" si="2"/>
        <v/>
      </c>
      <c r="T10" s="37" t="str">
        <f t="shared" ca="1" si="2"/>
        <v/>
      </c>
      <c r="U10" s="37" t="str">
        <f t="shared" ca="1" si="2"/>
        <v/>
      </c>
      <c r="V10" s="37" t="str">
        <f t="shared" ca="1" si="2"/>
        <v/>
      </c>
      <c r="W10" s="37" t="str">
        <f t="shared" ca="1" si="2"/>
        <v/>
      </c>
      <c r="X10" s="37" t="str">
        <f t="shared" ca="1" si="2"/>
        <v/>
      </c>
      <c r="Y10" s="37" t="str">
        <f t="shared" ca="1" si="3"/>
        <v/>
      </c>
      <c r="Z10" s="37" t="str">
        <f t="shared" ca="1" si="3"/>
        <v/>
      </c>
      <c r="AA10" s="37" t="str">
        <f t="shared" ca="1" si="3"/>
        <v/>
      </c>
      <c r="AB10" s="37" t="str">
        <f t="shared" ca="1" si="3"/>
        <v/>
      </c>
    </row>
    <row r="11" spans="1:28" s="2" customFormat="1" ht="30" customHeight="1" x14ac:dyDescent="0.2">
      <c r="A11" s="15"/>
      <c r="B11" s="50" t="s">
        <v>31</v>
      </c>
      <c r="C11" s="33" t="s">
        <v>16</v>
      </c>
      <c r="D11" s="33" t="s">
        <v>46</v>
      </c>
      <c r="E11" s="30">
        <v>1</v>
      </c>
      <c r="F11" s="51">
        <v>43880</v>
      </c>
      <c r="G11" s="32">
        <v>3</v>
      </c>
      <c r="H11" s="26"/>
      <c r="I11" s="37" t="str">
        <f t="shared" ca="1" si="4"/>
        <v/>
      </c>
      <c r="J11" s="37" t="str">
        <f t="shared" ref="J11:S18" ca="1" si="5">IF(AND($C11="Objectif",J$5&gt;=$F11,J$5&lt;=$F11+$G11-1),2,IF(AND($C11="Jalon",J$5&gt;=$F11,J$5&lt;=$F11+$G11-1),1,""))</f>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5"/>
        <v/>
      </c>
      <c r="T11" s="37" t="str">
        <f t="shared" ref="T11:AB18" ca="1" si="6">IF(AND($C11="Objectif",T$5&gt;=$F11,T$5&lt;=$F11+$G11-1),2,IF(AND($C11="Jalon",T$5&gt;=$F11,T$5&lt;=$F11+$G11-1),1,""))</f>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row>
    <row r="12" spans="1:28" s="2" customFormat="1" ht="30" customHeight="1" x14ac:dyDescent="0.2">
      <c r="A12" s="14"/>
      <c r="B12" s="50" t="s">
        <v>32</v>
      </c>
      <c r="C12" s="33" t="s">
        <v>16</v>
      </c>
      <c r="D12" s="33" t="s">
        <v>50</v>
      </c>
      <c r="E12" s="30">
        <v>1</v>
      </c>
      <c r="F12" s="51">
        <v>43882</v>
      </c>
      <c r="G12" s="32">
        <v>2</v>
      </c>
      <c r="H12" s="26"/>
      <c r="I12" s="37" t="str">
        <f t="shared" ca="1" si="4"/>
        <v/>
      </c>
      <c r="J12" s="37" t="str">
        <f t="shared" ca="1" si="5"/>
        <v/>
      </c>
      <c r="K12" s="37" t="str">
        <f t="shared" ca="1" si="5"/>
        <v/>
      </c>
      <c r="L12" s="37" t="str">
        <f t="shared" ca="1" si="5"/>
        <v/>
      </c>
      <c r="M12" s="37" t="str">
        <f t="shared" ca="1" si="5"/>
        <v/>
      </c>
      <c r="N12" s="37" t="str">
        <f t="shared" ca="1" si="5"/>
        <v/>
      </c>
      <c r="O12" s="37" t="str">
        <f t="shared" ca="1" si="5"/>
        <v/>
      </c>
      <c r="P12" s="37" t="str">
        <f t="shared" ca="1" si="5"/>
        <v/>
      </c>
      <c r="Q12" s="37" t="str">
        <f t="shared" ca="1" si="5"/>
        <v/>
      </c>
      <c r="R12" s="37" t="str">
        <f t="shared" ca="1" si="5"/>
        <v/>
      </c>
      <c r="S12" s="37" t="str">
        <f t="shared" ca="1" si="5"/>
        <v/>
      </c>
      <c r="T12" s="37" t="str">
        <f t="shared" ca="1" si="6"/>
        <v/>
      </c>
      <c r="U12" s="37" t="str">
        <f t="shared" ca="1" si="6"/>
        <v/>
      </c>
      <c r="V12" s="37" t="str">
        <f t="shared" ca="1" si="6"/>
        <v/>
      </c>
      <c r="W12" s="37" t="str">
        <f t="shared" ca="1" si="6"/>
        <v/>
      </c>
      <c r="X12" s="37" t="str">
        <f t="shared" ca="1" si="6"/>
        <v/>
      </c>
      <c r="Y12" s="37" t="str">
        <f t="shared" ca="1" si="6"/>
        <v/>
      </c>
      <c r="Z12" s="37" t="str">
        <f t="shared" ca="1" si="6"/>
        <v/>
      </c>
      <c r="AA12" s="37" t="str">
        <f t="shared" ca="1" si="6"/>
        <v/>
      </c>
      <c r="AB12" s="37" t="str">
        <f t="shared" ca="1" si="6"/>
        <v/>
      </c>
    </row>
    <row r="13" spans="1:28" s="2" customFormat="1" ht="30" customHeight="1" x14ac:dyDescent="0.2">
      <c r="A13" s="14"/>
      <c r="B13" s="50" t="s">
        <v>33</v>
      </c>
      <c r="C13" s="33" t="s">
        <v>16</v>
      </c>
      <c r="D13" s="33" t="s">
        <v>50</v>
      </c>
      <c r="E13" s="30">
        <v>1</v>
      </c>
      <c r="F13" s="51">
        <v>43882</v>
      </c>
      <c r="G13" s="32">
        <v>1</v>
      </c>
      <c r="H13" s="26"/>
      <c r="I13" s="37" t="str">
        <f t="shared" ca="1" si="4"/>
        <v/>
      </c>
      <c r="J13" s="37" t="str">
        <f t="shared" ca="1" si="5"/>
        <v/>
      </c>
      <c r="K13" s="37" t="str">
        <f t="shared" ca="1" si="5"/>
        <v/>
      </c>
      <c r="L13" s="37" t="str">
        <f t="shared" ca="1" si="5"/>
        <v/>
      </c>
      <c r="M13" s="37" t="str">
        <f t="shared" ca="1" si="5"/>
        <v/>
      </c>
      <c r="N13" s="37" t="str">
        <f t="shared" ca="1" si="5"/>
        <v/>
      </c>
      <c r="O13" s="37" t="str">
        <f t="shared" ca="1" si="5"/>
        <v/>
      </c>
      <c r="P13" s="37" t="str">
        <f t="shared" ca="1" si="5"/>
        <v/>
      </c>
      <c r="Q13" s="37" t="str">
        <f t="shared" ca="1" si="5"/>
        <v/>
      </c>
      <c r="R13" s="37" t="str">
        <f t="shared" ca="1" si="5"/>
        <v/>
      </c>
      <c r="S13" s="37" t="str">
        <f t="shared" ca="1" si="5"/>
        <v/>
      </c>
      <c r="T13" s="37" t="str">
        <f t="shared" ca="1" si="6"/>
        <v/>
      </c>
      <c r="U13" s="37" t="str">
        <f t="shared" ca="1" si="6"/>
        <v/>
      </c>
      <c r="V13" s="37" t="str">
        <f t="shared" ca="1" si="6"/>
        <v/>
      </c>
      <c r="W13" s="37" t="str">
        <f t="shared" ca="1" si="6"/>
        <v/>
      </c>
      <c r="X13" s="37" t="str">
        <f t="shared" ca="1" si="6"/>
        <v/>
      </c>
      <c r="Y13" s="37" t="str">
        <f t="shared" ca="1" si="6"/>
        <v/>
      </c>
      <c r="Z13" s="37" t="str">
        <f t="shared" ca="1" si="6"/>
        <v/>
      </c>
      <c r="AA13" s="37" t="str">
        <f t="shared" ca="1" si="6"/>
        <v/>
      </c>
      <c r="AB13" s="37" t="str">
        <f t="shared" ca="1" si="6"/>
        <v/>
      </c>
    </row>
    <row r="14" spans="1:28" s="2" customFormat="1" ht="30" customHeight="1" x14ac:dyDescent="0.2">
      <c r="A14" s="15"/>
      <c r="B14" s="54" t="s">
        <v>34</v>
      </c>
      <c r="C14" s="20"/>
      <c r="D14" s="20"/>
      <c r="E14" s="20"/>
      <c r="F14" s="20"/>
      <c r="G14" s="20"/>
      <c r="H14" s="26"/>
      <c r="I14" s="37" t="str">
        <f t="shared" ca="1" si="4"/>
        <v/>
      </c>
      <c r="J14" s="37" t="str">
        <f t="shared" ca="1" si="5"/>
        <v/>
      </c>
      <c r="K14" s="37" t="str">
        <f t="shared" ca="1" si="5"/>
        <v/>
      </c>
      <c r="L14" s="37" t="str">
        <f t="shared" ca="1" si="5"/>
        <v/>
      </c>
      <c r="M14" s="37" t="str">
        <f t="shared" ca="1" si="5"/>
        <v/>
      </c>
      <c r="N14" s="37" t="str">
        <f t="shared" ca="1" si="5"/>
        <v/>
      </c>
      <c r="O14" s="37" t="str">
        <f t="shared" ca="1" si="5"/>
        <v/>
      </c>
      <c r="P14" s="37" t="str">
        <f t="shared" ca="1" si="5"/>
        <v/>
      </c>
      <c r="Q14" s="37" t="str">
        <f t="shared" ca="1" si="5"/>
        <v/>
      </c>
      <c r="R14" s="37" t="str">
        <f t="shared" ca="1" si="5"/>
        <v/>
      </c>
      <c r="S14" s="37" t="str">
        <f t="shared" ca="1" si="5"/>
        <v/>
      </c>
      <c r="T14" s="37" t="str">
        <f t="shared" ca="1" si="6"/>
        <v/>
      </c>
      <c r="U14" s="37" t="str">
        <f t="shared" ca="1" si="6"/>
        <v/>
      </c>
      <c r="V14" s="37" t="str">
        <f t="shared" ca="1" si="6"/>
        <v/>
      </c>
      <c r="W14" s="37" t="str">
        <f t="shared" ca="1" si="6"/>
        <v/>
      </c>
      <c r="X14" s="37" t="str">
        <f t="shared" ca="1" si="6"/>
        <v/>
      </c>
      <c r="Y14" s="37" t="str">
        <f t="shared" ca="1" si="6"/>
        <v/>
      </c>
      <c r="Z14" s="37" t="str">
        <f t="shared" ca="1" si="6"/>
        <v/>
      </c>
      <c r="AA14" s="37" t="str">
        <f t="shared" ca="1" si="6"/>
        <v/>
      </c>
      <c r="AB14" s="37" t="str">
        <f t="shared" ca="1" si="6"/>
        <v/>
      </c>
    </row>
    <row r="15" spans="1:28" s="2" customFormat="1" ht="30" customHeight="1" x14ac:dyDescent="0.2">
      <c r="A15" s="15"/>
      <c r="B15" s="50" t="s">
        <v>35</v>
      </c>
      <c r="C15" s="33" t="s">
        <v>16</v>
      </c>
      <c r="D15" s="33" t="s">
        <v>50</v>
      </c>
      <c r="E15" s="30">
        <v>1</v>
      </c>
      <c r="F15" s="51">
        <v>43882</v>
      </c>
      <c r="G15" s="32">
        <v>4</v>
      </c>
      <c r="H15" s="26"/>
      <c r="I15" s="37" t="str">
        <f t="shared" ca="1" si="4"/>
        <v/>
      </c>
      <c r="J15" s="37" t="str">
        <f t="shared" ca="1" si="5"/>
        <v/>
      </c>
      <c r="K15" s="37" t="str">
        <f t="shared" ca="1" si="5"/>
        <v/>
      </c>
      <c r="L15" s="37" t="str">
        <f t="shared" ca="1" si="5"/>
        <v/>
      </c>
      <c r="M15" s="37" t="str">
        <f t="shared" ca="1" si="5"/>
        <v/>
      </c>
      <c r="N15" s="37" t="str">
        <f t="shared" ca="1" si="5"/>
        <v/>
      </c>
      <c r="O15" s="37" t="str">
        <f t="shared" ca="1" si="5"/>
        <v/>
      </c>
      <c r="P15" s="37" t="str">
        <f t="shared" ca="1" si="5"/>
        <v/>
      </c>
      <c r="Q15" s="37" t="str">
        <f t="shared" ca="1" si="5"/>
        <v/>
      </c>
      <c r="R15" s="37" t="str">
        <f t="shared" ca="1" si="5"/>
        <v/>
      </c>
      <c r="S15" s="37" t="str">
        <f t="shared" ca="1" si="5"/>
        <v/>
      </c>
      <c r="T15" s="37" t="str">
        <f t="shared" ca="1" si="6"/>
        <v/>
      </c>
      <c r="U15" s="37" t="str">
        <f t="shared" ca="1" si="6"/>
        <v/>
      </c>
      <c r="V15" s="37" t="str">
        <f t="shared" ca="1" si="6"/>
        <v/>
      </c>
      <c r="W15" s="37" t="str">
        <f t="shared" ca="1" si="6"/>
        <v/>
      </c>
      <c r="X15" s="37" t="str">
        <f t="shared" ca="1" si="6"/>
        <v/>
      </c>
      <c r="Y15" s="37" t="str">
        <f t="shared" ca="1" si="6"/>
        <v/>
      </c>
      <c r="Z15" s="37" t="str">
        <f t="shared" ca="1" si="6"/>
        <v/>
      </c>
      <c r="AA15" s="37" t="str">
        <f t="shared" ca="1" si="6"/>
        <v/>
      </c>
      <c r="AB15" s="37" t="str">
        <f t="shared" ca="1" si="6"/>
        <v/>
      </c>
    </row>
    <row r="16" spans="1:28" s="2" customFormat="1" ht="30" customHeight="1" x14ac:dyDescent="0.2">
      <c r="A16" s="15"/>
      <c r="B16" s="50" t="s">
        <v>36</v>
      </c>
      <c r="C16" s="33" t="s">
        <v>16</v>
      </c>
      <c r="D16" s="33" t="s">
        <v>50</v>
      </c>
      <c r="E16" s="30">
        <v>0</v>
      </c>
      <c r="F16" s="51">
        <v>43882</v>
      </c>
      <c r="G16" s="32">
        <v>4</v>
      </c>
      <c r="H16" s="26"/>
      <c r="I16" s="37" t="str">
        <f t="shared" ca="1" si="4"/>
        <v/>
      </c>
      <c r="J16" s="37" t="str">
        <f t="shared" ca="1" si="5"/>
        <v/>
      </c>
      <c r="K16" s="37" t="str">
        <f t="shared" ca="1" si="5"/>
        <v/>
      </c>
      <c r="L16" s="37" t="str">
        <f t="shared" ca="1" si="5"/>
        <v/>
      </c>
      <c r="M16" s="37" t="str">
        <f t="shared" ca="1" si="5"/>
        <v/>
      </c>
      <c r="N16" s="37" t="str">
        <f t="shared" ca="1" si="5"/>
        <v/>
      </c>
      <c r="O16" s="37" t="str">
        <f t="shared" ca="1" si="5"/>
        <v/>
      </c>
      <c r="P16" s="37" t="str">
        <f t="shared" ca="1" si="5"/>
        <v/>
      </c>
      <c r="Q16" s="37" t="str">
        <f t="shared" ca="1" si="5"/>
        <v/>
      </c>
      <c r="R16" s="37" t="str">
        <f t="shared" ca="1" si="5"/>
        <v/>
      </c>
      <c r="S16" s="37" t="str">
        <f t="shared" ca="1" si="5"/>
        <v/>
      </c>
      <c r="T16" s="37" t="str">
        <f t="shared" ca="1" si="6"/>
        <v/>
      </c>
      <c r="U16" s="37" t="str">
        <f t="shared" ca="1" si="6"/>
        <v/>
      </c>
      <c r="V16" s="37" t="str">
        <f t="shared" ca="1" si="6"/>
        <v/>
      </c>
      <c r="W16" s="37" t="str">
        <f t="shared" ca="1" si="6"/>
        <v/>
      </c>
      <c r="X16" s="37" t="str">
        <f t="shared" ca="1" si="6"/>
        <v/>
      </c>
      <c r="Y16" s="37" t="str">
        <f t="shared" ca="1" si="6"/>
        <v/>
      </c>
      <c r="Z16" s="37" t="str">
        <f t="shared" ca="1" si="6"/>
        <v/>
      </c>
      <c r="AA16" s="37" t="str">
        <f t="shared" ca="1" si="6"/>
        <v/>
      </c>
      <c r="AB16" s="37" t="str">
        <f t="shared" ca="1" si="6"/>
        <v/>
      </c>
    </row>
    <row r="17" spans="1:28" s="2" customFormat="1" ht="30" customHeight="1" x14ac:dyDescent="0.2">
      <c r="A17" s="14"/>
      <c r="B17" s="54" t="s">
        <v>37</v>
      </c>
      <c r="C17" s="33"/>
      <c r="D17" s="33"/>
      <c r="E17" s="20"/>
      <c r="F17" s="20"/>
      <c r="G17" s="20"/>
      <c r="H17" s="26"/>
      <c r="I17" s="37" t="str">
        <f t="shared" ca="1" si="4"/>
        <v/>
      </c>
      <c r="J17" s="37" t="str">
        <f t="shared" ca="1" si="5"/>
        <v/>
      </c>
      <c r="K17" s="37" t="str">
        <f t="shared" ca="1" si="5"/>
        <v/>
      </c>
      <c r="L17" s="37" t="str">
        <f t="shared" ca="1" si="5"/>
        <v/>
      </c>
      <c r="M17" s="37" t="str">
        <f t="shared" ca="1" si="5"/>
        <v/>
      </c>
      <c r="N17" s="37" t="str">
        <f t="shared" ca="1" si="5"/>
        <v/>
      </c>
      <c r="O17" s="37" t="str">
        <f t="shared" ca="1" si="5"/>
        <v/>
      </c>
      <c r="P17" s="37" t="str">
        <f t="shared" ca="1" si="5"/>
        <v/>
      </c>
      <c r="Q17" s="37" t="str">
        <f t="shared" ca="1" si="5"/>
        <v/>
      </c>
      <c r="R17" s="37" t="str">
        <f t="shared" ca="1" si="5"/>
        <v/>
      </c>
      <c r="S17" s="37" t="str">
        <f t="shared" ca="1" si="5"/>
        <v/>
      </c>
      <c r="T17" s="37" t="str">
        <f t="shared" ca="1" si="6"/>
        <v/>
      </c>
      <c r="U17" s="37" t="str">
        <f t="shared" ca="1" si="6"/>
        <v/>
      </c>
      <c r="V17" s="37" t="str">
        <f t="shared" ca="1" si="6"/>
        <v/>
      </c>
      <c r="W17" s="37" t="str">
        <f t="shared" ca="1" si="6"/>
        <v/>
      </c>
      <c r="X17" s="37" t="str">
        <f t="shared" ca="1" si="6"/>
        <v/>
      </c>
      <c r="Y17" s="37" t="str">
        <f t="shared" ca="1" si="6"/>
        <v/>
      </c>
      <c r="Z17" s="37" t="str">
        <f t="shared" ca="1" si="6"/>
        <v/>
      </c>
      <c r="AA17" s="37" t="str">
        <f t="shared" ca="1" si="6"/>
        <v/>
      </c>
      <c r="AB17" s="37" t="str">
        <f t="shared" ca="1" si="6"/>
        <v/>
      </c>
    </row>
    <row r="18" spans="1:28" s="2" customFormat="1" ht="30" customHeight="1" x14ac:dyDescent="0.2">
      <c r="A18" s="14"/>
      <c r="B18" s="50" t="s">
        <v>38</v>
      </c>
      <c r="C18" s="33"/>
      <c r="D18" s="33"/>
      <c r="E18" s="30"/>
      <c r="F18" s="31"/>
      <c r="G18" s="32"/>
      <c r="H18" s="26"/>
      <c r="I18" s="37" t="str">
        <f t="shared" ca="1" si="4"/>
        <v/>
      </c>
      <c r="J18" s="37" t="str">
        <f t="shared" ca="1" si="5"/>
        <v/>
      </c>
      <c r="K18" s="37" t="str">
        <f t="shared" ca="1" si="5"/>
        <v/>
      </c>
      <c r="L18" s="37" t="str">
        <f t="shared" ca="1" si="5"/>
        <v/>
      </c>
      <c r="M18" s="37" t="str">
        <f t="shared" ca="1" si="5"/>
        <v/>
      </c>
      <c r="N18" s="37" t="str">
        <f t="shared" ca="1" si="5"/>
        <v/>
      </c>
      <c r="O18" s="37" t="str">
        <f t="shared" ca="1" si="5"/>
        <v/>
      </c>
      <c r="P18" s="37" t="str">
        <f t="shared" ca="1" si="5"/>
        <v/>
      </c>
      <c r="Q18" s="37" t="str">
        <f t="shared" ca="1" si="5"/>
        <v/>
      </c>
      <c r="R18" s="37" t="str">
        <f t="shared" ca="1" si="5"/>
        <v/>
      </c>
      <c r="S18" s="37" t="str">
        <f t="shared" ca="1" si="5"/>
        <v/>
      </c>
      <c r="T18" s="37" t="str">
        <f t="shared" ca="1" si="6"/>
        <v/>
      </c>
      <c r="U18" s="37" t="str">
        <f t="shared" ca="1" si="6"/>
        <v/>
      </c>
      <c r="V18" s="37" t="str">
        <f t="shared" ca="1" si="6"/>
        <v/>
      </c>
      <c r="W18" s="37" t="str">
        <f t="shared" ca="1" si="6"/>
        <v/>
      </c>
      <c r="X18" s="37" t="str">
        <f t="shared" ca="1" si="6"/>
        <v/>
      </c>
      <c r="Y18" s="37" t="str">
        <f t="shared" ca="1" si="6"/>
        <v/>
      </c>
      <c r="Z18" s="37" t="str">
        <f t="shared" ca="1" si="6"/>
        <v/>
      </c>
      <c r="AA18" s="37" t="str">
        <f t="shared" ca="1" si="6"/>
        <v/>
      </c>
      <c r="AB18" s="37" t="str">
        <f t="shared" ca="1" si="6"/>
        <v/>
      </c>
    </row>
    <row r="19" spans="1:28" s="2" customFormat="1" ht="30" customHeight="1" x14ac:dyDescent="0.2">
      <c r="A19" s="14"/>
      <c r="B19" s="53" t="s">
        <v>54</v>
      </c>
      <c r="C19" s="33"/>
      <c r="D19" s="33"/>
      <c r="E19" s="30">
        <v>0</v>
      </c>
      <c r="F19" s="31">
        <v>43886</v>
      </c>
      <c r="G19" s="32">
        <v>2</v>
      </c>
      <c r="H19" s="26"/>
      <c r="I19" s="37"/>
      <c r="J19" s="37"/>
      <c r="K19" s="37"/>
      <c r="L19" s="37"/>
      <c r="M19" s="37"/>
      <c r="N19" s="37"/>
      <c r="O19" s="37"/>
      <c r="P19" s="37"/>
      <c r="Q19" s="37"/>
      <c r="R19" s="37"/>
      <c r="S19" s="37"/>
      <c r="T19" s="37"/>
      <c r="U19" s="37"/>
      <c r="V19" s="37"/>
      <c r="W19" s="37"/>
      <c r="X19" s="37"/>
      <c r="Y19" s="37"/>
      <c r="Z19" s="37"/>
      <c r="AA19" s="37"/>
      <c r="AB19" s="37"/>
    </row>
    <row r="20" spans="1:28" s="2" customFormat="1" ht="30" customHeight="1" x14ac:dyDescent="0.2">
      <c r="A20" s="14"/>
      <c r="B20" s="53" t="s">
        <v>55</v>
      </c>
      <c r="C20" s="33"/>
      <c r="D20" s="33"/>
      <c r="E20" s="30">
        <v>0</v>
      </c>
      <c r="F20" s="31">
        <v>43886</v>
      </c>
      <c r="G20" s="32">
        <v>2</v>
      </c>
      <c r="H20" s="26"/>
      <c r="I20" s="37"/>
      <c r="J20" s="37"/>
      <c r="K20" s="37"/>
      <c r="L20" s="37"/>
      <c r="M20" s="37"/>
      <c r="N20" s="37"/>
      <c r="O20" s="37"/>
      <c r="P20" s="37"/>
      <c r="Q20" s="37"/>
      <c r="R20" s="37"/>
      <c r="S20" s="37"/>
      <c r="T20" s="37"/>
      <c r="U20" s="37"/>
      <c r="V20" s="37"/>
      <c r="W20" s="37"/>
      <c r="X20" s="37"/>
      <c r="Y20" s="37"/>
      <c r="Z20" s="37"/>
      <c r="AA20" s="37"/>
      <c r="AB20" s="37"/>
    </row>
    <row r="21" spans="1:28" s="2" customFormat="1" ht="30" customHeight="1" x14ac:dyDescent="0.2">
      <c r="A21" s="14"/>
      <c r="B21" s="50" t="s">
        <v>39</v>
      </c>
      <c r="C21" s="33"/>
      <c r="D21" s="33"/>
      <c r="E21" s="30"/>
      <c r="F21" s="55"/>
      <c r="G21" s="32"/>
      <c r="H21" s="26"/>
      <c r="I21" s="37" t="str">
        <f t="shared" ref="I21:AB21" ca="1" si="7">IF(AND($C21="Objectif",I$5&gt;=$F22,I$5&lt;=$F22+$G21-1),2,IF(AND($C21="Jalon",I$5&gt;=$F22,I$5&lt;=$F22+$G21-1),1,""))</f>
        <v/>
      </c>
      <c r="J21" s="37" t="str">
        <f t="shared" ca="1" si="7"/>
        <v/>
      </c>
      <c r="K21" s="37" t="str">
        <f t="shared" ca="1" si="7"/>
        <v/>
      </c>
      <c r="L21" s="37" t="str">
        <f t="shared" ca="1" si="7"/>
        <v/>
      </c>
      <c r="M21" s="37" t="str">
        <f t="shared" ca="1" si="7"/>
        <v/>
      </c>
      <c r="N21" s="37" t="str">
        <f t="shared" ca="1" si="7"/>
        <v/>
      </c>
      <c r="O21" s="37" t="str">
        <f t="shared" ca="1" si="7"/>
        <v/>
      </c>
      <c r="P21" s="37" t="str">
        <f t="shared" ca="1" si="7"/>
        <v/>
      </c>
      <c r="Q21" s="37" t="str">
        <f t="shared" ca="1" si="7"/>
        <v/>
      </c>
      <c r="R21" s="37" t="str">
        <f t="shared" ca="1" si="7"/>
        <v/>
      </c>
      <c r="S21" s="37" t="str">
        <f t="shared" ca="1" si="7"/>
        <v/>
      </c>
      <c r="T21" s="37" t="str">
        <f t="shared" ca="1" si="7"/>
        <v/>
      </c>
      <c r="U21" s="37" t="str">
        <f t="shared" ca="1" si="7"/>
        <v/>
      </c>
      <c r="V21" s="37" t="str">
        <f t="shared" ca="1" si="7"/>
        <v/>
      </c>
      <c r="W21" s="37" t="str">
        <f t="shared" ca="1" si="7"/>
        <v/>
      </c>
      <c r="X21" s="37" t="str">
        <f t="shared" ca="1" si="7"/>
        <v/>
      </c>
      <c r="Y21" s="37" t="str">
        <f t="shared" ca="1" si="7"/>
        <v/>
      </c>
      <c r="Z21" s="37" t="str">
        <f t="shared" ca="1" si="7"/>
        <v/>
      </c>
      <c r="AA21" s="37" t="str">
        <f t="shared" ca="1" si="7"/>
        <v/>
      </c>
      <c r="AB21" s="37" t="str">
        <f t="shared" ca="1" si="7"/>
        <v/>
      </c>
    </row>
    <row r="22" spans="1:28" s="2" customFormat="1" ht="30" customHeight="1" x14ac:dyDescent="0.2">
      <c r="A22" s="14"/>
      <c r="B22" s="53" t="s">
        <v>56</v>
      </c>
      <c r="C22" s="33"/>
      <c r="D22" s="33"/>
      <c r="E22" s="30">
        <v>0</v>
      </c>
      <c r="F22" s="31">
        <v>43886</v>
      </c>
      <c r="G22" s="32">
        <v>2</v>
      </c>
      <c r="H22" s="26"/>
      <c r="I22" s="37"/>
      <c r="J22" s="37"/>
      <c r="K22" s="37"/>
      <c r="L22" s="37"/>
      <c r="M22" s="37"/>
      <c r="N22" s="37"/>
      <c r="O22" s="37"/>
      <c r="P22" s="37"/>
      <c r="Q22" s="37"/>
      <c r="R22" s="37"/>
      <c r="S22" s="37"/>
      <c r="T22" s="37"/>
      <c r="U22" s="37"/>
      <c r="V22" s="37"/>
      <c r="W22" s="37"/>
      <c r="X22" s="37"/>
      <c r="Y22" s="37"/>
      <c r="Z22" s="37"/>
      <c r="AA22" s="37"/>
      <c r="AB22" s="37"/>
    </row>
    <row r="23" spans="1:28" s="2" customFormat="1" ht="30" customHeight="1" x14ac:dyDescent="0.2">
      <c r="A23" s="14"/>
      <c r="B23" s="50" t="s">
        <v>59</v>
      </c>
      <c r="C23" s="33"/>
      <c r="D23" s="33"/>
      <c r="E23" s="30"/>
      <c r="F23" s="55"/>
      <c r="G23" s="32"/>
      <c r="H23" s="26"/>
      <c r="I23" s="37" t="str">
        <f t="shared" ref="I23:AB23" ca="1" si="8">IF(AND($C23="Objectif",I$5&gt;=$F24,I$5&lt;=$F24+$G23-1),2,IF(AND($C23="Jalon",I$5&gt;=$F24,I$5&lt;=$F24+$G23-1),1,""))</f>
        <v/>
      </c>
      <c r="J23" s="37" t="str">
        <f t="shared" ca="1" si="8"/>
        <v/>
      </c>
      <c r="K23" s="37" t="str">
        <f t="shared" ca="1" si="8"/>
        <v/>
      </c>
      <c r="L23" s="37" t="str">
        <f t="shared" ca="1" si="8"/>
        <v/>
      </c>
      <c r="M23" s="37" t="str">
        <f t="shared" ca="1" si="8"/>
        <v/>
      </c>
      <c r="N23" s="37" t="str">
        <f t="shared" ca="1" si="8"/>
        <v/>
      </c>
      <c r="O23" s="37" t="str">
        <f t="shared" ca="1" si="8"/>
        <v/>
      </c>
      <c r="P23" s="37" t="str">
        <f t="shared" ca="1" si="8"/>
        <v/>
      </c>
      <c r="Q23" s="37" t="str">
        <f t="shared" ca="1" si="8"/>
        <v/>
      </c>
      <c r="R23" s="37" t="str">
        <f t="shared" ca="1" si="8"/>
        <v/>
      </c>
      <c r="S23" s="37" t="str">
        <f t="shared" ca="1" si="8"/>
        <v/>
      </c>
      <c r="T23" s="37" t="str">
        <f t="shared" ca="1" si="8"/>
        <v/>
      </c>
      <c r="U23" s="37" t="str">
        <f t="shared" ca="1" si="8"/>
        <v/>
      </c>
      <c r="V23" s="37" t="str">
        <f t="shared" ca="1" si="8"/>
        <v/>
      </c>
      <c r="W23" s="37" t="str">
        <f t="shared" ca="1" si="8"/>
        <v/>
      </c>
      <c r="X23" s="37" t="str">
        <f t="shared" ca="1" si="8"/>
        <v/>
      </c>
      <c r="Y23" s="37" t="str">
        <f t="shared" ca="1" si="8"/>
        <v/>
      </c>
      <c r="Z23" s="37" t="str">
        <f t="shared" ca="1" si="8"/>
        <v/>
      </c>
      <c r="AA23" s="37" t="str">
        <f t="shared" ca="1" si="8"/>
        <v/>
      </c>
      <c r="AB23" s="37" t="str">
        <f t="shared" ca="1" si="8"/>
        <v/>
      </c>
    </row>
    <row r="24" spans="1:28" s="2" customFormat="1" ht="30" customHeight="1" x14ac:dyDescent="0.2">
      <c r="A24" s="14"/>
      <c r="B24" s="53" t="s">
        <v>57</v>
      </c>
      <c r="C24" s="33"/>
      <c r="D24" s="33"/>
      <c r="E24" s="30">
        <v>0</v>
      </c>
      <c r="F24" s="31">
        <v>43888</v>
      </c>
      <c r="G24" s="32">
        <v>2</v>
      </c>
      <c r="H24" s="26"/>
      <c r="I24" s="37"/>
      <c r="J24" s="37"/>
      <c r="K24" s="37"/>
      <c r="L24" s="37"/>
      <c r="M24" s="37"/>
      <c r="N24" s="37"/>
      <c r="O24" s="37"/>
      <c r="P24" s="37"/>
      <c r="Q24" s="37"/>
      <c r="R24" s="37"/>
      <c r="S24" s="37"/>
      <c r="T24" s="37"/>
      <c r="U24" s="37"/>
      <c r="V24" s="37"/>
      <c r="W24" s="37"/>
      <c r="X24" s="37"/>
      <c r="Y24" s="37"/>
      <c r="Z24" s="37"/>
      <c r="AA24" s="37"/>
      <c r="AB24" s="37"/>
    </row>
    <row r="25" spans="1:28" s="2" customFormat="1" ht="30" customHeight="1" x14ac:dyDescent="0.2">
      <c r="A25" s="14"/>
      <c r="B25" s="53" t="s">
        <v>58</v>
      </c>
      <c r="C25" s="33"/>
      <c r="D25" s="33"/>
      <c r="E25" s="30">
        <v>0</v>
      </c>
      <c r="F25" s="31">
        <v>43888</v>
      </c>
      <c r="G25" s="32">
        <v>2</v>
      </c>
      <c r="H25" s="26"/>
      <c r="I25" s="37"/>
      <c r="J25" s="37"/>
      <c r="K25" s="37"/>
      <c r="L25" s="37"/>
      <c r="M25" s="37"/>
      <c r="N25" s="37"/>
      <c r="O25" s="37"/>
      <c r="P25" s="37"/>
      <c r="Q25" s="37"/>
      <c r="R25" s="37"/>
      <c r="S25" s="37"/>
      <c r="T25" s="37"/>
      <c r="U25" s="37"/>
      <c r="V25" s="37"/>
      <c r="W25" s="37"/>
      <c r="X25" s="37"/>
      <c r="Y25" s="37"/>
      <c r="Z25" s="37"/>
      <c r="AA25" s="37"/>
      <c r="AB25" s="37"/>
    </row>
    <row r="26" spans="1:28" s="2" customFormat="1" ht="30" customHeight="1" x14ac:dyDescent="0.2">
      <c r="A26" s="14"/>
      <c r="B26" s="50" t="s">
        <v>40</v>
      </c>
      <c r="C26" s="33"/>
      <c r="D26" s="33"/>
      <c r="E26" s="30"/>
      <c r="F26" s="31"/>
      <c r="G26" s="32"/>
      <c r="H26" s="26"/>
      <c r="I26" s="37" t="str">
        <f t="shared" ca="1" si="4"/>
        <v/>
      </c>
      <c r="J26" s="37" t="str">
        <f t="shared" ref="J26:S52" ca="1" si="9">IF(AND($C26="Objectif",J$5&gt;=$F26,J$5&lt;=$F26+$G26-1),2,IF(AND($C26="Jalon",J$5&gt;=$F26,J$5&lt;=$F26+$G26-1),1,""))</f>
        <v/>
      </c>
      <c r="K26" s="37" t="str">
        <f t="shared" ca="1" si="9"/>
        <v/>
      </c>
      <c r="L26" s="37" t="str">
        <f t="shared" ca="1" si="9"/>
        <v/>
      </c>
      <c r="M26" s="37" t="str">
        <f t="shared" ca="1" si="9"/>
        <v/>
      </c>
      <c r="N26" s="37" t="str">
        <f t="shared" ca="1" si="9"/>
        <v/>
      </c>
      <c r="O26" s="37" t="str">
        <f t="shared" ca="1" si="9"/>
        <v/>
      </c>
      <c r="P26" s="37" t="str">
        <f t="shared" ca="1" si="9"/>
        <v/>
      </c>
      <c r="Q26" s="37" t="str">
        <f t="shared" ca="1" si="9"/>
        <v/>
      </c>
      <c r="R26" s="37" t="str">
        <f t="shared" ca="1" si="9"/>
        <v/>
      </c>
      <c r="S26" s="37" t="str">
        <f t="shared" ca="1" si="9"/>
        <v/>
      </c>
      <c r="T26" s="37" t="str">
        <f t="shared" ref="T26:AB52" ca="1" si="10">IF(AND($C26="Objectif",T$5&gt;=$F26,T$5&lt;=$F26+$G26-1),2,IF(AND($C26="Jalon",T$5&gt;=$F26,T$5&lt;=$F26+$G26-1),1,""))</f>
        <v/>
      </c>
      <c r="U26" s="37" t="str">
        <f t="shared" ca="1" si="10"/>
        <v/>
      </c>
      <c r="V26" s="37" t="str">
        <f t="shared" ca="1" si="10"/>
        <v/>
      </c>
      <c r="W26" s="37" t="str">
        <f t="shared" ca="1" si="10"/>
        <v/>
      </c>
      <c r="X26" s="37" t="str">
        <f t="shared" ca="1" si="10"/>
        <v/>
      </c>
      <c r="Y26" s="37" t="str">
        <f t="shared" ca="1" si="10"/>
        <v/>
      </c>
      <c r="Z26" s="37" t="str">
        <f t="shared" ca="1" si="10"/>
        <v/>
      </c>
      <c r="AA26" s="37" t="str">
        <f t="shared" ca="1" si="10"/>
        <v/>
      </c>
      <c r="AB26" s="37" t="str">
        <f t="shared" ca="1" si="10"/>
        <v/>
      </c>
    </row>
    <row r="27" spans="1:28" s="2" customFormat="1" ht="30" customHeight="1" x14ac:dyDescent="0.2">
      <c r="A27" s="14"/>
      <c r="B27" s="53" t="s">
        <v>60</v>
      </c>
      <c r="C27" s="33"/>
      <c r="D27" s="33"/>
      <c r="E27" s="30">
        <v>0</v>
      </c>
      <c r="F27" s="31">
        <v>43887</v>
      </c>
      <c r="G27" s="32">
        <v>2</v>
      </c>
      <c r="H27" s="26"/>
      <c r="I27" s="37"/>
      <c r="J27" s="37"/>
      <c r="K27" s="37"/>
      <c r="L27" s="37"/>
      <c r="M27" s="37"/>
      <c r="N27" s="37"/>
      <c r="O27" s="37"/>
      <c r="P27" s="37"/>
      <c r="Q27" s="37"/>
      <c r="R27" s="37"/>
      <c r="S27" s="37"/>
      <c r="T27" s="37"/>
      <c r="U27" s="37"/>
      <c r="V27" s="37"/>
      <c r="W27" s="37"/>
      <c r="X27" s="37"/>
      <c r="Y27" s="37"/>
      <c r="Z27" s="37"/>
      <c r="AA27" s="37"/>
      <c r="AB27" s="37"/>
    </row>
    <row r="28" spans="1:28" s="2" customFormat="1" ht="30" customHeight="1" x14ac:dyDescent="0.2">
      <c r="A28" s="14"/>
      <c r="B28" s="53" t="s">
        <v>61</v>
      </c>
      <c r="C28" s="33"/>
      <c r="D28" s="33"/>
      <c r="E28" s="30">
        <v>0</v>
      </c>
      <c r="F28" s="31">
        <v>43887</v>
      </c>
      <c r="G28" s="32">
        <v>2</v>
      </c>
      <c r="H28" s="26"/>
      <c r="I28" s="37"/>
      <c r="J28" s="37"/>
      <c r="K28" s="37"/>
      <c r="L28" s="37"/>
      <c r="M28" s="37"/>
      <c r="N28" s="37"/>
      <c r="O28" s="37"/>
      <c r="P28" s="37"/>
      <c r="Q28" s="37"/>
      <c r="R28" s="37"/>
      <c r="S28" s="37"/>
      <c r="T28" s="37"/>
      <c r="U28" s="37"/>
      <c r="V28" s="37"/>
      <c r="W28" s="37"/>
      <c r="X28" s="37"/>
      <c r="Y28" s="37"/>
      <c r="Z28" s="37"/>
      <c r="AA28" s="37"/>
      <c r="AB28" s="37"/>
    </row>
    <row r="29" spans="1:28" s="2" customFormat="1" ht="30" customHeight="1" x14ac:dyDescent="0.2">
      <c r="A29" s="14"/>
      <c r="B29" s="50" t="s">
        <v>41</v>
      </c>
      <c r="C29" s="33"/>
      <c r="D29" s="33"/>
      <c r="E29" s="30">
        <v>0</v>
      </c>
      <c r="F29" s="31">
        <v>43888</v>
      </c>
      <c r="G29" s="32">
        <v>2</v>
      </c>
      <c r="H29" s="26"/>
      <c r="I29" s="37" t="str">
        <f t="shared" ca="1" si="4"/>
        <v/>
      </c>
      <c r="J29" s="37" t="str">
        <f t="shared" ca="1" si="9"/>
        <v/>
      </c>
      <c r="K29" s="37" t="str">
        <f t="shared" ca="1" si="9"/>
        <v/>
      </c>
      <c r="L29" s="37" t="str">
        <f t="shared" ca="1" si="9"/>
        <v/>
      </c>
      <c r="M29" s="37" t="str">
        <f t="shared" ca="1" si="9"/>
        <v/>
      </c>
      <c r="N29" s="37" t="str">
        <f t="shared" ca="1" si="9"/>
        <v/>
      </c>
      <c r="O29" s="37" t="str">
        <f t="shared" ca="1" si="9"/>
        <v/>
      </c>
      <c r="P29" s="37" t="str">
        <f t="shared" ca="1" si="9"/>
        <v/>
      </c>
      <c r="Q29" s="37" t="str">
        <f t="shared" ca="1" si="9"/>
        <v/>
      </c>
      <c r="R29" s="37" t="str">
        <f t="shared" ca="1" si="9"/>
        <v/>
      </c>
      <c r="S29" s="37" t="str">
        <f t="shared" ca="1" si="9"/>
        <v/>
      </c>
      <c r="T29" s="37" t="str">
        <f t="shared" ca="1" si="10"/>
        <v/>
      </c>
      <c r="U29" s="37" t="str">
        <f t="shared" ca="1" si="10"/>
        <v/>
      </c>
      <c r="V29" s="37" t="str">
        <f t="shared" ca="1" si="10"/>
        <v/>
      </c>
      <c r="W29" s="37" t="str">
        <f t="shared" ca="1" si="10"/>
        <v/>
      </c>
      <c r="X29" s="37" t="str">
        <f t="shared" ca="1" si="10"/>
        <v/>
      </c>
      <c r="Y29" s="37" t="str">
        <f t="shared" ca="1" si="10"/>
        <v/>
      </c>
      <c r="Z29" s="37" t="str">
        <f t="shared" ca="1" si="10"/>
        <v/>
      </c>
      <c r="AA29" s="37" t="str">
        <f t="shared" ca="1" si="10"/>
        <v/>
      </c>
      <c r="AB29" s="37" t="str">
        <f t="shared" ca="1" si="10"/>
        <v/>
      </c>
    </row>
    <row r="30" spans="1:28" s="2" customFormat="1" ht="30" customHeight="1" x14ac:dyDescent="0.2">
      <c r="A30" s="14"/>
      <c r="B30" s="50" t="s">
        <v>52</v>
      </c>
      <c r="C30" s="33"/>
      <c r="D30" s="33"/>
      <c r="E30" s="30"/>
      <c r="F30" s="31"/>
      <c r="G30" s="32"/>
      <c r="H30" s="26"/>
      <c r="I30" s="37"/>
      <c r="J30" s="37"/>
      <c r="K30" s="37"/>
      <c r="L30" s="37"/>
      <c r="M30" s="37"/>
      <c r="N30" s="37"/>
      <c r="O30" s="37"/>
      <c r="P30" s="37"/>
      <c r="Q30" s="37"/>
      <c r="R30" s="37"/>
      <c r="S30" s="37"/>
      <c r="T30" s="37"/>
      <c r="U30" s="37"/>
      <c r="V30" s="37"/>
      <c r="W30" s="37"/>
      <c r="X30" s="37"/>
      <c r="Y30" s="37"/>
      <c r="Z30" s="37"/>
      <c r="AA30" s="37"/>
      <c r="AB30" s="37"/>
    </row>
    <row r="31" spans="1:28" s="2" customFormat="1" ht="30" customHeight="1" x14ac:dyDescent="0.2">
      <c r="A31" s="14"/>
      <c r="B31" s="53" t="s">
        <v>51</v>
      </c>
      <c r="C31" s="33"/>
      <c r="D31" s="33"/>
      <c r="E31" s="30">
        <v>0</v>
      </c>
      <c r="F31" s="31">
        <v>43890</v>
      </c>
      <c r="G31" s="32">
        <v>2</v>
      </c>
      <c r="H31" s="26"/>
      <c r="I31" s="37" t="str">
        <f t="shared" ca="1" si="4"/>
        <v/>
      </c>
      <c r="J31" s="37" t="str">
        <f t="shared" ca="1" si="9"/>
        <v/>
      </c>
      <c r="K31" s="37" t="str">
        <f t="shared" ca="1" si="9"/>
        <v/>
      </c>
      <c r="L31" s="37" t="str">
        <f t="shared" ca="1" si="9"/>
        <v/>
      </c>
      <c r="M31" s="37" t="str">
        <f t="shared" ca="1" si="9"/>
        <v/>
      </c>
      <c r="N31" s="37" t="str">
        <f t="shared" ca="1" si="9"/>
        <v/>
      </c>
      <c r="O31" s="37" t="str">
        <f t="shared" ca="1" si="9"/>
        <v/>
      </c>
      <c r="P31" s="37" t="str">
        <f t="shared" ca="1" si="9"/>
        <v/>
      </c>
      <c r="Q31" s="37" t="str">
        <f t="shared" ca="1" si="9"/>
        <v/>
      </c>
      <c r="R31" s="37" t="str">
        <f t="shared" ca="1" si="9"/>
        <v/>
      </c>
      <c r="S31" s="37" t="str">
        <f t="shared" ca="1" si="9"/>
        <v/>
      </c>
      <c r="T31" s="37" t="str">
        <f t="shared" ca="1" si="10"/>
        <v/>
      </c>
      <c r="U31" s="37" t="str">
        <f t="shared" ca="1" si="10"/>
        <v/>
      </c>
      <c r="V31" s="37" t="str">
        <f t="shared" ca="1" si="10"/>
        <v/>
      </c>
      <c r="W31" s="37" t="str">
        <f t="shared" ca="1" si="10"/>
        <v/>
      </c>
      <c r="X31" s="37" t="str">
        <f t="shared" ca="1" si="10"/>
        <v/>
      </c>
      <c r="Y31" s="37" t="str">
        <f t="shared" ca="1" si="10"/>
        <v/>
      </c>
      <c r="Z31" s="37" t="str">
        <f t="shared" ca="1" si="10"/>
        <v/>
      </c>
      <c r="AA31" s="37" t="str">
        <f t="shared" ca="1" si="10"/>
        <v/>
      </c>
      <c r="AB31" s="37" t="str">
        <f t="shared" ca="1" si="10"/>
        <v/>
      </c>
    </row>
    <row r="32" spans="1:28" s="64" customFormat="1" ht="30" customHeight="1" x14ac:dyDescent="0.2">
      <c r="A32" s="56"/>
      <c r="B32" s="57" t="s">
        <v>53</v>
      </c>
      <c r="C32" s="58"/>
      <c r="D32" s="58"/>
      <c r="E32" s="59">
        <v>0</v>
      </c>
      <c r="F32" s="60">
        <v>43894</v>
      </c>
      <c r="G32" s="61">
        <v>2</v>
      </c>
      <c r="H32" s="62"/>
      <c r="I32" s="63"/>
      <c r="J32" s="63"/>
      <c r="K32" s="63"/>
      <c r="L32" s="63"/>
      <c r="M32" s="63"/>
      <c r="N32" s="63"/>
      <c r="O32" s="63"/>
      <c r="P32" s="63"/>
      <c r="Q32" s="63"/>
      <c r="R32" s="63"/>
      <c r="S32" s="63"/>
      <c r="T32" s="63"/>
      <c r="U32" s="63"/>
      <c r="V32" s="63"/>
      <c r="W32" s="63"/>
      <c r="X32" s="63"/>
      <c r="Y32" s="63"/>
      <c r="Z32" s="63"/>
      <c r="AA32" s="63"/>
      <c r="AB32" s="63"/>
    </row>
    <row r="33" spans="1:28" s="2" customFormat="1" ht="30" customHeight="1" x14ac:dyDescent="0.2">
      <c r="A33" s="14"/>
      <c r="B33" s="54" t="s">
        <v>42</v>
      </c>
      <c r="C33" s="33"/>
      <c r="D33" s="33"/>
      <c r="E33" s="20"/>
      <c r="F33" s="20"/>
      <c r="G33" s="20"/>
      <c r="H33" s="26"/>
      <c r="I33" s="37" t="str">
        <f t="shared" ca="1" si="4"/>
        <v/>
      </c>
      <c r="J33" s="37" t="str">
        <f t="shared" ca="1" si="9"/>
        <v/>
      </c>
      <c r="K33" s="37" t="str">
        <f t="shared" ca="1" si="9"/>
        <v/>
      </c>
      <c r="L33" s="37" t="str">
        <f t="shared" ca="1" si="9"/>
        <v/>
      </c>
      <c r="M33" s="37" t="str">
        <f t="shared" ca="1" si="9"/>
        <v/>
      </c>
      <c r="N33" s="37" t="str">
        <f t="shared" ca="1" si="9"/>
        <v/>
      </c>
      <c r="O33" s="37" t="str">
        <f t="shared" ca="1" si="9"/>
        <v/>
      </c>
      <c r="P33" s="37" t="str">
        <f t="shared" ca="1" si="9"/>
        <v/>
      </c>
      <c r="Q33" s="37" t="str">
        <f t="shared" ca="1" si="9"/>
        <v/>
      </c>
      <c r="R33" s="37" t="str">
        <f t="shared" ca="1" si="9"/>
        <v/>
      </c>
      <c r="S33" s="37" t="str">
        <f t="shared" ca="1" si="9"/>
        <v/>
      </c>
      <c r="T33" s="37" t="str">
        <f t="shared" ca="1" si="10"/>
        <v/>
      </c>
      <c r="U33" s="37" t="str">
        <f t="shared" ca="1" si="10"/>
        <v/>
      </c>
      <c r="V33" s="37" t="str">
        <f t="shared" ca="1" si="10"/>
        <v/>
      </c>
      <c r="W33" s="37" t="str">
        <f t="shared" ca="1" si="10"/>
        <v/>
      </c>
      <c r="X33" s="37" t="str">
        <f t="shared" ca="1" si="10"/>
        <v/>
      </c>
      <c r="Y33" s="37" t="str">
        <f t="shared" ca="1" si="10"/>
        <v/>
      </c>
      <c r="Z33" s="37" t="str">
        <f t="shared" ca="1" si="10"/>
        <v/>
      </c>
      <c r="AA33" s="37" t="str">
        <f t="shared" ca="1" si="10"/>
        <v/>
      </c>
      <c r="AB33" s="37" t="str">
        <f t="shared" ca="1" si="10"/>
        <v/>
      </c>
    </row>
    <row r="34" spans="1:28" s="2" customFormat="1" ht="30" customHeight="1" x14ac:dyDescent="0.2">
      <c r="A34" s="14"/>
      <c r="B34" s="50" t="s">
        <v>62</v>
      </c>
      <c r="C34" s="33"/>
      <c r="D34" s="33"/>
      <c r="E34" s="30">
        <v>0</v>
      </c>
      <c r="F34" s="31">
        <v>43892</v>
      </c>
      <c r="G34" s="32">
        <v>2</v>
      </c>
      <c r="H34" s="26"/>
      <c r="I34" s="37"/>
      <c r="J34" s="37"/>
      <c r="K34" s="37"/>
      <c r="L34" s="37"/>
      <c r="M34" s="37"/>
      <c r="N34" s="37"/>
      <c r="O34" s="37"/>
      <c r="P34" s="37"/>
      <c r="Q34" s="37"/>
      <c r="R34" s="37"/>
      <c r="S34" s="37"/>
      <c r="T34" s="37"/>
      <c r="U34" s="37"/>
      <c r="V34" s="37"/>
      <c r="W34" s="37"/>
      <c r="X34" s="37"/>
      <c r="Y34" s="37"/>
      <c r="Z34" s="37"/>
      <c r="AA34" s="37"/>
      <c r="AB34" s="37"/>
    </row>
    <row r="35" spans="1:28" s="2" customFormat="1" ht="30" customHeight="1" x14ac:dyDescent="0.2">
      <c r="A35" s="14"/>
      <c r="B35" s="50" t="s">
        <v>43</v>
      </c>
      <c r="C35" s="33"/>
      <c r="D35" s="33"/>
      <c r="E35" s="30"/>
      <c r="F35" s="31"/>
      <c r="G35" s="32"/>
      <c r="H35" s="26"/>
      <c r="I35" s="37" t="str">
        <f t="shared" ref="I35:AB35" ca="1" si="11">IF(AND($C35="Objectif",I$5&gt;=$F36,I$5&lt;=$F36+$G36-1),2,IF(AND($C35="Jalon",I$5&gt;=$F36,I$5&lt;=$F36+$G36-1),1,""))</f>
        <v/>
      </c>
      <c r="J35" s="37" t="str">
        <f t="shared" ca="1" si="11"/>
        <v/>
      </c>
      <c r="K35" s="37" t="str">
        <f t="shared" ca="1" si="11"/>
        <v/>
      </c>
      <c r="L35" s="37" t="str">
        <f t="shared" ca="1" si="11"/>
        <v/>
      </c>
      <c r="M35" s="37" t="str">
        <f t="shared" ca="1" si="11"/>
        <v/>
      </c>
      <c r="N35" s="37" t="str">
        <f t="shared" ca="1" si="11"/>
        <v/>
      </c>
      <c r="O35" s="37" t="str">
        <f t="shared" ca="1" si="11"/>
        <v/>
      </c>
      <c r="P35" s="37" t="str">
        <f t="shared" ca="1" si="11"/>
        <v/>
      </c>
      <c r="Q35" s="37" t="str">
        <f t="shared" ca="1" si="11"/>
        <v/>
      </c>
      <c r="R35" s="37" t="str">
        <f t="shared" ca="1" si="11"/>
        <v/>
      </c>
      <c r="S35" s="37" t="str">
        <f t="shared" ca="1" si="11"/>
        <v/>
      </c>
      <c r="T35" s="37" t="str">
        <f t="shared" ca="1" si="11"/>
        <v/>
      </c>
      <c r="U35" s="37" t="str">
        <f t="shared" ca="1" si="11"/>
        <v/>
      </c>
      <c r="V35" s="37" t="str">
        <f t="shared" ca="1" si="11"/>
        <v/>
      </c>
      <c r="W35" s="37" t="str">
        <f t="shared" ca="1" si="11"/>
        <v/>
      </c>
      <c r="X35" s="37" t="str">
        <f t="shared" ca="1" si="11"/>
        <v/>
      </c>
      <c r="Y35" s="37" t="str">
        <f t="shared" ca="1" si="11"/>
        <v/>
      </c>
      <c r="Z35" s="37" t="str">
        <f t="shared" ca="1" si="11"/>
        <v/>
      </c>
      <c r="AA35" s="37" t="str">
        <f t="shared" ca="1" si="11"/>
        <v/>
      </c>
      <c r="AB35" s="37" t="str">
        <f t="shared" ca="1" si="11"/>
        <v/>
      </c>
    </row>
    <row r="36" spans="1:28" s="2" customFormat="1" ht="30.75" customHeight="1" x14ac:dyDescent="0.2">
      <c r="A36" s="14"/>
      <c r="B36" s="53" t="s">
        <v>63</v>
      </c>
      <c r="C36" s="33"/>
      <c r="D36" s="33"/>
      <c r="E36" s="30">
        <v>0</v>
      </c>
      <c r="F36" s="31">
        <v>43892</v>
      </c>
      <c r="G36" s="32">
        <v>2</v>
      </c>
      <c r="H36" s="26"/>
      <c r="I36" s="37"/>
      <c r="J36" s="37"/>
      <c r="K36" s="37"/>
      <c r="L36" s="37"/>
      <c r="M36" s="37"/>
      <c r="N36" s="37"/>
      <c r="O36" s="37"/>
      <c r="P36" s="37"/>
      <c r="Q36" s="37"/>
      <c r="R36" s="37"/>
      <c r="S36" s="37"/>
      <c r="T36" s="37"/>
      <c r="U36" s="37"/>
      <c r="V36" s="37"/>
      <c r="W36" s="37"/>
      <c r="X36" s="37"/>
      <c r="Y36" s="37"/>
      <c r="Z36" s="37"/>
      <c r="AA36" s="37"/>
      <c r="AB36" s="37"/>
    </row>
    <row r="37" spans="1:28" s="2" customFormat="1" ht="30" customHeight="1" x14ac:dyDescent="0.2">
      <c r="A37" s="14"/>
      <c r="B37" s="53" t="s">
        <v>64</v>
      </c>
      <c r="C37" s="33"/>
      <c r="D37" s="33"/>
      <c r="E37" s="30">
        <v>0</v>
      </c>
      <c r="F37" s="31">
        <v>43892</v>
      </c>
      <c r="G37" s="32">
        <v>2</v>
      </c>
      <c r="H37" s="26"/>
      <c r="I37" s="37"/>
      <c r="J37" s="37"/>
      <c r="K37" s="37"/>
      <c r="L37" s="37"/>
      <c r="M37" s="37"/>
      <c r="N37" s="37"/>
      <c r="O37" s="37"/>
      <c r="P37" s="37"/>
      <c r="Q37" s="37"/>
      <c r="R37" s="37"/>
      <c r="S37" s="37"/>
      <c r="T37" s="37"/>
      <c r="U37" s="37"/>
      <c r="V37" s="37"/>
      <c r="W37" s="37"/>
      <c r="X37" s="37"/>
      <c r="Y37" s="37"/>
      <c r="Z37" s="37"/>
      <c r="AA37" s="37"/>
      <c r="AB37" s="37"/>
    </row>
    <row r="38" spans="1:28" s="2" customFormat="1" ht="30" customHeight="1" x14ac:dyDescent="0.2">
      <c r="A38" s="14"/>
      <c r="B38" s="53" t="s">
        <v>72</v>
      </c>
      <c r="C38" s="33"/>
      <c r="D38" s="33"/>
      <c r="E38" s="30">
        <v>0</v>
      </c>
      <c r="F38" s="31">
        <v>43892</v>
      </c>
      <c r="G38" s="32">
        <v>2</v>
      </c>
      <c r="H38" s="26"/>
      <c r="I38" s="37"/>
      <c r="J38" s="37"/>
      <c r="K38" s="37"/>
      <c r="L38" s="37"/>
      <c r="M38" s="37"/>
      <c r="N38" s="37"/>
      <c r="O38" s="37"/>
      <c r="P38" s="37"/>
      <c r="Q38" s="37"/>
      <c r="R38" s="37"/>
      <c r="S38" s="37"/>
      <c r="T38" s="37"/>
      <c r="U38" s="37"/>
      <c r="V38" s="37"/>
      <c r="W38" s="37"/>
      <c r="X38" s="37"/>
      <c r="Y38" s="37"/>
      <c r="Z38" s="37"/>
      <c r="AA38" s="37"/>
      <c r="AB38" s="37"/>
    </row>
    <row r="39" spans="1:28" s="2" customFormat="1" ht="30" customHeight="1" x14ac:dyDescent="0.2">
      <c r="A39" s="14"/>
      <c r="B39" s="50" t="s">
        <v>44</v>
      </c>
      <c r="C39" s="33"/>
      <c r="D39" s="33"/>
      <c r="E39" s="30"/>
      <c r="F39" s="31"/>
      <c r="G39" s="32"/>
      <c r="H39" s="26"/>
      <c r="I39" s="37" t="str">
        <f t="shared" ca="1" si="4"/>
        <v/>
      </c>
      <c r="J39" s="37" t="str">
        <f t="shared" ca="1" si="9"/>
        <v/>
      </c>
      <c r="K39" s="37" t="str">
        <f t="shared" ca="1" si="9"/>
        <v/>
      </c>
      <c r="L39" s="37" t="str">
        <f t="shared" ca="1" si="9"/>
        <v/>
      </c>
      <c r="M39" s="37" t="str">
        <f t="shared" ca="1" si="9"/>
        <v/>
      </c>
      <c r="N39" s="37" t="str">
        <f t="shared" ca="1" si="9"/>
        <v/>
      </c>
      <c r="O39" s="37" t="str">
        <f t="shared" ca="1" si="9"/>
        <v/>
      </c>
      <c r="P39" s="37" t="str">
        <f t="shared" ca="1" si="9"/>
        <v/>
      </c>
      <c r="Q39" s="37" t="str">
        <f t="shared" ca="1" si="9"/>
        <v/>
      </c>
      <c r="R39" s="37" t="str">
        <f t="shared" ca="1" si="9"/>
        <v/>
      </c>
      <c r="S39" s="37" t="str">
        <f t="shared" ca="1" si="9"/>
        <v/>
      </c>
      <c r="T39" s="37" t="str">
        <f t="shared" ca="1" si="10"/>
        <v/>
      </c>
      <c r="U39" s="37" t="str">
        <f t="shared" ca="1" si="10"/>
        <v/>
      </c>
      <c r="V39" s="37" t="str">
        <f t="shared" ca="1" si="10"/>
        <v/>
      </c>
      <c r="W39" s="37" t="str">
        <f t="shared" ca="1" si="10"/>
        <v/>
      </c>
      <c r="X39" s="37" t="str">
        <f t="shared" ca="1" si="10"/>
        <v/>
      </c>
      <c r="Y39" s="37" t="str">
        <f t="shared" ca="1" si="10"/>
        <v/>
      </c>
      <c r="Z39" s="37" t="str">
        <f t="shared" ca="1" si="10"/>
        <v/>
      </c>
      <c r="AA39" s="37" t="str">
        <f t="shared" ca="1" si="10"/>
        <v/>
      </c>
      <c r="AB39" s="37" t="str">
        <f t="shared" ca="1" si="10"/>
        <v/>
      </c>
    </row>
    <row r="40" spans="1:28" s="2" customFormat="1" ht="30.75" customHeight="1" x14ac:dyDescent="0.2">
      <c r="A40" s="14"/>
      <c r="B40" s="53" t="s">
        <v>65</v>
      </c>
      <c r="C40" s="33"/>
      <c r="D40" s="33"/>
      <c r="E40" s="30">
        <v>0</v>
      </c>
      <c r="F40" s="31">
        <v>43894</v>
      </c>
      <c r="G40" s="32">
        <v>2</v>
      </c>
      <c r="H40" s="26"/>
      <c r="I40" s="37"/>
      <c r="J40" s="37"/>
      <c r="K40" s="37"/>
      <c r="L40" s="37"/>
      <c r="M40" s="37"/>
      <c r="N40" s="37"/>
      <c r="O40" s="37"/>
      <c r="P40" s="37"/>
      <c r="Q40" s="37"/>
      <c r="R40" s="37"/>
      <c r="S40" s="37"/>
      <c r="T40" s="37"/>
      <c r="U40" s="37"/>
      <c r="V40" s="37"/>
      <c r="W40" s="37"/>
      <c r="X40" s="37"/>
      <c r="Y40" s="37"/>
      <c r="Z40" s="37"/>
      <c r="AA40" s="37"/>
      <c r="AB40" s="37"/>
    </row>
    <row r="41" spans="1:28" s="2" customFormat="1" ht="30.75" customHeight="1" x14ac:dyDescent="0.2">
      <c r="A41" s="14"/>
      <c r="B41" s="53" t="s">
        <v>66</v>
      </c>
      <c r="C41" s="33"/>
      <c r="D41" s="33"/>
      <c r="E41" s="30">
        <v>0</v>
      </c>
      <c r="F41" s="31">
        <v>43894</v>
      </c>
      <c r="G41" s="32">
        <v>2</v>
      </c>
      <c r="H41" s="26"/>
      <c r="I41" s="37"/>
      <c r="J41" s="37"/>
      <c r="K41" s="37"/>
      <c r="L41" s="37"/>
      <c r="M41" s="37"/>
      <c r="N41" s="37"/>
      <c r="O41" s="37"/>
      <c r="P41" s="37"/>
      <c r="Q41" s="37"/>
      <c r="R41" s="37"/>
      <c r="S41" s="37"/>
      <c r="T41" s="37"/>
      <c r="U41" s="37"/>
      <c r="V41" s="37"/>
      <c r="W41" s="37"/>
      <c r="X41" s="37"/>
      <c r="Y41" s="37"/>
      <c r="Z41" s="37"/>
      <c r="AA41" s="37"/>
      <c r="AB41" s="37"/>
    </row>
    <row r="42" spans="1:28" s="2" customFormat="1" ht="30" customHeight="1" x14ac:dyDescent="0.2">
      <c r="A42" s="14"/>
      <c r="B42" s="50" t="s">
        <v>40</v>
      </c>
      <c r="C42" s="33"/>
      <c r="D42" s="33"/>
      <c r="E42" s="30"/>
      <c r="F42" s="55"/>
      <c r="G42" s="32"/>
      <c r="H42" s="26"/>
      <c r="I42" s="37" t="str">
        <f t="shared" ref="I42:AB42" ca="1" si="12">IF(AND($C42="Objectif",I$5&gt;=$F43,I$5&lt;=$F43+$G42-1),2,IF(AND($C42="Jalon",I$5&gt;=$F43,I$5&lt;=$F43+$G42-1),1,""))</f>
        <v/>
      </c>
      <c r="J42" s="37" t="str">
        <f t="shared" ca="1" si="12"/>
        <v/>
      </c>
      <c r="K42" s="37" t="str">
        <f t="shared" ca="1" si="12"/>
        <v/>
      </c>
      <c r="L42" s="37" t="str">
        <f t="shared" ca="1" si="12"/>
        <v/>
      </c>
      <c r="M42" s="37" t="str">
        <f t="shared" ca="1" si="12"/>
        <v/>
      </c>
      <c r="N42" s="37" t="str">
        <f t="shared" ca="1" si="12"/>
        <v/>
      </c>
      <c r="O42" s="37" t="str">
        <f t="shared" ca="1" si="12"/>
        <v/>
      </c>
      <c r="P42" s="37" t="str">
        <f t="shared" ca="1" si="12"/>
        <v/>
      </c>
      <c r="Q42" s="37" t="str">
        <f t="shared" ca="1" si="12"/>
        <v/>
      </c>
      <c r="R42" s="37" t="str">
        <f t="shared" ca="1" si="12"/>
        <v/>
      </c>
      <c r="S42" s="37" t="str">
        <f t="shared" ca="1" si="12"/>
        <v/>
      </c>
      <c r="T42" s="37" t="str">
        <f t="shared" ca="1" si="12"/>
        <v/>
      </c>
      <c r="U42" s="37" t="str">
        <f t="shared" ca="1" si="12"/>
        <v/>
      </c>
      <c r="V42" s="37" t="str">
        <f t="shared" ca="1" si="12"/>
        <v/>
      </c>
      <c r="W42" s="37" t="str">
        <f t="shared" ca="1" si="12"/>
        <v/>
      </c>
      <c r="X42" s="37" t="str">
        <f t="shared" ca="1" si="12"/>
        <v/>
      </c>
      <c r="Y42" s="37" t="str">
        <f t="shared" ca="1" si="12"/>
        <v/>
      </c>
      <c r="Z42" s="37" t="str">
        <f t="shared" ca="1" si="12"/>
        <v/>
      </c>
      <c r="AA42" s="37" t="str">
        <f t="shared" ca="1" si="12"/>
        <v/>
      </c>
      <c r="AB42" s="37" t="str">
        <f t="shared" ca="1" si="12"/>
        <v/>
      </c>
    </row>
    <row r="43" spans="1:28" s="2" customFormat="1" ht="30" customHeight="1" x14ac:dyDescent="0.2">
      <c r="A43" s="14"/>
      <c r="B43" s="53" t="s">
        <v>67</v>
      </c>
      <c r="C43" s="33"/>
      <c r="D43" s="33"/>
      <c r="E43" s="30">
        <v>0</v>
      </c>
      <c r="F43" s="31">
        <v>43892</v>
      </c>
      <c r="G43" s="32">
        <v>2</v>
      </c>
      <c r="H43" s="26"/>
      <c r="I43" s="37"/>
      <c r="J43" s="37"/>
      <c r="K43" s="37"/>
      <c r="L43" s="37"/>
      <c r="M43" s="37"/>
      <c r="N43" s="37"/>
      <c r="O43" s="37"/>
      <c r="P43" s="37"/>
      <c r="Q43" s="37"/>
      <c r="R43" s="37"/>
      <c r="S43" s="37"/>
      <c r="T43" s="37"/>
      <c r="U43" s="37"/>
      <c r="V43" s="37"/>
      <c r="W43" s="37"/>
      <c r="X43" s="37"/>
      <c r="Y43" s="37"/>
      <c r="Z43" s="37"/>
      <c r="AA43" s="37"/>
      <c r="AB43" s="37"/>
    </row>
    <row r="44" spans="1:28" s="2" customFormat="1" ht="30" customHeight="1" x14ac:dyDescent="0.2">
      <c r="A44" s="14"/>
      <c r="B44" s="50" t="s">
        <v>68</v>
      </c>
      <c r="C44" s="33"/>
      <c r="D44" s="33"/>
      <c r="E44" s="30"/>
      <c r="F44" s="31"/>
      <c r="G44" s="32"/>
      <c r="H44" s="26"/>
      <c r="I44" s="37" t="str">
        <f t="shared" ca="1" si="4"/>
        <v/>
      </c>
      <c r="J44" s="37" t="str">
        <f t="shared" ca="1" si="9"/>
        <v/>
      </c>
      <c r="K44" s="37" t="str">
        <f t="shared" ca="1" si="9"/>
        <v/>
      </c>
      <c r="L44" s="37" t="str">
        <f t="shared" ca="1" si="9"/>
        <v/>
      </c>
      <c r="M44" s="37" t="str">
        <f t="shared" ca="1" si="9"/>
        <v/>
      </c>
      <c r="N44" s="37" t="str">
        <f t="shared" ca="1" si="9"/>
        <v/>
      </c>
      <c r="O44" s="37" t="str">
        <f t="shared" ca="1" si="9"/>
        <v/>
      </c>
      <c r="P44" s="37" t="str">
        <f t="shared" ca="1" si="9"/>
        <v/>
      </c>
      <c r="Q44" s="37" t="str">
        <f t="shared" ca="1" si="9"/>
        <v/>
      </c>
      <c r="R44" s="37" t="str">
        <f t="shared" ca="1" si="9"/>
        <v/>
      </c>
      <c r="S44" s="37" t="str">
        <f t="shared" ca="1" si="9"/>
        <v/>
      </c>
      <c r="T44" s="37" t="str">
        <f t="shared" ca="1" si="10"/>
        <v/>
      </c>
      <c r="U44" s="37" t="str">
        <f t="shared" ca="1" si="10"/>
        <v/>
      </c>
      <c r="V44" s="37" t="str">
        <f t="shared" ca="1" si="10"/>
        <v/>
      </c>
      <c r="W44" s="37" t="str">
        <f t="shared" ca="1" si="10"/>
        <v/>
      </c>
      <c r="X44" s="37" t="str">
        <f t="shared" ca="1" si="10"/>
        <v/>
      </c>
      <c r="Y44" s="37" t="str">
        <f t="shared" ca="1" si="10"/>
        <v/>
      </c>
      <c r="Z44" s="37" t="str">
        <f t="shared" ca="1" si="10"/>
        <v/>
      </c>
      <c r="AA44" s="37" t="str">
        <f t="shared" ca="1" si="10"/>
        <v/>
      </c>
      <c r="AB44" s="37" t="str">
        <f t="shared" ca="1" si="10"/>
        <v/>
      </c>
    </row>
    <row r="45" spans="1:28" s="2" customFormat="1" ht="30.75" customHeight="1" x14ac:dyDescent="0.2">
      <c r="A45" s="14"/>
      <c r="B45" s="53" t="s">
        <v>69</v>
      </c>
      <c r="C45" s="33"/>
      <c r="D45" s="33"/>
      <c r="E45" s="30">
        <v>0</v>
      </c>
      <c r="F45" s="31">
        <v>43896</v>
      </c>
      <c r="G45" s="32">
        <v>2</v>
      </c>
      <c r="H45" s="26"/>
      <c r="I45" s="37"/>
      <c r="J45" s="37"/>
      <c r="K45" s="37"/>
      <c r="L45" s="37"/>
      <c r="M45" s="37"/>
      <c r="N45" s="37"/>
      <c r="O45" s="37"/>
      <c r="P45" s="37"/>
      <c r="Q45" s="37"/>
      <c r="R45" s="37"/>
      <c r="S45" s="37"/>
      <c r="T45" s="37"/>
      <c r="U45" s="37"/>
      <c r="V45" s="37"/>
      <c r="W45" s="37"/>
      <c r="X45" s="37"/>
      <c r="Y45" s="37"/>
      <c r="Z45" s="37"/>
      <c r="AA45" s="37"/>
      <c r="AB45" s="37"/>
    </row>
    <row r="46" spans="1:28" s="2" customFormat="1" ht="30.75" customHeight="1" x14ac:dyDescent="0.2">
      <c r="A46" s="14"/>
      <c r="B46" s="53" t="s">
        <v>70</v>
      </c>
      <c r="C46" s="33"/>
      <c r="D46" s="33"/>
      <c r="E46" s="30">
        <v>0</v>
      </c>
      <c r="F46" s="31">
        <v>43896</v>
      </c>
      <c r="G46" s="32">
        <v>2</v>
      </c>
      <c r="H46" s="26"/>
      <c r="I46" s="37"/>
      <c r="J46" s="37"/>
      <c r="K46" s="37"/>
      <c r="L46" s="37"/>
      <c r="M46" s="37"/>
      <c r="N46" s="37"/>
      <c r="O46" s="37"/>
      <c r="P46" s="37"/>
      <c r="Q46" s="37"/>
      <c r="R46" s="37"/>
      <c r="S46" s="37"/>
      <c r="T46" s="37"/>
      <c r="U46" s="37"/>
      <c r="V46" s="37"/>
      <c r="W46" s="37"/>
      <c r="X46" s="37"/>
      <c r="Y46" s="37"/>
      <c r="Z46" s="37"/>
      <c r="AA46" s="37"/>
      <c r="AB46" s="37"/>
    </row>
    <row r="47" spans="1:28" s="2" customFormat="1" ht="30.75" customHeight="1" x14ac:dyDescent="0.2">
      <c r="A47" s="14"/>
      <c r="B47" s="53" t="s">
        <v>71</v>
      </c>
      <c r="C47" s="33"/>
      <c r="D47" s="33"/>
      <c r="E47" s="30">
        <v>0</v>
      </c>
      <c r="F47" s="31">
        <v>43896</v>
      </c>
      <c r="G47" s="32">
        <v>2</v>
      </c>
      <c r="H47" s="26"/>
      <c r="I47" s="37"/>
      <c r="J47" s="37"/>
      <c r="K47" s="37"/>
      <c r="L47" s="37"/>
      <c r="M47" s="37"/>
      <c r="N47" s="37"/>
      <c r="O47" s="37"/>
      <c r="P47" s="37"/>
      <c r="Q47" s="37"/>
      <c r="R47" s="37"/>
      <c r="S47" s="37"/>
      <c r="T47" s="37"/>
      <c r="U47" s="37"/>
      <c r="V47" s="37"/>
      <c r="W47" s="37"/>
      <c r="X47" s="37"/>
      <c r="Y47" s="37"/>
      <c r="Z47" s="37"/>
      <c r="AA47" s="37"/>
      <c r="AB47" s="37"/>
    </row>
    <row r="48" spans="1:28" s="2" customFormat="1" ht="30.75" customHeight="1" x14ac:dyDescent="0.2">
      <c r="A48" s="14"/>
      <c r="B48" s="53" t="s">
        <v>74</v>
      </c>
      <c r="C48" s="33"/>
      <c r="D48" s="33"/>
      <c r="E48" s="30">
        <v>0</v>
      </c>
      <c r="F48" s="31">
        <v>43896</v>
      </c>
      <c r="G48" s="32">
        <v>2</v>
      </c>
      <c r="H48" s="26"/>
      <c r="I48" s="37"/>
      <c r="J48" s="37"/>
      <c r="K48" s="37"/>
      <c r="L48" s="37"/>
      <c r="M48" s="37"/>
      <c r="N48" s="37"/>
      <c r="O48" s="37"/>
      <c r="P48" s="37"/>
      <c r="Q48" s="37"/>
      <c r="R48" s="37"/>
      <c r="S48" s="37"/>
      <c r="T48" s="37"/>
      <c r="U48" s="37"/>
      <c r="V48" s="37"/>
      <c r="W48" s="37"/>
      <c r="X48" s="37"/>
      <c r="Y48" s="37"/>
      <c r="Z48" s="37"/>
      <c r="AA48" s="37"/>
      <c r="AB48" s="37"/>
    </row>
    <row r="49" spans="1:28" s="2" customFormat="1" ht="30.75" customHeight="1" x14ac:dyDescent="0.2">
      <c r="A49" s="14"/>
      <c r="B49" s="53" t="s">
        <v>73</v>
      </c>
      <c r="C49" s="33"/>
      <c r="D49" s="33"/>
      <c r="E49" s="30">
        <v>0</v>
      </c>
      <c r="F49" s="31">
        <v>43896</v>
      </c>
      <c r="G49" s="32">
        <v>2</v>
      </c>
      <c r="H49" s="26"/>
      <c r="I49" s="37"/>
      <c r="J49" s="37"/>
      <c r="K49" s="37"/>
      <c r="L49" s="37"/>
      <c r="M49" s="37"/>
      <c r="N49" s="37"/>
      <c r="O49" s="37"/>
      <c r="P49" s="37"/>
      <c r="Q49" s="37"/>
      <c r="R49" s="37"/>
      <c r="S49" s="37"/>
      <c r="T49" s="37"/>
      <c r="U49" s="37"/>
      <c r="V49" s="37"/>
      <c r="W49" s="37"/>
      <c r="X49" s="37"/>
      <c r="Y49" s="37"/>
      <c r="Z49" s="37"/>
      <c r="AA49" s="37"/>
      <c r="AB49" s="37"/>
    </row>
    <row r="50" spans="1:28" s="2" customFormat="1" ht="30" customHeight="1" x14ac:dyDescent="0.2">
      <c r="A50" s="14"/>
      <c r="B50" s="54" t="s">
        <v>75</v>
      </c>
      <c r="C50" s="33"/>
      <c r="D50" s="33"/>
      <c r="E50" s="20"/>
      <c r="F50" s="20"/>
      <c r="G50" s="20"/>
      <c r="H50" s="26"/>
      <c r="I50" s="37" t="str">
        <f t="shared" ca="1" si="4"/>
        <v/>
      </c>
      <c r="J50" s="37" t="str">
        <f t="shared" ca="1" si="9"/>
        <v/>
      </c>
      <c r="K50" s="37" t="str">
        <f t="shared" ca="1" si="9"/>
        <v/>
      </c>
      <c r="L50" s="37" t="str">
        <f t="shared" ca="1" si="9"/>
        <v/>
      </c>
      <c r="M50" s="37" t="str">
        <f t="shared" ca="1" si="9"/>
        <v/>
      </c>
      <c r="N50" s="37" t="str">
        <f t="shared" ca="1" si="9"/>
        <v/>
      </c>
      <c r="O50" s="37" t="str">
        <f t="shared" ca="1" si="9"/>
        <v/>
      </c>
      <c r="P50" s="37" t="str">
        <f t="shared" ca="1" si="9"/>
        <v/>
      </c>
      <c r="Q50" s="37" t="str">
        <f t="shared" ca="1" si="9"/>
        <v/>
      </c>
      <c r="R50" s="37" t="str">
        <f t="shared" ca="1" si="9"/>
        <v/>
      </c>
      <c r="S50" s="37" t="str">
        <f t="shared" ca="1" si="9"/>
        <v/>
      </c>
      <c r="T50" s="37" t="str">
        <f t="shared" ca="1" si="10"/>
        <v/>
      </c>
      <c r="U50" s="37" t="str">
        <f t="shared" ca="1" si="10"/>
        <v/>
      </c>
      <c r="V50" s="37" t="str">
        <f t="shared" ca="1" si="10"/>
        <v/>
      </c>
      <c r="W50" s="37" t="str">
        <f t="shared" ca="1" si="10"/>
        <v/>
      </c>
      <c r="X50" s="37" t="str">
        <f t="shared" ca="1" si="10"/>
        <v/>
      </c>
      <c r="Y50" s="37" t="str">
        <f t="shared" ca="1" si="10"/>
        <v/>
      </c>
      <c r="Z50" s="37" t="str">
        <f t="shared" ca="1" si="10"/>
        <v/>
      </c>
      <c r="AA50" s="37" t="str">
        <f t="shared" ca="1" si="10"/>
        <v/>
      </c>
      <c r="AB50" s="37" t="str">
        <f t="shared" ca="1" si="10"/>
        <v/>
      </c>
    </row>
    <row r="51" spans="1:28" s="2" customFormat="1" ht="30" customHeight="1" x14ac:dyDescent="0.2">
      <c r="A51" s="14"/>
      <c r="B51" s="50" t="s">
        <v>76</v>
      </c>
      <c r="C51" s="33"/>
      <c r="D51" s="33"/>
      <c r="E51" s="30"/>
      <c r="F51" s="31"/>
      <c r="G51" s="32"/>
      <c r="H51" s="26"/>
      <c r="I51" s="37" t="str">
        <f t="shared" ca="1" si="4"/>
        <v/>
      </c>
      <c r="J51" s="37" t="str">
        <f t="shared" ca="1" si="9"/>
        <v/>
      </c>
      <c r="K51" s="37" t="str">
        <f t="shared" ca="1" si="9"/>
        <v/>
      </c>
      <c r="L51" s="37" t="str">
        <f t="shared" ca="1" si="9"/>
        <v/>
      </c>
      <c r="M51" s="37" t="str">
        <f t="shared" ca="1" si="9"/>
        <v/>
      </c>
      <c r="N51" s="37" t="str">
        <f t="shared" ca="1" si="9"/>
        <v/>
      </c>
      <c r="O51" s="37" t="str">
        <f t="shared" ca="1" si="9"/>
        <v/>
      </c>
      <c r="P51" s="37" t="str">
        <f t="shared" ca="1" si="9"/>
        <v/>
      </c>
      <c r="Q51" s="37" t="str">
        <f t="shared" ca="1" si="9"/>
        <v/>
      </c>
      <c r="R51" s="37" t="str">
        <f t="shared" ca="1" si="9"/>
        <v/>
      </c>
      <c r="S51" s="37" t="str">
        <f t="shared" ca="1" si="9"/>
        <v/>
      </c>
      <c r="T51" s="37" t="str">
        <f t="shared" ca="1" si="10"/>
        <v/>
      </c>
      <c r="U51" s="37" t="str">
        <f t="shared" ca="1" si="10"/>
        <v/>
      </c>
      <c r="V51" s="37" t="str">
        <f t="shared" ca="1" si="10"/>
        <v/>
      </c>
      <c r="W51" s="37" t="str">
        <f t="shared" ca="1" si="10"/>
        <v/>
      </c>
      <c r="X51" s="37" t="str">
        <f t="shared" ca="1" si="10"/>
        <v/>
      </c>
      <c r="Y51" s="37" t="str">
        <f t="shared" ca="1" si="10"/>
        <v/>
      </c>
      <c r="Z51" s="37" t="str">
        <f t="shared" ca="1" si="10"/>
        <v/>
      </c>
      <c r="AA51" s="37" t="str">
        <f t="shared" ca="1" si="10"/>
        <v/>
      </c>
      <c r="AB51" s="37" t="str">
        <f t="shared" ca="1" si="10"/>
        <v/>
      </c>
    </row>
    <row r="52" spans="1:28" s="2" customFormat="1" ht="30.75" customHeight="1" x14ac:dyDescent="0.2">
      <c r="A52" s="14"/>
      <c r="B52" s="53" t="s">
        <v>77</v>
      </c>
      <c r="C52" s="33"/>
      <c r="D52" s="33"/>
      <c r="E52" s="30">
        <v>0</v>
      </c>
      <c r="F52" s="31">
        <v>43896</v>
      </c>
      <c r="G52" s="32">
        <v>1</v>
      </c>
      <c r="H52" s="26"/>
      <c r="I52" s="37" t="str">
        <f t="shared" ca="1" si="4"/>
        <v/>
      </c>
      <c r="J52" s="37" t="str">
        <f t="shared" ca="1" si="9"/>
        <v/>
      </c>
      <c r="K52" s="37" t="str">
        <f t="shared" ca="1" si="9"/>
        <v/>
      </c>
      <c r="L52" s="37" t="str">
        <f t="shared" ca="1" si="9"/>
        <v/>
      </c>
      <c r="M52" s="37" t="str">
        <f t="shared" ca="1" si="9"/>
        <v/>
      </c>
      <c r="N52" s="37" t="str">
        <f t="shared" ca="1" si="9"/>
        <v/>
      </c>
      <c r="O52" s="37" t="str">
        <f t="shared" ca="1" si="9"/>
        <v/>
      </c>
      <c r="P52" s="37" t="str">
        <f t="shared" ca="1" si="9"/>
        <v/>
      </c>
      <c r="Q52" s="37" t="str">
        <f t="shared" ca="1" si="9"/>
        <v/>
      </c>
      <c r="R52" s="37" t="str">
        <f t="shared" ca="1" si="9"/>
        <v/>
      </c>
      <c r="S52" s="37" t="str">
        <f t="shared" ca="1" si="9"/>
        <v/>
      </c>
      <c r="T52" s="37" t="str">
        <f t="shared" ca="1" si="10"/>
        <v/>
      </c>
      <c r="U52" s="37" t="str">
        <f t="shared" ca="1" si="10"/>
        <v/>
      </c>
      <c r="V52" s="37" t="str">
        <f t="shared" ca="1" si="10"/>
        <v/>
      </c>
      <c r="W52" s="37" t="str">
        <f t="shared" ca="1" si="10"/>
        <v/>
      </c>
      <c r="X52" s="37" t="str">
        <f t="shared" ca="1" si="10"/>
        <v/>
      </c>
      <c r="Y52" s="37" t="str">
        <f t="shared" ca="1" si="10"/>
        <v/>
      </c>
      <c r="Z52" s="37" t="str">
        <f t="shared" ca="1" si="10"/>
        <v/>
      </c>
      <c r="AA52" s="37" t="str">
        <f t="shared" ca="1" si="10"/>
        <v/>
      </c>
      <c r="AB52" s="37" t="str">
        <f t="shared" ca="1" si="10"/>
        <v/>
      </c>
    </row>
    <row r="53" spans="1:28" s="2" customFormat="1" ht="30.75" customHeight="1" x14ac:dyDescent="0.2">
      <c r="A53" s="14"/>
      <c r="B53" s="53" t="s">
        <v>78</v>
      </c>
      <c r="C53" s="33"/>
      <c r="D53" s="33"/>
      <c r="E53" s="30">
        <v>0</v>
      </c>
      <c r="F53" s="31">
        <v>43894</v>
      </c>
      <c r="G53" s="32">
        <v>1</v>
      </c>
      <c r="H53" s="26"/>
      <c r="I53" s="37"/>
      <c r="J53" s="37"/>
      <c r="K53" s="37"/>
      <c r="L53" s="37"/>
      <c r="M53" s="37"/>
      <c r="N53" s="37"/>
      <c r="O53" s="37"/>
      <c r="P53" s="37"/>
      <c r="Q53" s="37"/>
      <c r="R53" s="37"/>
      <c r="S53" s="37"/>
      <c r="T53" s="37"/>
      <c r="U53" s="37"/>
      <c r="V53" s="37"/>
      <c r="W53" s="37"/>
      <c r="X53" s="37"/>
      <c r="Y53" s="37"/>
      <c r="Z53" s="37"/>
      <c r="AA53" s="37"/>
      <c r="AB53" s="37"/>
    </row>
    <row r="54" spans="1:28" s="2" customFormat="1" ht="30" customHeight="1" x14ac:dyDescent="0.2">
      <c r="A54" s="14"/>
      <c r="B54" s="50" t="s">
        <v>80</v>
      </c>
      <c r="C54" s="33"/>
      <c r="D54" s="33"/>
      <c r="E54" s="30"/>
      <c r="F54" s="55"/>
      <c r="G54" s="32"/>
      <c r="H54" s="26"/>
      <c r="I54" s="37" t="str">
        <f t="shared" ref="I54:AB54" ca="1" si="13">IF(AND($C54="Objectif",I$5&gt;=$F55,I$5&lt;=$F55+$G54-1),2,IF(AND($C54="Jalon",I$5&gt;=$F55,I$5&lt;=$F55+$G54-1),1,""))</f>
        <v/>
      </c>
      <c r="J54" s="37" t="str">
        <f t="shared" ca="1" si="13"/>
        <v/>
      </c>
      <c r="K54" s="37" t="str">
        <f t="shared" ca="1" si="13"/>
        <v/>
      </c>
      <c r="L54" s="37" t="str">
        <f t="shared" ca="1" si="13"/>
        <v/>
      </c>
      <c r="M54" s="37" t="str">
        <f t="shared" ca="1" si="13"/>
        <v/>
      </c>
      <c r="N54" s="37" t="str">
        <f t="shared" ca="1" si="13"/>
        <v/>
      </c>
      <c r="O54" s="37" t="str">
        <f t="shared" ca="1" si="13"/>
        <v/>
      </c>
      <c r="P54" s="37" t="str">
        <f t="shared" ca="1" si="13"/>
        <v/>
      </c>
      <c r="Q54" s="37" t="str">
        <f t="shared" ca="1" si="13"/>
        <v/>
      </c>
      <c r="R54" s="37" t="str">
        <f t="shared" ca="1" si="13"/>
        <v/>
      </c>
      <c r="S54" s="37" t="str">
        <f t="shared" ca="1" si="13"/>
        <v/>
      </c>
      <c r="T54" s="37" t="str">
        <f t="shared" ca="1" si="13"/>
        <v/>
      </c>
      <c r="U54" s="37" t="str">
        <f t="shared" ca="1" si="13"/>
        <v/>
      </c>
      <c r="V54" s="37" t="str">
        <f t="shared" ca="1" si="13"/>
        <v/>
      </c>
      <c r="W54" s="37" t="str">
        <f t="shared" ca="1" si="13"/>
        <v/>
      </c>
      <c r="X54" s="37" t="str">
        <f t="shared" ca="1" si="13"/>
        <v/>
      </c>
      <c r="Y54" s="37" t="str">
        <f t="shared" ca="1" si="13"/>
        <v/>
      </c>
      <c r="Z54" s="37" t="str">
        <f t="shared" ca="1" si="13"/>
        <v/>
      </c>
      <c r="AA54" s="37" t="str">
        <f t="shared" ca="1" si="13"/>
        <v/>
      </c>
      <c r="AB54" s="37" t="str">
        <f t="shared" ca="1" si="13"/>
        <v/>
      </c>
    </row>
    <row r="55" spans="1:28" s="2" customFormat="1" ht="30.75" customHeight="1" x14ac:dyDescent="0.2">
      <c r="A55" s="14"/>
      <c r="B55" s="53" t="s">
        <v>79</v>
      </c>
      <c r="C55" s="33"/>
      <c r="D55" s="33"/>
      <c r="E55" s="30">
        <v>0</v>
      </c>
      <c r="F55" s="31">
        <v>43894</v>
      </c>
      <c r="G55" s="32">
        <v>1</v>
      </c>
      <c r="H55" s="26"/>
      <c r="I55" s="37"/>
      <c r="J55" s="37"/>
      <c r="K55" s="37"/>
      <c r="L55" s="37"/>
      <c r="M55" s="37"/>
      <c r="N55" s="37"/>
      <c r="O55" s="37"/>
      <c r="P55" s="37"/>
      <c r="Q55" s="37"/>
      <c r="R55" s="37"/>
      <c r="S55" s="37"/>
      <c r="T55" s="37"/>
      <c r="U55" s="37"/>
      <c r="V55" s="37"/>
      <c r="W55" s="37"/>
      <c r="X55" s="37"/>
      <c r="Y55" s="37"/>
      <c r="Z55" s="37"/>
      <c r="AA55" s="37"/>
      <c r="AB55" s="37"/>
    </row>
    <row r="56" spans="1:28" s="2" customFormat="1" ht="30.75" customHeight="1" x14ac:dyDescent="0.2">
      <c r="A56" s="14"/>
      <c r="B56" s="53" t="s">
        <v>81</v>
      </c>
      <c r="C56" s="33"/>
      <c r="D56" s="33"/>
      <c r="E56" s="30">
        <v>0</v>
      </c>
      <c r="F56" s="31">
        <v>43894</v>
      </c>
      <c r="G56" s="32">
        <v>1</v>
      </c>
      <c r="H56" s="26"/>
      <c r="I56" s="37"/>
      <c r="J56" s="37"/>
      <c r="K56" s="37"/>
      <c r="L56" s="37"/>
      <c r="M56" s="37"/>
      <c r="N56" s="37"/>
      <c r="O56" s="37"/>
      <c r="P56" s="37"/>
      <c r="Q56" s="37"/>
      <c r="R56" s="37"/>
      <c r="S56" s="37"/>
      <c r="T56" s="37"/>
      <c r="U56" s="37"/>
      <c r="V56" s="37"/>
      <c r="W56" s="37"/>
      <c r="X56" s="37"/>
      <c r="Y56" s="37"/>
      <c r="Z56" s="37"/>
      <c r="AA56" s="37"/>
      <c r="AB56" s="37"/>
    </row>
    <row r="57" spans="1:28" s="2" customFormat="1" ht="30" customHeight="1" x14ac:dyDescent="0.2">
      <c r="A57" s="14"/>
      <c r="B57" s="50" t="s">
        <v>45</v>
      </c>
      <c r="C57" s="33" t="s">
        <v>16</v>
      </c>
      <c r="D57" s="33" t="s">
        <v>50</v>
      </c>
      <c r="E57" s="30">
        <v>0.95</v>
      </c>
      <c r="F57" s="51">
        <v>43882</v>
      </c>
      <c r="G57" s="32">
        <v>3</v>
      </c>
      <c r="H57" s="26"/>
      <c r="I57" s="37"/>
      <c r="J57" s="37"/>
      <c r="K57" s="37"/>
      <c r="L57" s="37"/>
      <c r="M57" s="37"/>
      <c r="N57" s="37"/>
      <c r="O57" s="37"/>
      <c r="P57" s="37"/>
      <c r="Q57" s="37"/>
      <c r="R57" s="37"/>
      <c r="S57" s="37"/>
      <c r="T57" s="37"/>
      <c r="U57" s="37"/>
      <c r="V57" s="37"/>
      <c r="W57" s="37"/>
      <c r="X57" s="37"/>
      <c r="Y57" s="37"/>
      <c r="Z57" s="37"/>
      <c r="AA57" s="37"/>
      <c r="AB57" s="37"/>
    </row>
    <row r="58" spans="1:28" s="2" customFormat="1" ht="30" customHeight="1" x14ac:dyDescent="0.2">
      <c r="A58" s="14"/>
      <c r="B58" s="50" t="s">
        <v>82</v>
      </c>
      <c r="C58" s="33"/>
      <c r="D58" s="33"/>
      <c r="E58" s="30"/>
      <c r="F58" s="31"/>
      <c r="G58" s="32"/>
      <c r="H58" s="26"/>
      <c r="I58" s="37"/>
      <c r="J58" s="37"/>
      <c r="K58" s="37"/>
      <c r="L58" s="37"/>
      <c r="M58" s="37"/>
      <c r="N58" s="37"/>
      <c r="O58" s="37"/>
      <c r="P58" s="37"/>
      <c r="Q58" s="37"/>
      <c r="R58" s="37"/>
      <c r="S58" s="37"/>
      <c r="T58" s="37"/>
      <c r="U58" s="37"/>
      <c r="V58" s="37"/>
      <c r="W58" s="37"/>
      <c r="X58" s="37"/>
      <c r="Y58" s="37"/>
      <c r="Z58" s="37"/>
      <c r="AA58" s="37"/>
      <c r="AB58" s="37"/>
    </row>
    <row r="59" spans="1:28" s="2" customFormat="1" ht="30.75" customHeight="1" x14ac:dyDescent="0.2">
      <c r="A59" s="14"/>
      <c r="B59" s="53" t="s">
        <v>83</v>
      </c>
      <c r="C59" s="33"/>
      <c r="D59" s="33"/>
      <c r="E59" s="30">
        <v>0</v>
      </c>
      <c r="F59" s="31">
        <v>43897</v>
      </c>
      <c r="G59" s="32">
        <v>1</v>
      </c>
      <c r="H59" s="26"/>
      <c r="I59" s="37"/>
      <c r="J59" s="37"/>
      <c r="K59" s="37"/>
      <c r="L59" s="37"/>
      <c r="M59" s="37"/>
      <c r="N59" s="37"/>
      <c r="O59" s="37"/>
      <c r="P59" s="37"/>
      <c r="Q59" s="37"/>
      <c r="R59" s="37"/>
      <c r="S59" s="37"/>
      <c r="T59" s="37"/>
      <c r="U59" s="37"/>
      <c r="V59" s="37"/>
      <c r="W59" s="37"/>
      <c r="X59" s="37"/>
      <c r="Y59" s="37"/>
      <c r="Z59" s="37"/>
      <c r="AA59" s="37"/>
      <c r="AB59" s="37"/>
    </row>
    <row r="60" spans="1:28" s="2" customFormat="1" ht="30.75" customHeight="1" x14ac:dyDescent="0.2">
      <c r="A60" s="14"/>
      <c r="B60" s="53" t="s">
        <v>84</v>
      </c>
      <c r="C60" s="33"/>
      <c r="D60" s="33"/>
      <c r="E60" s="30">
        <v>0</v>
      </c>
      <c r="F60" s="31">
        <v>43886</v>
      </c>
      <c r="G60" s="32">
        <v>1</v>
      </c>
      <c r="H60" s="26"/>
      <c r="I60" s="37"/>
      <c r="J60" s="37"/>
      <c r="K60" s="37"/>
      <c r="L60" s="37"/>
      <c r="M60" s="37"/>
      <c r="N60" s="37"/>
      <c r="O60" s="37"/>
      <c r="P60" s="37"/>
      <c r="Q60" s="37"/>
      <c r="R60" s="37"/>
      <c r="S60" s="37"/>
      <c r="T60" s="37"/>
      <c r="U60" s="37"/>
      <c r="V60" s="37"/>
      <c r="W60" s="37"/>
      <c r="X60" s="37"/>
      <c r="Y60" s="37"/>
      <c r="Z60" s="37"/>
      <c r="AA60" s="37"/>
      <c r="AB60" s="37"/>
    </row>
    <row r="61" spans="1:28" s="2" customFormat="1" ht="30.75" customHeight="1" x14ac:dyDescent="0.2">
      <c r="A61" s="14"/>
      <c r="B61" s="53" t="s">
        <v>85</v>
      </c>
      <c r="C61" s="33"/>
      <c r="D61" s="33"/>
      <c r="E61" s="30">
        <v>0</v>
      </c>
      <c r="F61" s="31">
        <v>43897</v>
      </c>
      <c r="G61" s="32">
        <v>1</v>
      </c>
      <c r="H61" s="26"/>
      <c r="I61" s="37"/>
      <c r="J61" s="37"/>
      <c r="K61" s="37"/>
      <c r="L61" s="37"/>
      <c r="M61" s="37"/>
      <c r="N61" s="37"/>
      <c r="O61" s="37"/>
      <c r="P61" s="37"/>
      <c r="Q61" s="37"/>
      <c r="R61" s="37"/>
      <c r="S61" s="37"/>
      <c r="T61" s="37"/>
      <c r="U61" s="37"/>
      <c r="V61" s="37"/>
      <c r="W61" s="37"/>
      <c r="X61" s="37"/>
      <c r="Y61" s="37"/>
      <c r="Z61" s="37"/>
      <c r="AA61" s="37"/>
      <c r="AB61" s="37"/>
    </row>
    <row r="62" spans="1:28" s="2" customFormat="1" ht="30" customHeight="1" x14ac:dyDescent="0.2">
      <c r="A62" s="14"/>
      <c r="B62" s="50" t="s">
        <v>86</v>
      </c>
      <c r="C62" s="33"/>
      <c r="D62" s="33"/>
      <c r="E62" s="30"/>
      <c r="F62" s="31"/>
      <c r="G62" s="32"/>
      <c r="H62" s="26"/>
      <c r="I62" s="37"/>
      <c r="J62" s="37"/>
      <c r="K62" s="37"/>
      <c r="L62" s="37"/>
      <c r="M62" s="37"/>
      <c r="N62" s="37"/>
      <c r="O62" s="37"/>
      <c r="P62" s="37"/>
      <c r="Q62" s="37"/>
      <c r="R62" s="37"/>
      <c r="S62" s="37"/>
      <c r="T62" s="37"/>
      <c r="U62" s="37"/>
      <c r="V62" s="37"/>
      <c r="W62" s="37"/>
      <c r="X62" s="37"/>
      <c r="Y62" s="37"/>
      <c r="Z62" s="37"/>
      <c r="AA62" s="37"/>
      <c r="AB62" s="37"/>
    </row>
    <row r="63" spans="1:28" s="2" customFormat="1" ht="30.75" customHeight="1" x14ac:dyDescent="0.2">
      <c r="A63" s="14"/>
      <c r="B63" s="53" t="s">
        <v>87</v>
      </c>
      <c r="C63" s="33" t="s">
        <v>16</v>
      </c>
      <c r="D63" s="33" t="s">
        <v>46</v>
      </c>
      <c r="E63" s="30">
        <v>0</v>
      </c>
      <c r="F63" s="51">
        <v>43885</v>
      </c>
      <c r="G63" s="32">
        <v>2</v>
      </c>
      <c r="H63" s="26"/>
      <c r="I63" s="37"/>
      <c r="J63" s="37"/>
      <c r="K63" s="37"/>
      <c r="L63" s="37"/>
      <c r="M63" s="37"/>
      <c r="N63" s="37"/>
      <c r="O63" s="37"/>
      <c r="P63" s="37"/>
      <c r="Q63" s="37"/>
      <c r="R63" s="37"/>
      <c r="S63" s="37"/>
      <c r="T63" s="37"/>
      <c r="U63" s="37"/>
      <c r="V63" s="37"/>
      <c r="W63" s="37"/>
      <c r="X63" s="37"/>
      <c r="Y63" s="37"/>
      <c r="Z63" s="37"/>
      <c r="AA63" s="37"/>
      <c r="AB63" s="37"/>
    </row>
    <row r="64" spans="1:28" s="2" customFormat="1" ht="30.75" customHeight="1" x14ac:dyDescent="0.2">
      <c r="A64" s="14"/>
      <c r="B64" s="53" t="s">
        <v>88</v>
      </c>
      <c r="C64" s="33"/>
      <c r="D64" s="33"/>
      <c r="E64" s="30">
        <v>0</v>
      </c>
      <c r="F64" s="31">
        <v>43894</v>
      </c>
      <c r="G64" s="32">
        <v>2</v>
      </c>
      <c r="H64" s="26"/>
      <c r="I64" s="37"/>
      <c r="J64" s="37"/>
      <c r="K64" s="37"/>
      <c r="L64" s="37"/>
      <c r="M64" s="37"/>
      <c r="N64" s="37"/>
      <c r="O64" s="37"/>
      <c r="P64" s="37"/>
      <c r="Q64" s="37"/>
      <c r="R64" s="37"/>
      <c r="S64" s="37"/>
      <c r="T64" s="37"/>
      <c r="U64" s="37"/>
      <c r="V64" s="37"/>
      <c r="W64" s="37"/>
      <c r="X64" s="37"/>
      <c r="Y64" s="37"/>
      <c r="Z64" s="37"/>
      <c r="AA64" s="37"/>
      <c r="AB64" s="37"/>
    </row>
    <row r="65" spans="1:28" s="2" customFormat="1" ht="30" customHeight="1" x14ac:dyDescent="0.2">
      <c r="A65" s="14"/>
      <c r="B65" s="50"/>
      <c r="C65" s="33"/>
      <c r="D65" s="33"/>
      <c r="E65" s="30"/>
      <c r="F65" s="31"/>
      <c r="G65" s="32"/>
      <c r="H65" s="26"/>
      <c r="I65" s="37"/>
      <c r="J65" s="37"/>
      <c r="K65" s="37"/>
      <c r="L65" s="37"/>
      <c r="M65" s="37"/>
      <c r="N65" s="37"/>
      <c r="O65" s="37"/>
      <c r="P65" s="37"/>
      <c r="Q65" s="37"/>
      <c r="R65" s="37"/>
      <c r="S65" s="37"/>
      <c r="T65" s="37"/>
      <c r="U65" s="37"/>
      <c r="V65" s="37"/>
      <c r="W65" s="37"/>
      <c r="X65" s="37"/>
      <c r="Y65" s="37"/>
      <c r="Z65" s="37"/>
      <c r="AA65" s="37"/>
      <c r="AB65" s="37"/>
    </row>
    <row r="66" spans="1:28" s="2" customFormat="1" ht="30" customHeight="1" thickBot="1" x14ac:dyDescent="0.25">
      <c r="A66" s="15" t="s">
        <v>9</v>
      </c>
      <c r="B66" s="24" t="s">
        <v>11</v>
      </c>
      <c r="C66" s="24"/>
      <c r="D66" s="24"/>
      <c r="E66" s="24"/>
      <c r="F66" s="39"/>
      <c r="G66" s="24"/>
      <c r="H66" s="45"/>
      <c r="I66" s="36"/>
      <c r="J66" s="36"/>
      <c r="K66" s="36"/>
      <c r="L66" s="36"/>
      <c r="M66" s="36"/>
      <c r="N66" s="36"/>
      <c r="O66" s="36"/>
      <c r="P66" s="36"/>
      <c r="Q66" s="36"/>
      <c r="R66" s="36"/>
      <c r="S66" s="36"/>
      <c r="T66" s="36"/>
      <c r="U66" s="36"/>
      <c r="V66" s="36"/>
      <c r="W66" s="36"/>
      <c r="X66" s="36"/>
      <c r="Y66" s="36"/>
      <c r="Z66" s="36"/>
      <c r="AA66" s="36"/>
      <c r="AB66" s="36"/>
    </row>
    <row r="67" spans="1:28" ht="30" customHeight="1" x14ac:dyDescent="0.2">
      <c r="D67" s="5"/>
      <c r="G67" s="16"/>
      <c r="H67" s="4"/>
    </row>
    <row r="68" spans="1:28" ht="30" customHeight="1" x14ac:dyDescent="0.2">
      <c r="D68" s="6"/>
    </row>
  </sheetData>
  <mergeCells count="8">
    <mergeCell ref="AA2:AB2"/>
    <mergeCell ref="D3:E3"/>
    <mergeCell ref="D4:E4"/>
    <mergeCell ref="B5:H5"/>
    <mergeCell ref="F3:G3"/>
    <mergeCell ref="I2:M2"/>
    <mergeCell ref="O2:S2"/>
    <mergeCell ref="U2:Y2"/>
  </mergeCells>
  <conditionalFormatting sqref="E11:E13 E16 E18 E31 E7:E9 E21 E23">
    <cfRule type="dataBar" priority="6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A13 I16:AA16 I18:AA18 I31:AA31 I21:AA21 I23:AA23 I66:AA66">
    <cfRule type="expression" dxfId="214" priority="613">
      <formula>AND(TODAY()&gt;=I$5,TODAY()&lt;J$5)</formula>
    </cfRule>
  </conditionalFormatting>
  <conditionalFormatting sqref="I4:AB4">
    <cfRule type="expression" dxfId="213" priority="619">
      <formula>I$5&lt;=EOMONTH($I$5,0)</formula>
    </cfRule>
  </conditionalFormatting>
  <conditionalFormatting sqref="J4:AB4">
    <cfRule type="expression" dxfId="212" priority="615">
      <formula>AND(J$5&lt;=EOMONTH($I$5,2),J$5&gt;EOMONTH($I$5,0),J$5&gt;EOMONTH($I$5,1))</formula>
    </cfRule>
  </conditionalFormatting>
  <conditionalFormatting sqref="I4:AB4">
    <cfRule type="expression" dxfId="211" priority="614">
      <formula>AND(I$5&lt;=EOMONTH($I$5,1),I$5&gt;EOMONTH($I$5,0))</formula>
    </cfRule>
  </conditionalFormatting>
  <conditionalFormatting sqref="I8:AB13 I16:AB16 I18:AB18 I26:AB26 I29:AB33 I39:AB39 I44:AB44 I50:AB51 I56:AB57">
    <cfRule type="expression" dxfId="210" priority="636" stopIfTrue="1">
      <formula>AND($C8="Risque faible",I$5&gt;=$F8,I$5&lt;=$F8+$G8-1)</formula>
    </cfRule>
    <cfRule type="expression" dxfId="209" priority="655" stopIfTrue="1">
      <formula>AND($C8="Risque élevé",I$5&gt;=$F8,I$5&lt;=$F8+$G8-1)</formula>
    </cfRule>
    <cfRule type="expression" dxfId="208" priority="673" stopIfTrue="1">
      <formula>AND($C8="En bonne voie",I$5&gt;=$F8,I$5&lt;=$F8+$G8-1)</formula>
    </cfRule>
    <cfRule type="expression" dxfId="207" priority="674" stopIfTrue="1">
      <formula>AND($C8="Risque moyen",I$5&gt;=$F8,I$5&lt;=$F8+$G8-1)</formula>
    </cfRule>
    <cfRule type="expression" dxfId="206" priority="675" stopIfTrue="1">
      <formula>AND(LEN($C8)=0,I$5&gt;=$F8,I$5&lt;=$F8+$G8-1)</formula>
    </cfRule>
  </conditionalFormatting>
  <conditionalFormatting sqref="AB5:AB13 AB16 AB18 AB31 AB21 AB23 AB66">
    <cfRule type="expression" dxfId="205" priority="684">
      <formula>AND(TODAY()&gt;=AB$5,TODAY()&lt;#REF!)</formula>
    </cfRule>
  </conditionalFormatting>
  <conditionalFormatting sqref="E10">
    <cfRule type="dataBar" priority="605">
      <dataBar>
        <cfvo type="num" val="0"/>
        <cfvo type="num" val="1"/>
        <color theme="0" tint="-0.249977111117893"/>
      </dataBar>
      <extLst>
        <ext xmlns:x14="http://schemas.microsoft.com/office/spreadsheetml/2009/9/main" uri="{B025F937-C7B1-47D3-B67F-A62EFF666E3E}">
          <x14:id>{331ECF9B-AAA3-475C-8E8E-E97D9E118247}</x14:id>
        </ext>
      </extLst>
    </cfRule>
  </conditionalFormatting>
  <conditionalFormatting sqref="E14">
    <cfRule type="dataBar" priority="596">
      <dataBar>
        <cfvo type="num" val="0"/>
        <cfvo type="num" val="1"/>
        <color theme="0" tint="-0.249977111117893"/>
      </dataBar>
      <extLst>
        <ext xmlns:x14="http://schemas.microsoft.com/office/spreadsheetml/2009/9/main" uri="{B025F937-C7B1-47D3-B67F-A62EFF666E3E}">
          <x14:id>{23C54C29-03FD-4BC3-A763-4DDA708B4F0F}</x14:id>
        </ext>
      </extLst>
    </cfRule>
  </conditionalFormatting>
  <conditionalFormatting sqref="I14:AA14">
    <cfRule type="expression" dxfId="204" priority="595">
      <formula>AND(TODAY()&gt;=I$5,TODAY()&lt;J$5)</formula>
    </cfRule>
  </conditionalFormatting>
  <conditionalFormatting sqref="I14:AB14">
    <cfRule type="expression" dxfId="203" priority="597" stopIfTrue="1">
      <formula>AND($C14="Risque faible",I$5&gt;=$F14,I$5&lt;=$F14+$G14-1)</formula>
    </cfRule>
    <cfRule type="expression" dxfId="202" priority="598" stopIfTrue="1">
      <formula>AND($C14="Risque élevé",I$5&gt;=$F14,I$5&lt;=$F14+$G14-1)</formula>
    </cfRule>
    <cfRule type="expression" dxfId="201" priority="599" stopIfTrue="1">
      <formula>AND($C14="En bonne voie",I$5&gt;=$F14,I$5&lt;=$F14+$G14-1)</formula>
    </cfRule>
    <cfRule type="expression" dxfId="200" priority="600" stopIfTrue="1">
      <formula>AND($C14="Risque moyen",I$5&gt;=$F14,I$5&lt;=$F14+$G14-1)</formula>
    </cfRule>
    <cfRule type="expression" dxfId="199" priority="601" stopIfTrue="1">
      <formula>AND(LEN($C14)=0,I$5&gt;=$F14,I$5&lt;=$F14+$G14-1)</formula>
    </cfRule>
  </conditionalFormatting>
  <conditionalFormatting sqref="AB14">
    <cfRule type="expression" dxfId="198" priority="602">
      <formula>AND(TODAY()&gt;=AB$5,TODAY()&lt;#REF!)</formula>
    </cfRule>
  </conditionalFormatting>
  <conditionalFormatting sqref="E15">
    <cfRule type="dataBar" priority="587">
      <dataBar>
        <cfvo type="num" val="0"/>
        <cfvo type="num" val="1"/>
        <color theme="0" tint="-0.249977111117893"/>
      </dataBar>
      <extLst>
        <ext xmlns:x14="http://schemas.microsoft.com/office/spreadsheetml/2009/9/main" uri="{B025F937-C7B1-47D3-B67F-A62EFF666E3E}">
          <x14:id>{9DE1C88E-D181-4E0A-A397-018FEE527952}</x14:id>
        </ext>
      </extLst>
    </cfRule>
  </conditionalFormatting>
  <conditionalFormatting sqref="I15:AA15">
    <cfRule type="expression" dxfId="197" priority="586">
      <formula>AND(TODAY()&gt;=I$5,TODAY()&lt;J$5)</formula>
    </cfRule>
  </conditionalFormatting>
  <conditionalFormatting sqref="I15:AB15">
    <cfRule type="expression" dxfId="196" priority="588" stopIfTrue="1">
      <formula>AND($C15="Risque faible",I$5&gt;=$F15,I$5&lt;=$F15+$G15-1)</formula>
    </cfRule>
    <cfRule type="expression" dxfId="195" priority="589" stopIfTrue="1">
      <formula>AND($C15="Risque élevé",I$5&gt;=$F15,I$5&lt;=$F15+$G15-1)</formula>
    </cfRule>
    <cfRule type="expression" dxfId="194" priority="590" stopIfTrue="1">
      <formula>AND($C15="En bonne voie",I$5&gt;=$F15,I$5&lt;=$F15+$G15-1)</formula>
    </cfRule>
    <cfRule type="expression" dxfId="193" priority="591" stopIfTrue="1">
      <formula>AND($C15="Risque moyen",I$5&gt;=$F15,I$5&lt;=$F15+$G15-1)</formula>
    </cfRule>
    <cfRule type="expression" dxfId="192" priority="592" stopIfTrue="1">
      <formula>AND(LEN($C15)=0,I$5&gt;=$F15,I$5&lt;=$F15+$G15-1)</formula>
    </cfRule>
  </conditionalFormatting>
  <conditionalFormatting sqref="AB15">
    <cfRule type="expression" dxfId="191" priority="593">
      <formula>AND(TODAY()&gt;=AB$5,TODAY()&lt;#REF!)</formula>
    </cfRule>
  </conditionalFormatting>
  <conditionalFormatting sqref="E17">
    <cfRule type="dataBar" priority="578">
      <dataBar>
        <cfvo type="num" val="0"/>
        <cfvo type="num" val="1"/>
        <color theme="0" tint="-0.249977111117893"/>
      </dataBar>
      <extLst>
        <ext xmlns:x14="http://schemas.microsoft.com/office/spreadsheetml/2009/9/main" uri="{B025F937-C7B1-47D3-B67F-A62EFF666E3E}">
          <x14:id>{EB323D11-ED17-4DB3-9252-8C1C5A65DFC5}</x14:id>
        </ext>
      </extLst>
    </cfRule>
  </conditionalFormatting>
  <conditionalFormatting sqref="I17:AA17">
    <cfRule type="expression" dxfId="190" priority="577">
      <formula>AND(TODAY()&gt;=I$5,TODAY()&lt;J$5)</formula>
    </cfRule>
  </conditionalFormatting>
  <conditionalFormatting sqref="I17:AB17">
    <cfRule type="expression" dxfId="189" priority="579" stopIfTrue="1">
      <formula>AND($C17="Risque faible",I$5&gt;=$F17,I$5&lt;=$F17+$G17-1)</formula>
    </cfRule>
    <cfRule type="expression" dxfId="188" priority="580" stopIfTrue="1">
      <formula>AND($C17="Risque élevé",I$5&gt;=$F17,I$5&lt;=$F17+$G17-1)</formula>
    </cfRule>
    <cfRule type="expression" dxfId="187" priority="581" stopIfTrue="1">
      <formula>AND($C17="En bonne voie",I$5&gt;=$F17,I$5&lt;=$F17+$G17-1)</formula>
    </cfRule>
    <cfRule type="expression" dxfId="186" priority="582" stopIfTrue="1">
      <formula>AND($C17="Risque moyen",I$5&gt;=$F17,I$5&lt;=$F17+$G17-1)</formula>
    </cfRule>
    <cfRule type="expression" dxfId="185" priority="583" stopIfTrue="1">
      <formula>AND(LEN($C17)=0,I$5&gt;=$F17,I$5&lt;=$F17+$G17-1)</formula>
    </cfRule>
  </conditionalFormatting>
  <conditionalFormatting sqref="AB17">
    <cfRule type="expression" dxfId="184" priority="584">
      <formula>AND(TODAY()&gt;=AB$5,TODAY()&lt;#REF!)</formula>
    </cfRule>
  </conditionalFormatting>
  <conditionalFormatting sqref="E26">
    <cfRule type="dataBar" priority="569">
      <dataBar>
        <cfvo type="num" val="0"/>
        <cfvo type="num" val="1"/>
        <color theme="0" tint="-0.249977111117893"/>
      </dataBar>
      <extLst>
        <ext xmlns:x14="http://schemas.microsoft.com/office/spreadsheetml/2009/9/main" uri="{B025F937-C7B1-47D3-B67F-A62EFF666E3E}">
          <x14:id>{1A63ADAC-DD13-4A5D-A994-04599A3D7220}</x14:id>
        </ext>
      </extLst>
    </cfRule>
  </conditionalFormatting>
  <conditionalFormatting sqref="I26:AA26">
    <cfRule type="expression" dxfId="183" priority="568">
      <formula>AND(TODAY()&gt;=I$5,TODAY()&lt;J$5)</formula>
    </cfRule>
  </conditionalFormatting>
  <conditionalFormatting sqref="AB26">
    <cfRule type="expression" dxfId="182" priority="575">
      <formula>AND(TODAY()&gt;=AB$5,TODAY()&lt;#REF!)</formula>
    </cfRule>
  </conditionalFormatting>
  <conditionalFormatting sqref="E29">
    <cfRule type="dataBar" priority="560">
      <dataBar>
        <cfvo type="num" val="0"/>
        <cfvo type="num" val="1"/>
        <color theme="0" tint="-0.249977111117893"/>
      </dataBar>
      <extLst>
        <ext xmlns:x14="http://schemas.microsoft.com/office/spreadsheetml/2009/9/main" uri="{B025F937-C7B1-47D3-B67F-A62EFF666E3E}">
          <x14:id>{6033F60A-5D7F-4587-82C1-67707E387A4C}</x14:id>
        </ext>
      </extLst>
    </cfRule>
  </conditionalFormatting>
  <conditionalFormatting sqref="I29:AA29">
    <cfRule type="expression" dxfId="181" priority="559">
      <formula>AND(TODAY()&gt;=I$5,TODAY()&lt;J$5)</formula>
    </cfRule>
  </conditionalFormatting>
  <conditionalFormatting sqref="AB29">
    <cfRule type="expression" dxfId="180" priority="566">
      <formula>AND(TODAY()&gt;=AB$5,TODAY()&lt;#REF!)</formula>
    </cfRule>
  </conditionalFormatting>
  <conditionalFormatting sqref="E33">
    <cfRule type="dataBar" priority="551">
      <dataBar>
        <cfvo type="num" val="0"/>
        <cfvo type="num" val="1"/>
        <color theme="0" tint="-0.249977111117893"/>
      </dataBar>
      <extLst>
        <ext xmlns:x14="http://schemas.microsoft.com/office/spreadsheetml/2009/9/main" uri="{B025F937-C7B1-47D3-B67F-A62EFF666E3E}">
          <x14:id>{78052017-5FE4-4706-8537-F8D6FF60C494}</x14:id>
        </ext>
      </extLst>
    </cfRule>
  </conditionalFormatting>
  <conditionalFormatting sqref="I33:AA33">
    <cfRule type="expression" dxfId="179" priority="550">
      <formula>AND(TODAY()&gt;=I$5,TODAY()&lt;J$5)</formula>
    </cfRule>
  </conditionalFormatting>
  <conditionalFormatting sqref="AB33">
    <cfRule type="expression" dxfId="178" priority="557">
      <formula>AND(TODAY()&gt;=AB$5,TODAY()&lt;#REF!)</formula>
    </cfRule>
  </conditionalFormatting>
  <conditionalFormatting sqref="I39:AA39 I42:AA42 I44:AA44">
    <cfRule type="expression" dxfId="177" priority="532">
      <formula>AND(TODAY()&gt;=I$5,TODAY()&lt;J$5)</formula>
    </cfRule>
  </conditionalFormatting>
  <conditionalFormatting sqref="AB39 AB42 AB44">
    <cfRule type="expression" dxfId="176" priority="539">
      <formula>AND(TODAY()&gt;=AB$5,TODAY()&lt;#REF!)</formula>
    </cfRule>
  </conditionalFormatting>
  <conditionalFormatting sqref="I54:AA54">
    <cfRule type="expression" dxfId="175" priority="514">
      <formula>AND(TODAY()&gt;=I$5,TODAY()&lt;J$5)</formula>
    </cfRule>
  </conditionalFormatting>
  <conditionalFormatting sqref="AB54">
    <cfRule type="expression" dxfId="174" priority="521">
      <formula>AND(TODAY()&gt;=AB$5,TODAY()&lt;#REF!)</formula>
    </cfRule>
  </conditionalFormatting>
  <conditionalFormatting sqref="I57:AA57">
    <cfRule type="expression" dxfId="173" priority="505">
      <formula>AND(TODAY()&gt;=I$5,TODAY()&lt;J$5)</formula>
    </cfRule>
  </conditionalFormatting>
  <conditionalFormatting sqref="AB57">
    <cfRule type="expression" dxfId="172" priority="512">
      <formula>AND(TODAY()&gt;=AB$5,TODAY()&lt;#REF!)</formula>
    </cfRule>
  </conditionalFormatting>
  <conditionalFormatting sqref="E39">
    <cfRule type="dataBar" priority="504">
      <dataBar>
        <cfvo type="num" val="0"/>
        <cfvo type="num" val="1"/>
        <color theme="0" tint="-0.249977111117893"/>
      </dataBar>
      <extLst>
        <ext xmlns:x14="http://schemas.microsoft.com/office/spreadsheetml/2009/9/main" uri="{B025F937-C7B1-47D3-B67F-A62EFF666E3E}">
          <x14:id>{AD70BCA6-5622-4695-84FB-2AAECD02A5DE}</x14:id>
        </ext>
      </extLst>
    </cfRule>
  </conditionalFormatting>
  <conditionalFormatting sqref="E42">
    <cfRule type="dataBar" priority="503">
      <dataBar>
        <cfvo type="num" val="0"/>
        <cfvo type="num" val="1"/>
        <color theme="0" tint="-0.249977111117893"/>
      </dataBar>
      <extLst>
        <ext xmlns:x14="http://schemas.microsoft.com/office/spreadsheetml/2009/9/main" uri="{B025F937-C7B1-47D3-B67F-A62EFF666E3E}">
          <x14:id>{3CBDDACF-FC7C-45F6-95D1-5DBA8E4A1D55}</x14:id>
        </ext>
      </extLst>
    </cfRule>
  </conditionalFormatting>
  <conditionalFormatting sqref="E44">
    <cfRule type="dataBar" priority="502">
      <dataBar>
        <cfvo type="num" val="0"/>
        <cfvo type="num" val="1"/>
        <color theme="0" tint="-0.249977111117893"/>
      </dataBar>
      <extLst>
        <ext xmlns:x14="http://schemas.microsoft.com/office/spreadsheetml/2009/9/main" uri="{B025F937-C7B1-47D3-B67F-A62EFF666E3E}">
          <x14:id>{144DEF8C-605F-43FE-9524-61F2ABA96716}</x14:id>
        </ext>
      </extLst>
    </cfRule>
  </conditionalFormatting>
  <conditionalFormatting sqref="E54">
    <cfRule type="dataBar" priority="499">
      <dataBar>
        <cfvo type="num" val="0"/>
        <cfvo type="num" val="1"/>
        <color theme="0" tint="-0.249977111117893"/>
      </dataBar>
      <extLst>
        <ext xmlns:x14="http://schemas.microsoft.com/office/spreadsheetml/2009/9/main" uri="{B025F937-C7B1-47D3-B67F-A62EFF666E3E}">
          <x14:id>{9F370AF9-74B8-44C8-9022-14C9EE62E0ED}</x14:id>
        </ext>
      </extLst>
    </cfRule>
  </conditionalFormatting>
  <conditionalFormatting sqref="E57">
    <cfRule type="dataBar" priority="498">
      <dataBar>
        <cfvo type="num" val="0"/>
        <cfvo type="num" val="1"/>
        <color theme="0" tint="-0.249977111117893"/>
      </dataBar>
      <extLst>
        <ext xmlns:x14="http://schemas.microsoft.com/office/spreadsheetml/2009/9/main" uri="{B025F937-C7B1-47D3-B67F-A62EFF666E3E}">
          <x14:id>{7919DF62-4435-4B9E-B9D5-9E65B546E4A6}</x14:id>
        </ext>
      </extLst>
    </cfRule>
  </conditionalFormatting>
  <conditionalFormatting sqref="E50">
    <cfRule type="dataBar" priority="490">
      <dataBar>
        <cfvo type="num" val="0"/>
        <cfvo type="num" val="1"/>
        <color theme="0" tint="-0.249977111117893"/>
      </dataBar>
      <extLst>
        <ext xmlns:x14="http://schemas.microsoft.com/office/spreadsheetml/2009/9/main" uri="{B025F937-C7B1-47D3-B67F-A62EFF666E3E}">
          <x14:id>{E3BFE576-8AFE-CF47-84D7-9B6AFF36E0D2}</x14:id>
        </ext>
      </extLst>
    </cfRule>
  </conditionalFormatting>
  <conditionalFormatting sqref="I50:AA50">
    <cfRule type="expression" dxfId="171" priority="489">
      <formula>AND(TODAY()&gt;=I$5,TODAY()&lt;J$5)</formula>
    </cfRule>
  </conditionalFormatting>
  <conditionalFormatting sqref="AB50">
    <cfRule type="expression" dxfId="170" priority="496">
      <formula>AND(TODAY()&gt;=AB$5,TODAY()&lt;#REF!)</formula>
    </cfRule>
  </conditionalFormatting>
  <conditionalFormatting sqref="I51:AA51">
    <cfRule type="expression" dxfId="169" priority="481">
      <formula>AND(TODAY()&gt;=I$5,TODAY()&lt;J$5)</formula>
    </cfRule>
  </conditionalFormatting>
  <conditionalFormatting sqref="AB51">
    <cfRule type="expression" dxfId="168" priority="487">
      <formula>AND(TODAY()&gt;=AB$5,TODAY()&lt;#REF!)</formula>
    </cfRule>
  </conditionalFormatting>
  <conditionalFormatting sqref="E51">
    <cfRule type="dataBar" priority="480">
      <dataBar>
        <cfvo type="num" val="0"/>
        <cfvo type="num" val="1"/>
        <color theme="0" tint="-0.249977111117893"/>
      </dataBar>
      <extLst>
        <ext xmlns:x14="http://schemas.microsoft.com/office/spreadsheetml/2009/9/main" uri="{B025F937-C7B1-47D3-B67F-A62EFF666E3E}">
          <x14:id>{DA161F4D-BE9C-5942-811B-5A06F9BE9035}</x14:id>
        </ext>
      </extLst>
    </cfRule>
  </conditionalFormatting>
  <conditionalFormatting sqref="E30">
    <cfRule type="dataBar" priority="472">
      <dataBar>
        <cfvo type="num" val="0"/>
        <cfvo type="num" val="1"/>
        <color theme="0" tint="-0.249977111117893"/>
      </dataBar>
      <extLst>
        <ext xmlns:x14="http://schemas.microsoft.com/office/spreadsheetml/2009/9/main" uri="{B025F937-C7B1-47D3-B67F-A62EFF666E3E}">
          <x14:id>{B7458B1E-89A7-4035-AAD0-B4EF57EC5395}</x14:id>
        </ext>
      </extLst>
    </cfRule>
  </conditionalFormatting>
  <conditionalFormatting sqref="I30:AA30">
    <cfRule type="expression" dxfId="167" priority="471">
      <formula>AND(TODAY()&gt;=I$5,TODAY()&lt;J$5)</formula>
    </cfRule>
  </conditionalFormatting>
  <conditionalFormatting sqref="AB30">
    <cfRule type="expression" dxfId="166" priority="478">
      <formula>AND(TODAY()&gt;=AB$5,TODAY()&lt;#REF!)</formula>
    </cfRule>
  </conditionalFormatting>
  <conditionalFormatting sqref="E32">
    <cfRule type="dataBar" priority="463">
      <dataBar>
        <cfvo type="num" val="0"/>
        <cfvo type="num" val="1"/>
        <color theme="0" tint="-0.249977111117893"/>
      </dataBar>
      <extLst>
        <ext xmlns:x14="http://schemas.microsoft.com/office/spreadsheetml/2009/9/main" uri="{B025F937-C7B1-47D3-B67F-A62EFF666E3E}">
          <x14:id>{C5648DCB-335E-4B0D-A272-6F74C3F9FC93}</x14:id>
        </ext>
      </extLst>
    </cfRule>
  </conditionalFormatting>
  <conditionalFormatting sqref="I32:AA32">
    <cfRule type="expression" dxfId="165" priority="462">
      <formula>AND(TODAY()&gt;=I$5,TODAY()&lt;J$5)</formula>
    </cfRule>
  </conditionalFormatting>
  <conditionalFormatting sqref="AB32">
    <cfRule type="expression" dxfId="164" priority="469">
      <formula>AND(TODAY()&gt;=AB$5,TODAY()&lt;#REF!)</formula>
    </cfRule>
  </conditionalFormatting>
  <conditionalFormatting sqref="E19">
    <cfRule type="dataBar" priority="454">
      <dataBar>
        <cfvo type="num" val="0"/>
        <cfvo type="num" val="1"/>
        <color theme="0" tint="-0.249977111117893"/>
      </dataBar>
      <extLst>
        <ext xmlns:x14="http://schemas.microsoft.com/office/spreadsheetml/2009/9/main" uri="{B025F937-C7B1-47D3-B67F-A62EFF666E3E}">
          <x14:id>{55FDD253-E1AD-46E7-B4B2-049EF2039EEC}</x14:id>
        </ext>
      </extLst>
    </cfRule>
  </conditionalFormatting>
  <conditionalFormatting sqref="I19:AA19">
    <cfRule type="expression" dxfId="163" priority="453">
      <formula>AND(TODAY()&gt;=I$5,TODAY()&lt;J$5)</formula>
    </cfRule>
  </conditionalFormatting>
  <conditionalFormatting sqref="I19:AB19">
    <cfRule type="expression" dxfId="162" priority="455" stopIfTrue="1">
      <formula>AND($C19="Risque faible",I$5&gt;=$F19,I$5&lt;=$F19+$G19-1)</formula>
    </cfRule>
    <cfRule type="expression" dxfId="161" priority="456" stopIfTrue="1">
      <formula>AND($C19="Risque élevé",I$5&gt;=$F19,I$5&lt;=$F19+$G19-1)</formula>
    </cfRule>
    <cfRule type="expression" dxfId="160" priority="457" stopIfTrue="1">
      <formula>AND($C19="En bonne voie",I$5&gt;=$F19,I$5&lt;=$F19+$G19-1)</formula>
    </cfRule>
    <cfRule type="expression" dxfId="159" priority="458" stopIfTrue="1">
      <formula>AND($C19="Risque moyen",I$5&gt;=$F19,I$5&lt;=$F19+$G19-1)</formula>
    </cfRule>
    <cfRule type="expression" dxfId="158" priority="459" stopIfTrue="1">
      <formula>AND(LEN($C19)=0,I$5&gt;=$F19,I$5&lt;=$F19+$G19-1)</formula>
    </cfRule>
  </conditionalFormatting>
  <conditionalFormatting sqref="AB19">
    <cfRule type="expression" dxfId="157" priority="460">
      <formula>AND(TODAY()&gt;=AB$5,TODAY()&lt;#REF!)</formula>
    </cfRule>
  </conditionalFormatting>
  <conditionalFormatting sqref="I21:AB21 I23:AB23 I42:AB42 I54:AB54">
    <cfRule type="expression" dxfId="156" priority="738" stopIfTrue="1">
      <formula>AND($C21="Risque faible",I$5&gt;=$F22,I$5&lt;=$F22+$G21-1)</formula>
    </cfRule>
    <cfRule type="expression" dxfId="155" priority="739" stopIfTrue="1">
      <formula>AND($C21="Risque élevé",I$5&gt;=$F22,I$5&lt;=$F22+$G21-1)</formula>
    </cfRule>
    <cfRule type="expression" dxfId="154" priority="740" stopIfTrue="1">
      <formula>AND($C21="En bonne voie",I$5&gt;=$F22,I$5&lt;=$F22+$G21-1)</formula>
    </cfRule>
    <cfRule type="expression" dxfId="153" priority="741" stopIfTrue="1">
      <formula>AND($C21="Risque moyen",I$5&gt;=$F22,I$5&lt;=$F22+$G21-1)</formula>
    </cfRule>
    <cfRule type="expression" dxfId="152" priority="742" stopIfTrue="1">
      <formula>AND(LEN($C21)=0,I$5&gt;=$F22,I$5&lt;=$F22+$G21-1)</formula>
    </cfRule>
  </conditionalFormatting>
  <conditionalFormatting sqref="E34">
    <cfRule type="dataBar" priority="382">
      <dataBar>
        <cfvo type="num" val="0"/>
        <cfvo type="num" val="1"/>
        <color theme="0" tint="-0.249977111117893"/>
      </dataBar>
      <extLst>
        <ext xmlns:x14="http://schemas.microsoft.com/office/spreadsheetml/2009/9/main" uri="{B025F937-C7B1-47D3-B67F-A62EFF666E3E}">
          <x14:id>{088C9F7E-CA69-4E46-AE57-65AB9C1B43F2}</x14:id>
        </ext>
      </extLst>
    </cfRule>
  </conditionalFormatting>
  <conditionalFormatting sqref="I34:AA34">
    <cfRule type="expression" dxfId="151" priority="381">
      <formula>AND(TODAY()&gt;=I$5,TODAY()&lt;J$5)</formula>
    </cfRule>
  </conditionalFormatting>
  <conditionalFormatting sqref="I34:AB34">
    <cfRule type="expression" dxfId="150" priority="383" stopIfTrue="1">
      <formula>AND($C34="Risque faible",I$5&gt;=$F34,I$5&lt;=$F34+$G34-1)</formula>
    </cfRule>
    <cfRule type="expression" dxfId="149" priority="384" stopIfTrue="1">
      <formula>AND($C34="Risque élevé",I$5&gt;=$F34,I$5&lt;=$F34+$G34-1)</formula>
    </cfRule>
    <cfRule type="expression" dxfId="148" priority="385" stopIfTrue="1">
      <formula>AND($C34="En bonne voie",I$5&gt;=$F34,I$5&lt;=$F34+$G34-1)</formula>
    </cfRule>
    <cfRule type="expression" dxfId="147" priority="386" stopIfTrue="1">
      <formula>AND($C34="Risque moyen",I$5&gt;=$F34,I$5&lt;=$F34+$G34-1)</formula>
    </cfRule>
    <cfRule type="expression" dxfId="146" priority="387" stopIfTrue="1">
      <formula>AND(LEN($C34)=0,I$5&gt;=$F34,I$5&lt;=$F34+$G34-1)</formula>
    </cfRule>
  </conditionalFormatting>
  <conditionalFormatting sqref="AB34">
    <cfRule type="expression" dxfId="145" priority="388">
      <formula>AND(TODAY()&gt;=AB$5,TODAY()&lt;#REF!)</formula>
    </cfRule>
  </conditionalFormatting>
  <conditionalFormatting sqref="E22">
    <cfRule type="dataBar" priority="336">
      <dataBar>
        <cfvo type="num" val="0"/>
        <cfvo type="num" val="1"/>
        <color theme="0" tint="-0.249977111117893"/>
      </dataBar>
      <extLst>
        <ext xmlns:x14="http://schemas.microsoft.com/office/spreadsheetml/2009/9/main" uri="{B025F937-C7B1-47D3-B67F-A62EFF666E3E}">
          <x14:id>{2A646182-6DCD-41D3-B1FC-FD0BD97E7EB4}</x14:id>
        </ext>
      </extLst>
    </cfRule>
  </conditionalFormatting>
  <conditionalFormatting sqref="I22:AA22">
    <cfRule type="expression" dxfId="144" priority="335">
      <formula>AND(TODAY()&gt;=I$5,TODAY()&lt;J$5)</formula>
    </cfRule>
  </conditionalFormatting>
  <conditionalFormatting sqref="E27:E28">
    <cfRule type="dataBar" priority="354">
      <dataBar>
        <cfvo type="num" val="0"/>
        <cfvo type="num" val="1"/>
        <color theme="0" tint="-0.249977111117893"/>
      </dataBar>
      <extLst>
        <ext xmlns:x14="http://schemas.microsoft.com/office/spreadsheetml/2009/9/main" uri="{B025F937-C7B1-47D3-B67F-A62EFF666E3E}">
          <x14:id>{07BB0CFE-FBB6-4943-8C1E-48527304A5A5}</x14:id>
        </ext>
      </extLst>
    </cfRule>
  </conditionalFormatting>
  <conditionalFormatting sqref="I27:AA28">
    <cfRule type="expression" dxfId="143" priority="353">
      <formula>AND(TODAY()&gt;=I$5,TODAY()&lt;J$5)</formula>
    </cfRule>
  </conditionalFormatting>
  <conditionalFormatting sqref="I27:AB28">
    <cfRule type="expression" dxfId="142" priority="355" stopIfTrue="1">
      <formula>AND($C27="Risque faible",I$5&gt;=$F27,I$5&lt;=$F27+$G27-1)</formula>
    </cfRule>
    <cfRule type="expression" dxfId="141" priority="356" stopIfTrue="1">
      <formula>AND($C27="Risque élevé",I$5&gt;=$F27,I$5&lt;=$F27+$G27-1)</formula>
    </cfRule>
    <cfRule type="expression" dxfId="140" priority="357" stopIfTrue="1">
      <formula>AND($C27="En bonne voie",I$5&gt;=$F27,I$5&lt;=$F27+$G27-1)</formula>
    </cfRule>
    <cfRule type="expression" dxfId="139" priority="358" stopIfTrue="1">
      <formula>AND($C27="Risque moyen",I$5&gt;=$F27,I$5&lt;=$F27+$G27-1)</formula>
    </cfRule>
    <cfRule type="expression" dxfId="138" priority="359" stopIfTrue="1">
      <formula>AND(LEN($C27)=0,I$5&gt;=$F27,I$5&lt;=$F27+$G27-1)</formula>
    </cfRule>
  </conditionalFormatting>
  <conditionalFormatting sqref="AB27:AB28">
    <cfRule type="expression" dxfId="137" priority="360">
      <formula>AND(TODAY()&gt;=AB$5,TODAY()&lt;#REF!)</formula>
    </cfRule>
  </conditionalFormatting>
  <conditionalFormatting sqref="E24:E25">
    <cfRule type="dataBar" priority="345">
      <dataBar>
        <cfvo type="num" val="0"/>
        <cfvo type="num" val="1"/>
        <color theme="0" tint="-0.249977111117893"/>
      </dataBar>
      <extLst>
        <ext xmlns:x14="http://schemas.microsoft.com/office/spreadsheetml/2009/9/main" uri="{B025F937-C7B1-47D3-B67F-A62EFF666E3E}">
          <x14:id>{897BEF3A-AB81-43B7-A43E-B08908C1AA19}</x14:id>
        </ext>
      </extLst>
    </cfRule>
  </conditionalFormatting>
  <conditionalFormatting sqref="I24:AA25">
    <cfRule type="expression" dxfId="136" priority="344">
      <formula>AND(TODAY()&gt;=I$5,TODAY()&lt;J$5)</formula>
    </cfRule>
  </conditionalFormatting>
  <conditionalFormatting sqref="I24:AB25">
    <cfRule type="expression" dxfId="135" priority="346" stopIfTrue="1">
      <formula>AND($C24="Risque faible",I$5&gt;=$F24,I$5&lt;=$F24+$G24-1)</formula>
    </cfRule>
    <cfRule type="expression" dxfId="134" priority="347" stopIfTrue="1">
      <formula>AND($C24="Risque élevé",I$5&gt;=$F24,I$5&lt;=$F24+$G24-1)</formula>
    </cfRule>
    <cfRule type="expression" dxfId="133" priority="348" stopIfTrue="1">
      <formula>AND($C24="En bonne voie",I$5&gt;=$F24,I$5&lt;=$F24+$G24-1)</formula>
    </cfRule>
    <cfRule type="expression" dxfId="132" priority="349" stopIfTrue="1">
      <formula>AND($C24="Risque moyen",I$5&gt;=$F24,I$5&lt;=$F24+$G24-1)</formula>
    </cfRule>
    <cfRule type="expression" dxfId="131" priority="350" stopIfTrue="1">
      <formula>AND(LEN($C24)=0,I$5&gt;=$F24,I$5&lt;=$F24+$G24-1)</formula>
    </cfRule>
  </conditionalFormatting>
  <conditionalFormatting sqref="AB24:AB25">
    <cfRule type="expression" dxfId="130" priority="351">
      <formula>AND(TODAY()&gt;=AB$5,TODAY()&lt;#REF!)</formula>
    </cfRule>
  </conditionalFormatting>
  <conditionalFormatting sqref="I22:AB22">
    <cfRule type="expression" dxfId="129" priority="337" stopIfTrue="1">
      <formula>AND($C22="Risque faible",I$5&gt;=$F22,I$5&lt;=$F22+$G22-1)</formula>
    </cfRule>
    <cfRule type="expression" dxfId="128" priority="338" stopIfTrue="1">
      <formula>AND($C22="Risque élevé",I$5&gt;=$F22,I$5&lt;=$F22+$G22-1)</formula>
    </cfRule>
    <cfRule type="expression" dxfId="127" priority="339" stopIfTrue="1">
      <formula>AND($C22="En bonne voie",I$5&gt;=$F22,I$5&lt;=$F22+$G22-1)</formula>
    </cfRule>
    <cfRule type="expression" dxfId="126" priority="340" stopIfTrue="1">
      <formula>AND($C22="Risque moyen",I$5&gt;=$F22,I$5&lt;=$F22+$G22-1)</formula>
    </cfRule>
    <cfRule type="expression" dxfId="125" priority="341" stopIfTrue="1">
      <formula>AND(LEN($C22)=0,I$5&gt;=$F22,I$5&lt;=$F22+$G22-1)</formula>
    </cfRule>
  </conditionalFormatting>
  <conditionalFormatting sqref="AB22">
    <cfRule type="expression" dxfId="124" priority="342">
      <formula>AND(TODAY()&gt;=AB$5,TODAY()&lt;#REF!)</formula>
    </cfRule>
  </conditionalFormatting>
  <conditionalFormatting sqref="E20">
    <cfRule type="dataBar" priority="327">
      <dataBar>
        <cfvo type="num" val="0"/>
        <cfvo type="num" val="1"/>
        <color theme="0" tint="-0.249977111117893"/>
      </dataBar>
      <extLst>
        <ext xmlns:x14="http://schemas.microsoft.com/office/spreadsheetml/2009/9/main" uri="{B025F937-C7B1-47D3-B67F-A62EFF666E3E}">
          <x14:id>{7FBA420F-936F-4508-A0AD-94C2EC401FB3}</x14:id>
        </ext>
      </extLst>
    </cfRule>
  </conditionalFormatting>
  <conditionalFormatting sqref="I20:AA20">
    <cfRule type="expression" dxfId="123" priority="326">
      <formula>AND(TODAY()&gt;=I$5,TODAY()&lt;J$5)</formula>
    </cfRule>
  </conditionalFormatting>
  <conditionalFormatting sqref="I20:AB20">
    <cfRule type="expression" dxfId="122" priority="328" stopIfTrue="1">
      <formula>AND($C20="Risque faible",I$5&gt;=$F20,I$5&lt;=$F20+$G20-1)</formula>
    </cfRule>
    <cfRule type="expression" dxfId="121" priority="329" stopIfTrue="1">
      <formula>AND($C20="Risque élevé",I$5&gt;=$F20,I$5&lt;=$F20+$G20-1)</formula>
    </cfRule>
    <cfRule type="expression" dxfId="120" priority="330" stopIfTrue="1">
      <formula>AND($C20="En bonne voie",I$5&gt;=$F20,I$5&lt;=$F20+$G20-1)</formula>
    </cfRule>
    <cfRule type="expression" dxfId="119" priority="331" stopIfTrue="1">
      <formula>AND($C20="Risque moyen",I$5&gt;=$F20,I$5&lt;=$F20+$G20-1)</formula>
    </cfRule>
    <cfRule type="expression" dxfId="118" priority="332" stopIfTrue="1">
      <formula>AND(LEN($C20)=0,I$5&gt;=$F20,I$5&lt;=$F20+$G20-1)</formula>
    </cfRule>
  </conditionalFormatting>
  <conditionalFormatting sqref="AB20">
    <cfRule type="expression" dxfId="117" priority="333">
      <formula>AND(TODAY()&gt;=AB$5,TODAY()&lt;#REF!)</formula>
    </cfRule>
  </conditionalFormatting>
  <conditionalFormatting sqref="E40:E41">
    <cfRule type="dataBar" priority="264">
      <dataBar>
        <cfvo type="num" val="0"/>
        <cfvo type="num" val="1"/>
        <color theme="0" tint="-0.249977111117893"/>
      </dataBar>
      <extLst>
        <ext xmlns:x14="http://schemas.microsoft.com/office/spreadsheetml/2009/9/main" uri="{B025F937-C7B1-47D3-B67F-A62EFF666E3E}">
          <x14:id>{B64FBEBF-B38B-4E23-AAA1-91D0ED618B42}</x14:id>
        </ext>
      </extLst>
    </cfRule>
  </conditionalFormatting>
  <conditionalFormatting sqref="I40:AA41">
    <cfRule type="expression" dxfId="116" priority="263">
      <formula>AND(TODAY()&gt;=I$5,TODAY()&lt;J$5)</formula>
    </cfRule>
  </conditionalFormatting>
  <conditionalFormatting sqref="E43">
    <cfRule type="dataBar" priority="291">
      <dataBar>
        <cfvo type="num" val="0"/>
        <cfvo type="num" val="1"/>
        <color theme="0" tint="-0.249977111117893"/>
      </dataBar>
      <extLst>
        <ext xmlns:x14="http://schemas.microsoft.com/office/spreadsheetml/2009/9/main" uri="{B025F937-C7B1-47D3-B67F-A62EFF666E3E}">
          <x14:id>{7ECBC1F5-86CA-42A4-874C-8C94FE680DD8}</x14:id>
        </ext>
      </extLst>
    </cfRule>
  </conditionalFormatting>
  <conditionalFormatting sqref="I43:AA43">
    <cfRule type="expression" dxfId="115" priority="290">
      <formula>AND(TODAY()&gt;=I$5,TODAY()&lt;J$5)</formula>
    </cfRule>
  </conditionalFormatting>
  <conditionalFormatting sqref="I43:AB43">
    <cfRule type="expression" dxfId="114" priority="292" stopIfTrue="1">
      <formula>AND($C43="Risque faible",I$5&gt;=$F43,I$5&lt;=$F43+$G43-1)</formula>
    </cfRule>
    <cfRule type="expression" dxfId="113" priority="293" stopIfTrue="1">
      <formula>AND($C43="Risque élevé",I$5&gt;=$F43,I$5&lt;=$F43+$G43-1)</formula>
    </cfRule>
    <cfRule type="expression" dxfId="112" priority="294" stopIfTrue="1">
      <formula>AND($C43="En bonne voie",I$5&gt;=$F43,I$5&lt;=$F43+$G43-1)</formula>
    </cfRule>
    <cfRule type="expression" dxfId="111" priority="295" stopIfTrue="1">
      <formula>AND($C43="Risque moyen",I$5&gt;=$F43,I$5&lt;=$F43+$G43-1)</formula>
    </cfRule>
    <cfRule type="expression" dxfId="110" priority="296" stopIfTrue="1">
      <formula>AND(LEN($C43)=0,I$5&gt;=$F43,I$5&lt;=$F43+$G43-1)</formula>
    </cfRule>
  </conditionalFormatting>
  <conditionalFormatting sqref="AB43">
    <cfRule type="expression" dxfId="109" priority="297">
      <formula>AND(TODAY()&gt;=AB$5,TODAY()&lt;#REF!)</formula>
    </cfRule>
  </conditionalFormatting>
  <conditionalFormatting sqref="E36:E37">
    <cfRule type="dataBar" priority="282">
      <dataBar>
        <cfvo type="num" val="0"/>
        <cfvo type="num" val="1"/>
        <color theme="0" tint="-0.249977111117893"/>
      </dataBar>
      <extLst>
        <ext xmlns:x14="http://schemas.microsoft.com/office/spreadsheetml/2009/9/main" uri="{B025F937-C7B1-47D3-B67F-A62EFF666E3E}">
          <x14:id>{4B6A1F15-41AD-46DB-A0E2-CC6291CEB3B9}</x14:id>
        </ext>
      </extLst>
    </cfRule>
  </conditionalFormatting>
  <conditionalFormatting sqref="I36:AA37">
    <cfRule type="expression" dxfId="108" priority="281">
      <formula>AND(TODAY()&gt;=I$5,TODAY()&lt;J$5)</formula>
    </cfRule>
  </conditionalFormatting>
  <conditionalFormatting sqref="I36:AB37">
    <cfRule type="expression" dxfId="107" priority="283" stopIfTrue="1">
      <formula>AND($C36="Risque faible",I$5&gt;=$F36,I$5&lt;=$F36+$G36-1)</formula>
    </cfRule>
    <cfRule type="expression" dxfId="106" priority="284" stopIfTrue="1">
      <formula>AND($C36="Risque élevé",I$5&gt;=$F36,I$5&lt;=$F36+$G36-1)</formula>
    </cfRule>
    <cfRule type="expression" dxfId="105" priority="285" stopIfTrue="1">
      <formula>AND($C36="En bonne voie",I$5&gt;=$F36,I$5&lt;=$F36+$G36-1)</formula>
    </cfRule>
    <cfRule type="expression" dxfId="104" priority="286" stopIfTrue="1">
      <formula>AND($C36="Risque moyen",I$5&gt;=$F36,I$5&lt;=$F36+$G36-1)</formula>
    </cfRule>
    <cfRule type="expression" dxfId="103" priority="287" stopIfTrue="1">
      <formula>AND(LEN($C36)=0,I$5&gt;=$F36,I$5&lt;=$F36+$G36-1)</formula>
    </cfRule>
  </conditionalFormatting>
  <conditionalFormatting sqref="AB36:AB37">
    <cfRule type="expression" dxfId="102" priority="288">
      <formula>AND(TODAY()&gt;=AB$5,TODAY()&lt;#REF!)</formula>
    </cfRule>
  </conditionalFormatting>
  <conditionalFormatting sqref="I40:AB41">
    <cfRule type="expression" dxfId="101" priority="265" stopIfTrue="1">
      <formula>AND($C40="Risque faible",I$5&gt;=$F40,I$5&lt;=$F40+$G40-1)</formula>
    </cfRule>
    <cfRule type="expression" dxfId="100" priority="266" stopIfTrue="1">
      <formula>AND($C40="Risque élevé",I$5&gt;=$F40,I$5&lt;=$F40+$G40-1)</formula>
    </cfRule>
    <cfRule type="expression" dxfId="99" priority="267" stopIfTrue="1">
      <formula>AND($C40="En bonne voie",I$5&gt;=$F40,I$5&lt;=$F40+$G40-1)</formula>
    </cfRule>
    <cfRule type="expression" dxfId="98" priority="268" stopIfTrue="1">
      <formula>AND($C40="Risque moyen",I$5&gt;=$F40,I$5&lt;=$F40+$G40-1)</formula>
    </cfRule>
    <cfRule type="expression" dxfId="97" priority="269" stopIfTrue="1">
      <formula>AND(LEN($C40)=0,I$5&gt;=$F40,I$5&lt;=$F40+$G40-1)</formula>
    </cfRule>
  </conditionalFormatting>
  <conditionalFormatting sqref="AB40:AB41">
    <cfRule type="expression" dxfId="96" priority="270">
      <formula>AND(TODAY()&gt;=AB$5,TODAY()&lt;#REF!)</formula>
    </cfRule>
  </conditionalFormatting>
  <conditionalFormatting sqref="E45:E47">
    <cfRule type="dataBar" priority="255">
      <dataBar>
        <cfvo type="num" val="0"/>
        <cfvo type="num" val="1"/>
        <color theme="0" tint="-0.249977111117893"/>
      </dataBar>
      <extLst>
        <ext xmlns:x14="http://schemas.microsoft.com/office/spreadsheetml/2009/9/main" uri="{B025F937-C7B1-47D3-B67F-A62EFF666E3E}">
          <x14:id>{E50629AE-4ED2-45DA-B67C-3CEE49679E5F}</x14:id>
        </ext>
      </extLst>
    </cfRule>
  </conditionalFormatting>
  <conditionalFormatting sqref="I45:AA47">
    <cfRule type="expression" dxfId="95" priority="254">
      <formula>AND(TODAY()&gt;=I$5,TODAY()&lt;J$5)</formula>
    </cfRule>
  </conditionalFormatting>
  <conditionalFormatting sqref="I45:AB47">
    <cfRule type="expression" dxfId="94" priority="256" stopIfTrue="1">
      <formula>AND($C45="Risque faible",I$5&gt;=$F45,I$5&lt;=$F45+$G45-1)</formula>
    </cfRule>
    <cfRule type="expression" dxfId="93" priority="257" stopIfTrue="1">
      <formula>AND($C45="Risque élevé",I$5&gt;=$F45,I$5&lt;=$F45+$G45-1)</formula>
    </cfRule>
    <cfRule type="expression" dxfId="92" priority="258" stopIfTrue="1">
      <formula>AND($C45="En bonne voie",I$5&gt;=$F45,I$5&lt;=$F45+$G45-1)</formula>
    </cfRule>
    <cfRule type="expression" dxfId="91" priority="259" stopIfTrue="1">
      <formula>AND($C45="Risque moyen",I$5&gt;=$F45,I$5&lt;=$F45+$G45-1)</formula>
    </cfRule>
    <cfRule type="expression" dxfId="90" priority="260" stopIfTrue="1">
      <formula>AND(LEN($C45)=0,I$5&gt;=$F45,I$5&lt;=$F45+$G45-1)</formula>
    </cfRule>
  </conditionalFormatting>
  <conditionalFormatting sqref="AB45:AB47">
    <cfRule type="expression" dxfId="89" priority="261">
      <formula>AND(TODAY()&gt;=AB$5,TODAY()&lt;#REF!)</formula>
    </cfRule>
  </conditionalFormatting>
  <conditionalFormatting sqref="I35:AB35">
    <cfRule type="expression" dxfId="88" priority="240" stopIfTrue="1">
      <formula>AND($C35="Risque faible",I$5&gt;=$F35,I$5&lt;=$F35+$G35-1)</formula>
    </cfRule>
    <cfRule type="expression" dxfId="87" priority="241" stopIfTrue="1">
      <formula>AND($C35="Risque élevé",I$5&gt;=$F35,I$5&lt;=$F35+$G35-1)</formula>
    </cfRule>
    <cfRule type="expression" dxfId="86" priority="242" stopIfTrue="1">
      <formula>AND($C35="En bonne voie",I$5&gt;=$F35,I$5&lt;=$F35+$G35-1)</formula>
    </cfRule>
    <cfRule type="expression" dxfId="85" priority="243" stopIfTrue="1">
      <formula>AND($C35="Risque moyen",I$5&gt;=$F35,I$5&lt;=$F35+$G35-1)</formula>
    </cfRule>
    <cfRule type="expression" dxfId="84" priority="244" stopIfTrue="1">
      <formula>AND(LEN($C35)=0,I$5&gt;=$F35,I$5&lt;=$F35+$G35-1)</formula>
    </cfRule>
  </conditionalFormatting>
  <conditionalFormatting sqref="I35:AA35">
    <cfRule type="expression" dxfId="83" priority="237">
      <formula>AND(TODAY()&gt;=I$5,TODAY()&lt;J$5)</formula>
    </cfRule>
  </conditionalFormatting>
  <conditionalFormatting sqref="AB35">
    <cfRule type="expression" dxfId="82" priority="238">
      <formula>AND(TODAY()&gt;=AB$5,TODAY()&lt;#REF!)</formula>
    </cfRule>
  </conditionalFormatting>
  <conditionalFormatting sqref="E35">
    <cfRule type="dataBar" priority="236">
      <dataBar>
        <cfvo type="num" val="0"/>
        <cfvo type="num" val="1"/>
        <color theme="0" tint="-0.249977111117893"/>
      </dataBar>
      <extLst>
        <ext xmlns:x14="http://schemas.microsoft.com/office/spreadsheetml/2009/9/main" uri="{B025F937-C7B1-47D3-B67F-A62EFF666E3E}">
          <x14:id>{60857565-07DD-43B4-A08A-A9316D4E4223}</x14:id>
        </ext>
      </extLst>
    </cfRule>
  </conditionalFormatting>
  <conditionalFormatting sqref="E38">
    <cfRule type="dataBar" priority="228">
      <dataBar>
        <cfvo type="num" val="0"/>
        <cfvo type="num" val="1"/>
        <color theme="0" tint="-0.249977111117893"/>
      </dataBar>
      <extLst>
        <ext xmlns:x14="http://schemas.microsoft.com/office/spreadsheetml/2009/9/main" uri="{B025F937-C7B1-47D3-B67F-A62EFF666E3E}">
          <x14:id>{F397BBBD-F9C4-49C1-9309-39EACB50A4EC}</x14:id>
        </ext>
      </extLst>
    </cfRule>
  </conditionalFormatting>
  <conditionalFormatting sqref="I38:AA38">
    <cfRule type="expression" dxfId="81" priority="227">
      <formula>AND(TODAY()&gt;=I$5,TODAY()&lt;J$5)</formula>
    </cfRule>
  </conditionalFormatting>
  <conditionalFormatting sqref="I38:AB38">
    <cfRule type="expression" dxfId="80" priority="229" stopIfTrue="1">
      <formula>AND($C38="Risque faible",I$5&gt;=$F38,I$5&lt;=$F38+$G38-1)</formula>
    </cfRule>
    <cfRule type="expression" dxfId="79" priority="230" stopIfTrue="1">
      <formula>AND($C38="Risque élevé",I$5&gt;=$F38,I$5&lt;=$F38+$G38-1)</formula>
    </cfRule>
    <cfRule type="expression" dxfId="78" priority="231" stopIfTrue="1">
      <formula>AND($C38="En bonne voie",I$5&gt;=$F38,I$5&lt;=$F38+$G38-1)</formula>
    </cfRule>
    <cfRule type="expression" dxfId="77" priority="232" stopIfTrue="1">
      <formula>AND($C38="Risque moyen",I$5&gt;=$F38,I$5&lt;=$F38+$G38-1)</formula>
    </cfRule>
    <cfRule type="expression" dxfId="76" priority="233" stopIfTrue="1">
      <formula>AND(LEN($C38)=0,I$5&gt;=$F38,I$5&lt;=$F38+$G38-1)</formula>
    </cfRule>
  </conditionalFormatting>
  <conditionalFormatting sqref="AB38">
    <cfRule type="expression" dxfId="75" priority="234">
      <formula>AND(TODAY()&gt;=AB$5,TODAY()&lt;#REF!)</formula>
    </cfRule>
  </conditionalFormatting>
  <conditionalFormatting sqref="E48:E49">
    <cfRule type="dataBar" priority="210">
      <dataBar>
        <cfvo type="num" val="0"/>
        <cfvo type="num" val="1"/>
        <color theme="0" tint="-0.249977111117893"/>
      </dataBar>
      <extLst>
        <ext xmlns:x14="http://schemas.microsoft.com/office/spreadsheetml/2009/9/main" uri="{B025F937-C7B1-47D3-B67F-A62EFF666E3E}">
          <x14:id>{12C5A9C6-10DB-49E8-9E4B-D2B7F47D4CF9}</x14:id>
        </ext>
      </extLst>
    </cfRule>
  </conditionalFormatting>
  <conditionalFormatting sqref="I48:AA49">
    <cfRule type="expression" dxfId="74" priority="209">
      <formula>AND(TODAY()&gt;=I$5,TODAY()&lt;J$5)</formula>
    </cfRule>
  </conditionalFormatting>
  <conditionalFormatting sqref="I48:AB49">
    <cfRule type="expression" dxfId="73" priority="211" stopIfTrue="1">
      <formula>AND($C48="Risque faible",I$5&gt;=$F48,I$5&lt;=$F48+$G48-1)</formula>
    </cfRule>
    <cfRule type="expression" dxfId="72" priority="212" stopIfTrue="1">
      <formula>AND($C48="Risque élevé",I$5&gt;=$F48,I$5&lt;=$F48+$G48-1)</formula>
    </cfRule>
    <cfRule type="expression" dxfId="71" priority="213" stopIfTrue="1">
      <formula>AND($C48="En bonne voie",I$5&gt;=$F48,I$5&lt;=$F48+$G48-1)</formula>
    </cfRule>
    <cfRule type="expression" dxfId="70" priority="214" stopIfTrue="1">
      <formula>AND($C48="Risque moyen",I$5&gt;=$F48,I$5&lt;=$F48+$G48-1)</formula>
    </cfRule>
    <cfRule type="expression" dxfId="69" priority="215" stopIfTrue="1">
      <formula>AND(LEN($C48)=0,I$5&gt;=$F48,I$5&lt;=$F48+$G48-1)</formula>
    </cfRule>
  </conditionalFormatting>
  <conditionalFormatting sqref="AB48:AB49">
    <cfRule type="expression" dxfId="68" priority="216">
      <formula>AND(TODAY()&gt;=AB$5,TODAY()&lt;#REF!)</formula>
    </cfRule>
  </conditionalFormatting>
  <conditionalFormatting sqref="E52:E53">
    <cfRule type="dataBar" priority="201">
      <dataBar>
        <cfvo type="num" val="0"/>
        <cfvo type="num" val="1"/>
        <color theme="0" tint="-0.249977111117893"/>
      </dataBar>
      <extLst>
        <ext xmlns:x14="http://schemas.microsoft.com/office/spreadsheetml/2009/9/main" uri="{B025F937-C7B1-47D3-B67F-A62EFF666E3E}">
          <x14:id>{C06F97DA-CE73-4EC6-A05B-B1FB73BB5B34}</x14:id>
        </ext>
      </extLst>
    </cfRule>
  </conditionalFormatting>
  <conditionalFormatting sqref="I52:AA53">
    <cfRule type="expression" dxfId="67" priority="200">
      <formula>AND(TODAY()&gt;=I$5,TODAY()&lt;J$5)</formula>
    </cfRule>
  </conditionalFormatting>
  <conditionalFormatting sqref="I52:AB53">
    <cfRule type="expression" dxfId="66" priority="202" stopIfTrue="1">
      <formula>AND($C52="Risque faible",I$5&gt;=$F52,I$5&lt;=$F52+$G52-1)</formula>
    </cfRule>
    <cfRule type="expression" dxfId="65" priority="203" stopIfTrue="1">
      <formula>AND($C52="Risque élevé",I$5&gt;=$F52,I$5&lt;=$F52+$G52-1)</formula>
    </cfRule>
    <cfRule type="expression" dxfId="64" priority="204" stopIfTrue="1">
      <formula>AND($C52="En bonne voie",I$5&gt;=$F52,I$5&lt;=$F52+$G52-1)</formula>
    </cfRule>
    <cfRule type="expression" dxfId="63" priority="205" stopIfTrue="1">
      <formula>AND($C52="Risque moyen",I$5&gt;=$F52,I$5&lt;=$F52+$G52-1)</formula>
    </cfRule>
    <cfRule type="expression" dxfId="62" priority="206" stopIfTrue="1">
      <formula>AND(LEN($C52)=0,I$5&gt;=$F52,I$5&lt;=$F52+$G52-1)</formula>
    </cfRule>
  </conditionalFormatting>
  <conditionalFormatting sqref="AB52:AB53">
    <cfRule type="expression" dxfId="61" priority="207">
      <formula>AND(TODAY()&gt;=AB$5,TODAY()&lt;#REF!)</formula>
    </cfRule>
  </conditionalFormatting>
  <conditionalFormatting sqref="E55">
    <cfRule type="dataBar" priority="146">
      <dataBar>
        <cfvo type="num" val="0"/>
        <cfvo type="num" val="1"/>
        <color theme="0" tint="-0.249977111117893"/>
      </dataBar>
      <extLst>
        <ext xmlns:x14="http://schemas.microsoft.com/office/spreadsheetml/2009/9/main" uri="{B025F937-C7B1-47D3-B67F-A62EFF666E3E}">
          <x14:id>{6D0B9FB5-F9CE-42AC-9D63-CA5848E39A6E}</x14:id>
        </ext>
      </extLst>
    </cfRule>
  </conditionalFormatting>
  <conditionalFormatting sqref="I55:AA55">
    <cfRule type="expression" dxfId="60" priority="145">
      <formula>AND(TODAY()&gt;=I$5,TODAY()&lt;J$5)</formula>
    </cfRule>
  </conditionalFormatting>
  <conditionalFormatting sqref="E56">
    <cfRule type="dataBar" priority="155">
      <dataBar>
        <cfvo type="num" val="0"/>
        <cfvo type="num" val="1"/>
        <color theme="0" tint="-0.249977111117893"/>
      </dataBar>
      <extLst>
        <ext xmlns:x14="http://schemas.microsoft.com/office/spreadsheetml/2009/9/main" uri="{B025F937-C7B1-47D3-B67F-A62EFF666E3E}">
          <x14:id>{5956CA58-EF61-4E17-99E7-3B18CA15DB7F}</x14:id>
        </ext>
      </extLst>
    </cfRule>
  </conditionalFormatting>
  <conditionalFormatting sqref="I56:AA56">
    <cfRule type="expression" dxfId="59" priority="154">
      <formula>AND(TODAY()&gt;=I$5,TODAY()&lt;J$5)</formula>
    </cfRule>
  </conditionalFormatting>
  <conditionalFormatting sqref="AB56">
    <cfRule type="expression" dxfId="58" priority="161">
      <formula>AND(TODAY()&gt;=AB$5,TODAY()&lt;#REF!)</formula>
    </cfRule>
  </conditionalFormatting>
  <conditionalFormatting sqref="I55:AB55">
    <cfRule type="expression" dxfId="57" priority="149" stopIfTrue="1">
      <formula>AND($C55="Risque faible",I$5&gt;=$F55,I$5&lt;=$F55+$G55-1)</formula>
    </cfRule>
    <cfRule type="expression" dxfId="56" priority="150" stopIfTrue="1">
      <formula>AND($C55="Risque élevé",I$5&gt;=$F55,I$5&lt;=$F55+$G55-1)</formula>
    </cfRule>
    <cfRule type="expression" dxfId="55" priority="151" stopIfTrue="1">
      <formula>AND($C55="En bonne voie",I$5&gt;=$F55,I$5&lt;=$F55+$G55-1)</formula>
    </cfRule>
    <cfRule type="expression" dxfId="54" priority="152" stopIfTrue="1">
      <formula>AND($C55="Risque moyen",I$5&gt;=$F55,I$5&lt;=$F55+$G55-1)</formula>
    </cfRule>
    <cfRule type="expression" dxfId="53" priority="153" stopIfTrue="1">
      <formula>AND(LEN($C55)=0,I$5&gt;=$F55,I$5&lt;=$F55+$G55-1)</formula>
    </cfRule>
  </conditionalFormatting>
  <conditionalFormatting sqref="AB55">
    <cfRule type="expression" dxfId="52" priority="147">
      <formula>AND(TODAY()&gt;=AB$5,TODAY()&lt;#REF!)</formula>
    </cfRule>
  </conditionalFormatting>
  <conditionalFormatting sqref="AB58">
    <cfRule type="expression" dxfId="51" priority="93">
      <formula>AND(TODAY()&gt;=AB$5,TODAY()&lt;#REF!)</formula>
    </cfRule>
  </conditionalFormatting>
  <conditionalFormatting sqref="I58:AB58">
    <cfRule type="expression" dxfId="50" priority="95" stopIfTrue="1">
      <formula>AND($C58="Risque faible",I$5&gt;=$F58,I$5&lt;=$F58+$G58-1)</formula>
    </cfRule>
    <cfRule type="expression" dxfId="49" priority="96" stopIfTrue="1">
      <formula>AND($C58="Risque élevé",I$5&gt;=$F58,I$5&lt;=$F58+$G58-1)</formula>
    </cfRule>
    <cfRule type="expression" dxfId="48" priority="97" stopIfTrue="1">
      <formula>AND($C58="En bonne voie",I$5&gt;=$F58,I$5&lt;=$F58+$G58-1)</formula>
    </cfRule>
    <cfRule type="expression" dxfId="47" priority="98" stopIfTrue="1">
      <formula>AND($C58="Risque moyen",I$5&gt;=$F58,I$5&lt;=$F58+$G58-1)</formula>
    </cfRule>
    <cfRule type="expression" dxfId="46" priority="99" stopIfTrue="1">
      <formula>AND(LEN($C58)=0,I$5&gt;=$F58,I$5&lt;=$F58+$G58-1)</formula>
    </cfRule>
  </conditionalFormatting>
  <conditionalFormatting sqref="I58:AA58">
    <cfRule type="expression" dxfId="45" priority="92">
      <formula>AND(TODAY()&gt;=I$5,TODAY()&lt;J$5)</formula>
    </cfRule>
  </conditionalFormatting>
  <conditionalFormatting sqref="E58">
    <cfRule type="dataBar" priority="91">
      <dataBar>
        <cfvo type="num" val="0"/>
        <cfvo type="num" val="1"/>
        <color theme="0" tint="-0.249977111117893"/>
      </dataBar>
      <extLst>
        <ext xmlns:x14="http://schemas.microsoft.com/office/spreadsheetml/2009/9/main" uri="{B025F937-C7B1-47D3-B67F-A62EFF666E3E}">
          <x14:id>{C0E29D5B-20CB-4D30-948E-E90BE31F636D}</x14:id>
        </ext>
      </extLst>
    </cfRule>
  </conditionalFormatting>
  <conditionalFormatting sqref="E59:E60">
    <cfRule type="dataBar" priority="47">
      <dataBar>
        <cfvo type="num" val="0"/>
        <cfvo type="num" val="1"/>
        <color theme="0" tint="-0.249977111117893"/>
      </dataBar>
      <extLst>
        <ext xmlns:x14="http://schemas.microsoft.com/office/spreadsheetml/2009/9/main" uri="{B025F937-C7B1-47D3-B67F-A62EFF666E3E}">
          <x14:id>{7BA5B507-194D-462E-8E0D-BA9490DDCB82}</x14:id>
        </ext>
      </extLst>
    </cfRule>
  </conditionalFormatting>
  <conditionalFormatting sqref="I59:AA60">
    <cfRule type="expression" dxfId="44" priority="46">
      <formula>AND(TODAY()&gt;=I$5,TODAY()&lt;J$5)</formula>
    </cfRule>
  </conditionalFormatting>
  <conditionalFormatting sqref="AB59:AB60">
    <cfRule type="expression" dxfId="43" priority="48">
      <formula>AND(TODAY()&gt;=AB$5,TODAY()&lt;#REF!)</formula>
    </cfRule>
  </conditionalFormatting>
  <conditionalFormatting sqref="I62:AA62">
    <cfRule type="expression" dxfId="42" priority="29">
      <formula>AND(TODAY()&gt;=I$5,TODAY()&lt;J$5)</formula>
    </cfRule>
  </conditionalFormatting>
  <conditionalFormatting sqref="AB61">
    <cfRule type="expression" dxfId="41" priority="39">
      <formula>AND(TODAY()&gt;=AB$5,TODAY()&lt;#REF!)</formula>
    </cfRule>
  </conditionalFormatting>
  <conditionalFormatting sqref="E62">
    <cfRule type="dataBar" priority="28">
      <dataBar>
        <cfvo type="num" val="0"/>
        <cfvo type="num" val="1"/>
        <color theme="0" tint="-0.249977111117893"/>
      </dataBar>
      <extLst>
        <ext xmlns:x14="http://schemas.microsoft.com/office/spreadsheetml/2009/9/main" uri="{B025F937-C7B1-47D3-B67F-A62EFF666E3E}">
          <x14:id>{EE2A084F-CD4E-443B-9F05-519A4985B074}</x14:id>
        </ext>
      </extLst>
    </cfRule>
  </conditionalFormatting>
  <conditionalFormatting sqref="E61">
    <cfRule type="dataBar" priority="38">
      <dataBar>
        <cfvo type="num" val="0"/>
        <cfvo type="num" val="1"/>
        <color theme="0" tint="-0.249977111117893"/>
      </dataBar>
      <extLst>
        <ext xmlns:x14="http://schemas.microsoft.com/office/spreadsheetml/2009/9/main" uri="{B025F937-C7B1-47D3-B67F-A62EFF666E3E}">
          <x14:id>{55E82E44-C53D-446A-B47E-A546B864BBFA}</x14:id>
        </ext>
      </extLst>
    </cfRule>
  </conditionalFormatting>
  <conditionalFormatting sqref="I61:AA61">
    <cfRule type="expression" dxfId="40" priority="37">
      <formula>AND(TODAY()&gt;=I$5,TODAY()&lt;J$5)</formula>
    </cfRule>
  </conditionalFormatting>
  <conditionalFormatting sqref="I59:AB60">
    <cfRule type="expression" dxfId="39" priority="50" stopIfTrue="1">
      <formula>AND($C59="Risque faible",I$5&gt;=$F59,I$5&lt;=$F59+$G59-1)</formula>
    </cfRule>
    <cfRule type="expression" dxfId="38" priority="51" stopIfTrue="1">
      <formula>AND($C59="Risque élevé",I$5&gt;=$F59,I$5&lt;=$F59+$G59-1)</formula>
    </cfRule>
    <cfRule type="expression" dxfId="37" priority="52" stopIfTrue="1">
      <formula>AND($C59="En bonne voie",I$5&gt;=$F59,I$5&lt;=$F59+$G59-1)</formula>
    </cfRule>
    <cfRule type="expression" dxfId="36" priority="53" stopIfTrue="1">
      <formula>AND($C59="Risque moyen",I$5&gt;=$F59,I$5&lt;=$F59+$G59-1)</formula>
    </cfRule>
    <cfRule type="expression" dxfId="35" priority="54" stopIfTrue="1">
      <formula>AND(LEN($C59)=0,I$5&gt;=$F59,I$5&lt;=$F59+$G59-1)</formula>
    </cfRule>
  </conditionalFormatting>
  <conditionalFormatting sqref="I61:AB61">
    <cfRule type="expression" dxfId="34" priority="41" stopIfTrue="1">
      <formula>AND($C61="Risque faible",I$5&gt;=$F61,I$5&lt;=$F61+$G61-1)</formula>
    </cfRule>
    <cfRule type="expression" dxfId="33" priority="42" stopIfTrue="1">
      <formula>AND($C61="Risque élevé",I$5&gt;=$F61,I$5&lt;=$F61+$G61-1)</formula>
    </cfRule>
    <cfRule type="expression" dxfId="32" priority="43" stopIfTrue="1">
      <formula>AND($C61="En bonne voie",I$5&gt;=$F61,I$5&lt;=$F61+$G61-1)</formula>
    </cfRule>
    <cfRule type="expression" dxfId="31" priority="44" stopIfTrue="1">
      <formula>AND($C61="Risque moyen",I$5&gt;=$F61,I$5&lt;=$F61+$G61-1)</formula>
    </cfRule>
    <cfRule type="expression" dxfId="30" priority="45" stopIfTrue="1">
      <formula>AND(LEN($C61)=0,I$5&gt;=$F61,I$5&lt;=$F61+$G61-1)</formula>
    </cfRule>
  </conditionalFormatting>
  <conditionalFormatting sqref="AB62">
    <cfRule type="expression" dxfId="29" priority="30">
      <formula>AND(TODAY()&gt;=AB$5,TODAY()&lt;#REF!)</formula>
    </cfRule>
  </conditionalFormatting>
  <conditionalFormatting sqref="I62:AB62">
    <cfRule type="expression" dxfId="28" priority="32" stopIfTrue="1">
      <formula>AND($C62="Risque faible",I$5&gt;=$F62,I$5&lt;=$F62+$G62-1)</formula>
    </cfRule>
    <cfRule type="expression" dxfId="27" priority="33" stopIfTrue="1">
      <formula>AND($C62="Risque élevé",I$5&gt;=$F62,I$5&lt;=$F62+$G62-1)</formula>
    </cfRule>
    <cfRule type="expression" dxfId="26" priority="34" stopIfTrue="1">
      <formula>AND($C62="En bonne voie",I$5&gt;=$F62,I$5&lt;=$F62+$G62-1)</formula>
    </cfRule>
    <cfRule type="expression" dxfId="25" priority="35" stopIfTrue="1">
      <formula>AND($C62="Risque moyen",I$5&gt;=$F62,I$5&lt;=$F62+$G62-1)</formula>
    </cfRule>
    <cfRule type="expression" dxfId="24" priority="36" stopIfTrue="1">
      <formula>AND(LEN($C62)=0,I$5&gt;=$F62,I$5&lt;=$F62+$G62-1)</formula>
    </cfRule>
  </conditionalFormatting>
  <conditionalFormatting sqref="I63:AB63">
    <cfRule type="expression" dxfId="23" priority="23" stopIfTrue="1">
      <formula>AND($C63="Risque faible",I$5&gt;=$F63,I$5&lt;=$F63+$G63-1)</formula>
    </cfRule>
    <cfRule type="expression" dxfId="22" priority="24" stopIfTrue="1">
      <formula>AND($C63="Risque élevé",I$5&gt;=$F63,I$5&lt;=$F63+$G63-1)</formula>
    </cfRule>
    <cfRule type="expression" dxfId="21" priority="25" stopIfTrue="1">
      <formula>AND($C63="En bonne voie",I$5&gt;=$F63,I$5&lt;=$F63+$G63-1)</formula>
    </cfRule>
    <cfRule type="expression" dxfId="20" priority="26" stopIfTrue="1">
      <formula>AND($C63="Risque moyen",I$5&gt;=$F63,I$5&lt;=$F63+$G63-1)</formula>
    </cfRule>
    <cfRule type="expression" dxfId="19" priority="27" stopIfTrue="1">
      <formula>AND(LEN($C63)=0,I$5&gt;=$F63,I$5&lt;=$F63+$G63-1)</formula>
    </cfRule>
  </conditionalFormatting>
  <conditionalFormatting sqref="E63">
    <cfRule type="dataBar" priority="20">
      <dataBar>
        <cfvo type="num" val="0"/>
        <cfvo type="num" val="1"/>
        <color theme="0" tint="-0.249977111117893"/>
      </dataBar>
      <extLst>
        <ext xmlns:x14="http://schemas.microsoft.com/office/spreadsheetml/2009/9/main" uri="{B025F937-C7B1-47D3-B67F-A62EFF666E3E}">
          <x14:id>{FDCCC79C-CD8C-4140-A8D0-A0ED96E46894}</x14:id>
        </ext>
      </extLst>
    </cfRule>
  </conditionalFormatting>
  <conditionalFormatting sqref="I63:AA63">
    <cfRule type="expression" dxfId="18" priority="19">
      <formula>AND(TODAY()&gt;=I$5,TODAY()&lt;J$5)</formula>
    </cfRule>
  </conditionalFormatting>
  <conditionalFormatting sqref="AB63">
    <cfRule type="expression" dxfId="17" priority="21">
      <formula>AND(TODAY()&gt;=AB$5,TODAY()&lt;#REF!)</formula>
    </cfRule>
  </conditionalFormatting>
  <conditionalFormatting sqref="I64:AB64">
    <cfRule type="expression" dxfId="16" priority="14" stopIfTrue="1">
      <formula>AND($C64="Risque faible",I$5&gt;=$F64,I$5&lt;=$F64+$G64-1)</formula>
    </cfRule>
    <cfRule type="expression" dxfId="15" priority="15" stopIfTrue="1">
      <formula>AND($C64="Risque élevé",I$5&gt;=$F64,I$5&lt;=$F64+$G64-1)</formula>
    </cfRule>
    <cfRule type="expression" dxfId="14" priority="16" stopIfTrue="1">
      <formula>AND($C64="En bonne voie",I$5&gt;=$F64,I$5&lt;=$F64+$G64-1)</formula>
    </cfRule>
    <cfRule type="expression" dxfId="13" priority="17" stopIfTrue="1">
      <formula>AND($C64="Risque moyen",I$5&gt;=$F64,I$5&lt;=$F64+$G64-1)</formula>
    </cfRule>
    <cfRule type="expression" dxfId="12" priority="18" stopIfTrue="1">
      <formula>AND(LEN($C64)=0,I$5&gt;=$F64,I$5&lt;=$F64+$G64-1)</formula>
    </cfRule>
  </conditionalFormatting>
  <conditionalFormatting sqref="E64">
    <cfRule type="dataBar" priority="11">
      <dataBar>
        <cfvo type="num" val="0"/>
        <cfvo type="num" val="1"/>
        <color theme="0" tint="-0.249977111117893"/>
      </dataBar>
      <extLst>
        <ext xmlns:x14="http://schemas.microsoft.com/office/spreadsheetml/2009/9/main" uri="{B025F937-C7B1-47D3-B67F-A62EFF666E3E}">
          <x14:id>{D0DD4C81-866F-4BBC-9627-C8F89D3E1C16}</x14:id>
        </ext>
      </extLst>
    </cfRule>
  </conditionalFormatting>
  <conditionalFormatting sqref="I64:AA64">
    <cfRule type="expression" dxfId="11" priority="10">
      <formula>AND(TODAY()&gt;=I$5,TODAY()&lt;J$5)</formula>
    </cfRule>
  </conditionalFormatting>
  <conditionalFormatting sqref="AB64">
    <cfRule type="expression" dxfId="10" priority="12">
      <formula>AND(TODAY()&gt;=AB$5,TODAY()&lt;#REF!)</formula>
    </cfRule>
  </conditionalFormatting>
  <conditionalFormatting sqref="I65:AA65">
    <cfRule type="expression" dxfId="9" priority="2">
      <formula>AND(TODAY()&gt;=I$5,TODAY()&lt;J$5)</formula>
    </cfRule>
  </conditionalFormatting>
  <conditionalFormatting sqref="E65">
    <cfRule type="dataBar" priority="1">
      <dataBar>
        <cfvo type="num" val="0"/>
        <cfvo type="num" val="1"/>
        <color theme="0" tint="-0.249977111117893"/>
      </dataBar>
      <extLst>
        <ext xmlns:x14="http://schemas.microsoft.com/office/spreadsheetml/2009/9/main" uri="{B025F937-C7B1-47D3-B67F-A62EFF666E3E}">
          <x14:id>{C019EDF8-0993-4E6F-BBC6-62A4A373AC33}</x14:id>
        </ext>
      </extLst>
    </cfRule>
  </conditionalFormatting>
  <conditionalFormatting sqref="AB65">
    <cfRule type="expression" dxfId="8" priority="3">
      <formula>AND(TODAY()&gt;=AB$5,TODAY()&lt;#REF!)</formula>
    </cfRule>
  </conditionalFormatting>
  <conditionalFormatting sqref="I65:AB65">
    <cfRule type="expression" dxfId="7" priority="5" stopIfTrue="1">
      <formula>AND($C65="Risque faible",I$5&gt;=$F65,I$5&lt;=$F65+$G65-1)</formula>
    </cfRule>
    <cfRule type="expression" dxfId="6" priority="6" stopIfTrue="1">
      <formula>AND($C65="Risque élevé",I$5&gt;=$F65,I$5&lt;=$F65+$G65-1)</formula>
    </cfRule>
    <cfRule type="expression" dxfId="5" priority="7" stopIfTrue="1">
      <formula>AND($C65="En bonne voie",I$5&gt;=$F65,I$5&lt;=$F65+$G65-1)</formula>
    </cfRule>
    <cfRule type="expression" dxfId="4" priority="8" stopIfTrue="1">
      <formula>AND($C65="Risque moyen",I$5&gt;=$F65,I$5&lt;=$F65+$G65-1)</formula>
    </cfRule>
    <cfRule type="expression" dxfId="3" priority="9" stopIfTrue="1">
      <formula>AND(LEN($C65)=0,I$5&gt;=$F65,I$5&lt;=$F65+$G65-1)</formula>
    </cfRule>
  </conditionalFormatting>
  <dataValidations count="2">
    <dataValidation type="whole" operator="greaterThanOrEqual" allowBlank="1" showInputMessage="1" promptTitle="Incrément de défilement" prompt="La modification de ce nombre entraînera la défilement du diagramme de Gantt." sqref="F4" xr:uid="{00000000-0002-0000-0000-000000000000}">
      <formula1>0</formula1>
    </dataValidation>
    <dataValidation type="list" allowBlank="1" showInputMessage="1" showErrorMessage="1" sqref="C9:C41 C44:C65" xr:uid="{00000000-0002-0000-0000-000001000000}">
      <formula1>"Objectif,Jalon,En bonne voie, Risque faible, Risque moyen, Risque élevé"</formula1>
    </dataValidation>
  </dataValidations>
  <printOptions horizontalCentered="1"/>
  <pageMargins left="0.25" right="0.25" top="0.5" bottom="0.5" header="0.3" footer="0.3"/>
  <pageSetup paperSize="9"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E11:E13 E16 E18 E31 E7:E9 E21 E23</xm:sqref>
        </x14:conditionalFormatting>
        <x14:conditionalFormatting xmlns:xm="http://schemas.microsoft.com/office/excel/2006/main">
          <x14:cfRule type="dataBar" id="{331ECF9B-AAA3-475C-8E8E-E97D9E118247}">
            <x14:dataBar minLength="0" maxLength="100" gradient="0">
              <x14:cfvo type="num">
                <xm:f>0</xm:f>
              </x14:cfvo>
              <x14:cfvo type="num">
                <xm:f>1</xm:f>
              </x14:cfvo>
              <x14:negativeFillColor rgb="FFFF0000"/>
              <x14:axisColor rgb="FF000000"/>
            </x14:dataBar>
          </x14:cfRule>
          <xm:sqref>E10</xm:sqref>
        </x14:conditionalFormatting>
        <x14:conditionalFormatting xmlns:xm="http://schemas.microsoft.com/office/excel/2006/main">
          <x14:cfRule type="dataBar" id="{23C54C29-03FD-4BC3-A763-4DDA708B4F0F}">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9DE1C88E-D181-4E0A-A397-018FEE527952}">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EB323D11-ED17-4DB3-9252-8C1C5A65DFC5}">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1A63ADAC-DD13-4A5D-A994-04599A3D7220}">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6033F60A-5D7F-4587-82C1-67707E387A4C}">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78052017-5FE4-4706-8537-F8D6FF60C494}">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AD70BCA6-5622-4695-84FB-2AAECD02A5DE}">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3CBDDACF-FC7C-45F6-95D1-5DBA8E4A1D55}">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144DEF8C-605F-43FE-9524-61F2ABA96716}">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9F370AF9-74B8-44C8-9022-14C9EE62E0ED}">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dataBar" id="{7919DF62-4435-4B9E-B9D5-9E65B546E4A6}">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E3BFE576-8AFE-CF47-84D7-9B6AFF36E0D2}">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DA161F4D-BE9C-5942-811B-5A06F9BE9035}">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B7458B1E-89A7-4035-AAD0-B4EF57EC5395}">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C5648DCB-335E-4B0D-A272-6F74C3F9FC93}">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55FDD253-E1AD-46E7-B4B2-049EF2039EEC}">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088C9F7E-CA69-4E46-AE57-65AB9C1B43F2}">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2A646182-6DCD-41D3-B1FC-FD0BD97E7EB4}">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07BB0CFE-FBB6-4943-8C1E-48527304A5A5}">
            <x14:dataBar minLength="0" maxLength="100" gradient="0">
              <x14:cfvo type="num">
                <xm:f>0</xm:f>
              </x14:cfvo>
              <x14:cfvo type="num">
                <xm:f>1</xm:f>
              </x14:cfvo>
              <x14:negativeFillColor rgb="FFFF0000"/>
              <x14:axisColor rgb="FF000000"/>
            </x14:dataBar>
          </x14:cfRule>
          <xm:sqref>E27:E28</xm:sqref>
        </x14:conditionalFormatting>
        <x14:conditionalFormatting xmlns:xm="http://schemas.microsoft.com/office/excel/2006/main">
          <x14:cfRule type="dataBar" id="{897BEF3A-AB81-43B7-A43E-B08908C1AA19}">
            <x14:dataBar minLength="0" maxLength="100" gradient="0">
              <x14:cfvo type="num">
                <xm:f>0</xm:f>
              </x14:cfvo>
              <x14:cfvo type="num">
                <xm:f>1</xm:f>
              </x14:cfvo>
              <x14:negativeFillColor rgb="FFFF0000"/>
              <x14:axisColor rgb="FF000000"/>
            </x14:dataBar>
          </x14:cfRule>
          <xm:sqref>E24:E25</xm:sqref>
        </x14:conditionalFormatting>
        <x14:conditionalFormatting xmlns:xm="http://schemas.microsoft.com/office/excel/2006/main">
          <x14:cfRule type="dataBar" id="{7FBA420F-936F-4508-A0AD-94C2EC401FB3}">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B64FBEBF-B38B-4E23-AAA1-91D0ED618B42}">
            <x14:dataBar minLength="0" maxLength="100" gradient="0">
              <x14:cfvo type="num">
                <xm:f>0</xm:f>
              </x14:cfvo>
              <x14:cfvo type="num">
                <xm:f>1</xm:f>
              </x14:cfvo>
              <x14:negativeFillColor rgb="FFFF0000"/>
              <x14:axisColor rgb="FF000000"/>
            </x14:dataBar>
          </x14:cfRule>
          <xm:sqref>E40:E41</xm:sqref>
        </x14:conditionalFormatting>
        <x14:conditionalFormatting xmlns:xm="http://schemas.microsoft.com/office/excel/2006/main">
          <x14:cfRule type="dataBar" id="{7ECBC1F5-86CA-42A4-874C-8C94FE680DD8}">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4B6A1F15-41AD-46DB-A0E2-CC6291CEB3B9}">
            <x14:dataBar minLength="0" maxLength="100" gradient="0">
              <x14:cfvo type="num">
                <xm:f>0</xm:f>
              </x14:cfvo>
              <x14:cfvo type="num">
                <xm:f>1</xm:f>
              </x14:cfvo>
              <x14:negativeFillColor rgb="FFFF0000"/>
              <x14:axisColor rgb="FF000000"/>
            </x14:dataBar>
          </x14:cfRule>
          <xm:sqref>E36:E37</xm:sqref>
        </x14:conditionalFormatting>
        <x14:conditionalFormatting xmlns:xm="http://schemas.microsoft.com/office/excel/2006/main">
          <x14:cfRule type="dataBar" id="{E50629AE-4ED2-45DA-B67C-3CEE49679E5F}">
            <x14:dataBar minLength="0" maxLength="100" gradient="0">
              <x14:cfvo type="num">
                <xm:f>0</xm:f>
              </x14:cfvo>
              <x14:cfvo type="num">
                <xm:f>1</xm:f>
              </x14:cfvo>
              <x14:negativeFillColor rgb="FFFF0000"/>
              <x14:axisColor rgb="FF000000"/>
            </x14:dataBar>
          </x14:cfRule>
          <xm:sqref>E45:E47</xm:sqref>
        </x14:conditionalFormatting>
        <x14:conditionalFormatting xmlns:xm="http://schemas.microsoft.com/office/excel/2006/main">
          <x14:cfRule type="dataBar" id="{60857565-07DD-43B4-A08A-A9316D4E4223}">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F397BBBD-F9C4-49C1-9309-39EACB50A4EC}">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12C5A9C6-10DB-49E8-9E4B-D2B7F47D4CF9}">
            <x14:dataBar minLength="0" maxLength="100" gradient="0">
              <x14:cfvo type="num">
                <xm:f>0</xm:f>
              </x14:cfvo>
              <x14:cfvo type="num">
                <xm:f>1</xm:f>
              </x14:cfvo>
              <x14:negativeFillColor rgb="FFFF0000"/>
              <x14:axisColor rgb="FF000000"/>
            </x14:dataBar>
          </x14:cfRule>
          <xm:sqref>E48:E49</xm:sqref>
        </x14:conditionalFormatting>
        <x14:conditionalFormatting xmlns:xm="http://schemas.microsoft.com/office/excel/2006/main">
          <x14:cfRule type="dataBar" id="{C06F97DA-CE73-4EC6-A05B-B1FB73BB5B34}">
            <x14:dataBar minLength="0" maxLength="100" gradient="0">
              <x14:cfvo type="num">
                <xm:f>0</xm:f>
              </x14:cfvo>
              <x14:cfvo type="num">
                <xm:f>1</xm:f>
              </x14:cfvo>
              <x14:negativeFillColor rgb="FFFF0000"/>
              <x14:axisColor rgb="FF000000"/>
            </x14:dataBar>
          </x14:cfRule>
          <xm:sqref>E52:E53</xm:sqref>
        </x14:conditionalFormatting>
        <x14:conditionalFormatting xmlns:xm="http://schemas.microsoft.com/office/excel/2006/main">
          <x14:cfRule type="dataBar" id="{6D0B9FB5-F9CE-42AC-9D63-CA5848E39A6E}">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5956CA58-EF61-4E17-99E7-3B18CA15DB7F}">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dataBar" id="{C0E29D5B-20CB-4D30-948E-E90BE31F636D}">
            <x14:dataBar minLength="0" maxLength="100" gradient="0">
              <x14:cfvo type="num">
                <xm:f>0</xm:f>
              </x14:cfvo>
              <x14:cfvo type="num">
                <xm:f>1</xm:f>
              </x14:cfvo>
              <x14:negativeFillColor rgb="FFFF0000"/>
              <x14:axisColor rgb="FF000000"/>
            </x14:dataBar>
          </x14:cfRule>
          <xm:sqref>E58</xm:sqref>
        </x14:conditionalFormatting>
        <x14:conditionalFormatting xmlns:xm="http://schemas.microsoft.com/office/excel/2006/main">
          <x14:cfRule type="dataBar" id="{7BA5B507-194D-462E-8E0D-BA9490DDCB82}">
            <x14:dataBar minLength="0" maxLength="100" gradient="0">
              <x14:cfvo type="num">
                <xm:f>0</xm:f>
              </x14:cfvo>
              <x14:cfvo type="num">
                <xm:f>1</xm:f>
              </x14:cfvo>
              <x14:negativeFillColor rgb="FFFF0000"/>
              <x14:axisColor rgb="FF000000"/>
            </x14:dataBar>
          </x14:cfRule>
          <xm:sqref>E59:E60</xm:sqref>
        </x14:conditionalFormatting>
        <x14:conditionalFormatting xmlns:xm="http://schemas.microsoft.com/office/excel/2006/main">
          <x14:cfRule type="dataBar" id="{EE2A084F-CD4E-443B-9F05-519A4985B074}">
            <x14:dataBar minLength="0" maxLength="100" gradient="0">
              <x14:cfvo type="num">
                <xm:f>0</xm:f>
              </x14:cfvo>
              <x14:cfvo type="num">
                <xm:f>1</xm:f>
              </x14:cfvo>
              <x14:negativeFillColor rgb="FFFF0000"/>
              <x14:axisColor rgb="FF000000"/>
            </x14:dataBar>
          </x14:cfRule>
          <xm:sqref>E62</xm:sqref>
        </x14:conditionalFormatting>
        <x14:conditionalFormatting xmlns:xm="http://schemas.microsoft.com/office/excel/2006/main">
          <x14:cfRule type="dataBar" id="{55E82E44-C53D-446A-B47E-A546B864BBFA}">
            <x14:dataBar minLength="0" maxLength="100" gradient="0">
              <x14:cfvo type="num">
                <xm:f>0</xm:f>
              </x14:cfvo>
              <x14:cfvo type="num">
                <xm:f>1</xm:f>
              </x14:cfvo>
              <x14:negativeFillColor rgb="FFFF0000"/>
              <x14:axisColor rgb="FF000000"/>
            </x14:dataBar>
          </x14:cfRule>
          <xm:sqref>E61</xm:sqref>
        </x14:conditionalFormatting>
        <x14:conditionalFormatting xmlns:xm="http://schemas.microsoft.com/office/excel/2006/main">
          <x14:cfRule type="dataBar" id="{FDCCC79C-CD8C-4140-A8D0-A0ED96E46894}">
            <x14:dataBar minLength="0" maxLength="100" gradient="0">
              <x14:cfvo type="num">
                <xm:f>0</xm:f>
              </x14:cfvo>
              <x14:cfvo type="num">
                <xm:f>1</xm:f>
              </x14:cfvo>
              <x14:negativeFillColor rgb="FFFF0000"/>
              <x14:axisColor rgb="FF000000"/>
            </x14:dataBar>
          </x14:cfRule>
          <xm:sqref>E63</xm:sqref>
        </x14:conditionalFormatting>
        <x14:conditionalFormatting xmlns:xm="http://schemas.microsoft.com/office/excel/2006/main">
          <x14:cfRule type="dataBar" id="{D0DD4C81-866F-4BBC-9627-C8F89D3E1C16}">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C019EDF8-0993-4E6F-BBC6-62A4A373AC33}">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iconSet" priority="714"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I66:AB66</xm:sqref>
        </x14:conditionalFormatting>
        <x14:conditionalFormatting xmlns:xm="http://schemas.microsoft.com/office/excel/2006/main">
          <x14:cfRule type="iconSet" priority="722" id="{509C0C8D-ECE2-4639-AAFB-0202F8036D5F}">
            <x14:iconSet iconSet="3Stars" showValue="0" custom="1">
              <x14:cfvo type="percent">
                <xm:f>0</xm:f>
              </x14:cfvo>
              <x14:cfvo type="num">
                <xm:f>1</xm:f>
              </x14:cfvo>
              <x14:cfvo type="num">
                <xm:f>2</xm:f>
              </x14:cfvo>
              <x14:cfIcon iconSet="NoIcons" iconId="0"/>
              <x14:cfIcon iconSet="3Flags" iconId="1"/>
              <x14:cfIcon iconSet="3Signs" iconId="0"/>
            </x14:iconSet>
          </x14:cfRule>
          <xm:sqref>I10:AB10</xm:sqref>
        </x14:conditionalFormatting>
        <x14:conditionalFormatting xmlns:xm="http://schemas.microsoft.com/office/excel/2006/main">
          <x14:cfRule type="iconSet" priority="603" id="{E20B9330-3E7D-467D-BB97-4945220E838E}">
            <x14:iconSet iconSet="3Stars" showValue="0" custom="1">
              <x14:cfvo type="percent">
                <xm:f>0</xm:f>
              </x14:cfvo>
              <x14:cfvo type="num">
                <xm:f>1</xm:f>
              </x14:cfvo>
              <x14:cfvo type="num">
                <xm:f>2</xm:f>
              </x14:cfvo>
              <x14:cfIcon iconSet="NoIcons" iconId="0"/>
              <x14:cfIcon iconSet="3Flags" iconId="1"/>
              <x14:cfIcon iconSet="3Signs" iconId="0"/>
            </x14:iconSet>
          </x14:cfRule>
          <xm:sqref>I14:AB14</xm:sqref>
        </x14:conditionalFormatting>
        <x14:conditionalFormatting xmlns:xm="http://schemas.microsoft.com/office/excel/2006/main">
          <x14:cfRule type="iconSet" priority="594" id="{4D81ECB6-03E5-4CF0-997D-711C08D14695}">
            <x14:iconSet iconSet="3Stars" showValue="0" custom="1">
              <x14:cfvo type="percent">
                <xm:f>0</xm:f>
              </x14:cfvo>
              <x14:cfvo type="num">
                <xm:f>1</xm:f>
              </x14:cfvo>
              <x14:cfvo type="num">
                <xm:f>2</xm:f>
              </x14:cfvo>
              <x14:cfIcon iconSet="NoIcons" iconId="0"/>
              <x14:cfIcon iconSet="3Flags" iconId="1"/>
              <x14:cfIcon iconSet="3Signs" iconId="0"/>
            </x14:iconSet>
          </x14:cfRule>
          <xm:sqref>I15:AB15</xm:sqref>
        </x14:conditionalFormatting>
        <x14:conditionalFormatting xmlns:xm="http://schemas.microsoft.com/office/excel/2006/main">
          <x14:cfRule type="iconSet" priority="585" id="{B496B112-22A1-48FA-A15D-192841B88000}">
            <x14:iconSet iconSet="3Stars" showValue="0" custom="1">
              <x14:cfvo type="percent">
                <xm:f>0</xm:f>
              </x14:cfvo>
              <x14:cfvo type="num">
                <xm:f>1</xm:f>
              </x14:cfvo>
              <x14:cfvo type="num">
                <xm:f>2</xm:f>
              </x14:cfvo>
              <x14:cfIcon iconSet="NoIcons" iconId="0"/>
              <x14:cfIcon iconSet="3Flags" iconId="1"/>
              <x14:cfIcon iconSet="3Signs" iconId="0"/>
            </x14:iconSet>
          </x14:cfRule>
          <xm:sqref>I17:AB17</xm:sqref>
        </x14:conditionalFormatting>
        <x14:conditionalFormatting xmlns:xm="http://schemas.microsoft.com/office/excel/2006/main">
          <x14:cfRule type="iconSet" priority="576" id="{38C89652-7123-4200-AE3B-B4E0CE5A4B63}">
            <x14:iconSet iconSet="3Stars" showValue="0" custom="1">
              <x14:cfvo type="percent">
                <xm:f>0</xm:f>
              </x14:cfvo>
              <x14:cfvo type="num">
                <xm:f>1</xm:f>
              </x14:cfvo>
              <x14:cfvo type="num">
                <xm:f>2</xm:f>
              </x14:cfvo>
              <x14:cfIcon iconSet="NoIcons" iconId="0"/>
              <x14:cfIcon iconSet="3Flags" iconId="1"/>
              <x14:cfIcon iconSet="3Signs" iconId="0"/>
            </x14:iconSet>
          </x14:cfRule>
          <xm:sqref>I26:AB26</xm:sqref>
        </x14:conditionalFormatting>
        <x14:conditionalFormatting xmlns:xm="http://schemas.microsoft.com/office/excel/2006/main">
          <x14:cfRule type="iconSet" priority="567" id="{6E69B1FD-A566-4AF6-B066-C49084DAB989}">
            <x14:iconSet iconSet="3Stars" showValue="0" custom="1">
              <x14:cfvo type="percent">
                <xm:f>0</xm:f>
              </x14:cfvo>
              <x14:cfvo type="num">
                <xm:f>1</xm:f>
              </x14:cfvo>
              <x14:cfvo type="num">
                <xm:f>2</xm:f>
              </x14:cfvo>
              <x14:cfIcon iconSet="NoIcons" iconId="0"/>
              <x14:cfIcon iconSet="3Flags" iconId="1"/>
              <x14:cfIcon iconSet="3Signs" iconId="0"/>
            </x14:iconSet>
          </x14:cfRule>
          <xm:sqref>I29:AB29</xm:sqref>
        </x14:conditionalFormatting>
        <x14:conditionalFormatting xmlns:xm="http://schemas.microsoft.com/office/excel/2006/main">
          <x14:cfRule type="iconSet" priority="558" id="{8720D01A-918D-4DAD-A31E-5B3AE4AC4A58}">
            <x14:iconSet iconSet="3Stars" showValue="0" custom="1">
              <x14:cfvo type="percent">
                <xm:f>0</xm:f>
              </x14:cfvo>
              <x14:cfvo type="num">
                <xm:f>1</xm:f>
              </x14:cfvo>
              <x14:cfvo type="num">
                <xm:f>2</xm:f>
              </x14:cfvo>
              <x14:cfIcon iconSet="NoIcons" iconId="0"/>
              <x14:cfIcon iconSet="3Flags" iconId="1"/>
              <x14:cfIcon iconSet="3Signs" iconId="0"/>
            </x14:iconSet>
          </x14:cfRule>
          <xm:sqref>I33:AB33</xm:sqref>
        </x14:conditionalFormatting>
        <x14:conditionalFormatting xmlns:xm="http://schemas.microsoft.com/office/excel/2006/main">
          <x14:cfRule type="iconSet" priority="540" id="{B4E75299-C05E-442C-B2C9-B5ED5412E9F6}">
            <x14:iconSet iconSet="3Stars" showValue="0" custom="1">
              <x14:cfvo type="percent">
                <xm:f>0</xm:f>
              </x14:cfvo>
              <x14:cfvo type="num">
                <xm:f>1</xm:f>
              </x14:cfvo>
              <x14:cfvo type="num">
                <xm:f>2</xm:f>
              </x14:cfvo>
              <x14:cfIcon iconSet="NoIcons" iconId="0"/>
              <x14:cfIcon iconSet="3Flags" iconId="1"/>
              <x14:cfIcon iconSet="3Signs" iconId="0"/>
            </x14:iconSet>
          </x14:cfRule>
          <xm:sqref>I39:AB39 I42:AB42 I44:AB44</xm:sqref>
        </x14:conditionalFormatting>
        <x14:conditionalFormatting xmlns:xm="http://schemas.microsoft.com/office/excel/2006/main">
          <x14:cfRule type="iconSet" priority="522" id="{7CDB34B2-0FC0-4B9A-9E69-81735F7220E2}">
            <x14:iconSet iconSet="3Stars" showValue="0" custom="1">
              <x14:cfvo type="percent">
                <xm:f>0</xm:f>
              </x14:cfvo>
              <x14:cfvo type="num">
                <xm:f>1</xm:f>
              </x14:cfvo>
              <x14:cfvo type="num">
                <xm:f>2</xm:f>
              </x14:cfvo>
              <x14:cfIcon iconSet="NoIcons" iconId="0"/>
              <x14:cfIcon iconSet="3Flags" iconId="1"/>
              <x14:cfIcon iconSet="3Signs" iconId="0"/>
            </x14:iconSet>
          </x14:cfRule>
          <xm:sqref>I54:AB54</xm:sqref>
        </x14:conditionalFormatting>
        <x14:conditionalFormatting xmlns:xm="http://schemas.microsoft.com/office/excel/2006/main">
          <x14:cfRule type="iconSet" priority="497" id="{31C8FE75-F59F-D342-AEE2-B66278EFCAC1}">
            <x14:iconSet iconSet="3Stars" showValue="0" custom="1">
              <x14:cfvo type="percent">
                <xm:f>0</xm:f>
              </x14:cfvo>
              <x14:cfvo type="num">
                <xm:f>1</xm:f>
              </x14:cfvo>
              <x14:cfvo type="num">
                <xm:f>2</xm:f>
              </x14:cfvo>
              <x14:cfIcon iconSet="NoIcons" iconId="0"/>
              <x14:cfIcon iconSet="3Flags" iconId="1"/>
              <x14:cfIcon iconSet="3Signs" iconId="0"/>
            </x14:iconSet>
          </x14:cfRule>
          <xm:sqref>I50:AB50</xm:sqref>
        </x14:conditionalFormatting>
        <x14:conditionalFormatting xmlns:xm="http://schemas.microsoft.com/office/excel/2006/main">
          <x14:cfRule type="iconSet" priority="488" id="{1DF787E2-8065-3546-9AF4-433C120E8B43}">
            <x14:iconSet iconSet="3Stars" showValue="0" custom="1">
              <x14:cfvo type="percent">
                <xm:f>0</xm:f>
              </x14:cfvo>
              <x14:cfvo type="num">
                <xm:f>1</xm:f>
              </x14:cfvo>
              <x14:cfvo type="num">
                <xm:f>2</xm:f>
              </x14:cfvo>
              <x14:cfIcon iconSet="NoIcons" iconId="0"/>
              <x14:cfIcon iconSet="3Flags" iconId="1"/>
              <x14:cfIcon iconSet="3Signs" iconId="0"/>
            </x14:iconSet>
          </x14:cfRule>
          <xm:sqref>I51:AB51</xm:sqref>
        </x14:conditionalFormatting>
        <x14:conditionalFormatting xmlns:xm="http://schemas.microsoft.com/office/excel/2006/main">
          <x14:cfRule type="iconSet" priority="479" id="{28E3D5FF-7874-452A-A900-6AEA95466C37}">
            <x14:iconSet iconSet="3Stars" showValue="0" custom="1">
              <x14:cfvo type="percent">
                <xm:f>0</xm:f>
              </x14:cfvo>
              <x14:cfvo type="num">
                <xm:f>1</xm:f>
              </x14:cfvo>
              <x14:cfvo type="num">
                <xm:f>2</xm:f>
              </x14:cfvo>
              <x14:cfIcon iconSet="NoIcons" iconId="0"/>
              <x14:cfIcon iconSet="3Flags" iconId="1"/>
              <x14:cfIcon iconSet="3Signs" iconId="0"/>
            </x14:iconSet>
          </x14:cfRule>
          <xm:sqref>I30:AB30</xm:sqref>
        </x14:conditionalFormatting>
        <x14:conditionalFormatting xmlns:xm="http://schemas.microsoft.com/office/excel/2006/main">
          <x14:cfRule type="iconSet" priority="470" id="{EC388F78-FEFF-4C31-A322-84A70D95C998}">
            <x14:iconSet iconSet="3Stars" showValue="0" custom="1">
              <x14:cfvo type="percent">
                <xm:f>0</xm:f>
              </x14:cfvo>
              <x14:cfvo type="num">
                <xm:f>1</xm:f>
              </x14:cfvo>
              <x14:cfvo type="num">
                <xm:f>2</xm:f>
              </x14:cfvo>
              <x14:cfIcon iconSet="NoIcons" iconId="0"/>
              <x14:cfIcon iconSet="3Flags" iconId="1"/>
              <x14:cfIcon iconSet="3Signs" iconId="0"/>
            </x14:iconSet>
          </x14:cfRule>
          <xm:sqref>I32:AB32</xm:sqref>
        </x14:conditionalFormatting>
        <x14:conditionalFormatting xmlns:xm="http://schemas.microsoft.com/office/excel/2006/main">
          <x14:cfRule type="iconSet" priority="461" id="{771D04B8-E599-4047-9D2C-0D8164B3B415}">
            <x14:iconSet iconSet="3Stars" showValue="0" custom="1">
              <x14:cfvo type="percent">
                <xm:f>0</xm:f>
              </x14:cfvo>
              <x14:cfvo type="num">
                <xm:f>1</xm:f>
              </x14:cfvo>
              <x14:cfvo type="num">
                <xm:f>2</xm:f>
              </x14:cfvo>
              <x14:cfIcon iconSet="NoIcons" iconId="0"/>
              <x14:cfIcon iconSet="3Flags" iconId="1"/>
              <x14:cfIcon iconSet="3Signs" iconId="0"/>
            </x14:iconSet>
          </x14:cfRule>
          <xm:sqref>I19:AB19</xm:sqref>
        </x14:conditionalFormatting>
        <x14:conditionalFormatting xmlns:xm="http://schemas.microsoft.com/office/excel/2006/main">
          <x14:cfRule type="iconSet" priority="389" id="{86F81114-0858-46FD-89A5-B77B20D08E09}">
            <x14:iconSet iconSet="3Stars" showValue="0" custom="1">
              <x14:cfvo type="percent">
                <xm:f>0</xm:f>
              </x14:cfvo>
              <x14:cfvo type="num">
                <xm:f>1</xm:f>
              </x14:cfvo>
              <x14:cfvo type="num">
                <xm:f>2</xm:f>
              </x14:cfvo>
              <x14:cfIcon iconSet="NoIcons" iconId="0"/>
              <x14:cfIcon iconSet="3Flags" iconId="1"/>
              <x14:cfIcon iconSet="3Signs" iconId="0"/>
            </x14:iconSet>
          </x14:cfRule>
          <xm:sqref>I34:AB34</xm:sqref>
        </x14:conditionalFormatting>
        <x14:conditionalFormatting xmlns:xm="http://schemas.microsoft.com/office/excel/2006/main">
          <x14:cfRule type="iconSet" priority="361" id="{B37227A7-F3EB-494D-BE63-027ED68866C7}">
            <x14:iconSet iconSet="3Stars" showValue="0" custom="1">
              <x14:cfvo type="percent">
                <xm:f>0</xm:f>
              </x14:cfvo>
              <x14:cfvo type="num">
                <xm:f>1</xm:f>
              </x14:cfvo>
              <x14:cfvo type="num">
                <xm:f>2</xm:f>
              </x14:cfvo>
              <x14:cfIcon iconSet="NoIcons" iconId="0"/>
              <x14:cfIcon iconSet="3Flags" iconId="1"/>
              <x14:cfIcon iconSet="3Signs" iconId="0"/>
            </x14:iconSet>
          </x14:cfRule>
          <xm:sqref>I27:AB28</xm:sqref>
        </x14:conditionalFormatting>
        <x14:conditionalFormatting xmlns:xm="http://schemas.microsoft.com/office/excel/2006/main">
          <x14:cfRule type="iconSet" priority="352" id="{11F29DBB-9C3A-40BB-A8C9-DD464C4407DD}">
            <x14:iconSet iconSet="3Stars" showValue="0" custom="1">
              <x14:cfvo type="percent">
                <xm:f>0</xm:f>
              </x14:cfvo>
              <x14:cfvo type="num">
                <xm:f>1</xm:f>
              </x14:cfvo>
              <x14:cfvo type="num">
                <xm:f>2</xm:f>
              </x14:cfvo>
              <x14:cfIcon iconSet="NoIcons" iconId="0"/>
              <x14:cfIcon iconSet="3Flags" iconId="1"/>
              <x14:cfIcon iconSet="3Signs" iconId="0"/>
            </x14:iconSet>
          </x14:cfRule>
          <xm:sqref>I24:AB25</xm:sqref>
        </x14:conditionalFormatting>
        <x14:conditionalFormatting xmlns:xm="http://schemas.microsoft.com/office/excel/2006/main">
          <x14:cfRule type="iconSet" priority="343" id="{A651CFAC-274C-4A2B-9831-B1A6280A02F5}">
            <x14:iconSet iconSet="3Stars" showValue="0" custom="1">
              <x14:cfvo type="percent">
                <xm:f>0</xm:f>
              </x14:cfvo>
              <x14:cfvo type="num">
                <xm:f>1</xm:f>
              </x14:cfvo>
              <x14:cfvo type="num">
                <xm:f>2</xm:f>
              </x14:cfvo>
              <x14:cfIcon iconSet="NoIcons" iconId="0"/>
              <x14:cfIcon iconSet="3Flags" iconId="1"/>
              <x14:cfIcon iconSet="3Signs" iconId="0"/>
            </x14:iconSet>
          </x14:cfRule>
          <xm:sqref>I22:AB22</xm:sqref>
        </x14:conditionalFormatting>
        <x14:conditionalFormatting xmlns:xm="http://schemas.microsoft.com/office/excel/2006/main">
          <x14:cfRule type="iconSet" priority="334" id="{3EB16589-8FA1-40F5-9A1D-03F367216E76}">
            <x14:iconSet iconSet="3Stars" showValue="0" custom="1">
              <x14:cfvo type="percent">
                <xm:f>0</xm:f>
              </x14:cfvo>
              <x14:cfvo type="num">
                <xm:f>1</xm:f>
              </x14:cfvo>
              <x14:cfvo type="num">
                <xm:f>2</xm:f>
              </x14:cfvo>
              <x14:cfIcon iconSet="NoIcons" iconId="0"/>
              <x14:cfIcon iconSet="3Flags" iconId="1"/>
              <x14:cfIcon iconSet="3Signs" iconId="0"/>
            </x14:iconSet>
          </x14:cfRule>
          <xm:sqref>I20:AB20</xm:sqref>
        </x14:conditionalFormatting>
        <x14:conditionalFormatting xmlns:xm="http://schemas.microsoft.com/office/excel/2006/main">
          <x14:cfRule type="iconSet" priority="298" id="{9703D153-F9D2-4539-959D-39C677DE5E46}">
            <x14:iconSet iconSet="3Stars" showValue="0" custom="1">
              <x14:cfvo type="percent">
                <xm:f>0</xm:f>
              </x14:cfvo>
              <x14:cfvo type="num">
                <xm:f>1</xm:f>
              </x14:cfvo>
              <x14:cfvo type="num">
                <xm:f>2</xm:f>
              </x14:cfvo>
              <x14:cfIcon iconSet="NoIcons" iconId="0"/>
              <x14:cfIcon iconSet="3Flags" iconId="1"/>
              <x14:cfIcon iconSet="3Signs" iconId="0"/>
            </x14:iconSet>
          </x14:cfRule>
          <xm:sqref>I43:AB43</xm:sqref>
        </x14:conditionalFormatting>
        <x14:conditionalFormatting xmlns:xm="http://schemas.microsoft.com/office/excel/2006/main">
          <x14:cfRule type="iconSet" priority="289" id="{3C8C73C2-5882-4D50-A619-E8929324CEEC}">
            <x14:iconSet iconSet="3Stars" showValue="0" custom="1">
              <x14:cfvo type="percent">
                <xm:f>0</xm:f>
              </x14:cfvo>
              <x14:cfvo type="num">
                <xm:f>1</xm:f>
              </x14:cfvo>
              <x14:cfvo type="num">
                <xm:f>2</xm:f>
              </x14:cfvo>
              <x14:cfIcon iconSet="NoIcons" iconId="0"/>
              <x14:cfIcon iconSet="3Flags" iconId="1"/>
              <x14:cfIcon iconSet="3Signs" iconId="0"/>
            </x14:iconSet>
          </x14:cfRule>
          <xm:sqref>I36:AB37</xm:sqref>
        </x14:conditionalFormatting>
        <x14:conditionalFormatting xmlns:xm="http://schemas.microsoft.com/office/excel/2006/main">
          <x14:cfRule type="iconSet" priority="271" id="{7E74A7BE-42A4-4086-9DC6-241A23E184DD}">
            <x14:iconSet iconSet="3Stars" showValue="0" custom="1">
              <x14:cfvo type="percent">
                <xm:f>0</xm:f>
              </x14:cfvo>
              <x14:cfvo type="num">
                <xm:f>1</xm:f>
              </x14:cfvo>
              <x14:cfvo type="num">
                <xm:f>2</xm:f>
              </x14:cfvo>
              <x14:cfIcon iconSet="NoIcons" iconId="0"/>
              <x14:cfIcon iconSet="3Flags" iconId="1"/>
              <x14:cfIcon iconSet="3Signs" iconId="0"/>
            </x14:iconSet>
          </x14:cfRule>
          <xm:sqref>I40:AB41</xm:sqref>
        </x14:conditionalFormatting>
        <x14:conditionalFormatting xmlns:xm="http://schemas.microsoft.com/office/excel/2006/main">
          <x14:cfRule type="iconSet" priority="262" id="{472C0571-07BE-40E4-9871-D2A65C7AE928}">
            <x14:iconSet iconSet="3Stars" showValue="0" custom="1">
              <x14:cfvo type="percent">
                <xm:f>0</xm:f>
              </x14:cfvo>
              <x14:cfvo type="num">
                <xm:f>1</xm:f>
              </x14:cfvo>
              <x14:cfvo type="num">
                <xm:f>2</xm:f>
              </x14:cfvo>
              <x14:cfIcon iconSet="NoIcons" iconId="0"/>
              <x14:cfIcon iconSet="3Flags" iconId="1"/>
              <x14:cfIcon iconSet="3Signs" iconId="0"/>
            </x14:iconSet>
          </x14:cfRule>
          <xm:sqref>I45:AB47</xm:sqref>
        </x14:conditionalFormatting>
        <x14:conditionalFormatting xmlns:xm="http://schemas.microsoft.com/office/excel/2006/main">
          <x14:cfRule type="iconSet" priority="239" id="{3BE21401-6C53-4176-97B2-58F16FBEE64E}">
            <x14:iconSet iconSet="3Stars" showValue="0" custom="1">
              <x14:cfvo type="percent">
                <xm:f>0</xm:f>
              </x14:cfvo>
              <x14:cfvo type="num">
                <xm:f>1</xm:f>
              </x14:cfvo>
              <x14:cfvo type="num">
                <xm:f>2</xm:f>
              </x14:cfvo>
              <x14:cfIcon iconSet="NoIcons" iconId="0"/>
              <x14:cfIcon iconSet="3Flags" iconId="1"/>
              <x14:cfIcon iconSet="3Signs" iconId="0"/>
            </x14:iconSet>
          </x14:cfRule>
          <xm:sqref>I35:AB35</xm:sqref>
        </x14:conditionalFormatting>
        <x14:conditionalFormatting xmlns:xm="http://schemas.microsoft.com/office/excel/2006/main">
          <x14:cfRule type="iconSet" priority="235" id="{5854C059-CE8A-46A8-9DE3-850FF95EEC5D}">
            <x14:iconSet iconSet="3Stars" showValue="0" custom="1">
              <x14:cfvo type="percent">
                <xm:f>0</xm:f>
              </x14:cfvo>
              <x14:cfvo type="num">
                <xm:f>1</xm:f>
              </x14:cfvo>
              <x14:cfvo type="num">
                <xm:f>2</xm:f>
              </x14:cfvo>
              <x14:cfIcon iconSet="NoIcons" iconId="0"/>
              <x14:cfIcon iconSet="3Flags" iconId="1"/>
              <x14:cfIcon iconSet="3Signs" iconId="0"/>
            </x14:iconSet>
          </x14:cfRule>
          <xm:sqref>I38:AB38</xm:sqref>
        </x14:conditionalFormatting>
        <x14:conditionalFormatting xmlns:xm="http://schemas.microsoft.com/office/excel/2006/main">
          <x14:cfRule type="iconSet" priority="217" id="{35F291B0-AC08-4DEC-AC71-E2527C6395F3}">
            <x14:iconSet iconSet="3Stars" showValue="0" custom="1">
              <x14:cfvo type="percent">
                <xm:f>0</xm:f>
              </x14:cfvo>
              <x14:cfvo type="num">
                <xm:f>1</xm:f>
              </x14:cfvo>
              <x14:cfvo type="num">
                <xm:f>2</xm:f>
              </x14:cfvo>
              <x14:cfIcon iconSet="NoIcons" iconId="0"/>
              <x14:cfIcon iconSet="3Flags" iconId="1"/>
              <x14:cfIcon iconSet="3Signs" iconId="0"/>
            </x14:iconSet>
          </x14:cfRule>
          <xm:sqref>I48:AB49</xm:sqref>
        </x14:conditionalFormatting>
        <x14:conditionalFormatting xmlns:xm="http://schemas.microsoft.com/office/excel/2006/main">
          <x14:cfRule type="iconSet" priority="208" id="{63E239F2-C90C-4923-A631-FDFBBBCB6804}">
            <x14:iconSet iconSet="3Stars" showValue="0" custom="1">
              <x14:cfvo type="percent">
                <xm:f>0</xm:f>
              </x14:cfvo>
              <x14:cfvo type="num">
                <xm:f>1</xm:f>
              </x14:cfvo>
              <x14:cfvo type="num">
                <xm:f>2</xm:f>
              </x14:cfvo>
              <x14:cfIcon iconSet="NoIcons" iconId="0"/>
              <x14:cfIcon iconSet="3Flags" iconId="1"/>
              <x14:cfIcon iconSet="3Signs" iconId="0"/>
            </x14:iconSet>
          </x14:cfRule>
          <xm:sqref>I52:AB53</xm:sqref>
        </x14:conditionalFormatting>
        <x14:conditionalFormatting xmlns:xm="http://schemas.microsoft.com/office/excel/2006/main">
          <x14:cfRule type="iconSet" priority="75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I8:AB9 I11:AB13 I16:AB16 I18:AB18 I31:AB31 I21:AB21 I23:AB23</xm:sqref>
        </x14:conditionalFormatting>
        <x14:conditionalFormatting xmlns:xm="http://schemas.microsoft.com/office/excel/2006/main">
          <x14:cfRule type="iconSet" priority="757" id="{FCA8B08D-F57A-48A9-A135-03AEE1B0E4C5}">
            <x14:iconSet iconSet="3Stars" showValue="0" custom="1">
              <x14:cfvo type="percent">
                <xm:f>0</xm:f>
              </x14:cfvo>
              <x14:cfvo type="num">
                <xm:f>1</xm:f>
              </x14:cfvo>
              <x14:cfvo type="num">
                <xm:f>2</xm:f>
              </x14:cfvo>
              <x14:cfIcon iconSet="NoIcons" iconId="0"/>
              <x14:cfIcon iconSet="3Flags" iconId="1"/>
              <x14:cfIcon iconSet="3Signs" iconId="0"/>
            </x14:iconSet>
          </x14:cfRule>
          <xm:sqref>I57:AB57</xm:sqref>
        </x14:conditionalFormatting>
        <x14:conditionalFormatting xmlns:xm="http://schemas.microsoft.com/office/excel/2006/main">
          <x14:cfRule type="iconSet" priority="162" id="{1BF54B70-B0A3-451B-82EE-99FB2164159D}">
            <x14:iconSet iconSet="3Stars" showValue="0" custom="1">
              <x14:cfvo type="percent">
                <xm:f>0</xm:f>
              </x14:cfvo>
              <x14:cfvo type="num">
                <xm:f>1</xm:f>
              </x14:cfvo>
              <x14:cfvo type="num">
                <xm:f>2</xm:f>
              </x14:cfvo>
              <x14:cfIcon iconSet="NoIcons" iconId="0"/>
              <x14:cfIcon iconSet="3Flags" iconId="1"/>
              <x14:cfIcon iconSet="3Signs" iconId="0"/>
            </x14:iconSet>
          </x14:cfRule>
          <xm:sqref>I56:AB56</xm:sqref>
        </x14:conditionalFormatting>
        <x14:conditionalFormatting xmlns:xm="http://schemas.microsoft.com/office/excel/2006/main">
          <x14:cfRule type="iconSet" priority="148" id="{3E51AEFB-2819-456C-B5A5-4FB3826FC475}">
            <x14:iconSet iconSet="3Stars" showValue="0" custom="1">
              <x14:cfvo type="percent">
                <xm:f>0</xm:f>
              </x14:cfvo>
              <x14:cfvo type="num">
                <xm:f>1</xm:f>
              </x14:cfvo>
              <x14:cfvo type="num">
                <xm:f>2</xm:f>
              </x14:cfvo>
              <x14:cfIcon iconSet="NoIcons" iconId="0"/>
              <x14:cfIcon iconSet="3Flags" iconId="1"/>
              <x14:cfIcon iconSet="3Signs" iconId="0"/>
            </x14:iconSet>
          </x14:cfRule>
          <xm:sqref>I55:AB55</xm:sqref>
        </x14:conditionalFormatting>
        <x14:conditionalFormatting xmlns:xm="http://schemas.microsoft.com/office/excel/2006/main">
          <x14:cfRule type="iconSet" priority="94" id="{19020CA2-A634-4E23-B0F2-6254842B5EB1}">
            <x14:iconSet iconSet="3Stars" showValue="0" custom="1">
              <x14:cfvo type="percent">
                <xm:f>0</xm:f>
              </x14:cfvo>
              <x14:cfvo type="num">
                <xm:f>1</xm:f>
              </x14:cfvo>
              <x14:cfvo type="num">
                <xm:f>2</xm:f>
              </x14:cfvo>
              <x14:cfIcon iconSet="NoIcons" iconId="0"/>
              <x14:cfIcon iconSet="3Flags" iconId="1"/>
              <x14:cfIcon iconSet="3Signs" iconId="0"/>
            </x14:iconSet>
          </x14:cfRule>
          <xm:sqref>I58:AB58</xm:sqref>
        </x14:conditionalFormatting>
        <x14:conditionalFormatting xmlns:xm="http://schemas.microsoft.com/office/excel/2006/main">
          <x14:cfRule type="iconSet" priority="49" id="{6235C1BF-8B2E-4174-B0E6-53AF00330DAD}">
            <x14:iconSet iconSet="3Stars" showValue="0" custom="1">
              <x14:cfvo type="percent">
                <xm:f>0</xm:f>
              </x14:cfvo>
              <x14:cfvo type="num">
                <xm:f>1</xm:f>
              </x14:cfvo>
              <x14:cfvo type="num">
                <xm:f>2</xm:f>
              </x14:cfvo>
              <x14:cfIcon iconSet="NoIcons" iconId="0"/>
              <x14:cfIcon iconSet="3Flags" iconId="1"/>
              <x14:cfIcon iconSet="3Signs" iconId="0"/>
            </x14:iconSet>
          </x14:cfRule>
          <xm:sqref>I59:AB60</xm:sqref>
        </x14:conditionalFormatting>
        <x14:conditionalFormatting xmlns:xm="http://schemas.microsoft.com/office/excel/2006/main">
          <x14:cfRule type="iconSet" priority="40" id="{92356BE9-F220-4F5F-8C52-37BFD8ADA4D0}">
            <x14:iconSet iconSet="3Stars" showValue="0" custom="1">
              <x14:cfvo type="percent">
                <xm:f>0</xm:f>
              </x14:cfvo>
              <x14:cfvo type="num">
                <xm:f>1</xm:f>
              </x14:cfvo>
              <x14:cfvo type="num">
                <xm:f>2</xm:f>
              </x14:cfvo>
              <x14:cfIcon iconSet="NoIcons" iconId="0"/>
              <x14:cfIcon iconSet="3Flags" iconId="1"/>
              <x14:cfIcon iconSet="3Signs" iconId="0"/>
            </x14:iconSet>
          </x14:cfRule>
          <xm:sqref>I61:AB61</xm:sqref>
        </x14:conditionalFormatting>
        <x14:conditionalFormatting xmlns:xm="http://schemas.microsoft.com/office/excel/2006/main">
          <x14:cfRule type="iconSet" priority="31" id="{094C2F2E-15C4-4206-8A4A-A249309459C8}">
            <x14:iconSet iconSet="3Stars" showValue="0" custom="1">
              <x14:cfvo type="percent">
                <xm:f>0</xm:f>
              </x14:cfvo>
              <x14:cfvo type="num">
                <xm:f>1</xm:f>
              </x14:cfvo>
              <x14:cfvo type="num">
                <xm:f>2</xm:f>
              </x14:cfvo>
              <x14:cfIcon iconSet="NoIcons" iconId="0"/>
              <x14:cfIcon iconSet="3Flags" iconId="1"/>
              <x14:cfIcon iconSet="3Signs" iconId="0"/>
            </x14:iconSet>
          </x14:cfRule>
          <xm:sqref>I62:AB62</xm:sqref>
        </x14:conditionalFormatting>
        <x14:conditionalFormatting xmlns:xm="http://schemas.microsoft.com/office/excel/2006/main">
          <x14:cfRule type="iconSet" priority="22" id="{17BED863-7B80-4A47-B388-C01464071AEA}">
            <x14:iconSet iconSet="3Stars" showValue="0" custom="1">
              <x14:cfvo type="percent">
                <xm:f>0</xm:f>
              </x14:cfvo>
              <x14:cfvo type="num">
                <xm:f>1</xm:f>
              </x14:cfvo>
              <x14:cfvo type="num">
                <xm:f>2</xm:f>
              </x14:cfvo>
              <x14:cfIcon iconSet="NoIcons" iconId="0"/>
              <x14:cfIcon iconSet="3Flags" iconId="1"/>
              <x14:cfIcon iconSet="3Signs" iconId="0"/>
            </x14:iconSet>
          </x14:cfRule>
          <xm:sqref>I63:AB63</xm:sqref>
        </x14:conditionalFormatting>
        <x14:conditionalFormatting xmlns:xm="http://schemas.microsoft.com/office/excel/2006/main">
          <x14:cfRule type="iconSet" priority="13" id="{8987036F-3AE1-4CD0-A7FA-9E6DCDF640DB}">
            <x14:iconSet iconSet="3Stars" showValue="0" custom="1">
              <x14:cfvo type="percent">
                <xm:f>0</xm:f>
              </x14:cfvo>
              <x14:cfvo type="num">
                <xm:f>1</xm:f>
              </x14:cfvo>
              <x14:cfvo type="num">
                <xm:f>2</xm:f>
              </x14:cfvo>
              <x14:cfIcon iconSet="NoIcons" iconId="0"/>
              <x14:cfIcon iconSet="3Flags" iconId="1"/>
              <x14:cfIcon iconSet="3Signs" iconId="0"/>
            </x14:iconSet>
          </x14:cfRule>
          <xm:sqref>I64:AB64</xm:sqref>
        </x14:conditionalFormatting>
        <x14:conditionalFormatting xmlns:xm="http://schemas.microsoft.com/office/excel/2006/main">
          <x14:cfRule type="iconSet" priority="4" id="{E5E94B63-5356-481B-8A1F-AA218FFD91A9}">
            <x14:iconSet iconSet="3Stars" showValue="0" custom="1">
              <x14:cfvo type="percent">
                <xm:f>0</xm:f>
              </x14:cfvo>
              <x14:cfvo type="num">
                <xm:f>1</xm:f>
              </x14:cfvo>
              <x14:cfvo type="num">
                <xm:f>2</xm:f>
              </x14:cfvo>
              <x14:cfIcon iconSet="NoIcons" iconId="0"/>
              <x14:cfIcon iconSet="3Flags" iconId="1"/>
              <x14:cfIcon iconSet="3Signs" iconId="0"/>
            </x14:iconSet>
          </x14:cfRule>
          <xm:sqref>I65:AB65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640625" defaultRowHeight="14" x14ac:dyDescent="0.2"/>
  <cols>
    <col min="1" max="1" width="87.1640625" style="10" customWidth="1"/>
    <col min="2" max="16384" width="9.1640625" style="8"/>
  </cols>
  <sheetData>
    <row r="1" spans="1:1" s="9" customFormat="1" ht="26" x14ac:dyDescent="0.3">
      <c r="A1" s="11" t="s">
        <v>24</v>
      </c>
    </row>
    <row r="2" spans="1:1" ht="129" customHeight="1" x14ac:dyDescent="0.2">
      <c r="A2" s="12" t="s">
        <v>25</v>
      </c>
    </row>
    <row r="3" spans="1:1" ht="26.25" customHeight="1" x14ac:dyDescent="0.2">
      <c r="A3" s="11" t="s">
        <v>26</v>
      </c>
    </row>
    <row r="4" spans="1:1" s="10" customFormat="1" ht="222" customHeight="1" x14ac:dyDescent="0.2">
      <c r="A4" s="13" t="s">
        <v>27</v>
      </c>
    </row>
    <row r="5" spans="1:1" ht="15" x14ac:dyDescent="0.2">
      <c r="A5" s="46" t="s">
        <v>28</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Gantt</vt:lpstr>
      <vt:lpstr>À propos</vt:lpstr>
      <vt:lpstr>Début_Projet</vt:lpstr>
      <vt:lpstr>Gantt!Impression_des_titres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2020-02-24T14:12:51Z</dcterms:modified>
</cp:coreProperties>
</file>