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filterPrivacy="1"/>
  <xr:revisionPtr revIDLastSave="0" documentId="13_ncr:1_{028A5EA5-0CBC-437F-9A46-75181C3D65E4}" xr6:coauthVersionLast="36" xr6:coauthVersionMax="36" xr10:uidLastSave="{00000000-0000-0000-0000-000000000000}"/>
  <bookViews>
    <workbookView xWindow="0" yWindow="0" windowWidth="38400" windowHeight="17175" activeTab="3" xr2:uid="{00000000-000D-0000-FFFF-FFFF00000000}"/>
  </bookViews>
  <sheets>
    <sheet name="Alusta" sheetId="1" r:id="rId1"/>
    <sheet name="Lihtsad funktsioonid" sheetId="2" r:id="rId2"/>
    <sheet name="Muutlikud funktsioonid" sheetId="6" r:id="rId3"/>
    <sheet name="Lahtrinimede kasutamine" sheetId="8" r:id="rId4"/>
  </sheets>
  <definedNames>
    <definedName name="kaal">'Lahtrinimede kasutamine'!$M$3:$M$22</definedName>
    <definedName name="perenimi">'Lahtrinimede kasutamine'!$K$3:$K$22</definedName>
    <definedName name="pikkus">'Lahtrinimede kasutamine'!$N$3:$N$22</definedName>
    <definedName name="saapanr">'Lahtrinimede kasutamine'!$O$3:$O$22</definedName>
    <definedName name="silmadevärv">'Lahtrinimede kasutamine'!$P$3:$P$22</definedName>
    <definedName name="TM">0.2</definedName>
    <definedName name="vanus">'Lahtrinimede kasutamine'!$L$3:$L$22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8" l="1"/>
  <c r="S7" i="8"/>
  <c r="S6" i="8"/>
  <c r="S5" i="8"/>
  <c r="S4" i="8"/>
  <c r="S2" i="8"/>
  <c r="S3" i="8"/>
  <c r="L7" i="6"/>
  <c r="L2" i="6"/>
  <c r="L4" i="6" s="1"/>
  <c r="L21" i="6"/>
  <c r="L19" i="6"/>
  <c r="L16" i="6"/>
  <c r="L13" i="6"/>
  <c r="L14" i="6"/>
  <c r="L15" i="6"/>
  <c r="O46" i="2"/>
  <c r="O48" i="2"/>
  <c r="O49" i="2"/>
  <c r="O50" i="2"/>
  <c r="O51" i="2"/>
  <c r="O52" i="2"/>
  <c r="O53" i="2"/>
  <c r="O54" i="2"/>
  <c r="O55" i="2"/>
  <c r="O56" i="2"/>
  <c r="O57" i="2"/>
  <c r="O47" i="2"/>
  <c r="N47" i="2"/>
  <c r="N48" i="2"/>
  <c r="N49" i="2"/>
  <c r="N50" i="2"/>
  <c r="N51" i="2"/>
  <c r="N52" i="2"/>
  <c r="N53" i="2"/>
  <c r="N54" i="2"/>
  <c r="N55" i="2"/>
  <c r="N56" i="2"/>
  <c r="N57" i="2"/>
  <c r="N46" i="2"/>
  <c r="M30" i="2"/>
  <c r="M31" i="2"/>
  <c r="M32" i="2"/>
  <c r="M33" i="2"/>
  <c r="M34" i="2"/>
  <c r="M35" i="2"/>
  <c r="M36" i="2"/>
  <c r="M37" i="2"/>
  <c r="M38" i="2"/>
  <c r="M39" i="2"/>
  <c r="M40" i="2"/>
  <c r="M41" i="2"/>
  <c r="AO17" i="2"/>
  <c r="AO18" i="2"/>
  <c r="AO19" i="2"/>
  <c r="AO20" i="2"/>
  <c r="AO21" i="2"/>
  <c r="AO22" i="2"/>
  <c r="AO23" i="2"/>
  <c r="AO24" i="2"/>
  <c r="AO16" i="2"/>
  <c r="AN16" i="2"/>
  <c r="AN17" i="2"/>
  <c r="AN18" i="2"/>
  <c r="AN19" i="2"/>
  <c r="AN20" i="2"/>
  <c r="AN21" i="2"/>
  <c r="AN22" i="2"/>
  <c r="AN23" i="2"/>
  <c r="AN24" i="2"/>
  <c r="T4" i="2"/>
  <c r="T5" i="2"/>
  <c r="T6" i="2"/>
  <c r="T7" i="2"/>
  <c r="T8" i="2"/>
  <c r="T9" i="2"/>
  <c r="T10" i="2"/>
  <c r="T11" i="2"/>
  <c r="T12" i="2"/>
  <c r="S4" i="2"/>
  <c r="S5" i="2"/>
  <c r="S6" i="2"/>
  <c r="S7" i="2"/>
  <c r="S8" i="2"/>
  <c r="S9" i="2"/>
  <c r="S10" i="2"/>
  <c r="S11" i="2"/>
  <c r="S12" i="2"/>
  <c r="R4" i="2"/>
  <c r="R5" i="2"/>
  <c r="R6" i="2"/>
  <c r="R7" i="2"/>
  <c r="R8" i="2"/>
  <c r="R9" i="2"/>
  <c r="R10" i="2"/>
  <c r="R11" i="2"/>
  <c r="R12" i="2"/>
  <c r="T3" i="2"/>
  <c r="S3" i="2"/>
  <c r="R3" i="2"/>
  <c r="U3" i="2"/>
  <c r="U4" i="2"/>
  <c r="U5" i="2"/>
  <c r="U6" i="2"/>
  <c r="U7" i="2"/>
  <c r="U8" i="2"/>
  <c r="U9" i="2"/>
  <c r="U10" i="2"/>
  <c r="U11" i="2"/>
  <c r="U12" i="2"/>
  <c r="L6" i="6" l="1"/>
  <c r="L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N45" authorId="0" shapeId="0" xr:uid="{1EB917BA-2D0A-4BF3-B676-B9CE592375B4}">
      <text>
        <r>
          <rPr>
            <sz val="11"/>
            <color rgb="FF000000"/>
            <rFont val="Arial"/>
            <family val="2"/>
            <charset val="186"/>
          </rPr>
          <t>Arvuta siia soodusprotsent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L3" authorId="0" shapeId="0" xr:uid="{BCC2ECD0-2253-4EE8-B682-A06D00BCBBC1}">
      <text>
        <r>
          <rPr>
            <b/>
            <sz val="9"/>
            <color indexed="81"/>
            <rFont val="Segoe UI"/>
            <family val="2"/>
            <charset val="186"/>
          </rPr>
          <t>Lisa siis lihtsalt kuupäev</t>
        </r>
      </text>
    </comment>
    <comment ref="L4" authorId="0" shapeId="0" xr:uid="{941C053F-75E3-401E-ADDE-C13A26848A0A}">
      <text>
        <r>
          <rPr>
            <sz val="9"/>
            <color indexed="81"/>
            <rFont val="Segoe UI"/>
            <family val="2"/>
            <charset val="186"/>
          </rPr>
          <t>Negatiivne tulemus näitab, et sünnipäev on juba möödas</t>
        </r>
      </text>
    </comment>
    <comment ref="L13" authorId="0" shapeId="0" xr:uid="{7344D246-0E36-44A3-9BB3-AF9468F0DFE3}">
      <text>
        <r>
          <rPr>
            <sz val="14"/>
            <color indexed="81"/>
            <rFont val="Segoe UI"/>
            <family val="2"/>
            <charset val="186"/>
          </rPr>
          <t>S = π · r</t>
        </r>
        <r>
          <rPr>
            <vertAlign val="superscript"/>
            <sz val="14"/>
            <color indexed="81"/>
            <rFont val="Segoe UI"/>
            <family val="2"/>
            <charset val="186"/>
          </rPr>
          <t>2</t>
        </r>
      </text>
    </comment>
    <comment ref="L14" authorId="0" shapeId="0" xr:uid="{EB8DD86B-6AF5-4586-A5A2-838568D396FE}">
      <text>
        <r>
          <rPr>
            <sz val="14"/>
            <color indexed="81"/>
            <rFont val="Segoe UI"/>
            <family val="2"/>
            <charset val="186"/>
          </rPr>
          <t>U =2 · π · r</t>
        </r>
        <r>
          <rPr>
            <sz val="9"/>
            <color indexed="81"/>
            <rFont val="Segoe UI"/>
            <family val="2"/>
            <charset val="186"/>
          </rPr>
          <t xml:space="preserve">
</t>
        </r>
      </text>
    </comment>
    <comment ref="L15" authorId="0" shapeId="0" xr:uid="{CA8D64B2-6127-4E5A-9A79-10D1B5DD4169}">
      <text>
        <r>
          <rPr>
            <sz val="14"/>
            <color indexed="81"/>
            <rFont val="Segoe UI"/>
            <family val="2"/>
            <charset val="186"/>
          </rPr>
          <t>V=4/3·π·r</t>
        </r>
        <r>
          <rPr>
            <vertAlign val="superscript"/>
            <sz val="14"/>
            <color indexed="81"/>
            <rFont val="Segoe UI"/>
            <family val="2"/>
            <charset val="186"/>
          </rPr>
          <t>3</t>
        </r>
      </text>
    </comment>
    <comment ref="L16" authorId="0" shapeId="0" xr:uid="{BCF953C4-F2F0-4162-B901-4EE2718691A4}">
      <text>
        <r>
          <rPr>
            <sz val="14"/>
            <color indexed="81"/>
            <rFont val="Segoe UI"/>
            <family val="2"/>
            <charset val="186"/>
          </rPr>
          <t>S =4πr</t>
        </r>
        <r>
          <rPr>
            <vertAlign val="superscript"/>
            <sz val="14"/>
            <color indexed="81"/>
            <rFont val="Segoe UI"/>
            <family val="2"/>
            <charset val="186"/>
          </rPr>
          <t>2</t>
        </r>
      </text>
    </comment>
    <comment ref="L19" authorId="0" shapeId="0" xr:uid="{23852E53-78E7-448F-9773-0C24B3141666}">
      <text>
        <r>
          <rPr>
            <sz val="9"/>
            <color indexed="81"/>
            <rFont val="Segoe UI"/>
            <family val="2"/>
            <charset val="186"/>
          </rPr>
          <t xml:space="preserve">Kasuta funktsiooni NOW aga vorminda nii, et näha oleks vaid kellaaeg
</t>
        </r>
      </text>
    </comment>
  </commentList>
</comments>
</file>

<file path=xl/sharedStrings.xml><?xml version="1.0" encoding="utf-8"?>
<sst xmlns="http://schemas.openxmlformats.org/spreadsheetml/2006/main" count="293" uniqueCount="105">
  <si>
    <t>metshein.com</t>
  </si>
  <si>
    <t>Harjutus 08</t>
  </si>
  <si>
    <t>Lihtsamatest lihtsamad funktsioonid</t>
  </si>
  <si>
    <t>Töötaja</t>
  </si>
  <si>
    <t>jaanuar</t>
  </si>
  <si>
    <t>veebruar</t>
  </si>
  <si>
    <t>märts</t>
  </si>
  <si>
    <t>aprill</t>
  </si>
  <si>
    <t>mai</t>
  </si>
  <si>
    <t>juuni</t>
  </si>
  <si>
    <t>Keskmine</t>
  </si>
  <si>
    <t>Suurim</t>
  </si>
  <si>
    <t>Väikseim</t>
  </si>
  <si>
    <t>Kokku</t>
  </si>
  <si>
    <t>Karin Eegreid</t>
  </si>
  <si>
    <t>Imre Tard</t>
  </si>
  <si>
    <t>Heli Kopter</t>
  </si>
  <si>
    <t>Ülle Doos</t>
  </si>
  <si>
    <t>Anna Musu</t>
  </si>
  <si>
    <t>Olev Ait</t>
  </si>
  <si>
    <t>Õie Nektar</t>
  </si>
  <si>
    <t>Õnne Sepp</t>
  </si>
  <si>
    <t>Maksim Market</t>
  </si>
  <si>
    <t>Niina Sarvik</t>
  </si>
  <si>
    <t>1. Tööajatabel</t>
  </si>
  <si>
    <t>Vanus</t>
  </si>
  <si>
    <t>Kaal</t>
  </si>
  <si>
    <t>Pikkus</t>
  </si>
  <si>
    <t>Saapa nr</t>
  </si>
  <si>
    <t>Silmade värv</t>
  </si>
  <si>
    <t>Mitu inimest on tabelis:</t>
  </si>
  <si>
    <t>Kalle Kikas</t>
  </si>
  <si>
    <t>sinine</t>
  </si>
  <si>
    <t>Keskmine vanus on:</t>
  </si>
  <si>
    <t>Peeter Kukk</t>
  </si>
  <si>
    <t>hall</t>
  </si>
  <si>
    <t>Kõige väiksem kaal:</t>
  </si>
  <si>
    <t>Rain Tuvike</t>
  </si>
  <si>
    <t>Kõige pikem pikkus:</t>
  </si>
  <si>
    <t>Mihkel Varblane</t>
  </si>
  <si>
    <t>roheline</t>
  </si>
  <si>
    <t>Keskmine saapa number:</t>
  </si>
  <si>
    <t>Peeter Tuvi</t>
  </si>
  <si>
    <t>Ants Lõoke</t>
  </si>
  <si>
    <t>Kaarel Kotkas</t>
  </si>
  <si>
    <t>Rein Siutsuja</t>
  </si>
  <si>
    <t>pruun</t>
  </si>
  <si>
    <t>Ilmar Kägu</t>
  </si>
  <si>
    <t>Rainer Peoleo</t>
  </si>
  <si>
    <t>Ivan Golub</t>
  </si>
  <si>
    <t>Pjotr Vorobei</t>
  </si>
  <si>
    <t>Vassili Orjol</t>
  </si>
  <si>
    <t>Timo Rästas</t>
  </si>
  <si>
    <t>taevasinine</t>
  </si>
  <si>
    <t>Gennadi Sinitsõn</t>
  </si>
  <si>
    <t>meresinine</t>
  </si>
  <si>
    <t>Grigori Ptitsõn</t>
  </si>
  <si>
    <t>Gabriel Vares</t>
  </si>
  <si>
    <t>Ahto Pääsuke</t>
  </si>
  <si>
    <t>Arvi Lind</t>
  </si>
  <si>
    <t>Toomas Kull</t>
  </si>
  <si>
    <t>Ees- ja perenimi</t>
  </si>
  <si>
    <t>Tühjad silmavärvid:</t>
  </si>
  <si>
    <t>Tänane kuupäev</t>
  </si>
  <si>
    <t>Leia ringi pindala</t>
  </si>
  <si>
    <t>Kera ruumala</t>
  </si>
  <si>
    <t>Nimi</t>
  </si>
  <si>
    <t>Punktid</t>
  </si>
  <si>
    <t>Sooritus</t>
  </si>
  <si>
    <t>Kaup</t>
  </si>
  <si>
    <t>Hind</t>
  </si>
  <si>
    <t>Kogus</t>
  </si>
  <si>
    <t>Soodus?</t>
  </si>
  <si>
    <t>Summa</t>
  </si>
  <si>
    <t>Halvaa</t>
  </si>
  <si>
    <t>Kohv</t>
  </si>
  <si>
    <t xml:space="preserve">Kommid  </t>
  </si>
  <si>
    <t>Šokolaad</t>
  </si>
  <si>
    <t>Kakao</t>
  </si>
  <si>
    <t xml:space="preserve">Küpsised  </t>
  </si>
  <si>
    <t>Tee</t>
  </si>
  <si>
    <t>3. Eksamitulemused</t>
  </si>
  <si>
    <t>4. Laoseis</t>
  </si>
  <si>
    <t>Kui tulemus on vähemalt 65punkti, sai õpilane eksami sooritatud. 
Alla 65punkti saanud on ebaõnnestunud</t>
  </si>
  <si>
    <t>Kui klient tellib toodet 100 ja rohkem, saab ta
soodustust 10%. Leia summa.</t>
  </si>
  <si>
    <t>1. Kuupäevad</t>
  </si>
  <si>
    <t>Sinu sünnipäev see aasta</t>
  </si>
  <si>
    <t>Päevi sünnipäevani</t>
  </si>
  <si>
    <t>3. Kellaajad</t>
  </si>
  <si>
    <t>Kuupäev 7 päeva pärast</t>
  </si>
  <si>
    <t>Praegune kellaaeg</t>
  </si>
  <si>
    <t>Puudu-mised</t>
  </si>
  <si>
    <t>+</t>
  </si>
  <si>
    <t>2. Leia tööl käidud ja puudutud päevade arv</t>
  </si>
  <si>
    <t>Tööpäevi kokku</t>
  </si>
  <si>
    <t>1. Isiklikud andmed</t>
  </si>
  <si>
    <t>Kõige suurem vanus:</t>
  </si>
  <si>
    <t>Kuupäev ülehomme</t>
  </si>
  <si>
    <t>Kuupäev 3 päeva tagasi</t>
  </si>
  <si>
    <t>Kera pindala</t>
  </si>
  <si>
    <t>Ringi ümbermõõt</t>
  </si>
  <si>
    <t>Sisesta 15min</t>
  </si>
  <si>
    <t>Liida ajad kokku</t>
  </si>
  <si>
    <t>Raadius</t>
  </si>
  <si>
    <t>2. Ringid ja kerad (ümarda täisarvuni)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</si>
</sst>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\.mm\.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0"/>
      <name val="Calibri"/>
      <family val="2"/>
      <charset val="186"/>
      <scheme val="minor"/>
    </font>
    <font>
      <sz val="16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rgb="FF0061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1"/>
      <name val="Arial1"/>
      <charset val="186"/>
    </font>
    <font>
      <sz val="9"/>
      <color indexed="81"/>
      <name val="Segoe UI"/>
      <family val="2"/>
      <charset val="186"/>
    </font>
    <font>
      <b/>
      <sz val="9"/>
      <color indexed="81"/>
      <name val="Segoe UI"/>
      <family val="2"/>
      <charset val="186"/>
    </font>
    <font>
      <sz val="14"/>
      <color indexed="81"/>
      <name val="Segoe UI"/>
      <family val="2"/>
      <charset val="186"/>
    </font>
    <font>
      <vertAlign val="superscript"/>
      <sz val="14"/>
      <color indexed="81"/>
      <name val="Segoe UI"/>
      <family val="2"/>
      <charset val="186"/>
    </font>
    <font>
      <sz val="11"/>
      <color rgb="FF000000"/>
      <name val="Arial"/>
      <family val="2"/>
      <charset val="186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217346"/>
      </left>
      <right style="thin">
        <color rgb="FF217346"/>
      </right>
      <top style="thin">
        <color rgb="FF217346"/>
      </top>
      <bottom style="thin">
        <color rgb="FF217346"/>
      </bottom>
      <diagonal/>
    </border>
  </borders>
  <cellStyleXfs count="5">
    <xf numFmtId="0" fontId="0" fillId="0" borderId="0"/>
    <xf numFmtId="0" fontId="14" fillId="2" borderId="0"/>
    <xf numFmtId="0" fontId="2" fillId="2" borderId="0"/>
    <xf numFmtId="0" fontId="1" fillId="3" borderId="0"/>
    <xf numFmtId="0" fontId="5" fillId="4" borderId="0" applyNumberFormat="0" applyBorder="0" applyAlignment="0" applyProtection="0"/>
  </cellStyleXfs>
  <cellXfs count="30">
    <xf numFmtId="0" fontId="0" fillId="0" borderId="0" xfId="0"/>
    <xf numFmtId="0" fontId="14" fillId="2" borderId="0" xfId="1"/>
    <xf numFmtId="0" fontId="2" fillId="2" borderId="0" xfId="1" applyFont="1"/>
    <xf numFmtId="0" fontId="3" fillId="2" borderId="0" xfId="1" applyFont="1" applyAlignment="1">
      <alignment vertical="top" wrapText="1"/>
    </xf>
    <xf numFmtId="0" fontId="14" fillId="2" borderId="0" xfId="1" applyAlignment="1">
      <alignment horizontal="left" indent="1"/>
    </xf>
    <xf numFmtId="0" fontId="8" fillId="0" borderId="0" xfId="0" applyFont="1"/>
    <xf numFmtId="0" fontId="7" fillId="0" borderId="0" xfId="0" applyFont="1"/>
    <xf numFmtId="0" fontId="6" fillId="2" borderId="0" xfId="1" applyFont="1"/>
    <xf numFmtId="0" fontId="6" fillId="2" borderId="1" xfId="1" applyFont="1" applyBorder="1"/>
    <xf numFmtId="0" fontId="0" fillId="0" borderId="1" xfId="0" applyBorder="1"/>
    <xf numFmtId="0" fontId="5" fillId="4" borderId="1" xfId="4" applyBorder="1"/>
    <xf numFmtId="0" fontId="0" fillId="0" borderId="0" xfId="0" applyAlignment="1">
      <alignment horizontal="right"/>
    </xf>
    <xf numFmtId="0" fontId="14" fillId="2" borderId="1" xfId="1" applyBorder="1"/>
    <xf numFmtId="2" fontId="0" fillId="0" borderId="1" xfId="0" applyNumberFormat="1" applyBorder="1"/>
    <xf numFmtId="0" fontId="14" fillId="2" borderId="0" xfId="1" applyAlignment="1">
      <alignment wrapText="1"/>
    </xf>
    <xf numFmtId="0" fontId="0" fillId="0" borderId="1" xfId="0" quotePrefix="1" applyBorder="1"/>
    <xf numFmtId="0" fontId="6" fillId="2" borderId="1" xfId="1" applyFont="1" applyBorder="1" applyAlignment="1"/>
    <xf numFmtId="0" fontId="6" fillId="2" borderId="0" xfId="1" applyFont="1" applyAlignment="1">
      <alignment wrapText="1"/>
    </xf>
    <xf numFmtId="0" fontId="0" fillId="0" borderId="0" xfId="0" applyFill="1" applyBorder="1" applyAlignment="1">
      <alignment horizontal="right"/>
    </xf>
    <xf numFmtId="20" fontId="0" fillId="0" borderId="0" xfId="0" applyNumberFormat="1"/>
    <xf numFmtId="20" fontId="5" fillId="4" borderId="1" xfId="4" applyNumberFormat="1" applyBorder="1"/>
    <xf numFmtId="0" fontId="4" fillId="2" borderId="0" xfId="1" applyFont="1" applyAlignment="1">
      <alignment horizontal="left" vertical="center" wrapText="1" indent="1"/>
    </xf>
    <xf numFmtId="0" fontId="3" fillId="2" borderId="0" xfId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22" fontId="5" fillId="4" borderId="1" xfId="4" applyNumberFormat="1" applyBorder="1"/>
    <xf numFmtId="2" fontId="5" fillId="4" borderId="1" xfId="4" applyNumberFormat="1" applyBorder="1"/>
    <xf numFmtId="167" fontId="5" fillId="4" borderId="1" xfId="4" applyNumberFormat="1" applyBorder="1"/>
    <xf numFmtId="21" fontId="5" fillId="4" borderId="1" xfId="4" applyNumberFormat="1" applyBorder="1"/>
    <xf numFmtId="1" fontId="5" fillId="4" borderId="1" xfId="4" applyNumberFormat="1" applyBorder="1"/>
  </cellXfs>
  <cellStyles count="5">
    <cellStyle name="GrayCell" xfId="3" xr:uid="{0D866F9A-ED5B-4F09-994E-8EE0BB2DAE1B}"/>
    <cellStyle name="Hea" xfId="4" builtinId="26"/>
    <cellStyle name="Normaallaad" xfId="0" builtinId="0"/>
    <cellStyle name="pealkiri" xfId="2" xr:uid="{94F22507-65A6-4355-9147-4EA49650074F}"/>
    <cellStyle name="taust" xfId="1" xr:uid="{CD2FBD54-A77D-484B-B265-1436BC1B485A}"/>
  </cellStyles>
  <dxfs count="0"/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Lihtsad funktsioonid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Muutlikud funktsioonid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Lahtrinimede kasutamine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266700</xdr:colOff>
      <xdr:row>1</xdr:row>
      <xdr:rowOff>114300</xdr:rowOff>
    </xdr:from>
    <xdr:to>
      <xdr:col>12</xdr:col>
      <xdr:colOff>317213</xdr:colOff>
      <xdr:row>1</xdr:row>
      <xdr:rowOff>1111249</xdr:rowOff>
    </xdr:to>
    <xdr:pic>
      <xdr:nvPicPr>
        <xdr:cNvPr id="2" name="Pilt 1" descr="Exceli logo">
          <a:extLst>
            <a:ext uri="{FF2B5EF4-FFF2-40B4-BE49-F238E27FC236}">
              <a16:creationId xmlns:a16="http://schemas.microsoft.com/office/drawing/2014/main" id="{AD56E50B-F2C7-4E36-937A-3C0E59131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304800"/>
          <a:ext cx="1879313" cy="996949"/>
        </a:xfrm>
        <a:prstGeom prst="rect">
          <a:avLst/>
        </a:prstGeom>
      </xdr:spPr>
    </xdr:pic>
    <xdr:clientData/>
  </xdr:twoCellAnchor>
  <xdr:twoCellAnchor>
    <xdr:from>
      <xdr:col>8</xdr:col>
      <xdr:colOff>381000</xdr:colOff>
      <xdr:row>7</xdr:row>
      <xdr:rowOff>133350</xdr:rowOff>
    </xdr:from>
    <xdr:to>
      <xdr:col>12</xdr:col>
      <xdr:colOff>219075</xdr:colOff>
      <xdr:row>11</xdr:row>
      <xdr:rowOff>152400</xdr:rowOff>
    </xdr:to>
    <xdr:sp macro="" textlink="">
      <xdr:nvSpPr>
        <xdr:cNvPr id="3" name="Nool: viisnurknool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A0B5D6-FBC4-48F0-967E-EC331DBD929B}"/>
            </a:ext>
          </a:extLst>
        </xdr:cNvPr>
        <xdr:cNvSpPr/>
      </xdr:nvSpPr>
      <xdr:spPr>
        <a:xfrm>
          <a:off x="5257800" y="2790825"/>
          <a:ext cx="2276475" cy="781050"/>
        </a:xfrm>
        <a:prstGeom prst="homePlat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t-EE" sz="2800"/>
            <a:t>Alusta</a:t>
          </a:r>
          <a:endParaRPr lang="et-E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142875</xdr:rowOff>
    </xdr:from>
    <xdr:to>
      <xdr:col>9</xdr:col>
      <xdr:colOff>303742</xdr:colOff>
      <xdr:row>69</xdr:row>
      <xdr:rowOff>104776</xdr:rowOff>
    </xdr:to>
    <xdr:grpSp>
      <xdr:nvGrpSpPr>
        <xdr:cNvPr id="45" name="Rühm 44">
          <a:extLst>
            <a:ext uri="{FF2B5EF4-FFF2-40B4-BE49-F238E27FC236}">
              <a16:creationId xmlns:a16="http://schemas.microsoft.com/office/drawing/2014/main" id="{BF0518B6-DC6A-47D7-A01C-D7134D05E0AD}"/>
            </a:ext>
          </a:extLst>
        </xdr:cNvPr>
        <xdr:cNvGrpSpPr/>
      </xdr:nvGrpSpPr>
      <xdr:grpSpPr>
        <a:xfrm>
          <a:off x="95250" y="142875"/>
          <a:ext cx="5694892" cy="13801726"/>
          <a:chOff x="95250" y="142875"/>
          <a:chExt cx="5694892" cy="13852769"/>
        </a:xfrm>
      </xdr:grpSpPr>
      <xdr:grpSp>
        <xdr:nvGrpSpPr>
          <xdr:cNvPr id="3" name="Arvutage nagu tšempion" descr="Arvutage nagu tšempion &#10;Siin on mõned meetodid Excelis numbrite lisamiseks: &#10;Valige puuviljade koguste alt kollane lahter. &#10;Tüüp = SUM(D4:D7), ning seejärel vajutage sisestusklahvi. Kui olete lõpetanud, kuvatakse teile &#10;tulem on 170. &#10;Siin on teine lisamisviis, kasutades kiirklahvi. Valige lihakoguste alt kollane lahter. &#10;Vajutage esmalt klahvi Alt  =. Seejärel vajutage nuppu Enter. &#10;Nüüd lisage ainult arvud, mis on suuremad kui 50. Valige viimane kollane lahter. Tüüp = SUMIF(D11:D15,&quot;&gt;50&quot;)&#10;ja seejärel vajutage nuppu Enter. Tulem on 100. &#10;Vaadake detailsema teabe saamiseks alla &#10;Järgmine samm ">
            <a:extLst>
              <a:ext uri="{FF2B5EF4-FFF2-40B4-BE49-F238E27FC236}">
                <a16:creationId xmlns:a16="http://schemas.microsoft.com/office/drawing/2014/main" id="{A4337FFA-B010-4988-9615-793A2CBE23DB}"/>
              </a:ext>
            </a:extLst>
          </xdr:cNvPr>
          <xdr:cNvGrpSpPr/>
        </xdr:nvGrpSpPr>
        <xdr:grpSpPr>
          <a:xfrm>
            <a:off x="95250" y="142875"/>
            <a:ext cx="5694892" cy="13852769"/>
            <a:chOff x="326572" y="266702"/>
            <a:chExt cx="5705475" cy="15029745"/>
          </a:xfrm>
        </xdr:grpSpPr>
        <xdr:grpSp>
          <xdr:nvGrpSpPr>
            <xdr:cNvPr id="4" name="Arvude lisamise juhend">
              <a:extLst>
                <a:ext uri="{FF2B5EF4-FFF2-40B4-BE49-F238E27FC236}">
                  <a16:creationId xmlns:a16="http://schemas.microsoft.com/office/drawing/2014/main" id="{08A1D348-0E5E-4C9A-B28D-2B9FB411D6FB}"/>
                </a:ext>
              </a:extLst>
            </xdr:cNvPr>
            <xdr:cNvGrpSpPr/>
          </xdr:nvGrpSpPr>
          <xdr:grpSpPr>
            <a:xfrm>
              <a:off x="326572" y="266702"/>
              <a:ext cx="5705475" cy="15029745"/>
              <a:chOff x="0" y="0"/>
              <a:chExt cx="5695950" cy="14906792"/>
            </a:xfrm>
          </xdr:grpSpPr>
          <xdr:sp macro="" textlink="">
            <xdr:nvSpPr>
              <xdr:cNvPr id="24" name="Taust" descr="Taust">
                <a:extLst>
                  <a:ext uri="{FF2B5EF4-FFF2-40B4-BE49-F238E27FC236}">
                    <a16:creationId xmlns:a16="http://schemas.microsoft.com/office/drawing/2014/main" id="{B5C81ED7-4012-4945-A13D-77B181360134}"/>
                  </a:ext>
                </a:extLst>
              </xdr:cNvPr>
              <xdr:cNvSpPr/>
            </xdr:nvSpPr>
            <xdr:spPr>
              <a:xfrm>
                <a:off x="0" y="0"/>
                <a:ext cx="5695950" cy="14906792"/>
              </a:xfrm>
              <a:prstGeom prst="rect">
                <a:avLst/>
              </a:prstGeom>
              <a:solidFill>
                <a:srgbClr val="F5F5F5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/>
                <a:endParaRPr lang="en-US" sz="1100"/>
              </a:p>
            </xdr:txBody>
          </xdr:sp>
          <xdr:sp macro="" textlink="">
            <xdr:nvSpPr>
              <xdr:cNvPr id="25" name="Etapp" descr="Arvutage nagu tšempion">
                <a:extLst>
                  <a:ext uri="{FF2B5EF4-FFF2-40B4-BE49-F238E27FC236}">
                    <a16:creationId xmlns:a16="http://schemas.microsoft.com/office/drawing/2014/main" id="{234C1F81-1AF3-4884-AC89-9120DB24AA03}"/>
                  </a:ext>
                </a:extLst>
              </xdr:cNvPr>
              <xdr:cNvSpPr txBox="1"/>
            </xdr:nvSpPr>
            <xdr:spPr>
              <a:xfrm>
                <a:off x="231748" y="118698"/>
                <a:ext cx="5216551" cy="49090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lIns="0" rIns="0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t" sz="2200" b="0" i="0" u="none" strike="noStrike" kern="0" cap="none" spc="0" normalizeH="0" baseline="0">
                    <a:ln>
                      <a:noFill/>
                    </a:ln>
                    <a:solidFill>
                      <a:schemeClr val="bg2">
                        <a:lumMod val="25000"/>
                      </a:schemeClr>
                    </a:solidFill>
                    <a:effectLst/>
                    <a:uLnTx/>
                    <a:uFillTx/>
                    <a:latin typeface="+mn-lt"/>
                    <a:ea typeface="Segoe UI" pitchFamily="34" charset="0"/>
                    <a:cs typeface="Segoe UI Light" panose="020B0502040204020203" pitchFamily="34" charset="0"/>
                  </a:rPr>
                  <a:t>Lihtsad funktsioonid</a:t>
                </a:r>
              </a:p>
            </xdr:txBody>
          </xdr:sp>
          <xdr:cxnSp macro="">
            <xdr:nvCxnSpPr>
              <xdr:cNvPr id="27" name="Alumine rida" descr="Dekoratiivne joon">
                <a:extLst>
                  <a:ext uri="{FF2B5EF4-FFF2-40B4-BE49-F238E27FC236}">
                    <a16:creationId xmlns:a16="http://schemas.microsoft.com/office/drawing/2014/main" id="{F05D928E-5C04-449F-96DC-34DEC861C7FF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73031" y="13974161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9" name="Ülemine rida" descr="Dekoratiivne joon">
                <a:extLst>
                  <a:ext uri="{FF2B5EF4-FFF2-40B4-BE49-F238E27FC236}">
                    <a16:creationId xmlns:a16="http://schemas.microsoft.com/office/drawing/2014/main" id="{420A37C1-0AB9-4685-BD41-8965011D9F4E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34924" y="626111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6" name="Etapp" descr="Arvutage nagu tšempion">
                <a:extLst>
                  <a:ext uri="{FF2B5EF4-FFF2-40B4-BE49-F238E27FC236}">
                    <a16:creationId xmlns:a16="http://schemas.microsoft.com/office/drawing/2014/main" id="{B3977D33-689D-4D93-A164-F5FFDAD73D16}"/>
                  </a:ext>
                </a:extLst>
              </xdr:cNvPr>
              <xdr:cNvSpPr txBox="1"/>
            </xdr:nvSpPr>
            <xdr:spPr>
              <a:xfrm>
                <a:off x="231748" y="3009649"/>
                <a:ext cx="5216551" cy="49090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lIns="0" rIns="0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t" sz="2200" b="0" i="0" u="none" strike="noStrike" kern="0" cap="none" spc="0" normalizeH="0" baseline="0">
                    <a:ln>
                      <a:noFill/>
                    </a:ln>
                    <a:solidFill>
                      <a:schemeClr val="bg2">
                        <a:lumMod val="25000"/>
                      </a:schemeClr>
                    </a:solidFill>
                    <a:effectLst/>
                    <a:uLnTx/>
                    <a:uFillTx/>
                    <a:latin typeface="+mn-lt"/>
                    <a:ea typeface="Segoe UI" pitchFamily="34" charset="0"/>
                    <a:cs typeface="Segoe UI Light" panose="020B0502040204020203" pitchFamily="34" charset="0"/>
                  </a:rPr>
                  <a:t>Funktsiooni kasutamine</a:t>
                </a:r>
              </a:p>
            </xdr:txBody>
          </xdr:sp>
          <xdr:cxnSp macro="">
            <xdr:nvCxnSpPr>
              <xdr:cNvPr id="47" name="Ülemine rida" descr="Dekoratiivne joon">
                <a:extLst>
                  <a:ext uri="{FF2B5EF4-FFF2-40B4-BE49-F238E27FC236}">
                    <a16:creationId xmlns:a16="http://schemas.microsoft.com/office/drawing/2014/main" id="{360B7ADD-8248-4183-8602-32E0AFD1E908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34924" y="3517061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3" name="Etapp" descr="Arvutage nagu tšempion">
                <a:extLst>
                  <a:ext uri="{FF2B5EF4-FFF2-40B4-BE49-F238E27FC236}">
                    <a16:creationId xmlns:a16="http://schemas.microsoft.com/office/drawing/2014/main" id="{CC940A46-E08C-4F42-B47F-BC3C3FE1AE42}"/>
                  </a:ext>
                </a:extLst>
              </xdr:cNvPr>
              <xdr:cNvSpPr txBox="1"/>
            </xdr:nvSpPr>
            <xdr:spPr>
              <a:xfrm>
                <a:off x="231748" y="7445943"/>
                <a:ext cx="5216551" cy="49090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lIns="0" rIns="0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t" sz="2200" b="0" i="0" u="none" strike="noStrike" kern="0" cap="none" spc="0" normalizeH="0" baseline="0">
                    <a:ln>
                      <a:noFill/>
                    </a:ln>
                    <a:solidFill>
                      <a:schemeClr val="bg2">
                        <a:lumMod val="25000"/>
                      </a:schemeClr>
                    </a:solidFill>
                    <a:effectLst/>
                    <a:uLnTx/>
                    <a:uFillTx/>
                    <a:latin typeface="+mn-lt"/>
                    <a:ea typeface="Segoe UI" pitchFamily="34" charset="0"/>
                    <a:cs typeface="Segoe UI Light" panose="020B0502040204020203" pitchFamily="34" charset="0"/>
                  </a:rPr>
                  <a:t>IF tingimuslause</a:t>
                </a:r>
              </a:p>
            </xdr:txBody>
          </xdr:sp>
          <xdr:cxnSp macro="">
            <xdr:nvCxnSpPr>
              <xdr:cNvPr id="54" name="Ülemine rida" descr="Dekoratiivne joon">
                <a:extLst>
                  <a:ext uri="{FF2B5EF4-FFF2-40B4-BE49-F238E27FC236}">
                    <a16:creationId xmlns:a16="http://schemas.microsoft.com/office/drawing/2014/main" id="{CCF89196-10E5-4ACA-B9D2-6BACC59A1244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34924" y="7953356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1" name="Etapp" descr="Valige puuviljade koguste alt kollane lahter">
              <a:extLst>
                <a:ext uri="{FF2B5EF4-FFF2-40B4-BE49-F238E27FC236}">
                  <a16:creationId xmlns:a16="http://schemas.microsoft.com/office/drawing/2014/main" id="{70584621-F575-4C77-9C88-9EF4C774EDBC}"/>
                </a:ext>
              </a:extLst>
            </xdr:cNvPr>
            <xdr:cNvSpPr txBox="1"/>
          </xdr:nvSpPr>
          <xdr:spPr>
            <a:xfrm>
              <a:off x="460659" y="1039757"/>
              <a:ext cx="5152569" cy="224773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SUM - liigab kokku kõik arvud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AVERAGE - artimeetiline keskmine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MAX - leiab kõige suurema arvu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MIN - leiab kõige väiksema arvu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COUNT - loeb kokku arvudega lahtrid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COUNTA - loeb kokku kõik täidetud lahtrid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COUNTBLANK - loeb kokku tühjad lahtrid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PRODUCT - korrutab kõik arvud omavahel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ROMAN - teisendab arvu roomanumbriks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ROUND - ümardab arvud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</xdr:grpSp>
      <xdr:sp macro="" textlink="">
        <xdr:nvSpPr>
          <xdr:cNvPr id="30" name="Viiktekst: paremnool 29" descr="as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1184961-37ED-4E03-B6C3-DE34D56B5EEB}"/>
              </a:ext>
            </a:extLst>
          </xdr:cNvPr>
          <xdr:cNvSpPr/>
        </xdr:nvSpPr>
        <xdr:spPr>
          <a:xfrm>
            <a:off x="4191000" y="13294946"/>
            <a:ext cx="1428750" cy="409575"/>
          </a:xfrm>
          <a:prstGeom prst="rightArrowCallout">
            <a:avLst>
              <a:gd name="adj1" fmla="val 25000"/>
              <a:gd name="adj2" fmla="val 25000"/>
              <a:gd name="adj3" fmla="val 25000"/>
              <a:gd name="adj4" fmla="val 87644"/>
            </a:avLst>
          </a:prstGeom>
          <a:solidFill>
            <a:srgbClr val="217346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t-EE" sz="1800" b="1"/>
              <a:t>Edasi</a:t>
            </a:r>
          </a:p>
        </xdr:txBody>
      </xdr:sp>
    </xdr:grpSp>
    <xdr:clientData/>
  </xdr:twoCellAnchor>
  <xdr:twoCellAnchor>
    <xdr:from>
      <xdr:col>3</xdr:col>
      <xdr:colOff>28575</xdr:colOff>
      <xdr:row>24</xdr:row>
      <xdr:rowOff>57150</xdr:rowOff>
    </xdr:from>
    <xdr:to>
      <xdr:col>5</xdr:col>
      <xdr:colOff>19050</xdr:colOff>
      <xdr:row>29</xdr:row>
      <xdr:rowOff>57150</xdr:rowOff>
    </xdr:to>
    <xdr:sp macro="" textlink="">
      <xdr:nvSpPr>
        <xdr:cNvPr id="5" name="Kaar 4">
          <a:extLst>
            <a:ext uri="{FF2B5EF4-FFF2-40B4-BE49-F238E27FC236}">
              <a16:creationId xmlns:a16="http://schemas.microsoft.com/office/drawing/2014/main" id="{85F66E35-6734-44A3-A106-62BA593C5E7F}"/>
            </a:ext>
          </a:extLst>
        </xdr:cNvPr>
        <xdr:cNvSpPr/>
      </xdr:nvSpPr>
      <xdr:spPr>
        <a:xfrm rot="21030629" flipH="1">
          <a:off x="1857375" y="4629150"/>
          <a:ext cx="1209675" cy="952500"/>
        </a:xfrm>
        <a:prstGeom prst="arc">
          <a:avLst>
            <a:gd name="adj1" fmla="val 16200000"/>
            <a:gd name="adj2" fmla="val 19602905"/>
          </a:avLst>
        </a:prstGeom>
        <a:ln>
          <a:solidFill>
            <a:srgbClr val="217346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13</xdr:col>
      <xdr:colOff>438150</xdr:colOff>
      <xdr:row>30</xdr:row>
      <xdr:rowOff>38101</xdr:rowOff>
    </xdr:from>
    <xdr:to>
      <xdr:col>17</xdr:col>
      <xdr:colOff>95250</xdr:colOff>
      <xdr:row>33</xdr:row>
      <xdr:rowOff>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B9A20E3-605C-4A9D-AC60-1596FFFD78B6}"/>
            </a:ext>
          </a:extLst>
        </xdr:cNvPr>
        <xdr:cNvSpPr txBox="1"/>
      </xdr:nvSpPr>
      <xdr:spPr>
        <a:xfrm>
          <a:off x="8934450" y="6238876"/>
          <a:ext cx="14573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>
              <a:solidFill>
                <a:srgbClr val="217346"/>
              </a:solidFill>
              <a:latin typeface="Ruda" panose="02000000000000000000" pitchFamily="2" charset="0"/>
            </a:rPr>
            <a:t>kasuta IF tingimuslauset</a:t>
          </a:r>
        </a:p>
      </xdr:txBody>
    </xdr:sp>
    <xdr:clientData/>
  </xdr:twoCellAnchor>
  <xdr:twoCellAnchor>
    <xdr:from>
      <xdr:col>13</xdr:col>
      <xdr:colOff>356297</xdr:colOff>
      <xdr:row>43</xdr:row>
      <xdr:rowOff>70391</xdr:rowOff>
    </xdr:from>
    <xdr:to>
      <xdr:col>14</xdr:col>
      <xdr:colOff>413447</xdr:colOff>
      <xdr:row>44</xdr:row>
      <xdr:rowOff>109476</xdr:rowOff>
    </xdr:to>
    <xdr:sp macro="" textlink="">
      <xdr:nvSpPr>
        <xdr:cNvPr id="17" name="Kaar 16">
          <a:extLst>
            <a:ext uri="{FF2B5EF4-FFF2-40B4-BE49-F238E27FC236}">
              <a16:creationId xmlns:a16="http://schemas.microsoft.com/office/drawing/2014/main" id="{AF374669-4C70-436B-BFE6-09CC2A026D40}"/>
            </a:ext>
          </a:extLst>
        </xdr:cNvPr>
        <xdr:cNvSpPr/>
      </xdr:nvSpPr>
      <xdr:spPr>
        <a:xfrm rot="15620340">
          <a:off x="8942592" y="8657671"/>
          <a:ext cx="439135" cy="619125"/>
        </a:xfrm>
        <a:prstGeom prst="arc">
          <a:avLst>
            <a:gd name="adj1" fmla="val 16200000"/>
            <a:gd name="adj2" fmla="val 2075953"/>
          </a:avLst>
        </a:prstGeom>
        <a:ln>
          <a:solidFill>
            <a:srgbClr val="217346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14</xdr:col>
      <xdr:colOff>276225</xdr:colOff>
      <xdr:row>42</xdr:row>
      <xdr:rowOff>114300</xdr:rowOff>
    </xdr:from>
    <xdr:to>
      <xdr:col>17</xdr:col>
      <xdr:colOff>342900</xdr:colOff>
      <xdr:row>44</xdr:row>
      <xdr:rowOff>133350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E93D270-B6C8-42C3-8A3F-390B62EAD7F1}"/>
            </a:ext>
          </a:extLst>
        </xdr:cNvPr>
        <xdr:cNvSpPr txBox="1"/>
      </xdr:nvSpPr>
      <xdr:spPr>
        <a:xfrm>
          <a:off x="9334500" y="8601075"/>
          <a:ext cx="1304925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>
              <a:solidFill>
                <a:srgbClr val="217346"/>
              </a:solidFill>
              <a:latin typeface="Ruda" panose="02000000000000000000" pitchFamily="2" charset="0"/>
            </a:rPr>
            <a:t>kasuta IF tingimuslauset</a:t>
          </a:r>
        </a:p>
      </xdr:txBody>
    </xdr:sp>
    <xdr:clientData/>
  </xdr:twoCellAnchor>
  <xdr:twoCellAnchor>
    <xdr:from>
      <xdr:col>1</xdr:col>
      <xdr:colOff>600075</xdr:colOff>
      <xdr:row>21</xdr:row>
      <xdr:rowOff>142943</xdr:rowOff>
    </xdr:from>
    <xdr:to>
      <xdr:col>7</xdr:col>
      <xdr:colOff>466725</xdr:colOff>
      <xdr:row>24</xdr:row>
      <xdr:rowOff>74363</xdr:rowOff>
    </xdr:to>
    <xdr:sp macro="" textlink="">
      <xdr:nvSpPr>
        <xdr:cNvPr id="19" name="txt_Valem" descr="=SUM(A1:A10)&#10;">
          <a:extLst>
            <a:ext uri="{FF2B5EF4-FFF2-40B4-BE49-F238E27FC236}">
              <a16:creationId xmlns:a16="http://schemas.microsoft.com/office/drawing/2014/main" id="{7E6FEFC1-5D05-4860-B887-33D67E4F73A3}"/>
            </a:ext>
          </a:extLst>
        </xdr:cNvPr>
        <xdr:cNvSpPr txBox="1"/>
      </xdr:nvSpPr>
      <xdr:spPr>
        <a:xfrm>
          <a:off x="1209675" y="4143443"/>
          <a:ext cx="352425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pPr marL="0" marR="0" rtl="0">
            <a:spcBef>
              <a:spcPts val="0"/>
            </a:spcBef>
            <a:spcAft>
              <a:spcPts val="0"/>
            </a:spcAft>
          </a:pPr>
          <a:r>
            <a:rPr lang="et" sz="3600">
              <a:solidFill>
                <a:srgbClr val="000000"/>
              </a:solidFill>
              <a:effectLst/>
              <a:latin typeface="Courier New" panose="02070309020205020404" pitchFamily="49" charset="0"/>
              <a:ea typeface="Times New Roman" panose="02020603050405020304" pitchFamily="18" charset="0"/>
            </a:rPr>
            <a:t>=SUM(A1:A10)</a:t>
          </a:r>
          <a:endParaRPr lang="en-US" sz="36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274314</xdr:colOff>
      <xdr:row>21</xdr:row>
      <xdr:rowOff>9529</xdr:rowOff>
    </xdr:from>
    <xdr:to>
      <xdr:col>3</xdr:col>
      <xdr:colOff>552450</xdr:colOff>
      <xdr:row>22</xdr:row>
      <xdr:rowOff>68279</xdr:rowOff>
    </xdr:to>
    <xdr:sp macro="" textlink="">
      <xdr:nvSpPr>
        <xdr:cNvPr id="20" name="ValemLooksulgÜlemine">
          <a:extLst>
            <a:ext uri="{FF2B5EF4-FFF2-40B4-BE49-F238E27FC236}">
              <a16:creationId xmlns:a16="http://schemas.microsoft.com/office/drawing/2014/main" id="{9C112795-8064-47AD-A9B4-671CD3282200}"/>
            </a:ext>
          </a:extLst>
        </xdr:cNvPr>
        <xdr:cNvSpPr/>
      </xdr:nvSpPr>
      <xdr:spPr>
        <a:xfrm rot="5400000">
          <a:off x="1812757" y="3690786"/>
          <a:ext cx="249250" cy="887736"/>
        </a:xfrm>
        <a:prstGeom prst="leftBrace">
          <a:avLst>
            <a:gd name="adj1" fmla="val 13194"/>
            <a:gd name="adj2" fmla="val 47805"/>
          </a:avLst>
        </a:prstGeom>
        <a:ln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/>
        </a:p>
      </xdr:txBody>
    </xdr:sp>
    <xdr:clientData/>
  </xdr:twoCellAnchor>
  <xdr:twoCellAnchor>
    <xdr:from>
      <xdr:col>2</xdr:col>
      <xdr:colOff>76087</xdr:colOff>
      <xdr:row>19</xdr:row>
      <xdr:rowOff>2999</xdr:rowOff>
    </xdr:from>
    <xdr:to>
      <xdr:col>4</xdr:col>
      <xdr:colOff>180975</xdr:colOff>
      <xdr:row>20</xdr:row>
      <xdr:rowOff>69674</xdr:rowOff>
    </xdr:to>
    <xdr:sp macro="" textlink="">
      <xdr:nvSpPr>
        <xdr:cNvPr id="21" name="txt_ValemViiktekstÜlemine" descr="Funktsioon&#10;">
          <a:extLst>
            <a:ext uri="{FF2B5EF4-FFF2-40B4-BE49-F238E27FC236}">
              <a16:creationId xmlns:a16="http://schemas.microsoft.com/office/drawing/2014/main" id="{6CE05942-B993-4506-900D-D1945B49B24A}"/>
            </a:ext>
          </a:extLst>
        </xdr:cNvPr>
        <xdr:cNvSpPr txBox="1">
          <a:spLocks noChangeArrowheads="1"/>
        </xdr:cNvSpPr>
      </xdr:nvSpPr>
      <xdr:spPr bwMode="auto">
        <a:xfrm>
          <a:off x="1295287" y="3622499"/>
          <a:ext cx="1324088" cy="257175"/>
        </a:xfrm>
        <a:prstGeom prst="rect">
          <a:avLst/>
        </a:prstGeom>
        <a:solidFill>
          <a:srgbClr val="217346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ctr" anchorCtr="0">
          <a:noAutofit/>
        </a:bodyPr>
        <a:lstStyle/>
        <a:p>
          <a:pPr marL="0" marR="0" algn="ctr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t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Funktsiooni nimi</a:t>
          </a:r>
        </a:p>
      </xdr:txBody>
    </xdr:sp>
    <xdr:clientData/>
  </xdr:twoCellAnchor>
  <xdr:twoCellAnchor>
    <xdr:from>
      <xdr:col>4</xdr:col>
      <xdr:colOff>121913</xdr:colOff>
      <xdr:row>21</xdr:row>
      <xdr:rowOff>9529</xdr:rowOff>
    </xdr:from>
    <xdr:to>
      <xdr:col>7</xdr:col>
      <xdr:colOff>28574</xdr:colOff>
      <xdr:row>22</xdr:row>
      <xdr:rowOff>68279</xdr:rowOff>
    </xdr:to>
    <xdr:sp macro="" textlink="">
      <xdr:nvSpPr>
        <xdr:cNvPr id="48" name="ValemLooksulgÜlemine">
          <a:extLst>
            <a:ext uri="{FF2B5EF4-FFF2-40B4-BE49-F238E27FC236}">
              <a16:creationId xmlns:a16="http://schemas.microsoft.com/office/drawing/2014/main" id="{7125A6FD-A2FF-4C86-BD8D-F543B811F6FA}"/>
            </a:ext>
          </a:extLst>
        </xdr:cNvPr>
        <xdr:cNvSpPr/>
      </xdr:nvSpPr>
      <xdr:spPr>
        <a:xfrm rot="5400000">
          <a:off x="3303419" y="3266923"/>
          <a:ext cx="249250" cy="1735461"/>
        </a:xfrm>
        <a:prstGeom prst="leftBrace">
          <a:avLst>
            <a:gd name="adj1" fmla="val 13194"/>
            <a:gd name="adj2" fmla="val 47805"/>
          </a:avLst>
        </a:prstGeom>
        <a:ln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/>
        </a:p>
      </xdr:txBody>
    </xdr:sp>
    <xdr:clientData/>
  </xdr:twoCellAnchor>
  <xdr:twoCellAnchor>
    <xdr:from>
      <xdr:col>4</xdr:col>
      <xdr:colOff>438037</xdr:colOff>
      <xdr:row>19</xdr:row>
      <xdr:rowOff>22049</xdr:rowOff>
    </xdr:from>
    <xdr:to>
      <xdr:col>6</xdr:col>
      <xdr:colOff>542925</xdr:colOff>
      <xdr:row>20</xdr:row>
      <xdr:rowOff>88724</xdr:rowOff>
    </xdr:to>
    <xdr:sp macro="" textlink="">
      <xdr:nvSpPr>
        <xdr:cNvPr id="49" name="txt_ValemViiktekstÜlemine" descr="Funktsioon&#10;">
          <a:extLst>
            <a:ext uri="{FF2B5EF4-FFF2-40B4-BE49-F238E27FC236}">
              <a16:creationId xmlns:a16="http://schemas.microsoft.com/office/drawing/2014/main" id="{4A9408B1-D4C0-45B1-BD56-B02519843E76}"/>
            </a:ext>
          </a:extLst>
        </xdr:cNvPr>
        <xdr:cNvSpPr txBox="1">
          <a:spLocks noChangeArrowheads="1"/>
        </xdr:cNvSpPr>
      </xdr:nvSpPr>
      <xdr:spPr bwMode="auto">
        <a:xfrm>
          <a:off x="2876437" y="3641549"/>
          <a:ext cx="1324088" cy="257175"/>
        </a:xfrm>
        <a:prstGeom prst="rect">
          <a:avLst/>
        </a:prstGeom>
        <a:solidFill>
          <a:srgbClr val="217346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ctr" anchorCtr="0">
          <a:noAutofit/>
        </a:bodyPr>
        <a:lstStyle/>
        <a:p>
          <a:pPr marL="0" marR="0" algn="ctr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t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Argument</a:t>
          </a:r>
        </a:p>
      </xdr:txBody>
    </xdr:sp>
    <xdr:clientData/>
  </xdr:twoCellAnchor>
  <xdr:twoCellAnchor>
    <xdr:from>
      <xdr:col>4</xdr:col>
      <xdr:colOff>609486</xdr:colOff>
      <xdr:row>24</xdr:row>
      <xdr:rowOff>136350</xdr:rowOff>
    </xdr:from>
    <xdr:to>
      <xdr:col>9</xdr:col>
      <xdr:colOff>76200</xdr:colOff>
      <xdr:row>27</xdr:row>
      <xdr:rowOff>161926</xdr:rowOff>
    </xdr:to>
    <xdr:sp macro="" textlink="">
      <xdr:nvSpPr>
        <xdr:cNvPr id="50" name="txt_ValemViiktekstÜlemine" descr="Funktsioon&#10;">
          <a:extLst>
            <a:ext uri="{FF2B5EF4-FFF2-40B4-BE49-F238E27FC236}">
              <a16:creationId xmlns:a16="http://schemas.microsoft.com/office/drawing/2014/main" id="{79834C14-7B60-4FB9-9FC7-C34E2CE993D5}"/>
            </a:ext>
          </a:extLst>
        </xdr:cNvPr>
        <xdr:cNvSpPr txBox="1">
          <a:spLocks noChangeArrowheads="1"/>
        </xdr:cNvSpPr>
      </xdr:nvSpPr>
      <xdr:spPr bwMode="auto">
        <a:xfrm>
          <a:off x="3047886" y="4898850"/>
          <a:ext cx="2514714" cy="5970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ctr" anchorCtr="0">
          <a:noAutofit/>
        </a:bodyPr>
        <a:lstStyle/>
        <a:p>
          <a:pPr marL="0" marR="0" algn="ctr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t" sz="1100">
              <a:solidFill>
                <a:srgbClr val="217346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Argumentide</a:t>
          </a:r>
          <a:r>
            <a:rPr lang="et" sz="1100" baseline="0">
              <a:solidFill>
                <a:srgbClr val="217346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lisamiseks kasuta hiirega lohistamist. </a:t>
          </a:r>
          <a:r>
            <a:rPr lang="et" sz="1100" b="1" baseline="0">
              <a:solidFill>
                <a:srgbClr val="217346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Koolon</a:t>
          </a:r>
          <a:r>
            <a:rPr lang="et" sz="1100" baseline="0">
              <a:solidFill>
                <a:srgbClr val="217346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tähistab vahemikku!</a:t>
          </a:r>
          <a:endParaRPr lang="et" sz="1100">
            <a:solidFill>
              <a:srgbClr val="217346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409461</xdr:colOff>
      <xdr:row>26</xdr:row>
      <xdr:rowOff>22050</xdr:rowOff>
    </xdr:from>
    <xdr:to>
      <xdr:col>4</xdr:col>
      <xdr:colOff>409574</xdr:colOff>
      <xdr:row>27</xdr:row>
      <xdr:rowOff>104776</xdr:rowOff>
    </xdr:to>
    <xdr:sp macro="" textlink="">
      <xdr:nvSpPr>
        <xdr:cNvPr id="51" name="txt_ValemViiktekstÜlemine" descr="Funktsioon&#10;">
          <a:extLst>
            <a:ext uri="{FF2B5EF4-FFF2-40B4-BE49-F238E27FC236}">
              <a16:creationId xmlns:a16="http://schemas.microsoft.com/office/drawing/2014/main" id="{F204BACE-52FA-4DAE-B36C-211DE0DB059B}"/>
            </a:ext>
          </a:extLst>
        </xdr:cNvPr>
        <xdr:cNvSpPr txBox="1">
          <a:spLocks noChangeArrowheads="1"/>
        </xdr:cNvSpPr>
      </xdr:nvSpPr>
      <xdr:spPr bwMode="auto">
        <a:xfrm>
          <a:off x="1019061" y="4975050"/>
          <a:ext cx="1828913" cy="27322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ctr" anchorCtr="0">
          <a:noAutofit/>
        </a:bodyPr>
        <a:lstStyle/>
        <a:p>
          <a:pPr marL="0" marR="0" algn="ctr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t" sz="1100">
              <a:solidFill>
                <a:srgbClr val="217346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Ära sulgusid unusta</a:t>
          </a:r>
        </a:p>
      </xdr:txBody>
    </xdr:sp>
    <xdr:clientData/>
  </xdr:twoCellAnchor>
  <xdr:twoCellAnchor>
    <xdr:from>
      <xdr:col>12</xdr:col>
      <xdr:colOff>371475</xdr:colOff>
      <xdr:row>28</xdr:row>
      <xdr:rowOff>95251</xdr:rowOff>
    </xdr:from>
    <xdr:to>
      <xdr:col>13</xdr:col>
      <xdr:colOff>771525</xdr:colOff>
      <xdr:row>33</xdr:row>
      <xdr:rowOff>95251</xdr:rowOff>
    </xdr:to>
    <xdr:sp macro="" textlink="">
      <xdr:nvSpPr>
        <xdr:cNvPr id="52" name="Kaar 51">
          <a:extLst>
            <a:ext uri="{FF2B5EF4-FFF2-40B4-BE49-F238E27FC236}">
              <a16:creationId xmlns:a16="http://schemas.microsoft.com/office/drawing/2014/main" id="{C3BB964E-3549-486B-A12B-5236A60EFC9C}"/>
            </a:ext>
          </a:extLst>
        </xdr:cNvPr>
        <xdr:cNvSpPr/>
      </xdr:nvSpPr>
      <xdr:spPr>
        <a:xfrm rot="21255060">
          <a:off x="8305800" y="7553326"/>
          <a:ext cx="1209675" cy="952500"/>
        </a:xfrm>
        <a:prstGeom prst="arc">
          <a:avLst>
            <a:gd name="adj1" fmla="val 16200000"/>
            <a:gd name="adj2" fmla="val 20867464"/>
          </a:avLst>
        </a:prstGeom>
        <a:ln>
          <a:solidFill>
            <a:srgbClr val="217346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1</xdr:col>
      <xdr:colOff>38099</xdr:colOff>
      <xdr:row>42</xdr:row>
      <xdr:rowOff>180975</xdr:rowOff>
    </xdr:from>
    <xdr:to>
      <xdr:col>9</xdr:col>
      <xdr:colOff>66674</xdr:colOff>
      <xdr:row>45</xdr:row>
      <xdr:rowOff>112395</xdr:rowOff>
    </xdr:to>
    <xdr:sp macro="" textlink="">
      <xdr:nvSpPr>
        <xdr:cNvPr id="55" name="txt_Valem" descr="=SUM(A1:A10)&#10;">
          <a:extLst>
            <a:ext uri="{FF2B5EF4-FFF2-40B4-BE49-F238E27FC236}">
              <a16:creationId xmlns:a16="http://schemas.microsoft.com/office/drawing/2014/main" id="{F49766AA-53F5-4785-BEF1-6AB263C39414}"/>
            </a:ext>
          </a:extLst>
        </xdr:cNvPr>
        <xdr:cNvSpPr txBox="1"/>
      </xdr:nvSpPr>
      <xdr:spPr>
        <a:xfrm>
          <a:off x="647699" y="8401050"/>
          <a:ext cx="4905375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pPr marL="0" marR="0" rtl="0">
            <a:spcBef>
              <a:spcPts val="0"/>
            </a:spcBef>
            <a:spcAft>
              <a:spcPts val="0"/>
            </a:spcAft>
          </a:pPr>
          <a:r>
            <a:rPr lang="et" sz="2800">
              <a:solidFill>
                <a:srgbClr val="000000"/>
              </a:solidFill>
              <a:effectLst/>
              <a:latin typeface="Courier New" panose="02070309020205020404" pitchFamily="49" charset="0"/>
              <a:ea typeface="Times New Roman" panose="02020603050405020304" pitchFamily="18" charset="0"/>
            </a:rPr>
            <a:t>=IF(A1&gt;=50;"Jah";"Ei")</a:t>
          </a:r>
          <a:endParaRPr lang="en-US" sz="28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514350</xdr:colOff>
      <xdr:row>46</xdr:row>
      <xdr:rowOff>85725</xdr:rowOff>
    </xdr:from>
    <xdr:to>
      <xdr:col>5</xdr:col>
      <xdr:colOff>333488</xdr:colOff>
      <xdr:row>47</xdr:row>
      <xdr:rowOff>168451</xdr:rowOff>
    </xdr:to>
    <xdr:sp macro="" textlink="">
      <xdr:nvSpPr>
        <xdr:cNvPr id="56" name="txt_ValemViiktekstÜlemine" descr="Funktsioon&#10;">
          <a:extLst>
            <a:ext uri="{FF2B5EF4-FFF2-40B4-BE49-F238E27FC236}">
              <a16:creationId xmlns:a16="http://schemas.microsoft.com/office/drawing/2014/main" id="{FFDCDCD4-6B3A-4269-A53F-E6D9728AD2D4}"/>
            </a:ext>
          </a:extLst>
        </xdr:cNvPr>
        <xdr:cNvSpPr txBox="1">
          <a:spLocks noChangeArrowheads="1"/>
        </xdr:cNvSpPr>
      </xdr:nvSpPr>
      <xdr:spPr bwMode="auto">
        <a:xfrm>
          <a:off x="2343150" y="9067800"/>
          <a:ext cx="1038338" cy="27322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ctr" anchorCtr="0">
          <a:noAutofit/>
        </a:bodyPr>
        <a:lstStyle/>
        <a:p>
          <a:pPr marL="0" marR="0" algn="ctr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t" sz="1100">
              <a:solidFill>
                <a:srgbClr val="217346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Semikoolonid</a:t>
          </a:r>
        </a:p>
      </xdr:txBody>
    </xdr:sp>
    <xdr:clientData/>
  </xdr:twoCellAnchor>
  <xdr:twoCellAnchor>
    <xdr:from>
      <xdr:col>4</xdr:col>
      <xdr:colOff>446489</xdr:colOff>
      <xdr:row>41</xdr:row>
      <xdr:rowOff>21788</xdr:rowOff>
    </xdr:from>
    <xdr:to>
      <xdr:col>7</xdr:col>
      <xdr:colOff>191533</xdr:colOff>
      <xdr:row>46</xdr:row>
      <xdr:rowOff>21788</xdr:rowOff>
    </xdr:to>
    <xdr:sp macro="" textlink="">
      <xdr:nvSpPr>
        <xdr:cNvPr id="57" name="Kaar 56">
          <a:extLst>
            <a:ext uri="{FF2B5EF4-FFF2-40B4-BE49-F238E27FC236}">
              <a16:creationId xmlns:a16="http://schemas.microsoft.com/office/drawing/2014/main" id="{34E77A62-5EB9-4253-89B4-4A6152F8450E}"/>
            </a:ext>
          </a:extLst>
        </xdr:cNvPr>
        <xdr:cNvSpPr/>
      </xdr:nvSpPr>
      <xdr:spPr>
        <a:xfrm rot="19182202" flipH="1" flipV="1">
          <a:off x="2884889" y="8051363"/>
          <a:ext cx="1573844" cy="952500"/>
        </a:xfrm>
        <a:prstGeom prst="arc">
          <a:avLst>
            <a:gd name="adj1" fmla="val 16200000"/>
            <a:gd name="adj2" fmla="val 20306091"/>
          </a:avLst>
        </a:prstGeom>
        <a:ln>
          <a:solidFill>
            <a:srgbClr val="217346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3</xdr:col>
      <xdr:colOff>305228</xdr:colOff>
      <xdr:row>44</xdr:row>
      <xdr:rowOff>103632</xdr:rowOff>
    </xdr:from>
    <xdr:to>
      <xdr:col>5</xdr:col>
      <xdr:colOff>117679</xdr:colOff>
      <xdr:row>49</xdr:row>
      <xdr:rowOff>103632</xdr:rowOff>
    </xdr:to>
    <xdr:sp macro="" textlink="">
      <xdr:nvSpPr>
        <xdr:cNvPr id="58" name="Kaar 57">
          <a:extLst>
            <a:ext uri="{FF2B5EF4-FFF2-40B4-BE49-F238E27FC236}">
              <a16:creationId xmlns:a16="http://schemas.microsoft.com/office/drawing/2014/main" id="{AFA8E59A-8D91-418D-B033-BC3D300F7AC2}"/>
            </a:ext>
          </a:extLst>
        </xdr:cNvPr>
        <xdr:cNvSpPr/>
      </xdr:nvSpPr>
      <xdr:spPr>
        <a:xfrm rot="12809577" flipH="1" flipV="1">
          <a:off x="2134028" y="8704707"/>
          <a:ext cx="1031651" cy="952500"/>
        </a:xfrm>
        <a:prstGeom prst="arc">
          <a:avLst>
            <a:gd name="adj1" fmla="val 16200000"/>
            <a:gd name="adj2" fmla="val 19105388"/>
          </a:avLst>
        </a:prstGeom>
        <a:ln>
          <a:solidFill>
            <a:srgbClr val="217346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2</xdr:col>
      <xdr:colOff>314325</xdr:colOff>
      <xdr:row>41</xdr:row>
      <xdr:rowOff>171450</xdr:rowOff>
    </xdr:from>
    <xdr:to>
      <xdr:col>4</xdr:col>
      <xdr:colOff>295275</xdr:colOff>
      <xdr:row>43</xdr:row>
      <xdr:rowOff>39700</xdr:rowOff>
    </xdr:to>
    <xdr:sp macro="" textlink="">
      <xdr:nvSpPr>
        <xdr:cNvPr id="59" name="ValemLooksulgÜlemine">
          <a:extLst>
            <a:ext uri="{FF2B5EF4-FFF2-40B4-BE49-F238E27FC236}">
              <a16:creationId xmlns:a16="http://schemas.microsoft.com/office/drawing/2014/main" id="{307A0172-1FC8-42B5-A48A-A1EC2C8979E1}"/>
            </a:ext>
          </a:extLst>
        </xdr:cNvPr>
        <xdr:cNvSpPr/>
      </xdr:nvSpPr>
      <xdr:spPr>
        <a:xfrm rot="5400000">
          <a:off x="2008975" y="7725575"/>
          <a:ext cx="249250" cy="1200150"/>
        </a:xfrm>
        <a:prstGeom prst="leftBrace">
          <a:avLst>
            <a:gd name="adj1" fmla="val 13194"/>
            <a:gd name="adj2" fmla="val 47805"/>
          </a:avLst>
        </a:prstGeom>
        <a:ln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/>
        </a:p>
      </xdr:txBody>
    </xdr:sp>
    <xdr:clientData/>
  </xdr:twoCellAnchor>
  <xdr:twoCellAnchor>
    <xdr:from>
      <xdr:col>4</xdr:col>
      <xdr:colOff>514350</xdr:colOff>
      <xdr:row>41</xdr:row>
      <xdr:rowOff>171450</xdr:rowOff>
    </xdr:from>
    <xdr:to>
      <xdr:col>6</xdr:col>
      <xdr:colOff>342900</xdr:colOff>
      <xdr:row>43</xdr:row>
      <xdr:rowOff>39700</xdr:rowOff>
    </xdr:to>
    <xdr:sp macro="" textlink="">
      <xdr:nvSpPr>
        <xdr:cNvPr id="88" name="ValemLooksulgÜlemine">
          <a:extLst>
            <a:ext uri="{FF2B5EF4-FFF2-40B4-BE49-F238E27FC236}">
              <a16:creationId xmlns:a16="http://schemas.microsoft.com/office/drawing/2014/main" id="{C72D757B-1165-4BFF-8C21-C1155C90356C}"/>
            </a:ext>
          </a:extLst>
        </xdr:cNvPr>
        <xdr:cNvSpPr/>
      </xdr:nvSpPr>
      <xdr:spPr>
        <a:xfrm rot="5400000">
          <a:off x="3352000" y="7801775"/>
          <a:ext cx="249250" cy="1047750"/>
        </a:xfrm>
        <a:prstGeom prst="leftBrace">
          <a:avLst>
            <a:gd name="adj1" fmla="val 13194"/>
            <a:gd name="adj2" fmla="val 47805"/>
          </a:avLst>
        </a:prstGeom>
        <a:ln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/>
        </a:p>
      </xdr:txBody>
    </xdr:sp>
    <xdr:clientData/>
  </xdr:twoCellAnchor>
  <xdr:twoCellAnchor>
    <xdr:from>
      <xdr:col>6</xdr:col>
      <xdr:colOff>581025</xdr:colOff>
      <xdr:row>41</xdr:row>
      <xdr:rowOff>171450</xdr:rowOff>
    </xdr:from>
    <xdr:to>
      <xdr:col>8</xdr:col>
      <xdr:colOff>228600</xdr:colOff>
      <xdr:row>43</xdr:row>
      <xdr:rowOff>39700</xdr:rowOff>
    </xdr:to>
    <xdr:sp macro="" textlink="">
      <xdr:nvSpPr>
        <xdr:cNvPr id="89" name="ValemLooksulgÜlemine">
          <a:extLst>
            <a:ext uri="{FF2B5EF4-FFF2-40B4-BE49-F238E27FC236}">
              <a16:creationId xmlns:a16="http://schemas.microsoft.com/office/drawing/2014/main" id="{0FF6728E-69DC-4F36-87D2-DCACF13A1ACC}"/>
            </a:ext>
          </a:extLst>
        </xdr:cNvPr>
        <xdr:cNvSpPr/>
      </xdr:nvSpPr>
      <xdr:spPr>
        <a:xfrm rot="5400000">
          <a:off x="4547388" y="7892262"/>
          <a:ext cx="249250" cy="866775"/>
        </a:xfrm>
        <a:prstGeom prst="leftBrace">
          <a:avLst>
            <a:gd name="adj1" fmla="val 13194"/>
            <a:gd name="adj2" fmla="val 47805"/>
          </a:avLst>
        </a:prstGeom>
        <a:ln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/>
        </a:p>
      </xdr:txBody>
    </xdr:sp>
    <xdr:clientData/>
  </xdr:twoCellAnchor>
  <xdr:twoCellAnchor>
    <xdr:from>
      <xdr:col>2</xdr:col>
      <xdr:colOff>514349</xdr:colOff>
      <xdr:row>40</xdr:row>
      <xdr:rowOff>2999</xdr:rowOff>
    </xdr:from>
    <xdr:to>
      <xdr:col>4</xdr:col>
      <xdr:colOff>200024</xdr:colOff>
      <xdr:row>41</xdr:row>
      <xdr:rowOff>69674</xdr:rowOff>
    </xdr:to>
    <xdr:sp macro="" textlink="">
      <xdr:nvSpPr>
        <xdr:cNvPr id="90" name="txt_ValemViiktekstÜlemine" descr="Funktsioon&#10;">
          <a:extLst>
            <a:ext uri="{FF2B5EF4-FFF2-40B4-BE49-F238E27FC236}">
              <a16:creationId xmlns:a16="http://schemas.microsoft.com/office/drawing/2014/main" id="{2005A9DD-DB52-42E1-AE64-7B5512DA6BEA}"/>
            </a:ext>
          </a:extLst>
        </xdr:cNvPr>
        <xdr:cNvSpPr txBox="1">
          <a:spLocks noChangeArrowheads="1"/>
        </xdr:cNvSpPr>
      </xdr:nvSpPr>
      <xdr:spPr bwMode="auto">
        <a:xfrm>
          <a:off x="1733549" y="7842074"/>
          <a:ext cx="904875" cy="257175"/>
        </a:xfrm>
        <a:prstGeom prst="rect">
          <a:avLst/>
        </a:prstGeom>
        <a:solidFill>
          <a:srgbClr val="217346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ctr" anchorCtr="0">
          <a:noAutofit/>
        </a:bodyPr>
        <a:lstStyle/>
        <a:p>
          <a:pPr marL="0" marR="0" algn="ctr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t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Tingimus</a:t>
          </a:r>
        </a:p>
      </xdr:txBody>
    </xdr:sp>
    <xdr:clientData/>
  </xdr:twoCellAnchor>
  <xdr:twoCellAnchor>
    <xdr:from>
      <xdr:col>5</xdr:col>
      <xdr:colOff>76200</xdr:colOff>
      <xdr:row>39</xdr:row>
      <xdr:rowOff>183974</xdr:rowOff>
    </xdr:from>
    <xdr:to>
      <xdr:col>6</xdr:col>
      <xdr:colOff>152400</xdr:colOff>
      <xdr:row>41</xdr:row>
      <xdr:rowOff>60149</xdr:rowOff>
    </xdr:to>
    <xdr:sp macro="" textlink="">
      <xdr:nvSpPr>
        <xdr:cNvPr id="91" name="txt_ValemViiktekstÜlemine" descr="Funktsioon&#10;">
          <a:extLst>
            <a:ext uri="{FF2B5EF4-FFF2-40B4-BE49-F238E27FC236}">
              <a16:creationId xmlns:a16="http://schemas.microsoft.com/office/drawing/2014/main" id="{ED1E7025-94FF-4025-BB98-3E8D6661C77B}"/>
            </a:ext>
          </a:extLst>
        </xdr:cNvPr>
        <xdr:cNvSpPr txBox="1">
          <a:spLocks noChangeArrowheads="1"/>
        </xdr:cNvSpPr>
      </xdr:nvSpPr>
      <xdr:spPr bwMode="auto">
        <a:xfrm>
          <a:off x="3124200" y="7832549"/>
          <a:ext cx="685800" cy="257175"/>
        </a:xfrm>
        <a:prstGeom prst="rect">
          <a:avLst/>
        </a:prstGeom>
        <a:solidFill>
          <a:srgbClr val="217346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ctr" anchorCtr="0">
          <a:noAutofit/>
        </a:bodyPr>
        <a:lstStyle/>
        <a:p>
          <a:pPr marL="0" marR="0" algn="ctr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t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TÕENE</a:t>
          </a:r>
        </a:p>
      </xdr:txBody>
    </xdr:sp>
    <xdr:clientData/>
  </xdr:twoCellAnchor>
  <xdr:twoCellAnchor>
    <xdr:from>
      <xdr:col>7</xdr:col>
      <xdr:colOff>9412</xdr:colOff>
      <xdr:row>39</xdr:row>
      <xdr:rowOff>164924</xdr:rowOff>
    </xdr:from>
    <xdr:to>
      <xdr:col>8</xdr:col>
      <xdr:colOff>238125</xdr:colOff>
      <xdr:row>41</xdr:row>
      <xdr:rowOff>41099</xdr:rowOff>
    </xdr:to>
    <xdr:sp macro="" textlink="">
      <xdr:nvSpPr>
        <xdr:cNvPr id="92" name="txt_ValemViiktekstÜlemine" descr="Funktsioon&#10;">
          <a:extLst>
            <a:ext uri="{FF2B5EF4-FFF2-40B4-BE49-F238E27FC236}">
              <a16:creationId xmlns:a16="http://schemas.microsoft.com/office/drawing/2014/main" id="{34E4A59C-594C-4657-9E71-C31A49F86993}"/>
            </a:ext>
          </a:extLst>
        </xdr:cNvPr>
        <xdr:cNvSpPr txBox="1">
          <a:spLocks noChangeArrowheads="1"/>
        </xdr:cNvSpPr>
      </xdr:nvSpPr>
      <xdr:spPr bwMode="auto">
        <a:xfrm>
          <a:off x="4276612" y="7813499"/>
          <a:ext cx="838313" cy="257175"/>
        </a:xfrm>
        <a:prstGeom prst="rect">
          <a:avLst/>
        </a:prstGeom>
        <a:solidFill>
          <a:srgbClr val="217346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ctr" anchorCtr="0">
          <a:noAutofit/>
        </a:bodyPr>
        <a:lstStyle/>
        <a:p>
          <a:pPr marL="0" marR="0" algn="ctr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t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VÄÄR</a:t>
          </a:r>
        </a:p>
      </xdr:txBody>
    </xdr:sp>
    <xdr:clientData/>
  </xdr:twoCellAnchor>
  <xdr:twoCellAnchor>
    <xdr:from>
      <xdr:col>3</xdr:col>
      <xdr:colOff>438150</xdr:colOff>
      <xdr:row>48</xdr:row>
      <xdr:rowOff>180974</xdr:rowOff>
    </xdr:from>
    <xdr:to>
      <xdr:col>7</xdr:col>
      <xdr:colOff>95250</xdr:colOff>
      <xdr:row>52</xdr:row>
      <xdr:rowOff>95249</xdr:rowOff>
    </xdr:to>
    <xdr:sp macro="" textlink="">
      <xdr:nvSpPr>
        <xdr:cNvPr id="93" name="txt_ValemViiktekstÜlemine" descr="Funktsioon&#10;">
          <a:extLst>
            <a:ext uri="{FF2B5EF4-FFF2-40B4-BE49-F238E27FC236}">
              <a16:creationId xmlns:a16="http://schemas.microsoft.com/office/drawing/2014/main" id="{E3C93077-715D-4354-AB3C-494DF9DC185A}"/>
            </a:ext>
          </a:extLst>
        </xdr:cNvPr>
        <xdr:cNvSpPr txBox="1">
          <a:spLocks noChangeArrowheads="1"/>
        </xdr:cNvSpPr>
      </xdr:nvSpPr>
      <xdr:spPr bwMode="auto">
        <a:xfrm>
          <a:off x="2266950" y="9544049"/>
          <a:ext cx="2095500" cy="6762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ctr" anchorCtr="0">
          <a:noAutofit/>
        </a:bodyPr>
        <a:lstStyle/>
        <a:p>
          <a:pPr marL="0" marR="0" algn="ctr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t" sz="1100">
              <a:solidFill>
                <a:srgbClr val="217346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Tekstid alati</a:t>
          </a:r>
          <a:r>
            <a:rPr lang="et" sz="1100" baseline="0">
              <a:solidFill>
                <a:srgbClr val="217346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JUTMÄRKIDESSE</a:t>
          </a:r>
        </a:p>
        <a:p>
          <a:pPr marL="0" marR="0" algn="ctr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t" sz="1100" baseline="0">
              <a:solidFill>
                <a:srgbClr val="217346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Arvud mitte!!!</a:t>
          </a:r>
          <a:endParaRPr lang="et" sz="1100">
            <a:solidFill>
              <a:srgbClr val="217346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65036</xdr:colOff>
      <xdr:row>40</xdr:row>
      <xdr:rowOff>186204</xdr:rowOff>
    </xdr:from>
    <xdr:to>
      <xdr:col>7</xdr:col>
      <xdr:colOff>407936</xdr:colOff>
      <xdr:row>50</xdr:row>
      <xdr:rowOff>31594</xdr:rowOff>
    </xdr:to>
    <xdr:sp macro="" textlink="">
      <xdr:nvSpPr>
        <xdr:cNvPr id="94" name="Kaar 93">
          <a:extLst>
            <a:ext uri="{FF2B5EF4-FFF2-40B4-BE49-F238E27FC236}">
              <a16:creationId xmlns:a16="http://schemas.microsoft.com/office/drawing/2014/main" id="{C7FBCFDA-3ABC-431A-9879-4FDF654AF8AE}"/>
            </a:ext>
          </a:extLst>
        </xdr:cNvPr>
        <xdr:cNvSpPr/>
      </xdr:nvSpPr>
      <xdr:spPr>
        <a:xfrm rot="15890122" flipH="1" flipV="1">
          <a:off x="3323691" y="8424224"/>
          <a:ext cx="1750390" cy="952500"/>
        </a:xfrm>
        <a:prstGeom prst="arc">
          <a:avLst>
            <a:gd name="adj1" fmla="val 16200000"/>
            <a:gd name="adj2" fmla="val 21561009"/>
          </a:avLst>
        </a:prstGeom>
        <a:ln>
          <a:solidFill>
            <a:srgbClr val="217346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142875</xdr:rowOff>
    </xdr:from>
    <xdr:to>
      <xdr:col>9</xdr:col>
      <xdr:colOff>303742</xdr:colOff>
      <xdr:row>28</xdr:row>
      <xdr:rowOff>9526</xdr:rowOff>
    </xdr:to>
    <xdr:grpSp>
      <xdr:nvGrpSpPr>
        <xdr:cNvPr id="2" name="Rühm 1">
          <a:extLst>
            <a:ext uri="{FF2B5EF4-FFF2-40B4-BE49-F238E27FC236}">
              <a16:creationId xmlns:a16="http://schemas.microsoft.com/office/drawing/2014/main" id="{626028FF-A29C-42E9-8723-3F0272D45A3C}"/>
            </a:ext>
          </a:extLst>
        </xdr:cNvPr>
        <xdr:cNvGrpSpPr/>
      </xdr:nvGrpSpPr>
      <xdr:grpSpPr>
        <a:xfrm>
          <a:off x="95250" y="142875"/>
          <a:ext cx="5694892" cy="5200651"/>
          <a:chOff x="95250" y="142875"/>
          <a:chExt cx="5694892" cy="5138616"/>
        </a:xfrm>
      </xdr:grpSpPr>
      <xdr:grpSp>
        <xdr:nvGrpSpPr>
          <xdr:cNvPr id="3" name="Arvutage nagu tšempion" descr="Arvutage nagu tšempion &#10;Siin on mõned meetodid Excelis numbrite lisamiseks: &#10;Valige puuviljade koguste alt kollane lahter. &#10;Tüüp = SUM(D4:D7), ning seejärel vajutage sisestusklahvi. Kui olete lõpetanud, kuvatakse teile &#10;tulem on 170. &#10;Siin on teine lisamisviis, kasutades kiirklahvi. Valige lihakoguste alt kollane lahter. &#10;Vajutage esmalt klahvi Alt  =. Seejärel vajutage nuppu Enter. &#10;Nüüd lisage ainult arvud, mis on suuremad kui 50. Valige viimane kollane lahter. Tüüp = SUMIF(D11:D15,&quot;&gt;50&quot;)&#10;ja seejärel vajutage nuppu Enter. Tulem on 100. &#10;Vaadake detailsema teabe saamiseks alla &#10;Järgmine samm ">
            <a:extLst>
              <a:ext uri="{FF2B5EF4-FFF2-40B4-BE49-F238E27FC236}">
                <a16:creationId xmlns:a16="http://schemas.microsoft.com/office/drawing/2014/main" id="{B0DA94B4-38AB-4957-8F24-AAA997664326}"/>
              </a:ext>
            </a:extLst>
          </xdr:cNvPr>
          <xdr:cNvGrpSpPr/>
        </xdr:nvGrpSpPr>
        <xdr:grpSpPr>
          <a:xfrm>
            <a:off x="95250" y="142875"/>
            <a:ext cx="5694892" cy="5138616"/>
            <a:chOff x="326572" y="266702"/>
            <a:chExt cx="5705475" cy="5575209"/>
          </a:xfrm>
        </xdr:grpSpPr>
        <xdr:grpSp>
          <xdr:nvGrpSpPr>
            <xdr:cNvPr id="5" name="Arvude lisamise juhend">
              <a:extLst>
                <a:ext uri="{FF2B5EF4-FFF2-40B4-BE49-F238E27FC236}">
                  <a16:creationId xmlns:a16="http://schemas.microsoft.com/office/drawing/2014/main" id="{238E779F-A7CE-420A-9D84-99A23CDCDA49}"/>
                </a:ext>
              </a:extLst>
            </xdr:cNvPr>
            <xdr:cNvGrpSpPr/>
          </xdr:nvGrpSpPr>
          <xdr:grpSpPr>
            <a:xfrm>
              <a:off x="326572" y="266702"/>
              <a:ext cx="5705475" cy="5575209"/>
              <a:chOff x="0" y="0"/>
              <a:chExt cx="5695950" cy="5529600"/>
            </a:xfrm>
          </xdr:grpSpPr>
          <xdr:sp macro="" textlink="">
            <xdr:nvSpPr>
              <xdr:cNvPr id="7" name="Taust" descr="Taust">
                <a:extLst>
                  <a:ext uri="{FF2B5EF4-FFF2-40B4-BE49-F238E27FC236}">
                    <a16:creationId xmlns:a16="http://schemas.microsoft.com/office/drawing/2014/main" id="{04F946DB-B96D-4CDF-892B-617132EA7897}"/>
                  </a:ext>
                </a:extLst>
              </xdr:cNvPr>
              <xdr:cNvSpPr/>
            </xdr:nvSpPr>
            <xdr:spPr>
              <a:xfrm>
                <a:off x="0" y="0"/>
                <a:ext cx="5695950" cy="5529600"/>
              </a:xfrm>
              <a:prstGeom prst="rect">
                <a:avLst/>
              </a:prstGeom>
              <a:solidFill>
                <a:srgbClr val="F5F5F5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/>
                <a:endParaRPr lang="en-US" sz="1100"/>
              </a:p>
            </xdr:txBody>
          </xdr:sp>
          <xdr:sp macro="" textlink="">
            <xdr:nvSpPr>
              <xdr:cNvPr id="8" name="Etapp" descr="Arvutage nagu tšempion">
                <a:extLst>
                  <a:ext uri="{FF2B5EF4-FFF2-40B4-BE49-F238E27FC236}">
                    <a16:creationId xmlns:a16="http://schemas.microsoft.com/office/drawing/2014/main" id="{BE5A78D2-103B-43C2-9DD8-E21474D729D1}"/>
                  </a:ext>
                </a:extLst>
              </xdr:cNvPr>
              <xdr:cNvSpPr txBox="1"/>
            </xdr:nvSpPr>
            <xdr:spPr>
              <a:xfrm>
                <a:off x="231748" y="118698"/>
                <a:ext cx="5216551" cy="49090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lIns="0" rIns="0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t" sz="2200" b="0" i="0" u="none" strike="noStrike" kern="0" cap="none" spc="0" normalizeH="0" baseline="0">
                    <a:ln>
                      <a:noFill/>
                    </a:ln>
                    <a:solidFill>
                      <a:schemeClr val="bg2">
                        <a:lumMod val="25000"/>
                      </a:schemeClr>
                    </a:solidFill>
                    <a:effectLst/>
                    <a:uLnTx/>
                    <a:uFillTx/>
                    <a:latin typeface="+mn-lt"/>
                    <a:ea typeface="Segoe UI" pitchFamily="34" charset="0"/>
                    <a:cs typeface="Segoe UI Light" panose="020B0502040204020203" pitchFamily="34" charset="0"/>
                  </a:rPr>
                  <a:t>Muutlikud funktsioonid</a:t>
                </a:r>
              </a:p>
            </xdr:txBody>
          </xdr:sp>
          <xdr:cxnSp macro="">
            <xdr:nvCxnSpPr>
              <xdr:cNvPr id="9" name="Alumine rida" descr="Dekoratiivne joon">
                <a:extLst>
                  <a:ext uri="{FF2B5EF4-FFF2-40B4-BE49-F238E27FC236}">
                    <a16:creationId xmlns:a16="http://schemas.microsoft.com/office/drawing/2014/main" id="{27864F8A-C652-49EF-9597-8EF7B62E56B3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63504" y="4765170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" name="Ülemine rida" descr="Dekoratiivne joon">
                <a:extLst>
                  <a:ext uri="{FF2B5EF4-FFF2-40B4-BE49-F238E27FC236}">
                    <a16:creationId xmlns:a16="http://schemas.microsoft.com/office/drawing/2014/main" id="{5A80173F-0A2A-4DE8-A70D-6267E6E6B0DD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34924" y="626111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6" name="Etapp" descr="Valige puuviljade koguste alt kollane lahter">
              <a:extLst>
                <a:ext uri="{FF2B5EF4-FFF2-40B4-BE49-F238E27FC236}">
                  <a16:creationId xmlns:a16="http://schemas.microsoft.com/office/drawing/2014/main" id="{2A74E03D-011E-4558-A09F-329CB50F0EBD}"/>
                </a:ext>
              </a:extLst>
            </xdr:cNvPr>
            <xdr:cNvSpPr txBox="1"/>
          </xdr:nvSpPr>
          <xdr:spPr>
            <a:xfrm>
              <a:off x="460659" y="1039756"/>
              <a:ext cx="5305253" cy="159589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TODAY - tänane kuupäev (dünaamiline, ehk muutub)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NOW - tänane kuupäev koos kellaajaga (dünaamiline)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Ctrl+Shift+</a:t>
              </a:r>
              <a:r>
                <a:rPr lang="et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;</a:t>
              </a: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tänane kuupäev (staatiline ehk ei muutu)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Ctrl+Shift+</a:t>
              </a:r>
              <a:r>
                <a:rPr lang="et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: </a:t>
              </a: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praegune kellaaeg (staatiline)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PI - 3,1415 - matemaatiline </a:t>
              </a:r>
              <a:r>
                <a:rPr lang="et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konstant</a:t>
              </a: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ehk muutumatu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</xdr:grpSp>
      <xdr:sp macro="" textlink="">
        <xdr:nvSpPr>
          <xdr:cNvPr id="4" name="Viiktekst: paremnool 3" descr="as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BB95C55C-8E89-42FC-8B20-A57E307C8542}"/>
              </a:ext>
            </a:extLst>
          </xdr:cNvPr>
          <xdr:cNvSpPr/>
        </xdr:nvSpPr>
        <xdr:spPr>
          <a:xfrm>
            <a:off x="4152900" y="4737100"/>
            <a:ext cx="1428750" cy="409575"/>
          </a:xfrm>
          <a:prstGeom prst="rightArrowCallout">
            <a:avLst>
              <a:gd name="adj1" fmla="val 25000"/>
              <a:gd name="adj2" fmla="val 25000"/>
              <a:gd name="adj3" fmla="val 25000"/>
              <a:gd name="adj4" fmla="val 87644"/>
            </a:avLst>
          </a:prstGeom>
          <a:solidFill>
            <a:srgbClr val="217346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t-EE" sz="1800" b="1"/>
              <a:t>Edasi</a:t>
            </a:r>
          </a:p>
        </xdr:txBody>
      </xdr:sp>
    </xdr:grpSp>
    <xdr:clientData/>
  </xdr:twoCellAnchor>
  <xdr:twoCellAnchor>
    <xdr:from>
      <xdr:col>0</xdr:col>
      <xdr:colOff>257175</xdr:colOff>
      <xdr:row>12</xdr:row>
      <xdr:rowOff>85725</xdr:rowOff>
    </xdr:from>
    <xdr:to>
      <xdr:col>8</xdr:col>
      <xdr:colOff>595957</xdr:colOff>
      <xdr:row>14</xdr:row>
      <xdr:rowOff>149513</xdr:rowOff>
    </xdr:to>
    <xdr:sp macro="" textlink="">
      <xdr:nvSpPr>
        <xdr:cNvPr id="11" name="Etapp" descr="Arvutage nagu tšempion">
          <a:extLst>
            <a:ext uri="{FF2B5EF4-FFF2-40B4-BE49-F238E27FC236}">
              <a16:creationId xmlns:a16="http://schemas.microsoft.com/office/drawing/2014/main" id="{1C4D8D74-2171-4DE3-8815-2BEC59CB6540}"/>
            </a:ext>
          </a:extLst>
        </xdr:cNvPr>
        <xdr:cNvSpPr txBox="1"/>
      </xdr:nvSpPr>
      <xdr:spPr>
        <a:xfrm>
          <a:off x="257175" y="2371725"/>
          <a:ext cx="5215582" cy="4447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+mn-lt"/>
              <a:ea typeface="Segoe UI" pitchFamily="34" charset="0"/>
              <a:cs typeface="Segoe UI Light" panose="020B0502040204020203" pitchFamily="34" charset="0"/>
            </a:rPr>
            <a:t>Funktsiooni kasutamine</a:t>
          </a:r>
        </a:p>
      </xdr:txBody>
    </xdr:sp>
    <xdr:clientData/>
  </xdr:twoCellAnchor>
  <xdr:twoCellAnchor>
    <xdr:from>
      <xdr:col>0</xdr:col>
      <xdr:colOff>260350</xdr:colOff>
      <xdr:row>14</xdr:row>
      <xdr:rowOff>164471</xdr:rowOff>
    </xdr:from>
    <xdr:to>
      <xdr:col>8</xdr:col>
      <xdr:colOff>595958</xdr:colOff>
      <xdr:row>14</xdr:row>
      <xdr:rowOff>164471</xdr:rowOff>
    </xdr:to>
    <xdr:cxnSp macro="">
      <xdr:nvCxnSpPr>
        <xdr:cNvPr id="12" name="Ülemine rida" descr="Dekoratiivne joon">
          <a:extLst>
            <a:ext uri="{FF2B5EF4-FFF2-40B4-BE49-F238E27FC236}">
              <a16:creationId xmlns:a16="http://schemas.microsoft.com/office/drawing/2014/main" id="{CDF8AF71-BF2B-4AAD-B4C5-4EE58779C751}"/>
            </a:ext>
          </a:extLst>
        </xdr:cNvPr>
        <xdr:cNvCxnSpPr>
          <a:cxnSpLocks/>
        </xdr:cNvCxnSpPr>
      </xdr:nvCxnSpPr>
      <xdr:spPr>
        <a:xfrm>
          <a:off x="260350" y="2831471"/>
          <a:ext cx="5212408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17</xdr:row>
      <xdr:rowOff>19050</xdr:rowOff>
    </xdr:from>
    <xdr:to>
      <xdr:col>4</xdr:col>
      <xdr:colOff>335713</xdr:colOff>
      <xdr:row>19</xdr:row>
      <xdr:rowOff>38100</xdr:rowOff>
    </xdr:to>
    <xdr:sp macro="" textlink="">
      <xdr:nvSpPr>
        <xdr:cNvPr id="13" name="txt_Valem" descr="=TODAY()">
          <a:extLst>
            <a:ext uri="{FF2B5EF4-FFF2-40B4-BE49-F238E27FC236}">
              <a16:creationId xmlns:a16="http://schemas.microsoft.com/office/drawing/2014/main" id="{7D050825-0032-4D6B-90B2-0BC805287B4F}"/>
            </a:ext>
          </a:extLst>
        </xdr:cNvPr>
        <xdr:cNvSpPr txBox="1"/>
      </xdr:nvSpPr>
      <xdr:spPr>
        <a:xfrm>
          <a:off x="952500" y="3257550"/>
          <a:ext cx="1821613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pPr marL="0" marR="0" rtl="0">
            <a:spcBef>
              <a:spcPts val="0"/>
            </a:spcBef>
            <a:spcAft>
              <a:spcPts val="0"/>
            </a:spcAft>
          </a:pPr>
          <a:r>
            <a:rPr lang="et" sz="2000">
              <a:solidFill>
                <a:srgbClr val="000000"/>
              </a:solidFill>
              <a:effectLst/>
              <a:latin typeface="Courier New" panose="02070309020205020404" pitchFamily="49" charset="0"/>
              <a:ea typeface="Times New Roman" panose="02020603050405020304" pitchFamily="18" charset="0"/>
            </a:rPr>
            <a:t>=TODAY()</a:t>
          </a:r>
          <a:endParaRPr lang="en-US" sz="2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565351</xdr:colOff>
      <xdr:row>16</xdr:row>
      <xdr:rowOff>84094</xdr:rowOff>
    </xdr:from>
    <xdr:to>
      <xdr:col>4</xdr:col>
      <xdr:colOff>533451</xdr:colOff>
      <xdr:row>21</xdr:row>
      <xdr:rowOff>84094</xdr:rowOff>
    </xdr:to>
    <xdr:sp macro="" textlink="">
      <xdr:nvSpPr>
        <xdr:cNvPr id="14" name="Kaar 13">
          <a:extLst>
            <a:ext uri="{FF2B5EF4-FFF2-40B4-BE49-F238E27FC236}">
              <a16:creationId xmlns:a16="http://schemas.microsoft.com/office/drawing/2014/main" id="{9AEAFB22-FAEF-45F0-8D49-E338D2C630D3}"/>
            </a:ext>
          </a:extLst>
        </xdr:cNvPr>
        <xdr:cNvSpPr/>
      </xdr:nvSpPr>
      <xdr:spPr>
        <a:xfrm rot="18907235">
          <a:off x="1784551" y="3132094"/>
          <a:ext cx="1187300" cy="952500"/>
        </a:xfrm>
        <a:prstGeom prst="arc">
          <a:avLst>
            <a:gd name="adj1" fmla="val 16200000"/>
            <a:gd name="adj2" fmla="val 21382648"/>
          </a:avLst>
        </a:prstGeom>
        <a:ln>
          <a:solidFill>
            <a:srgbClr val="217346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4</xdr:col>
      <xdr:colOff>561975</xdr:colOff>
      <xdr:row>16</xdr:row>
      <xdr:rowOff>79200</xdr:rowOff>
    </xdr:from>
    <xdr:to>
      <xdr:col>7</xdr:col>
      <xdr:colOff>562088</xdr:colOff>
      <xdr:row>17</xdr:row>
      <xdr:rowOff>161926</xdr:rowOff>
    </xdr:to>
    <xdr:sp macro="" textlink="">
      <xdr:nvSpPr>
        <xdr:cNvPr id="15" name="txt_ValemViiktekstÜlemine" descr="Funktsioon&#10;">
          <a:extLst>
            <a:ext uri="{FF2B5EF4-FFF2-40B4-BE49-F238E27FC236}">
              <a16:creationId xmlns:a16="http://schemas.microsoft.com/office/drawing/2014/main" id="{C10836BE-AF4E-4C6C-9D7E-9056BC49A3A3}"/>
            </a:ext>
          </a:extLst>
        </xdr:cNvPr>
        <xdr:cNvSpPr txBox="1">
          <a:spLocks noChangeArrowheads="1"/>
        </xdr:cNvSpPr>
      </xdr:nvSpPr>
      <xdr:spPr bwMode="auto">
        <a:xfrm>
          <a:off x="3000375" y="3127200"/>
          <a:ext cx="1828913" cy="27322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ctr" anchorCtr="0">
          <a:noAutofit/>
        </a:bodyPr>
        <a:lstStyle/>
        <a:p>
          <a:pPr marL="0" marR="0" algn="ctr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t" sz="1100">
              <a:solidFill>
                <a:srgbClr val="217346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Ei vaja argumente!!!</a:t>
          </a:r>
        </a:p>
      </xdr:txBody>
    </xdr:sp>
    <xdr:clientData/>
  </xdr:twoCellAnchor>
  <xdr:twoCellAnchor>
    <xdr:from>
      <xdr:col>2</xdr:col>
      <xdr:colOff>276226</xdr:colOff>
      <xdr:row>19</xdr:row>
      <xdr:rowOff>19050</xdr:rowOff>
    </xdr:from>
    <xdr:to>
      <xdr:col>4</xdr:col>
      <xdr:colOff>276226</xdr:colOff>
      <xdr:row>21</xdr:row>
      <xdr:rowOff>38100</xdr:rowOff>
    </xdr:to>
    <xdr:sp macro="" textlink="">
      <xdr:nvSpPr>
        <xdr:cNvPr id="17" name="txt_Valem" descr="=TODAY()">
          <a:extLst>
            <a:ext uri="{FF2B5EF4-FFF2-40B4-BE49-F238E27FC236}">
              <a16:creationId xmlns:a16="http://schemas.microsoft.com/office/drawing/2014/main" id="{BE7B9E44-BD70-4DE8-BE6A-07F07CD961A0}"/>
            </a:ext>
          </a:extLst>
        </xdr:cNvPr>
        <xdr:cNvSpPr txBox="1"/>
      </xdr:nvSpPr>
      <xdr:spPr>
        <a:xfrm>
          <a:off x="1495426" y="3638550"/>
          <a:ext cx="121920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pPr marL="0" marR="0" rtl="0">
            <a:spcBef>
              <a:spcPts val="0"/>
            </a:spcBef>
            <a:spcAft>
              <a:spcPts val="0"/>
            </a:spcAft>
          </a:pPr>
          <a:r>
            <a:rPr lang="et" sz="2000">
              <a:solidFill>
                <a:srgbClr val="000000"/>
              </a:solidFill>
              <a:effectLst/>
              <a:latin typeface="Courier New" panose="02070309020205020404" pitchFamily="49" charset="0"/>
              <a:ea typeface="Times New Roman" panose="02020603050405020304" pitchFamily="18" charset="0"/>
            </a:rPr>
            <a:t>=NOW()</a:t>
          </a:r>
          <a:endParaRPr lang="en-US" sz="2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19051</xdr:colOff>
      <xdr:row>19</xdr:row>
      <xdr:rowOff>161925</xdr:rowOff>
    </xdr:from>
    <xdr:to>
      <xdr:col>6</xdr:col>
      <xdr:colOff>19051</xdr:colOff>
      <xdr:row>21</xdr:row>
      <xdr:rowOff>180975</xdr:rowOff>
    </xdr:to>
    <xdr:sp macro="" textlink="">
      <xdr:nvSpPr>
        <xdr:cNvPr id="18" name="txt_Valem" descr="=TODAY()">
          <a:extLst>
            <a:ext uri="{FF2B5EF4-FFF2-40B4-BE49-F238E27FC236}">
              <a16:creationId xmlns:a16="http://schemas.microsoft.com/office/drawing/2014/main" id="{AEEDA0FA-F2C4-4AFB-A0B8-F6023ED17DEC}"/>
            </a:ext>
          </a:extLst>
        </xdr:cNvPr>
        <xdr:cNvSpPr txBox="1"/>
      </xdr:nvSpPr>
      <xdr:spPr>
        <a:xfrm>
          <a:off x="2457451" y="3781425"/>
          <a:ext cx="121920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pPr marL="0" marR="0" rtl="0">
            <a:spcBef>
              <a:spcPts val="0"/>
            </a:spcBef>
            <a:spcAft>
              <a:spcPts val="0"/>
            </a:spcAft>
          </a:pPr>
          <a:r>
            <a:rPr lang="et" sz="2000">
              <a:solidFill>
                <a:srgbClr val="000000"/>
              </a:solidFill>
              <a:effectLst/>
              <a:latin typeface="Courier New" panose="02070309020205020404" pitchFamily="49" charset="0"/>
              <a:ea typeface="Times New Roman" panose="02020603050405020304" pitchFamily="18" charset="0"/>
            </a:rPr>
            <a:t>=PI()</a:t>
          </a:r>
          <a:endParaRPr lang="en-US" sz="2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352261</xdr:colOff>
      <xdr:row>17</xdr:row>
      <xdr:rowOff>54395</xdr:rowOff>
    </xdr:from>
    <xdr:to>
      <xdr:col>5</xdr:col>
      <xdr:colOff>85561</xdr:colOff>
      <xdr:row>23</xdr:row>
      <xdr:rowOff>179770</xdr:rowOff>
    </xdr:to>
    <xdr:sp macro="" textlink="">
      <xdr:nvSpPr>
        <xdr:cNvPr id="19" name="Kaar 18">
          <a:extLst>
            <a:ext uri="{FF2B5EF4-FFF2-40B4-BE49-F238E27FC236}">
              <a16:creationId xmlns:a16="http://schemas.microsoft.com/office/drawing/2014/main" id="{059447BC-6331-4869-B3AE-CE1C946B2740}"/>
            </a:ext>
          </a:extLst>
        </xdr:cNvPr>
        <xdr:cNvSpPr/>
      </xdr:nvSpPr>
      <xdr:spPr>
        <a:xfrm rot="18737171">
          <a:off x="2023123" y="3450833"/>
          <a:ext cx="1268375" cy="952500"/>
        </a:xfrm>
        <a:prstGeom prst="arc">
          <a:avLst>
            <a:gd name="adj1" fmla="val 16200000"/>
            <a:gd name="adj2" fmla="val 20348710"/>
          </a:avLst>
        </a:prstGeom>
        <a:ln>
          <a:solidFill>
            <a:srgbClr val="217346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4</xdr:col>
      <xdr:colOff>590386</xdr:colOff>
      <xdr:row>17</xdr:row>
      <xdr:rowOff>159172</xdr:rowOff>
    </xdr:from>
    <xdr:to>
      <xdr:col>6</xdr:col>
      <xdr:colOff>323686</xdr:colOff>
      <xdr:row>24</xdr:row>
      <xdr:rowOff>94047</xdr:rowOff>
    </xdr:to>
    <xdr:sp macro="" textlink="">
      <xdr:nvSpPr>
        <xdr:cNvPr id="22" name="Kaar 21">
          <a:extLst>
            <a:ext uri="{FF2B5EF4-FFF2-40B4-BE49-F238E27FC236}">
              <a16:creationId xmlns:a16="http://schemas.microsoft.com/office/drawing/2014/main" id="{F86BA892-4A0C-4B01-9919-14555902DA11}"/>
            </a:ext>
          </a:extLst>
        </xdr:cNvPr>
        <xdr:cNvSpPr/>
      </xdr:nvSpPr>
      <xdr:spPr>
        <a:xfrm rot="17910356">
          <a:off x="2870848" y="3555610"/>
          <a:ext cx="1268375" cy="952500"/>
        </a:xfrm>
        <a:prstGeom prst="arc">
          <a:avLst>
            <a:gd name="adj1" fmla="val 16200000"/>
            <a:gd name="adj2" fmla="val 19403400"/>
          </a:avLst>
        </a:prstGeom>
        <a:ln>
          <a:solidFill>
            <a:srgbClr val="217346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4</xdr:col>
      <xdr:colOff>375462</xdr:colOff>
      <xdr:row>20</xdr:row>
      <xdr:rowOff>43638</xdr:rowOff>
    </xdr:from>
    <xdr:to>
      <xdr:col>6</xdr:col>
      <xdr:colOff>424637</xdr:colOff>
      <xdr:row>25</xdr:row>
      <xdr:rowOff>43638</xdr:rowOff>
    </xdr:to>
    <xdr:sp macro="" textlink="">
      <xdr:nvSpPr>
        <xdr:cNvPr id="20" name="Kaar 19">
          <a:extLst>
            <a:ext uri="{FF2B5EF4-FFF2-40B4-BE49-F238E27FC236}">
              <a16:creationId xmlns:a16="http://schemas.microsoft.com/office/drawing/2014/main" id="{64136D59-9B41-4448-82C6-36E188DD7EA6}"/>
            </a:ext>
          </a:extLst>
        </xdr:cNvPr>
        <xdr:cNvSpPr/>
      </xdr:nvSpPr>
      <xdr:spPr>
        <a:xfrm rot="19959187">
          <a:off x="2813862" y="3853638"/>
          <a:ext cx="1268375" cy="952500"/>
        </a:xfrm>
        <a:prstGeom prst="arc">
          <a:avLst>
            <a:gd name="adj1" fmla="val 16200000"/>
            <a:gd name="adj2" fmla="val 19403400"/>
          </a:avLst>
        </a:prstGeom>
        <a:ln>
          <a:solidFill>
            <a:srgbClr val="217346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6</xdr:col>
      <xdr:colOff>114301</xdr:colOff>
      <xdr:row>19</xdr:row>
      <xdr:rowOff>88725</xdr:rowOff>
    </xdr:from>
    <xdr:to>
      <xdr:col>7</xdr:col>
      <xdr:colOff>533401</xdr:colOff>
      <xdr:row>20</xdr:row>
      <xdr:rowOff>171451</xdr:rowOff>
    </xdr:to>
    <xdr:sp macro="" textlink="">
      <xdr:nvSpPr>
        <xdr:cNvPr id="21" name="txt_ValemViiktekstÜlemine" descr="Funktsioon&#10;">
          <a:extLst>
            <a:ext uri="{FF2B5EF4-FFF2-40B4-BE49-F238E27FC236}">
              <a16:creationId xmlns:a16="http://schemas.microsoft.com/office/drawing/2014/main" id="{46B4D2E6-4852-4875-90E9-1440068BE04D}"/>
            </a:ext>
          </a:extLst>
        </xdr:cNvPr>
        <xdr:cNvSpPr txBox="1">
          <a:spLocks noChangeArrowheads="1"/>
        </xdr:cNvSpPr>
      </xdr:nvSpPr>
      <xdr:spPr bwMode="auto">
        <a:xfrm>
          <a:off x="3771901" y="3708225"/>
          <a:ext cx="1028700" cy="27322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ctr" anchorCtr="0">
          <a:noAutofit/>
        </a:bodyPr>
        <a:lstStyle/>
        <a:p>
          <a:pPr marL="0" marR="0" algn="ctr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t" sz="1100">
              <a:solidFill>
                <a:srgbClr val="217346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Ei ole muutlik</a:t>
          </a:r>
        </a:p>
      </xdr:txBody>
    </xdr: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304800</xdr:colOff>
      <xdr:row>25</xdr:row>
      <xdr:rowOff>114300</xdr:rowOff>
    </xdr:to>
    <xdr:sp macro="" textlink="">
      <xdr:nvSpPr>
        <xdr:cNvPr id="5128" name="AutoShape 8" descr="{\displaystyle S=4\pi r^{2}\,=\pi d^{2}.\,}">
          <a:extLst>
            <a:ext uri="{FF2B5EF4-FFF2-40B4-BE49-F238E27FC236}">
              <a16:creationId xmlns:a16="http://schemas.microsoft.com/office/drawing/2014/main" id="{6AF467B0-3B22-4EF8-9965-CC5905069565}"/>
            </a:ext>
          </a:extLst>
        </xdr:cNvPr>
        <xdr:cNvSpPr>
          <a:spLocks noChangeAspect="1" noChangeArrowheads="1"/>
        </xdr:cNvSpPr>
      </xdr:nvSpPr>
      <xdr:spPr bwMode="auto">
        <a:xfrm>
          <a:off x="11811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142875</xdr:rowOff>
    </xdr:from>
    <xdr:to>
      <xdr:col>9</xdr:col>
      <xdr:colOff>303742</xdr:colOff>
      <xdr:row>22</xdr:row>
      <xdr:rowOff>38100</xdr:rowOff>
    </xdr:to>
    <xdr:grpSp>
      <xdr:nvGrpSpPr>
        <xdr:cNvPr id="2" name="Rühm 1">
          <a:extLst>
            <a:ext uri="{FF2B5EF4-FFF2-40B4-BE49-F238E27FC236}">
              <a16:creationId xmlns:a16="http://schemas.microsoft.com/office/drawing/2014/main" id="{7F28CB07-5EBC-45AF-A796-8C7EA8E8E209}"/>
            </a:ext>
          </a:extLst>
        </xdr:cNvPr>
        <xdr:cNvGrpSpPr/>
      </xdr:nvGrpSpPr>
      <xdr:grpSpPr>
        <a:xfrm>
          <a:off x="95250" y="142875"/>
          <a:ext cx="5694892" cy="4086225"/>
          <a:chOff x="95250" y="142875"/>
          <a:chExt cx="5694892" cy="4191000"/>
        </a:xfrm>
      </xdr:grpSpPr>
      <xdr:grpSp>
        <xdr:nvGrpSpPr>
          <xdr:cNvPr id="3" name="Arvutage nagu tšempion" descr="Arvutage nagu tšempion &#10;Siin on mõned meetodid Excelis numbrite lisamiseks: &#10;Valige puuviljade koguste alt kollane lahter. &#10;Tüüp = SUM(D4:D7), ning seejärel vajutage sisestusklahvi. Kui olete lõpetanud, kuvatakse teile &#10;tulem on 170. &#10;Siin on teine lisamisviis, kasutades kiirklahvi. Valige lihakoguste alt kollane lahter. &#10;Vajutage esmalt klahvi Alt  =. Seejärel vajutage nuppu Enter. &#10;Nüüd lisage ainult arvud, mis on suuremad kui 50. Valige viimane kollane lahter. Tüüp = SUMIF(D11:D15,&quot;&gt;50&quot;)&#10;ja seejärel vajutage nuppu Enter. Tulem on 100. &#10;Vaadake detailsema teabe saamiseks alla &#10;Järgmine samm ">
            <a:extLst>
              <a:ext uri="{FF2B5EF4-FFF2-40B4-BE49-F238E27FC236}">
                <a16:creationId xmlns:a16="http://schemas.microsoft.com/office/drawing/2014/main" id="{A37EB417-44F1-49A8-B396-4AE6639672F0}"/>
              </a:ext>
            </a:extLst>
          </xdr:cNvPr>
          <xdr:cNvGrpSpPr/>
        </xdr:nvGrpSpPr>
        <xdr:grpSpPr>
          <a:xfrm>
            <a:off x="95250" y="142875"/>
            <a:ext cx="5694892" cy="4191000"/>
            <a:chOff x="326572" y="266702"/>
            <a:chExt cx="5705475" cy="4547081"/>
          </a:xfrm>
        </xdr:grpSpPr>
        <xdr:grpSp>
          <xdr:nvGrpSpPr>
            <xdr:cNvPr id="5" name="Arvude lisamise juhend">
              <a:extLst>
                <a:ext uri="{FF2B5EF4-FFF2-40B4-BE49-F238E27FC236}">
                  <a16:creationId xmlns:a16="http://schemas.microsoft.com/office/drawing/2014/main" id="{FA117C4F-AE6E-458A-BA86-3B0A2D962F27}"/>
                </a:ext>
              </a:extLst>
            </xdr:cNvPr>
            <xdr:cNvGrpSpPr/>
          </xdr:nvGrpSpPr>
          <xdr:grpSpPr>
            <a:xfrm>
              <a:off x="326572" y="266702"/>
              <a:ext cx="5705475" cy="4547081"/>
              <a:chOff x="0" y="0"/>
              <a:chExt cx="5695950" cy="4509883"/>
            </a:xfrm>
          </xdr:grpSpPr>
          <xdr:sp macro="" textlink="">
            <xdr:nvSpPr>
              <xdr:cNvPr id="7" name="Taust" descr="Taust">
                <a:extLst>
                  <a:ext uri="{FF2B5EF4-FFF2-40B4-BE49-F238E27FC236}">
                    <a16:creationId xmlns:a16="http://schemas.microsoft.com/office/drawing/2014/main" id="{EFF58A1C-D979-4D2E-B76B-67BAEAB792DC}"/>
                  </a:ext>
                </a:extLst>
              </xdr:cNvPr>
              <xdr:cNvSpPr/>
            </xdr:nvSpPr>
            <xdr:spPr>
              <a:xfrm>
                <a:off x="0" y="0"/>
                <a:ext cx="5695950" cy="4509883"/>
              </a:xfrm>
              <a:prstGeom prst="rect">
                <a:avLst/>
              </a:prstGeom>
              <a:solidFill>
                <a:srgbClr val="F5F5F5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/>
                <a:endParaRPr lang="en-US" sz="1100"/>
              </a:p>
            </xdr:txBody>
          </xdr:sp>
          <xdr:sp macro="" textlink="">
            <xdr:nvSpPr>
              <xdr:cNvPr id="8" name="Etapp" descr="Arvutage nagu tšempion">
                <a:extLst>
                  <a:ext uri="{FF2B5EF4-FFF2-40B4-BE49-F238E27FC236}">
                    <a16:creationId xmlns:a16="http://schemas.microsoft.com/office/drawing/2014/main" id="{A8FF878B-1549-4A37-BEE4-693D1228CD2C}"/>
                  </a:ext>
                </a:extLst>
              </xdr:cNvPr>
              <xdr:cNvSpPr txBox="1"/>
            </xdr:nvSpPr>
            <xdr:spPr>
              <a:xfrm>
                <a:off x="231748" y="118698"/>
                <a:ext cx="5216551" cy="49090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lIns="0" rIns="0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t" sz="2200" b="0" i="0" u="none" strike="noStrike" kern="0" cap="none" spc="0" normalizeH="0" baseline="0">
                    <a:ln>
                      <a:noFill/>
                    </a:ln>
                    <a:solidFill>
                      <a:schemeClr val="bg2">
                        <a:lumMod val="25000"/>
                      </a:schemeClr>
                    </a:solidFill>
                    <a:effectLst/>
                    <a:uLnTx/>
                    <a:uFillTx/>
                    <a:latin typeface="+mn-lt"/>
                    <a:ea typeface="Segoe UI" pitchFamily="34" charset="0"/>
                    <a:cs typeface="Segoe UI Light" panose="020B0502040204020203" pitchFamily="34" charset="0"/>
                  </a:rPr>
                  <a:t>Lahtrinimede kasutamine</a:t>
                </a:r>
              </a:p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t" sz="22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+mn-lt"/>
                  <a:ea typeface="Segoe UI" pitchFamily="34" charset="0"/>
                  <a:cs typeface="Segoe UI Light" panose="020B0502040204020203" pitchFamily="34" charset="0"/>
                </a:endParaRPr>
              </a:p>
            </xdr:txBody>
          </xdr:sp>
          <xdr:cxnSp macro="">
            <xdr:nvCxnSpPr>
              <xdr:cNvPr id="9" name="Alumine rida" descr="Dekoratiivne joon">
                <a:extLst>
                  <a:ext uri="{FF2B5EF4-FFF2-40B4-BE49-F238E27FC236}">
                    <a16:creationId xmlns:a16="http://schemas.microsoft.com/office/drawing/2014/main" id="{0E2E99D7-C965-4F18-8730-8C12FF760463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34924" y="3398539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" name="Ülemine rida" descr="Dekoratiivne joon">
                <a:extLst>
                  <a:ext uri="{FF2B5EF4-FFF2-40B4-BE49-F238E27FC236}">
                    <a16:creationId xmlns:a16="http://schemas.microsoft.com/office/drawing/2014/main" id="{F81B1E3D-86C9-4318-8CCE-EF04421EF6BD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34924" y="626111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6" name="Etapp" descr="Valige puuviljade koguste alt kollane lahter">
              <a:extLst>
                <a:ext uri="{FF2B5EF4-FFF2-40B4-BE49-F238E27FC236}">
                  <a16:creationId xmlns:a16="http://schemas.microsoft.com/office/drawing/2014/main" id="{3D5C9722-A9D3-4A17-A5AC-6B0FBC9F4C30}"/>
                </a:ext>
              </a:extLst>
            </xdr:cNvPr>
            <xdr:cNvSpPr txBox="1"/>
          </xdr:nvSpPr>
          <xdr:spPr>
            <a:xfrm>
              <a:off x="460659" y="1039756"/>
              <a:ext cx="5305253" cy="29531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1. Lisa veergudele </a:t>
              </a:r>
              <a:r>
                <a:rPr lang="et" sz="1100" b="0" i="0" u="sng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nimed</a:t>
              </a: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ning kasuta nimesid valemis.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</xdr:grpSp>
      <xdr:sp macro="" textlink="">
        <xdr:nvSpPr>
          <xdr:cNvPr id="4" name="Ristkülik 3" descr="as">
            <a:extLst>
              <a:ext uri="{FF2B5EF4-FFF2-40B4-BE49-F238E27FC236}">
                <a16:creationId xmlns:a16="http://schemas.microsoft.com/office/drawing/2014/main" id="{BB406B9D-7D43-45DC-8D82-34FAD1DD6901}"/>
              </a:ext>
            </a:extLst>
          </xdr:cNvPr>
          <xdr:cNvSpPr/>
        </xdr:nvSpPr>
        <xdr:spPr>
          <a:xfrm>
            <a:off x="4000500" y="3848100"/>
            <a:ext cx="1428750" cy="409575"/>
          </a:xfrm>
          <a:prstGeom prst="rect">
            <a:avLst/>
          </a:prstGeom>
          <a:solidFill>
            <a:srgbClr val="217346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t-EE" sz="1800" b="1"/>
              <a:t>Salvesta</a:t>
            </a:r>
          </a:p>
        </xdr:txBody>
      </xdr:sp>
    </xdr:grpSp>
    <xdr:clientData/>
  </xdr:twoCellAnchor>
  <xdr:twoCellAnchor editAs="oneCell">
    <xdr:from>
      <xdr:col>1</xdr:col>
      <xdr:colOff>276225</xdr:colOff>
      <xdr:row>6</xdr:row>
      <xdr:rowOff>38100</xdr:rowOff>
    </xdr:from>
    <xdr:to>
      <xdr:col>7</xdr:col>
      <xdr:colOff>19050</xdr:colOff>
      <xdr:row>16</xdr:row>
      <xdr:rowOff>86141</xdr:rowOff>
    </xdr:to>
    <xdr:pic>
      <xdr:nvPicPr>
        <xdr:cNvPr id="11" name="Pilt 10" descr="https://www.metshein.com/wp-content/uploads/2018/09/excel2016_081.jpg">
          <a:extLst>
            <a:ext uri="{FF2B5EF4-FFF2-40B4-BE49-F238E27FC236}">
              <a16:creationId xmlns:a16="http://schemas.microsoft.com/office/drawing/2014/main" id="{FFE5B074-167F-48C4-93C7-06AD7FD89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181100"/>
          <a:ext cx="3400425" cy="1953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8"/>
  <sheetViews>
    <sheetView workbookViewId="0"/>
  </sheetViews>
  <sheetFormatPr defaultRowHeight="15"/>
  <sheetData>
    <row r="1" spans="1:3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92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36" customHeight="1">
      <c r="A3" s="21" t="s">
        <v>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2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>
      <c r="A12" s="4" t="s">
        <v>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</sheetData>
  <mergeCells count="2">
    <mergeCell ref="A3:M3"/>
    <mergeCell ref="A4:L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C793-4BBB-4D50-BDA0-75AFD71F8DDC}">
  <dimension ref="K1:AO57"/>
  <sheetViews>
    <sheetView workbookViewId="0">
      <selection activeCell="R3" sqref="R3"/>
    </sheetView>
  </sheetViews>
  <sheetFormatPr defaultRowHeight="15"/>
  <cols>
    <col min="11" max="11" width="18.42578125" bestFit="1" customWidth="1"/>
    <col min="12" max="12" width="8.5703125" customWidth="1"/>
    <col min="13" max="13" width="9" bestFit="1" customWidth="1"/>
    <col min="14" max="14" width="8.42578125" bestFit="1" customWidth="1"/>
    <col min="15" max="15" width="7.5703125" bestFit="1" customWidth="1"/>
    <col min="16" max="16" width="5.42578125" customWidth="1"/>
    <col min="17" max="17" width="5.5703125" bestFit="1" customWidth="1"/>
    <col min="18" max="18" width="9.7109375" bestFit="1" customWidth="1"/>
    <col min="19" max="19" width="7.28515625" bestFit="1" customWidth="1"/>
    <col min="20" max="20" width="9.140625" bestFit="1" customWidth="1"/>
    <col min="21" max="21" width="8.140625" customWidth="1"/>
    <col min="22" max="39" width="3" bestFit="1" customWidth="1"/>
    <col min="41" max="41" width="11.42578125" customWidth="1"/>
  </cols>
  <sheetData>
    <row r="1" spans="11:41">
      <c r="K1" s="6" t="s">
        <v>24</v>
      </c>
      <c r="L1" s="5"/>
      <c r="M1" s="5"/>
      <c r="N1" s="5"/>
      <c r="O1" s="5"/>
      <c r="P1" s="5"/>
      <c r="Q1" s="5"/>
      <c r="R1" s="5"/>
      <c r="S1" s="5"/>
      <c r="T1" s="5"/>
      <c r="U1" s="5"/>
    </row>
    <row r="2" spans="11:41">
      <c r="K2" s="16" t="s">
        <v>3</v>
      </c>
      <c r="L2" s="16" t="s">
        <v>4</v>
      </c>
      <c r="M2" s="16" t="s">
        <v>5</v>
      </c>
      <c r="N2" s="16" t="s">
        <v>6</v>
      </c>
      <c r="O2" s="16" t="s">
        <v>7</v>
      </c>
      <c r="P2" s="16" t="s">
        <v>8</v>
      </c>
      <c r="Q2" s="16" t="s">
        <v>9</v>
      </c>
      <c r="R2" s="16" t="s">
        <v>10</v>
      </c>
      <c r="S2" s="16" t="s">
        <v>11</v>
      </c>
      <c r="T2" s="16" t="s">
        <v>12</v>
      </c>
      <c r="U2" s="16" t="s">
        <v>13</v>
      </c>
    </row>
    <row r="3" spans="11:41">
      <c r="K3" s="9" t="s">
        <v>14</v>
      </c>
      <c r="L3" s="9">
        <v>158</v>
      </c>
      <c r="M3" s="9">
        <v>153</v>
      </c>
      <c r="N3" s="9">
        <v>164</v>
      </c>
      <c r="O3" s="9">
        <v>181</v>
      </c>
      <c r="P3" s="9">
        <v>139</v>
      </c>
      <c r="Q3" s="9">
        <v>129</v>
      </c>
      <c r="R3" s="10">
        <f>AVERAGE(A3:Q3)</f>
        <v>154</v>
      </c>
      <c r="S3" s="10">
        <f>MAX(A3:Q3)</f>
        <v>181</v>
      </c>
      <c r="T3" s="10">
        <f>MIN(A3:Q3)</f>
        <v>129</v>
      </c>
      <c r="U3" s="10">
        <f>SUM(A3:Q3)</f>
        <v>924</v>
      </c>
    </row>
    <row r="4" spans="11:41">
      <c r="K4" s="9" t="s">
        <v>15</v>
      </c>
      <c r="L4" s="9">
        <v>174</v>
      </c>
      <c r="M4" s="9">
        <v>145</v>
      </c>
      <c r="N4" s="9">
        <v>146</v>
      </c>
      <c r="O4" s="9">
        <v>132</v>
      </c>
      <c r="P4" s="9">
        <v>199</v>
      </c>
      <c r="Q4" s="9">
        <v>125</v>
      </c>
      <c r="R4" s="10">
        <f t="shared" ref="R4:R12" si="0">AVERAGE(A4:Q4)</f>
        <v>153.5</v>
      </c>
      <c r="S4" s="10">
        <f t="shared" ref="S4:S12" si="1">MAX(A4:Q4)</f>
        <v>199</v>
      </c>
      <c r="T4" s="10">
        <f t="shared" ref="T4:T12" si="2">MIN(A4:Q4)</f>
        <v>125</v>
      </c>
      <c r="U4" s="10">
        <f t="shared" ref="U4:U12" si="3">SUM(A4:Q4)</f>
        <v>921</v>
      </c>
    </row>
    <row r="5" spans="11:41">
      <c r="K5" s="9" t="s">
        <v>16</v>
      </c>
      <c r="L5" s="9">
        <v>109</v>
      </c>
      <c r="M5" s="9">
        <v>116</v>
      </c>
      <c r="N5" s="9">
        <v>114</v>
      </c>
      <c r="O5" s="9">
        <v>155</v>
      </c>
      <c r="P5" s="9">
        <v>176</v>
      </c>
      <c r="Q5" s="9">
        <v>123</v>
      </c>
      <c r="R5" s="10">
        <f t="shared" si="0"/>
        <v>132.16666666666666</v>
      </c>
      <c r="S5" s="10">
        <f t="shared" si="1"/>
        <v>176</v>
      </c>
      <c r="T5" s="10">
        <f t="shared" si="2"/>
        <v>109</v>
      </c>
      <c r="U5" s="10">
        <f t="shared" si="3"/>
        <v>793</v>
      </c>
    </row>
    <row r="6" spans="11:41">
      <c r="K6" s="9" t="s">
        <v>17</v>
      </c>
      <c r="L6" s="9">
        <v>146</v>
      </c>
      <c r="M6" s="9">
        <v>152</v>
      </c>
      <c r="N6" s="9">
        <v>126</v>
      </c>
      <c r="O6" s="9">
        <v>125</v>
      </c>
      <c r="P6" s="9">
        <v>105</v>
      </c>
      <c r="Q6" s="9">
        <v>179</v>
      </c>
      <c r="R6" s="10">
        <f t="shared" si="0"/>
        <v>138.83333333333334</v>
      </c>
      <c r="S6" s="10">
        <f t="shared" si="1"/>
        <v>179</v>
      </c>
      <c r="T6" s="10">
        <f t="shared" si="2"/>
        <v>105</v>
      </c>
      <c r="U6" s="10">
        <f t="shared" si="3"/>
        <v>833</v>
      </c>
    </row>
    <row r="7" spans="11:41">
      <c r="K7" s="9" t="s">
        <v>18</v>
      </c>
      <c r="L7" s="9">
        <v>146</v>
      </c>
      <c r="M7" s="9">
        <v>153</v>
      </c>
      <c r="N7" s="9">
        <v>195</v>
      </c>
      <c r="O7" s="9">
        <v>137</v>
      </c>
      <c r="P7" s="9">
        <v>158</v>
      </c>
      <c r="Q7" s="9">
        <v>188</v>
      </c>
      <c r="R7" s="10">
        <f t="shared" si="0"/>
        <v>162.83333333333334</v>
      </c>
      <c r="S7" s="10">
        <f t="shared" si="1"/>
        <v>195</v>
      </c>
      <c r="T7" s="10">
        <f t="shared" si="2"/>
        <v>137</v>
      </c>
      <c r="U7" s="10">
        <f t="shared" si="3"/>
        <v>977</v>
      </c>
    </row>
    <row r="8" spans="11:41">
      <c r="K8" s="9" t="s">
        <v>19</v>
      </c>
      <c r="L8" s="9">
        <v>198</v>
      </c>
      <c r="M8" s="9">
        <v>128</v>
      </c>
      <c r="N8" s="9">
        <v>120</v>
      </c>
      <c r="O8" s="9">
        <v>150</v>
      </c>
      <c r="P8" s="9">
        <v>173</v>
      </c>
      <c r="Q8" s="9">
        <v>193</v>
      </c>
      <c r="R8" s="10">
        <f t="shared" si="0"/>
        <v>160.33333333333334</v>
      </c>
      <c r="S8" s="10">
        <f t="shared" si="1"/>
        <v>198</v>
      </c>
      <c r="T8" s="10">
        <f t="shared" si="2"/>
        <v>120</v>
      </c>
      <c r="U8" s="10">
        <f t="shared" si="3"/>
        <v>962</v>
      </c>
    </row>
    <row r="9" spans="11:41">
      <c r="K9" s="9" t="s">
        <v>20</v>
      </c>
      <c r="L9" s="9">
        <v>160</v>
      </c>
      <c r="M9" s="9">
        <v>146</v>
      </c>
      <c r="N9" s="9">
        <v>102</v>
      </c>
      <c r="O9" s="9">
        <v>118</v>
      </c>
      <c r="P9" s="9">
        <v>108</v>
      </c>
      <c r="Q9" s="9">
        <v>195</v>
      </c>
      <c r="R9" s="10">
        <f t="shared" si="0"/>
        <v>138.16666666666666</v>
      </c>
      <c r="S9" s="10">
        <f t="shared" si="1"/>
        <v>195</v>
      </c>
      <c r="T9" s="10">
        <f t="shared" si="2"/>
        <v>102</v>
      </c>
      <c r="U9" s="10">
        <f t="shared" si="3"/>
        <v>829</v>
      </c>
    </row>
    <row r="10" spans="11:41">
      <c r="K10" s="9" t="s">
        <v>21</v>
      </c>
      <c r="L10" s="9">
        <v>136</v>
      </c>
      <c r="M10" s="9">
        <v>144</v>
      </c>
      <c r="N10" s="9">
        <v>182</v>
      </c>
      <c r="O10" s="9">
        <v>126</v>
      </c>
      <c r="P10" s="9">
        <v>131</v>
      </c>
      <c r="Q10" s="9">
        <v>200</v>
      </c>
      <c r="R10" s="10">
        <f t="shared" si="0"/>
        <v>153.16666666666666</v>
      </c>
      <c r="S10" s="10">
        <f t="shared" si="1"/>
        <v>200</v>
      </c>
      <c r="T10" s="10">
        <f t="shared" si="2"/>
        <v>126</v>
      </c>
      <c r="U10" s="10">
        <f t="shared" si="3"/>
        <v>919</v>
      </c>
    </row>
    <row r="11" spans="11:41">
      <c r="K11" s="9" t="s">
        <v>22</v>
      </c>
      <c r="L11" s="9">
        <v>170</v>
      </c>
      <c r="M11" s="9">
        <v>153</v>
      </c>
      <c r="N11" s="9">
        <v>135</v>
      </c>
      <c r="O11" s="9">
        <v>175</v>
      </c>
      <c r="P11" s="9">
        <v>112</v>
      </c>
      <c r="Q11" s="9">
        <v>163</v>
      </c>
      <c r="R11" s="10">
        <f t="shared" si="0"/>
        <v>151.33333333333334</v>
      </c>
      <c r="S11" s="10">
        <f t="shared" si="1"/>
        <v>175</v>
      </c>
      <c r="T11" s="10">
        <f t="shared" si="2"/>
        <v>112</v>
      </c>
      <c r="U11" s="10">
        <f t="shared" si="3"/>
        <v>908</v>
      </c>
    </row>
    <row r="12" spans="11:41">
      <c r="K12" s="9" t="s">
        <v>23</v>
      </c>
      <c r="L12" s="9">
        <v>182</v>
      </c>
      <c r="M12" s="9">
        <v>188</v>
      </c>
      <c r="N12" s="9">
        <v>160</v>
      </c>
      <c r="O12" s="9">
        <v>130</v>
      </c>
      <c r="P12" s="9">
        <v>171</v>
      </c>
      <c r="Q12" s="9">
        <v>160</v>
      </c>
      <c r="R12" s="10">
        <f t="shared" si="0"/>
        <v>165.16666666666666</v>
      </c>
      <c r="S12" s="10">
        <f t="shared" si="1"/>
        <v>188</v>
      </c>
      <c r="T12" s="10">
        <f t="shared" si="2"/>
        <v>130</v>
      </c>
      <c r="U12" s="10">
        <f t="shared" si="3"/>
        <v>991</v>
      </c>
    </row>
    <row r="14" spans="11:41">
      <c r="K14" s="6" t="s">
        <v>93</v>
      </c>
    </row>
    <row r="15" spans="11:41" ht="30">
      <c r="K15" s="1" t="s">
        <v>66</v>
      </c>
      <c r="L15" s="1">
        <v>1</v>
      </c>
      <c r="M15" s="1">
        <v>2</v>
      </c>
      <c r="N15" s="1">
        <v>3</v>
      </c>
      <c r="O15" s="1">
        <v>4</v>
      </c>
      <c r="P15" s="1">
        <v>5</v>
      </c>
      <c r="Q15" s="1">
        <v>6</v>
      </c>
      <c r="R15" s="1">
        <v>7</v>
      </c>
      <c r="S15" s="1">
        <v>8</v>
      </c>
      <c r="T15" s="1">
        <v>9</v>
      </c>
      <c r="U15" s="1">
        <v>10</v>
      </c>
      <c r="V15" s="1">
        <v>11</v>
      </c>
      <c r="W15" s="1">
        <v>12</v>
      </c>
      <c r="X15" s="1">
        <v>13</v>
      </c>
      <c r="Y15" s="1">
        <v>14</v>
      </c>
      <c r="Z15" s="1">
        <v>15</v>
      </c>
      <c r="AA15" s="1">
        <v>16</v>
      </c>
      <c r="AB15" s="1">
        <v>17</v>
      </c>
      <c r="AC15" s="1">
        <v>18</v>
      </c>
      <c r="AD15" s="1">
        <v>19</v>
      </c>
      <c r="AE15" s="1">
        <v>20</v>
      </c>
      <c r="AF15" s="1">
        <v>21</v>
      </c>
      <c r="AG15" s="1">
        <v>22</v>
      </c>
      <c r="AH15" s="1">
        <v>23</v>
      </c>
      <c r="AI15" s="1">
        <v>24</v>
      </c>
      <c r="AJ15" s="1">
        <v>25</v>
      </c>
      <c r="AK15" s="1">
        <v>26</v>
      </c>
      <c r="AL15" s="1">
        <v>27</v>
      </c>
      <c r="AM15" s="1">
        <v>28</v>
      </c>
      <c r="AN15" s="14" t="s">
        <v>94</v>
      </c>
      <c r="AO15" s="14" t="s">
        <v>91</v>
      </c>
    </row>
    <row r="16" spans="11:41">
      <c r="K16" s="9" t="s">
        <v>14</v>
      </c>
      <c r="L16" s="15" t="s">
        <v>92</v>
      </c>
      <c r="M16" s="9" t="s">
        <v>92</v>
      </c>
      <c r="N16" s="9" t="s">
        <v>92</v>
      </c>
      <c r="O16" s="9" t="s">
        <v>92</v>
      </c>
      <c r="P16" s="9" t="s">
        <v>92</v>
      </c>
      <c r="Q16" s="9" t="s">
        <v>92</v>
      </c>
      <c r="R16" s="9"/>
      <c r="S16" s="9"/>
      <c r="T16" s="9"/>
      <c r="U16" s="9"/>
      <c r="V16" s="9" t="s">
        <v>92</v>
      </c>
      <c r="W16" s="9" t="s">
        <v>92</v>
      </c>
      <c r="X16" s="9" t="s">
        <v>92</v>
      </c>
      <c r="Y16" s="9" t="s">
        <v>92</v>
      </c>
      <c r="Z16" s="9"/>
      <c r="AA16" s="9" t="s">
        <v>92</v>
      </c>
      <c r="AB16" s="9" t="s">
        <v>92</v>
      </c>
      <c r="AC16" s="9" t="s">
        <v>92</v>
      </c>
      <c r="AD16" s="9" t="s">
        <v>92</v>
      </c>
      <c r="AE16" s="9" t="s">
        <v>92</v>
      </c>
      <c r="AF16" s="9"/>
      <c r="AG16" s="9"/>
      <c r="AH16" s="9"/>
      <c r="AI16" s="9"/>
      <c r="AJ16" s="9"/>
      <c r="AK16" s="9"/>
      <c r="AL16" s="9"/>
      <c r="AM16" s="9"/>
      <c r="AN16" s="10">
        <f>COUNTA(L16:AM16)</f>
        <v>15</v>
      </c>
      <c r="AO16" s="10">
        <f>COUNTBLANK(L16:AM16)</f>
        <v>13</v>
      </c>
    </row>
    <row r="17" spans="11:41">
      <c r="K17" s="9" t="s">
        <v>15</v>
      </c>
      <c r="L17" s="9"/>
      <c r="M17" s="9" t="s">
        <v>92</v>
      </c>
      <c r="N17" s="9" t="s">
        <v>92</v>
      </c>
      <c r="O17" s="9" t="s">
        <v>92</v>
      </c>
      <c r="P17" s="9" t="s">
        <v>92</v>
      </c>
      <c r="Q17" s="9" t="s">
        <v>92</v>
      </c>
      <c r="R17" s="9" t="s">
        <v>92</v>
      </c>
      <c r="S17" s="9" t="s">
        <v>92</v>
      </c>
      <c r="T17" s="9" t="s">
        <v>92</v>
      </c>
      <c r="U17" s="9" t="s">
        <v>92</v>
      </c>
      <c r="V17" s="9" t="s">
        <v>92</v>
      </c>
      <c r="W17" s="9" t="s">
        <v>92</v>
      </c>
      <c r="X17" s="9" t="s">
        <v>92</v>
      </c>
      <c r="Y17" s="9" t="s">
        <v>92</v>
      </c>
      <c r="Z17" s="9" t="s">
        <v>92</v>
      </c>
      <c r="AA17" s="9" t="s">
        <v>92</v>
      </c>
      <c r="AB17" s="9" t="s">
        <v>92</v>
      </c>
      <c r="AC17" s="9" t="s">
        <v>92</v>
      </c>
      <c r="AD17" s="9" t="s">
        <v>92</v>
      </c>
      <c r="AE17" s="9" t="s">
        <v>92</v>
      </c>
      <c r="AF17" s="9"/>
      <c r="AG17" s="9" t="s">
        <v>92</v>
      </c>
      <c r="AH17" s="9"/>
      <c r="AI17" s="9" t="s">
        <v>92</v>
      </c>
      <c r="AJ17" s="9" t="s">
        <v>92</v>
      </c>
      <c r="AK17" s="9" t="s">
        <v>92</v>
      </c>
      <c r="AL17" s="9" t="s">
        <v>92</v>
      </c>
      <c r="AM17" s="9" t="s">
        <v>92</v>
      </c>
      <c r="AN17" s="10">
        <f t="shared" ref="AN17:AN24" si="4">COUNTA(L17:AM17)</f>
        <v>25</v>
      </c>
      <c r="AO17" s="10">
        <f t="shared" ref="AO17:AO24" si="5">COUNTBLANK(L17:AM17)</f>
        <v>3</v>
      </c>
    </row>
    <row r="18" spans="11:41">
      <c r="K18" s="9" t="s">
        <v>16</v>
      </c>
      <c r="L18" s="9" t="s">
        <v>92</v>
      </c>
      <c r="M18" s="9" t="s">
        <v>92</v>
      </c>
      <c r="N18" s="9" t="s">
        <v>92</v>
      </c>
      <c r="O18" s="9" t="s">
        <v>92</v>
      </c>
      <c r="P18" s="9" t="s">
        <v>92</v>
      </c>
      <c r="Q18" s="9" t="s">
        <v>92</v>
      </c>
      <c r="R18" s="9"/>
      <c r="S18" s="9"/>
      <c r="T18" s="9"/>
      <c r="U18" s="9"/>
      <c r="V18" s="9"/>
      <c r="W18" s="9" t="s">
        <v>92</v>
      </c>
      <c r="X18" s="9" t="s">
        <v>92</v>
      </c>
      <c r="Y18" s="9" t="s">
        <v>92</v>
      </c>
      <c r="Z18" s="9" t="s">
        <v>92</v>
      </c>
      <c r="AA18" s="9" t="s">
        <v>92</v>
      </c>
      <c r="AB18" s="9" t="s">
        <v>92</v>
      </c>
      <c r="AC18" s="9" t="s">
        <v>92</v>
      </c>
      <c r="AD18" s="9" t="s">
        <v>92</v>
      </c>
      <c r="AE18" s="9" t="s">
        <v>92</v>
      </c>
      <c r="AF18" s="9"/>
      <c r="AG18" s="9" t="s">
        <v>92</v>
      </c>
      <c r="AH18" s="9"/>
      <c r="AI18" s="9" t="s">
        <v>92</v>
      </c>
      <c r="AJ18" s="9"/>
      <c r="AK18" s="9"/>
      <c r="AL18" s="9" t="s">
        <v>92</v>
      </c>
      <c r="AM18" s="9" t="s">
        <v>92</v>
      </c>
      <c r="AN18" s="10">
        <f t="shared" si="4"/>
        <v>19</v>
      </c>
      <c r="AO18" s="10">
        <f t="shared" si="5"/>
        <v>9</v>
      </c>
    </row>
    <row r="19" spans="11:41">
      <c r="K19" s="9" t="s">
        <v>17</v>
      </c>
      <c r="L19" s="9" t="s">
        <v>92</v>
      </c>
      <c r="M19" s="9"/>
      <c r="N19" s="9" t="s">
        <v>92</v>
      </c>
      <c r="O19" s="9" t="s">
        <v>92</v>
      </c>
      <c r="P19" s="9" t="s">
        <v>92</v>
      </c>
      <c r="Q19" s="9" t="s">
        <v>92</v>
      </c>
      <c r="R19" s="9" t="s">
        <v>92</v>
      </c>
      <c r="S19" s="9" t="s">
        <v>92</v>
      </c>
      <c r="T19" s="9"/>
      <c r="U19" s="9" t="s">
        <v>92</v>
      </c>
      <c r="V19" s="9"/>
      <c r="W19" s="9" t="s">
        <v>92</v>
      </c>
      <c r="X19" s="9" t="s">
        <v>92</v>
      </c>
      <c r="Y19" s="9" t="s">
        <v>92</v>
      </c>
      <c r="Z19" s="9" t="s">
        <v>92</v>
      </c>
      <c r="AA19" s="9" t="s">
        <v>92</v>
      </c>
      <c r="AB19" s="9"/>
      <c r="AC19" s="9"/>
      <c r="AD19" s="9" t="s">
        <v>92</v>
      </c>
      <c r="AE19" s="9" t="s">
        <v>92</v>
      </c>
      <c r="AF19" s="9"/>
      <c r="AG19" s="9" t="s">
        <v>92</v>
      </c>
      <c r="AH19" s="9"/>
      <c r="AI19" s="9" t="s">
        <v>92</v>
      </c>
      <c r="AJ19" s="9" t="s">
        <v>92</v>
      </c>
      <c r="AK19" s="9" t="s">
        <v>92</v>
      </c>
      <c r="AL19" s="9" t="s">
        <v>92</v>
      </c>
      <c r="AM19" s="9" t="s">
        <v>92</v>
      </c>
      <c r="AN19" s="10">
        <f t="shared" si="4"/>
        <v>21</v>
      </c>
      <c r="AO19" s="10">
        <f t="shared" si="5"/>
        <v>7</v>
      </c>
    </row>
    <row r="20" spans="11:41">
      <c r="K20" s="9" t="s">
        <v>18</v>
      </c>
      <c r="L20" s="9" t="s">
        <v>92</v>
      </c>
      <c r="M20" s="9"/>
      <c r="N20" s="9" t="s">
        <v>92</v>
      </c>
      <c r="O20" s="9" t="s">
        <v>92</v>
      </c>
      <c r="P20" s="9" t="s">
        <v>92</v>
      </c>
      <c r="Q20" s="9" t="s">
        <v>92</v>
      </c>
      <c r="R20" s="9" t="s">
        <v>92</v>
      </c>
      <c r="S20" s="9" t="s">
        <v>92</v>
      </c>
      <c r="T20" s="9"/>
      <c r="U20" s="9"/>
      <c r="V20" s="9"/>
      <c r="W20" s="9"/>
      <c r="X20" s="9" t="s">
        <v>92</v>
      </c>
      <c r="Y20" s="9"/>
      <c r="Z20" s="9"/>
      <c r="AA20" s="9"/>
      <c r="AB20" s="9" t="s">
        <v>92</v>
      </c>
      <c r="AC20" s="9"/>
      <c r="AD20" s="9"/>
      <c r="AE20" s="9" t="s">
        <v>92</v>
      </c>
      <c r="AF20" s="9" t="s">
        <v>92</v>
      </c>
      <c r="AG20" s="9" t="s">
        <v>92</v>
      </c>
      <c r="AH20" s="9" t="s">
        <v>92</v>
      </c>
      <c r="AI20" s="9"/>
      <c r="AJ20" s="9"/>
      <c r="AK20" s="9"/>
      <c r="AL20" s="9"/>
      <c r="AM20" s="9"/>
      <c r="AN20" s="10">
        <f t="shared" si="4"/>
        <v>13</v>
      </c>
      <c r="AO20" s="10">
        <f t="shared" si="5"/>
        <v>15</v>
      </c>
    </row>
    <row r="21" spans="11:41">
      <c r="K21" s="9" t="s">
        <v>19</v>
      </c>
      <c r="L21" s="9"/>
      <c r="M21" s="9"/>
      <c r="N21" s="9" t="s">
        <v>92</v>
      </c>
      <c r="O21" s="9" t="s">
        <v>92</v>
      </c>
      <c r="P21" s="9" t="s">
        <v>92</v>
      </c>
      <c r="Q21" s="9" t="s">
        <v>92</v>
      </c>
      <c r="R21" s="9" t="s">
        <v>92</v>
      </c>
      <c r="S21" s="9" t="s">
        <v>92</v>
      </c>
      <c r="T21" s="9" t="s">
        <v>92</v>
      </c>
      <c r="U21" s="9"/>
      <c r="V21" s="9"/>
      <c r="W21" s="9"/>
      <c r="X21" s="9" t="s">
        <v>92</v>
      </c>
      <c r="Y21" s="9"/>
      <c r="Z21" s="9" t="s">
        <v>92</v>
      </c>
      <c r="AA21" s="9" t="s">
        <v>92</v>
      </c>
      <c r="AB21" s="9" t="s">
        <v>92</v>
      </c>
      <c r="AC21" s="9" t="s">
        <v>92</v>
      </c>
      <c r="AD21" s="9" t="s">
        <v>92</v>
      </c>
      <c r="AE21" s="9"/>
      <c r="AF21" s="9"/>
      <c r="AG21" s="9"/>
      <c r="AH21" s="9" t="s">
        <v>92</v>
      </c>
      <c r="AI21" s="9" t="s">
        <v>92</v>
      </c>
      <c r="AJ21" s="9" t="s">
        <v>92</v>
      </c>
      <c r="AK21" s="9" t="s">
        <v>92</v>
      </c>
      <c r="AL21" s="9" t="s">
        <v>92</v>
      </c>
      <c r="AM21" s="9"/>
      <c r="AN21" s="10">
        <f t="shared" si="4"/>
        <v>18</v>
      </c>
      <c r="AO21" s="10">
        <f t="shared" si="5"/>
        <v>10</v>
      </c>
    </row>
    <row r="22" spans="11:41">
      <c r="K22" s="9" t="s">
        <v>20</v>
      </c>
      <c r="L22" s="9"/>
      <c r="M22" s="9"/>
      <c r="N22" s="9" t="s">
        <v>92</v>
      </c>
      <c r="O22" s="9"/>
      <c r="P22" s="9"/>
      <c r="Q22" s="9"/>
      <c r="R22" s="9"/>
      <c r="S22" s="9"/>
      <c r="T22" s="9" t="s">
        <v>92</v>
      </c>
      <c r="U22" s="9"/>
      <c r="V22" s="9"/>
      <c r="W22" s="9"/>
      <c r="X22" s="9" t="s">
        <v>92</v>
      </c>
      <c r="Y22" s="9"/>
      <c r="Z22" s="9" t="s">
        <v>92</v>
      </c>
      <c r="AA22" s="9"/>
      <c r="AB22" s="9"/>
      <c r="AC22" s="9" t="s">
        <v>92</v>
      </c>
      <c r="AD22" s="9" t="s">
        <v>92</v>
      </c>
      <c r="AE22" s="9"/>
      <c r="AF22" s="9" t="s">
        <v>92</v>
      </c>
      <c r="AG22" s="9"/>
      <c r="AH22" s="9" t="s">
        <v>92</v>
      </c>
      <c r="AI22" s="9" t="s">
        <v>92</v>
      </c>
      <c r="AJ22" s="9" t="s">
        <v>92</v>
      </c>
      <c r="AK22" s="9" t="s">
        <v>92</v>
      </c>
      <c r="AL22" s="9" t="s">
        <v>92</v>
      </c>
      <c r="AM22" s="9"/>
      <c r="AN22" s="10">
        <f t="shared" si="4"/>
        <v>12</v>
      </c>
      <c r="AO22" s="10">
        <f t="shared" si="5"/>
        <v>16</v>
      </c>
    </row>
    <row r="23" spans="11:41">
      <c r="K23" s="9" t="s">
        <v>21</v>
      </c>
      <c r="L23" s="9"/>
      <c r="M23" s="9"/>
      <c r="N23" s="9"/>
      <c r="O23" s="9"/>
      <c r="P23" s="9"/>
      <c r="Q23" s="9" t="s">
        <v>92</v>
      </c>
      <c r="R23" s="9" t="s">
        <v>92</v>
      </c>
      <c r="S23" s="9" t="s">
        <v>92</v>
      </c>
      <c r="T23" s="9" t="s">
        <v>92</v>
      </c>
      <c r="U23" s="9"/>
      <c r="V23" s="9"/>
      <c r="W23" s="9"/>
      <c r="X23" s="9" t="s">
        <v>92</v>
      </c>
      <c r="Y23" s="9"/>
      <c r="Z23" s="9" t="s">
        <v>92</v>
      </c>
      <c r="AA23" s="9" t="s">
        <v>92</v>
      </c>
      <c r="AB23" s="9" t="s">
        <v>92</v>
      </c>
      <c r="AC23" s="9" t="s">
        <v>92</v>
      </c>
      <c r="AD23" s="9" t="s">
        <v>92</v>
      </c>
      <c r="AE23" s="9"/>
      <c r="AF23" s="9" t="s">
        <v>92</v>
      </c>
      <c r="AG23" s="9"/>
      <c r="AH23" s="9" t="s">
        <v>92</v>
      </c>
      <c r="AI23" s="9" t="s">
        <v>92</v>
      </c>
      <c r="AJ23" s="9"/>
      <c r="AK23" s="9" t="s">
        <v>92</v>
      </c>
      <c r="AL23" s="9" t="s">
        <v>92</v>
      </c>
      <c r="AM23" s="9"/>
      <c r="AN23" s="10">
        <f t="shared" si="4"/>
        <v>15</v>
      </c>
      <c r="AO23" s="10">
        <f t="shared" si="5"/>
        <v>13</v>
      </c>
    </row>
    <row r="24" spans="11:41">
      <c r="K24" s="9" t="s">
        <v>22</v>
      </c>
      <c r="L24" s="9" t="s">
        <v>92</v>
      </c>
      <c r="M24" s="9" t="s">
        <v>92</v>
      </c>
      <c r="N24" s="9" t="s">
        <v>92</v>
      </c>
      <c r="O24" s="9" t="s">
        <v>92</v>
      </c>
      <c r="P24" s="9"/>
      <c r="Q24" s="9"/>
      <c r="R24" s="9" t="s">
        <v>92</v>
      </c>
      <c r="S24" s="9" t="s">
        <v>92</v>
      </c>
      <c r="T24" s="9" t="s">
        <v>92</v>
      </c>
      <c r="U24" s="9" t="s">
        <v>92</v>
      </c>
      <c r="V24" s="9"/>
      <c r="W24" s="9"/>
      <c r="X24" s="9" t="s">
        <v>92</v>
      </c>
      <c r="Y24" s="9"/>
      <c r="Z24" s="9"/>
      <c r="AA24" s="9" t="s">
        <v>92</v>
      </c>
      <c r="AB24" s="9" t="s">
        <v>92</v>
      </c>
      <c r="AC24" s="9" t="s">
        <v>92</v>
      </c>
      <c r="AD24" s="9" t="s">
        <v>92</v>
      </c>
      <c r="AE24" s="9"/>
      <c r="AF24" s="9" t="s">
        <v>92</v>
      </c>
      <c r="AG24" s="9"/>
      <c r="AH24" s="9"/>
      <c r="AI24" s="9"/>
      <c r="AJ24" s="9"/>
      <c r="AK24" s="9"/>
      <c r="AL24" s="9"/>
      <c r="AM24" s="9"/>
      <c r="AN24" s="10">
        <f t="shared" si="4"/>
        <v>14</v>
      </c>
      <c r="AO24" s="10">
        <f t="shared" si="5"/>
        <v>14</v>
      </c>
    </row>
    <row r="27" spans="11:41">
      <c r="K27" s="6" t="s">
        <v>81</v>
      </c>
      <c r="L27" s="5"/>
      <c r="M27" s="5"/>
      <c r="N27" s="5"/>
      <c r="O27" s="5"/>
    </row>
    <row r="28" spans="11:41" ht="38.25" customHeight="1">
      <c r="K28" s="23" t="s">
        <v>83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1:41">
      <c r="K29" s="8" t="s">
        <v>66</v>
      </c>
      <c r="L29" s="8" t="s">
        <v>67</v>
      </c>
      <c r="M29" s="8" t="s">
        <v>68</v>
      </c>
      <c r="N29" s="5"/>
      <c r="O29" s="5"/>
    </row>
    <row r="30" spans="11:41">
      <c r="K30" s="9" t="s">
        <v>14</v>
      </c>
      <c r="L30" s="9">
        <v>82</v>
      </c>
      <c r="M30" s="10" t="str">
        <f>IF(L30&gt;=50,"jah","ei")</f>
        <v>jah</v>
      </c>
      <c r="N30" s="5"/>
      <c r="O30" s="5"/>
    </row>
    <row r="31" spans="11:41">
      <c r="K31" s="9" t="s">
        <v>15</v>
      </c>
      <c r="L31" s="9">
        <v>30</v>
      </c>
      <c r="M31" s="10" t="str">
        <f t="shared" ref="M31:M41" si="6">IF(L31&gt;=50,"jah","ei")</f>
        <v>ei</v>
      </c>
      <c r="N31" s="5"/>
      <c r="O31" s="5"/>
    </row>
    <row r="32" spans="11:41">
      <c r="K32" s="9" t="s">
        <v>16</v>
      </c>
      <c r="L32" s="9">
        <v>47</v>
      </c>
      <c r="M32" s="10" t="str">
        <f t="shared" si="6"/>
        <v>ei</v>
      </c>
      <c r="N32" s="5"/>
      <c r="O32" s="5"/>
    </row>
    <row r="33" spans="11:21">
      <c r="K33" s="9" t="s">
        <v>17</v>
      </c>
      <c r="L33" s="9">
        <v>18</v>
      </c>
      <c r="M33" s="10" t="str">
        <f t="shared" si="6"/>
        <v>ei</v>
      </c>
      <c r="N33" s="5"/>
      <c r="O33" s="5"/>
    </row>
    <row r="34" spans="11:21">
      <c r="K34" s="9" t="s">
        <v>18</v>
      </c>
      <c r="L34" s="9">
        <v>91</v>
      </c>
      <c r="M34" s="10" t="str">
        <f t="shared" si="6"/>
        <v>jah</v>
      </c>
      <c r="N34" s="5"/>
      <c r="O34" s="5"/>
    </row>
    <row r="35" spans="11:21">
      <c r="K35" s="9" t="s">
        <v>19</v>
      </c>
      <c r="L35" s="9">
        <v>84</v>
      </c>
      <c r="M35" s="10" t="str">
        <f t="shared" si="6"/>
        <v>jah</v>
      </c>
      <c r="N35" s="5"/>
      <c r="O35" s="5"/>
    </row>
    <row r="36" spans="11:21">
      <c r="K36" s="9" t="s">
        <v>20</v>
      </c>
      <c r="L36" s="9">
        <v>47</v>
      </c>
      <c r="M36" s="10" t="str">
        <f t="shared" si="6"/>
        <v>ei</v>
      </c>
      <c r="N36" s="5"/>
      <c r="O36" s="5"/>
    </row>
    <row r="37" spans="11:21">
      <c r="K37" s="9" t="s">
        <v>21</v>
      </c>
      <c r="L37" s="9">
        <v>88</v>
      </c>
      <c r="M37" s="10" t="str">
        <f t="shared" si="6"/>
        <v>jah</v>
      </c>
      <c r="N37" s="5"/>
      <c r="O37" s="5"/>
    </row>
    <row r="38" spans="11:21">
      <c r="K38" s="9" t="s">
        <v>22</v>
      </c>
      <c r="L38" s="9">
        <v>16</v>
      </c>
      <c r="M38" s="10" t="str">
        <f t="shared" si="6"/>
        <v>ei</v>
      </c>
      <c r="N38" s="5"/>
      <c r="O38" s="5"/>
    </row>
    <row r="39" spans="11:21">
      <c r="K39" s="9" t="s">
        <v>23</v>
      </c>
      <c r="L39" s="9">
        <v>72</v>
      </c>
      <c r="M39" s="10" t="str">
        <f t="shared" si="6"/>
        <v>jah</v>
      </c>
      <c r="N39" s="5"/>
      <c r="O39" s="5"/>
    </row>
    <row r="40" spans="11:21">
      <c r="K40" s="9" t="s">
        <v>14</v>
      </c>
      <c r="L40" s="9">
        <v>83</v>
      </c>
      <c r="M40" s="10" t="str">
        <f t="shared" si="6"/>
        <v>jah</v>
      </c>
      <c r="N40" s="5"/>
      <c r="O40" s="5"/>
    </row>
    <row r="41" spans="11:21">
      <c r="K41" s="9" t="s">
        <v>15</v>
      </c>
      <c r="L41" s="9">
        <v>100</v>
      </c>
      <c r="M41" s="10" t="str">
        <f t="shared" si="6"/>
        <v>jah</v>
      </c>
      <c r="N41" s="5"/>
      <c r="O41" s="5"/>
    </row>
    <row r="43" spans="11:21">
      <c r="K43" s="6" t="s">
        <v>82</v>
      </c>
      <c r="L43" s="5"/>
      <c r="M43" s="5"/>
      <c r="N43" s="5"/>
      <c r="O43" s="5"/>
    </row>
    <row r="44" spans="11:21" ht="31.5" customHeight="1">
      <c r="K44" s="24" t="s">
        <v>84</v>
      </c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1:21">
      <c r="K45" s="12" t="s">
        <v>69</v>
      </c>
      <c r="L45" s="12" t="s">
        <v>70</v>
      </c>
      <c r="M45" s="12" t="s">
        <v>71</v>
      </c>
      <c r="N45" s="12" t="s">
        <v>72</v>
      </c>
      <c r="O45" s="12" t="s">
        <v>73</v>
      </c>
    </row>
    <row r="46" spans="11:21">
      <c r="K46" s="9" t="s">
        <v>74</v>
      </c>
      <c r="L46" s="13">
        <v>4.95</v>
      </c>
      <c r="M46" s="9">
        <v>102</v>
      </c>
      <c r="N46" s="10" t="str">
        <f>IF(M46&gt;=100,"jah","ei")</f>
        <v>jah</v>
      </c>
      <c r="O46" s="10">
        <f>PRODUCT(L46*M46)-PRODUCT(L46*M46*10%)</f>
        <v>454.41</v>
      </c>
    </row>
    <row r="47" spans="11:21">
      <c r="K47" s="9" t="s">
        <v>75</v>
      </c>
      <c r="L47" s="13">
        <v>6.35</v>
      </c>
      <c r="M47" s="9">
        <v>139</v>
      </c>
      <c r="N47" s="10" t="str">
        <f t="shared" ref="N47:N57" si="7">IF(M47&gt;=100,"jah","ei")</f>
        <v>jah</v>
      </c>
      <c r="O47" s="10">
        <f>PRODUCT(L47*M47)-PRODUCT(L47*M47*10%)</f>
        <v>794.38499999999999</v>
      </c>
    </row>
    <row r="48" spans="11:21">
      <c r="K48" s="9" t="s">
        <v>76</v>
      </c>
      <c r="L48" s="13">
        <v>7</v>
      </c>
      <c r="M48" s="9">
        <v>122</v>
      </c>
      <c r="N48" s="10" t="str">
        <f t="shared" si="7"/>
        <v>jah</v>
      </c>
      <c r="O48" s="10">
        <f t="shared" ref="O48:O57" si="8">PRODUCT(L48*M48)-PRODUCT(L48*M48*10%)</f>
        <v>768.6</v>
      </c>
    </row>
    <row r="49" spans="11:15">
      <c r="K49" s="9" t="s">
        <v>77</v>
      </c>
      <c r="L49" s="13">
        <v>8.65</v>
      </c>
      <c r="M49" s="9">
        <v>77</v>
      </c>
      <c r="N49" s="10" t="str">
        <f t="shared" si="7"/>
        <v>ei</v>
      </c>
      <c r="O49" s="10">
        <f t="shared" si="8"/>
        <v>599.44500000000005</v>
      </c>
    </row>
    <row r="50" spans="11:15">
      <c r="K50" s="9" t="s">
        <v>78</v>
      </c>
      <c r="L50" s="13">
        <v>8.4</v>
      </c>
      <c r="M50" s="9">
        <v>80</v>
      </c>
      <c r="N50" s="10" t="str">
        <f t="shared" si="7"/>
        <v>ei</v>
      </c>
      <c r="O50" s="10">
        <f t="shared" si="8"/>
        <v>604.79999999999995</v>
      </c>
    </row>
    <row r="51" spans="11:15">
      <c r="K51" s="9" t="s">
        <v>79</v>
      </c>
      <c r="L51" s="13">
        <v>4.8</v>
      </c>
      <c r="M51" s="9">
        <v>120</v>
      </c>
      <c r="N51" s="10" t="str">
        <f t="shared" si="7"/>
        <v>jah</v>
      </c>
      <c r="O51" s="10">
        <f t="shared" si="8"/>
        <v>518.4</v>
      </c>
    </row>
    <row r="52" spans="11:15">
      <c r="K52" s="9" t="s">
        <v>75</v>
      </c>
      <c r="L52" s="13">
        <v>5.9</v>
      </c>
      <c r="M52" s="9">
        <v>146</v>
      </c>
      <c r="N52" s="10" t="str">
        <f t="shared" si="7"/>
        <v>jah</v>
      </c>
      <c r="O52" s="10">
        <f t="shared" si="8"/>
        <v>775.2600000000001</v>
      </c>
    </row>
    <row r="53" spans="11:15">
      <c r="K53" s="9" t="s">
        <v>80</v>
      </c>
      <c r="L53" s="13">
        <v>7</v>
      </c>
      <c r="M53" s="9">
        <v>95</v>
      </c>
      <c r="N53" s="10" t="str">
        <f t="shared" si="7"/>
        <v>ei</v>
      </c>
      <c r="O53" s="10">
        <f t="shared" si="8"/>
        <v>598.5</v>
      </c>
    </row>
    <row r="54" spans="11:15">
      <c r="K54" s="9" t="s">
        <v>79</v>
      </c>
      <c r="L54" s="13">
        <v>4.95</v>
      </c>
      <c r="M54" s="9">
        <v>133</v>
      </c>
      <c r="N54" s="10" t="str">
        <f t="shared" si="7"/>
        <v>jah</v>
      </c>
      <c r="O54" s="10">
        <f t="shared" si="8"/>
        <v>592.51499999999999</v>
      </c>
    </row>
    <row r="55" spans="11:15">
      <c r="K55" s="9" t="s">
        <v>74</v>
      </c>
      <c r="L55" s="13">
        <v>4.8</v>
      </c>
      <c r="M55" s="9">
        <v>91</v>
      </c>
      <c r="N55" s="10" t="str">
        <f t="shared" si="7"/>
        <v>ei</v>
      </c>
      <c r="O55" s="10">
        <f t="shared" si="8"/>
        <v>393.12</v>
      </c>
    </row>
    <row r="56" spans="11:15">
      <c r="K56" s="9" t="s">
        <v>75</v>
      </c>
      <c r="L56" s="13">
        <v>5.9</v>
      </c>
      <c r="M56" s="9">
        <v>75</v>
      </c>
      <c r="N56" s="10" t="str">
        <f t="shared" si="7"/>
        <v>ei</v>
      </c>
      <c r="O56" s="10">
        <f t="shared" si="8"/>
        <v>398.25</v>
      </c>
    </row>
    <row r="57" spans="11:15">
      <c r="K57" s="9" t="s">
        <v>75</v>
      </c>
      <c r="L57" s="13">
        <v>8.4</v>
      </c>
      <c r="M57" s="9">
        <v>111</v>
      </c>
      <c r="N57" s="10" t="str">
        <f t="shared" si="7"/>
        <v>jah</v>
      </c>
      <c r="O57" s="10">
        <f t="shared" si="8"/>
        <v>839.16000000000008</v>
      </c>
    </row>
  </sheetData>
  <mergeCells count="2">
    <mergeCell ref="K28:U28"/>
    <mergeCell ref="K44:U44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7C2E9-1D83-44FB-9DF4-9302E542DC09}">
  <dimension ref="K1:M29"/>
  <sheetViews>
    <sheetView workbookViewId="0">
      <selection activeCell="L13" sqref="L13"/>
    </sheetView>
  </sheetViews>
  <sheetFormatPr defaultRowHeight="15"/>
  <cols>
    <col min="11" max="11" width="23.42578125" bestFit="1" customWidth="1"/>
    <col min="12" max="12" width="16.140625" bestFit="1" customWidth="1"/>
  </cols>
  <sheetData>
    <row r="1" spans="11:12">
      <c r="K1" s="6" t="s">
        <v>85</v>
      </c>
    </row>
    <row r="2" spans="11:12">
      <c r="K2" s="9" t="s">
        <v>63</v>
      </c>
      <c r="L2" s="25">
        <f ca="1">NOW()</f>
        <v>45173.68320266204</v>
      </c>
    </row>
    <row r="3" spans="11:12">
      <c r="K3" s="9" t="s">
        <v>86</v>
      </c>
      <c r="L3" s="27">
        <v>44999</v>
      </c>
    </row>
    <row r="4" spans="11:12">
      <c r="K4" s="9" t="s">
        <v>87</v>
      </c>
      <c r="L4" s="26">
        <f ca="1">L2-L3</f>
        <v>174.68320266203955</v>
      </c>
    </row>
    <row r="5" spans="11:12">
      <c r="K5" s="9" t="s">
        <v>89</v>
      </c>
      <c r="L5" s="25">
        <f ca="1">L2+7</f>
        <v>45180.68320266204</v>
      </c>
    </row>
    <row r="6" spans="11:12">
      <c r="K6" s="9" t="s">
        <v>97</v>
      </c>
      <c r="L6" s="25">
        <f ca="1">L2+2</f>
        <v>45175.68320266204</v>
      </c>
    </row>
    <row r="7" spans="11:12">
      <c r="K7" s="9" t="s">
        <v>98</v>
      </c>
      <c r="L7" s="25">
        <f ca="1">NOW()-3</f>
        <v>45170.68320266204</v>
      </c>
    </row>
    <row r="11" spans="11:12">
      <c r="K11" s="6" t="s">
        <v>104</v>
      </c>
    </row>
    <row r="12" spans="11:12">
      <c r="K12" s="9" t="s">
        <v>103</v>
      </c>
      <c r="L12" s="29">
        <v>79.36</v>
      </c>
    </row>
    <row r="13" spans="11:12">
      <c r="K13" s="9" t="s">
        <v>64</v>
      </c>
      <c r="L13" s="29">
        <f>PRODUCT(PI()*L12^2)</f>
        <v>19785.780691597993</v>
      </c>
    </row>
    <row r="14" spans="11:12">
      <c r="K14" s="9" t="s">
        <v>100</v>
      </c>
      <c r="L14" s="29">
        <f>PRODUCT(2*PI()*L12)</f>
        <v>498.63358597777199</v>
      </c>
    </row>
    <row r="15" spans="11:12">
      <c r="K15" s="9" t="s">
        <v>65</v>
      </c>
      <c r="L15" s="29">
        <f>PRODUCT(4/3*PI()*L12^3)</f>
        <v>2093599.4075802888</v>
      </c>
    </row>
    <row r="16" spans="11:12">
      <c r="K16" s="9" t="s">
        <v>99</v>
      </c>
      <c r="L16" s="29">
        <f>PRODUCT(4*PI()*L12^2)</f>
        <v>79143.122766391971</v>
      </c>
    </row>
    <row r="18" spans="11:13">
      <c r="K18" s="6" t="s">
        <v>88</v>
      </c>
    </row>
    <row r="19" spans="11:13">
      <c r="K19" s="9" t="s">
        <v>90</v>
      </c>
      <c r="L19" s="20">
        <f ca="1">NOW()</f>
        <v>45173.68320266204</v>
      </c>
    </row>
    <row r="20" spans="11:13">
      <c r="K20" s="9" t="s">
        <v>101</v>
      </c>
      <c r="L20" s="28">
        <v>1.0416666666666666E-2</v>
      </c>
    </row>
    <row r="21" spans="11:13">
      <c r="K21" s="9" t="s">
        <v>102</v>
      </c>
      <c r="L21" s="20">
        <f ca="1">NOW()+L20</f>
        <v>45173.693619328704</v>
      </c>
    </row>
    <row r="23" spans="11:13">
      <c r="M23" s="19"/>
    </row>
    <row r="24" spans="11:13">
      <c r="M24" s="19"/>
    </row>
    <row r="25" spans="11:13">
      <c r="M25" s="19"/>
    </row>
    <row r="27" spans="11:13">
      <c r="L27" s="19"/>
    </row>
    <row r="28" spans="11:13">
      <c r="L28" s="19"/>
    </row>
    <row r="29" spans="11:13">
      <c r="L29" s="1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70BCC-4FE7-4093-A609-6AB398CB0E36}">
  <dimension ref="K1:S22"/>
  <sheetViews>
    <sheetView tabSelected="1" workbookViewId="0">
      <selection activeCell="S9" sqref="S9"/>
    </sheetView>
  </sheetViews>
  <sheetFormatPr defaultRowHeight="15"/>
  <cols>
    <col min="11" max="11" width="18.42578125" bestFit="1" customWidth="1"/>
    <col min="12" max="12" width="10.7109375" customWidth="1"/>
    <col min="13" max="13" width="9.85546875" customWidth="1"/>
    <col min="14" max="14" width="10.5703125" customWidth="1"/>
    <col min="15" max="15" width="8.42578125" bestFit="1" customWidth="1"/>
    <col min="16" max="16" width="12.28515625" bestFit="1" customWidth="1"/>
    <col min="17" max="17" width="17.85546875" customWidth="1"/>
    <col min="19" max="19" width="10.5703125" customWidth="1"/>
  </cols>
  <sheetData>
    <row r="1" spans="11:19">
      <c r="K1" s="6" t="s">
        <v>95</v>
      </c>
    </row>
    <row r="2" spans="11:19">
      <c r="K2" s="7" t="s">
        <v>61</v>
      </c>
      <c r="L2" s="7" t="s">
        <v>25</v>
      </c>
      <c r="M2" s="7" t="s">
        <v>26</v>
      </c>
      <c r="N2" s="7" t="s">
        <v>27</v>
      </c>
      <c r="O2" s="17" t="s">
        <v>28</v>
      </c>
      <c r="P2" s="7" t="s">
        <v>29</v>
      </c>
      <c r="R2" s="11" t="s">
        <v>30</v>
      </c>
      <c r="S2" s="10">
        <f>COUNTA(perenimi)</f>
        <v>20</v>
      </c>
    </row>
    <row r="3" spans="11:19">
      <c r="K3" s="9" t="s">
        <v>31</v>
      </c>
      <c r="L3" s="9">
        <v>18</v>
      </c>
      <c r="M3" s="9">
        <v>74</v>
      </c>
      <c r="N3" s="9">
        <v>180</v>
      </c>
      <c r="O3" s="9">
        <v>43</v>
      </c>
      <c r="P3" s="9" t="s">
        <v>32</v>
      </c>
      <c r="R3" s="11" t="s">
        <v>33</v>
      </c>
      <c r="S3" s="10">
        <f>AVERAGE(vanus)</f>
        <v>20.8</v>
      </c>
    </row>
    <row r="4" spans="11:19">
      <c r="K4" s="9" t="s">
        <v>34</v>
      </c>
      <c r="L4" s="9">
        <v>19</v>
      </c>
      <c r="M4" s="9">
        <v>77</v>
      </c>
      <c r="N4" s="9">
        <v>182</v>
      </c>
      <c r="O4" s="9">
        <v>43</v>
      </c>
      <c r="P4" s="9" t="s">
        <v>35</v>
      </c>
      <c r="R4" s="11" t="s">
        <v>36</v>
      </c>
      <c r="S4" s="10">
        <f>MIN(kaal)</f>
        <v>65</v>
      </c>
    </row>
    <row r="5" spans="11:19">
      <c r="K5" s="9" t="s">
        <v>37</v>
      </c>
      <c r="L5" s="9">
        <v>19</v>
      </c>
      <c r="M5" s="9">
        <v>82</v>
      </c>
      <c r="N5" s="9">
        <v>186</v>
      </c>
      <c r="O5" s="9">
        <v>45</v>
      </c>
      <c r="P5" s="9" t="s">
        <v>32</v>
      </c>
      <c r="R5" s="11" t="s">
        <v>38</v>
      </c>
      <c r="S5" s="10">
        <f>MAX(pikkus)</f>
        <v>202</v>
      </c>
    </row>
    <row r="6" spans="11:19">
      <c r="K6" s="9" t="s">
        <v>39</v>
      </c>
      <c r="L6" s="9">
        <v>19</v>
      </c>
      <c r="M6" s="9">
        <v>66</v>
      </c>
      <c r="N6" s="9">
        <v>175</v>
      </c>
      <c r="O6" s="9">
        <v>42</v>
      </c>
      <c r="P6" s="9" t="s">
        <v>40</v>
      </c>
      <c r="R6" s="18" t="s">
        <v>96</v>
      </c>
      <c r="S6" s="10">
        <f>MAX(vanus)</f>
        <v>25</v>
      </c>
    </row>
    <row r="7" spans="11:19">
      <c r="K7" s="9" t="s">
        <v>42</v>
      </c>
      <c r="L7" s="9">
        <v>20</v>
      </c>
      <c r="M7" s="9">
        <v>68</v>
      </c>
      <c r="N7" s="9">
        <v>173</v>
      </c>
      <c r="O7" s="9">
        <v>43</v>
      </c>
      <c r="P7" s="9" t="s">
        <v>32</v>
      </c>
      <c r="R7" s="11" t="s">
        <v>41</v>
      </c>
      <c r="S7" s="10">
        <f>AVERAGE(saapanr)</f>
        <v>44.9</v>
      </c>
    </row>
    <row r="8" spans="11:19">
      <c r="K8" s="9" t="s">
        <v>43</v>
      </c>
      <c r="L8" s="9">
        <v>18</v>
      </c>
      <c r="M8" s="9">
        <v>72</v>
      </c>
      <c r="N8" s="9">
        <v>176</v>
      </c>
      <c r="O8" s="9">
        <v>44</v>
      </c>
      <c r="P8" s="9"/>
      <c r="R8" s="11" t="s">
        <v>62</v>
      </c>
      <c r="S8" s="10">
        <f>COUNTBLANK(silmadevärv)</f>
        <v>4</v>
      </c>
    </row>
    <row r="9" spans="11:19">
      <c r="K9" s="9" t="s">
        <v>44</v>
      </c>
      <c r="L9" s="9">
        <v>22</v>
      </c>
      <c r="M9" s="9">
        <v>85</v>
      </c>
      <c r="N9" s="9">
        <v>189</v>
      </c>
      <c r="O9" s="9">
        <v>48</v>
      </c>
      <c r="P9" s="9" t="s">
        <v>40</v>
      </c>
    </row>
    <row r="10" spans="11:19">
      <c r="K10" s="9" t="s">
        <v>45</v>
      </c>
      <c r="L10" s="9">
        <v>23</v>
      </c>
      <c r="M10" s="9">
        <v>99</v>
      </c>
      <c r="N10" s="9">
        <v>199</v>
      </c>
      <c r="O10" s="9">
        <v>48</v>
      </c>
      <c r="P10" s="9" t="s">
        <v>46</v>
      </c>
    </row>
    <row r="11" spans="11:19">
      <c r="K11" s="9" t="s">
        <v>47</v>
      </c>
      <c r="L11" s="9">
        <v>21</v>
      </c>
      <c r="M11" s="9">
        <v>65</v>
      </c>
      <c r="N11" s="9">
        <v>165</v>
      </c>
      <c r="O11" s="9">
        <v>41</v>
      </c>
      <c r="P11" s="9" t="s">
        <v>46</v>
      </c>
    </row>
    <row r="12" spans="11:19">
      <c r="K12" s="9" t="s">
        <v>48</v>
      </c>
      <c r="L12" s="9">
        <v>25</v>
      </c>
      <c r="M12" s="9">
        <v>88</v>
      </c>
      <c r="N12" s="9">
        <v>180</v>
      </c>
      <c r="O12" s="9">
        <v>43</v>
      </c>
      <c r="P12" s="9" t="s">
        <v>46</v>
      </c>
    </row>
    <row r="13" spans="11:19">
      <c r="K13" s="9" t="s">
        <v>49</v>
      </c>
      <c r="L13" s="9">
        <v>25</v>
      </c>
      <c r="M13" s="9">
        <v>67</v>
      </c>
      <c r="N13" s="9">
        <v>172</v>
      </c>
      <c r="O13" s="9">
        <v>42</v>
      </c>
      <c r="P13" s="9"/>
    </row>
    <row r="14" spans="11:19">
      <c r="K14" s="9" t="s">
        <v>50</v>
      </c>
      <c r="L14" s="9">
        <v>19</v>
      </c>
      <c r="M14" s="9">
        <v>72</v>
      </c>
      <c r="N14" s="9">
        <v>179</v>
      </c>
      <c r="O14" s="9">
        <v>44</v>
      </c>
      <c r="P14" s="9"/>
    </row>
    <row r="15" spans="11:19">
      <c r="K15" s="9" t="s">
        <v>51</v>
      </c>
      <c r="L15" s="9">
        <v>22</v>
      </c>
      <c r="M15" s="9">
        <v>77</v>
      </c>
      <c r="N15" s="9">
        <v>186</v>
      </c>
      <c r="O15" s="9">
        <v>45</v>
      </c>
      <c r="P15" s="9" t="s">
        <v>32</v>
      </c>
    </row>
    <row r="16" spans="11:19">
      <c r="K16" s="9" t="s">
        <v>52</v>
      </c>
      <c r="L16" s="9">
        <v>21</v>
      </c>
      <c r="M16" s="9">
        <v>87</v>
      </c>
      <c r="N16" s="9">
        <v>198</v>
      </c>
      <c r="O16" s="9">
        <v>47</v>
      </c>
      <c r="P16" s="9" t="s">
        <v>53</v>
      </c>
    </row>
    <row r="17" spans="11:16">
      <c r="K17" s="9" t="s">
        <v>54</v>
      </c>
      <c r="L17" s="9">
        <v>18</v>
      </c>
      <c r="M17" s="9">
        <v>99</v>
      </c>
      <c r="N17" s="9">
        <v>201</v>
      </c>
      <c r="O17" s="9">
        <v>48</v>
      </c>
      <c r="P17" s="9" t="s">
        <v>55</v>
      </c>
    </row>
    <row r="18" spans="11:16">
      <c r="K18" s="9" t="s">
        <v>56</v>
      </c>
      <c r="L18" s="9">
        <v>18</v>
      </c>
      <c r="M18" s="9">
        <v>101</v>
      </c>
      <c r="N18" s="9">
        <v>202</v>
      </c>
      <c r="O18" s="9">
        <v>49</v>
      </c>
      <c r="P18" s="9" t="s">
        <v>40</v>
      </c>
    </row>
    <row r="19" spans="11:16">
      <c r="K19" s="9" t="s">
        <v>57</v>
      </c>
      <c r="L19" s="9">
        <v>19</v>
      </c>
      <c r="M19" s="9">
        <v>88</v>
      </c>
      <c r="N19" s="9">
        <v>199</v>
      </c>
      <c r="O19" s="9">
        <v>47</v>
      </c>
      <c r="P19" s="9"/>
    </row>
    <row r="20" spans="11:16">
      <c r="K20" s="9" t="s">
        <v>58</v>
      </c>
      <c r="L20" s="9">
        <v>22</v>
      </c>
      <c r="M20" s="9">
        <v>100</v>
      </c>
      <c r="N20" s="9">
        <v>199</v>
      </c>
      <c r="O20" s="9">
        <v>48</v>
      </c>
      <c r="P20" s="9" t="s">
        <v>35</v>
      </c>
    </row>
    <row r="21" spans="11:16">
      <c r="K21" s="9" t="s">
        <v>59</v>
      </c>
      <c r="L21" s="9">
        <v>23</v>
      </c>
      <c r="M21" s="9">
        <v>88</v>
      </c>
      <c r="N21" s="9">
        <v>195</v>
      </c>
      <c r="O21" s="9">
        <v>47</v>
      </c>
      <c r="P21" s="9" t="s">
        <v>32</v>
      </c>
    </row>
    <row r="22" spans="11:16">
      <c r="K22" s="9" t="s">
        <v>60</v>
      </c>
      <c r="L22" s="9">
        <v>25</v>
      </c>
      <c r="M22" s="9">
        <v>72</v>
      </c>
      <c r="N22" s="9">
        <v>174</v>
      </c>
      <c r="O22" s="9">
        <v>41</v>
      </c>
      <c r="P22" s="9" t="s">
        <v>46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4</vt:i4>
      </vt:variant>
      <vt:variant>
        <vt:lpstr>Nimega vahemikud</vt:lpstr>
      </vt:variant>
      <vt:variant>
        <vt:i4>6</vt:i4>
      </vt:variant>
    </vt:vector>
  </HeadingPairs>
  <TitlesOfParts>
    <vt:vector size="10" baseType="lpstr">
      <vt:lpstr>Alusta</vt:lpstr>
      <vt:lpstr>Lihtsad funktsioonid</vt:lpstr>
      <vt:lpstr>Muutlikud funktsioonid</vt:lpstr>
      <vt:lpstr>Lahtrinimede kasutamine</vt:lpstr>
      <vt:lpstr>kaal</vt:lpstr>
      <vt:lpstr>perenimi</vt:lpstr>
      <vt:lpstr>pikkus</vt:lpstr>
      <vt:lpstr>saapanr</vt:lpstr>
      <vt:lpstr>silmadevärv</vt:lpstr>
      <vt:lpstr>vanus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2023-09-04T13:23:50Z</dcterms:modified>
</cp:coreProperties>
</file>