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usik\Desktop\"/>
    </mc:Choice>
  </mc:AlternateContent>
  <xr:revisionPtr revIDLastSave="0" documentId="13_ncr:1_{B4C35220-3C3C-4CB2-A8AB-B8FB09A1F04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Oblig" sheetId="5" r:id="rId1"/>
    <sheet name="Код" sheetId="2" r:id="rId2"/>
    <sheet name="ER" sheetId="1" r:id="rId3"/>
    <sheet name="ER-2" sheetId="4" r:id="rId4"/>
  </sheets>
  <definedNames>
    <definedName name="_xlnm._FilterDatabase" localSheetId="3" hidden="1">'ER-2'!$A$5:$H$1985</definedName>
    <definedName name="_xlnm._FilterDatabase" localSheetId="0" hidden="1">Oblig!$X$4:$BQ$350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V2" i="5" s="1"/>
  <c r="O3" i="5"/>
  <c r="N3" i="5"/>
  <c r="N2" i="5" s="1"/>
  <c r="M3" i="5"/>
  <c r="M2" i="5" s="1"/>
  <c r="L3" i="5"/>
  <c r="K3" i="5"/>
  <c r="K2" i="5" s="1"/>
  <c r="J3" i="5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966" i="4"/>
  <c r="L2" i="5"/>
  <c r="O2" i="5"/>
  <c r="J2" i="5"/>
  <c r="AG3" i="5"/>
  <c r="AN3" i="5" s="1"/>
  <c r="AH3" i="5" l="1"/>
  <c r="W282" i="5"/>
  <c r="U282" i="5" s="1"/>
  <c r="W286" i="5"/>
  <c r="U286" i="5" s="1"/>
  <c r="W290" i="5"/>
  <c r="U290" i="5" s="1"/>
  <c r="W294" i="5"/>
  <c r="W298" i="5"/>
  <c r="U298" i="5" s="1"/>
  <c r="W302" i="5"/>
  <c r="U302" i="5" s="1"/>
  <c r="W306" i="5"/>
  <c r="U306" i="5" s="1"/>
  <c r="W310" i="5"/>
  <c r="U310" i="5" s="1"/>
  <c r="W314" i="5"/>
  <c r="U314" i="5" s="1"/>
  <c r="W318" i="5"/>
  <c r="U318" i="5" s="1"/>
  <c r="W322" i="5"/>
  <c r="U322" i="5" s="1"/>
  <c r="W326" i="5"/>
  <c r="U326" i="5" s="1"/>
  <c r="W330" i="5"/>
  <c r="U330" i="5" s="1"/>
  <c r="W334" i="5"/>
  <c r="U334" i="5" s="1"/>
  <c r="W338" i="5"/>
  <c r="U338" i="5" s="1"/>
  <c r="W7" i="5"/>
  <c r="W11" i="5"/>
  <c r="W15" i="5"/>
  <c r="W19" i="5"/>
  <c r="W23" i="5"/>
  <c r="W27" i="5"/>
  <c r="U27" i="5" s="1"/>
  <c r="W31" i="5"/>
  <c r="W35" i="5"/>
  <c r="U35" i="5" s="1"/>
  <c r="W39" i="5"/>
  <c r="W43" i="5"/>
  <c r="W47" i="5"/>
  <c r="W51" i="5"/>
  <c r="W55" i="5"/>
  <c r="W59" i="5"/>
  <c r="W63" i="5"/>
  <c r="W67" i="5"/>
  <c r="W71" i="5"/>
  <c r="W75" i="5"/>
  <c r="W79" i="5"/>
  <c r="U79" i="5" s="1"/>
  <c r="W83" i="5"/>
  <c r="W87" i="5"/>
  <c r="W91" i="5"/>
  <c r="W95" i="5"/>
  <c r="W99" i="5"/>
  <c r="U99" i="5" s="1"/>
  <c r="W103" i="5"/>
  <c r="U103" i="5" s="1"/>
  <c r="W107" i="5"/>
  <c r="W111" i="5"/>
  <c r="U111" i="5" s="1"/>
  <c r="W115" i="5"/>
  <c r="W119" i="5"/>
  <c r="W123" i="5"/>
  <c r="W127" i="5"/>
  <c r="W131" i="5"/>
  <c r="U131" i="5" s="1"/>
  <c r="W135" i="5"/>
  <c r="U135" i="5" s="1"/>
  <c r="W139" i="5"/>
  <c r="W143" i="5"/>
  <c r="W147" i="5"/>
  <c r="W151" i="5"/>
  <c r="W155" i="5"/>
  <c r="U155" i="5" s="1"/>
  <c r="W159" i="5"/>
  <c r="W163" i="5"/>
  <c r="U163" i="5" s="1"/>
  <c r="W167" i="5"/>
  <c r="U167" i="5" s="1"/>
  <c r="W175" i="5"/>
  <c r="W179" i="5"/>
  <c r="U179" i="5" s="1"/>
  <c r="W183" i="5"/>
  <c r="U183" i="5" s="1"/>
  <c r="W187" i="5"/>
  <c r="U187" i="5" s="1"/>
  <c r="W191" i="5"/>
  <c r="W195" i="5"/>
  <c r="U195" i="5" s="1"/>
  <c r="W199" i="5"/>
  <c r="W203" i="5"/>
  <c r="W211" i="5"/>
  <c r="U211" i="5" s="1"/>
  <c r="W215" i="5"/>
  <c r="U215" i="5" s="1"/>
  <c r="W219" i="5"/>
  <c r="W223" i="5"/>
  <c r="U223" i="5" s="1"/>
  <c r="W227" i="5"/>
  <c r="W231" i="5"/>
  <c r="U231" i="5" s="1"/>
  <c r="W235" i="5"/>
  <c r="U235" i="5" s="1"/>
  <c r="W239" i="5"/>
  <c r="W243" i="5"/>
  <c r="W247" i="5"/>
  <c r="U247" i="5" s="1"/>
  <c r="W251" i="5"/>
  <c r="U251" i="5" s="1"/>
  <c r="W255" i="5"/>
  <c r="U255" i="5" s="1"/>
  <c r="W259" i="5"/>
  <c r="U259" i="5" s="1"/>
  <c r="W263" i="5"/>
  <c r="W267" i="5"/>
  <c r="U267" i="5" s="1"/>
  <c r="W271" i="5"/>
  <c r="W275" i="5"/>
  <c r="U275" i="5" s="1"/>
  <c r="W279" i="5"/>
  <c r="U279" i="5" s="1"/>
  <c r="W283" i="5"/>
  <c r="U283" i="5" s="1"/>
  <c r="W287" i="5"/>
  <c r="U287" i="5" s="1"/>
  <c r="W291" i="5"/>
  <c r="W295" i="5"/>
  <c r="U295" i="5" s="1"/>
  <c r="W299" i="5"/>
  <c r="U299" i="5" s="1"/>
  <c r="W303" i="5"/>
  <c r="U303" i="5" s="1"/>
  <c r="W307" i="5"/>
  <c r="U307" i="5" s="1"/>
  <c r="W311" i="5"/>
  <c r="U311" i="5" s="1"/>
  <c r="W315" i="5"/>
  <c r="U315" i="5" s="1"/>
  <c r="W319" i="5"/>
  <c r="U319" i="5" s="1"/>
  <c r="W323" i="5"/>
  <c r="W327" i="5"/>
  <c r="U327" i="5" s="1"/>
  <c r="W331" i="5"/>
  <c r="U331" i="5" s="1"/>
  <c r="W335" i="5"/>
  <c r="U335" i="5" s="1"/>
  <c r="W339" i="5"/>
  <c r="U339" i="5" s="1"/>
  <c r="W8" i="5"/>
  <c r="W12" i="5"/>
  <c r="U12" i="5" s="1"/>
  <c r="W16" i="5"/>
  <c r="W20" i="5"/>
  <c r="W24" i="5"/>
  <c r="W28" i="5"/>
  <c r="W32" i="5"/>
  <c r="W36" i="5"/>
  <c r="W40" i="5"/>
  <c r="W44" i="5"/>
  <c r="W48" i="5"/>
  <c r="W52" i="5"/>
  <c r="U52" i="5" s="1"/>
  <c r="W56" i="5"/>
  <c r="W60" i="5"/>
  <c r="U60" i="5" s="1"/>
  <c r="W64" i="5"/>
  <c r="U64" i="5" s="1"/>
  <c r="W68" i="5"/>
  <c r="W72" i="5"/>
  <c r="U72" i="5" s="1"/>
  <c r="W76" i="5"/>
  <c r="W80" i="5"/>
  <c r="W84" i="5"/>
  <c r="W88" i="5"/>
  <c r="U88" i="5" s="1"/>
  <c r="W92" i="5"/>
  <c r="U92" i="5" s="1"/>
  <c r="W96" i="5"/>
  <c r="W100" i="5"/>
  <c r="U100" i="5" s="1"/>
  <c r="W104" i="5"/>
  <c r="U104" i="5" s="1"/>
  <c r="W108" i="5"/>
  <c r="U108" i="5" s="1"/>
  <c r="W112" i="5"/>
  <c r="W116" i="5"/>
  <c r="U116" i="5" s="1"/>
  <c r="W120" i="5"/>
  <c r="W124" i="5"/>
  <c r="W128" i="5"/>
  <c r="W132" i="5"/>
  <c r="W136" i="5"/>
  <c r="W140" i="5"/>
  <c r="W144" i="5"/>
  <c r="W148" i="5"/>
  <c r="W152" i="5"/>
  <c r="W156" i="5"/>
  <c r="U156" i="5" s="1"/>
  <c r="W160" i="5"/>
  <c r="U160" i="5" s="1"/>
  <c r="W164" i="5"/>
  <c r="U164" i="5" s="1"/>
  <c r="W168" i="5"/>
  <c r="W172" i="5"/>
  <c r="U172" i="5" s="1"/>
  <c r="W176" i="5"/>
  <c r="W180" i="5"/>
  <c r="U180" i="5" s="1"/>
  <c r="W184" i="5"/>
  <c r="U184" i="5" s="1"/>
  <c r="W188" i="5"/>
  <c r="W192" i="5"/>
  <c r="U192" i="5" s="1"/>
  <c r="W196" i="5"/>
  <c r="U196" i="5" s="1"/>
  <c r="W200" i="5"/>
  <c r="U200" i="5" s="1"/>
  <c r="W204" i="5"/>
  <c r="W208" i="5"/>
  <c r="W212" i="5"/>
  <c r="W216" i="5"/>
  <c r="U216" i="5" s="1"/>
  <c r="W220" i="5"/>
  <c r="U220" i="5" s="1"/>
  <c r="W224" i="5"/>
  <c r="U224" i="5" s="1"/>
  <c r="W228" i="5"/>
  <c r="U228" i="5" s="1"/>
  <c r="W232" i="5"/>
  <c r="W236" i="5"/>
  <c r="U236" i="5" s="1"/>
  <c r="W240" i="5"/>
  <c r="W244" i="5"/>
  <c r="U244" i="5" s="1"/>
  <c r="W248" i="5"/>
  <c r="U248" i="5" s="1"/>
  <c r="W252" i="5"/>
  <c r="W256" i="5"/>
  <c r="W260" i="5"/>
  <c r="U260" i="5" s="1"/>
  <c r="W264" i="5"/>
  <c r="U264" i="5" s="1"/>
  <c r="W268" i="5"/>
  <c r="U268" i="5" s="1"/>
  <c r="W272" i="5"/>
  <c r="U272" i="5" s="1"/>
  <c r="W276" i="5"/>
  <c r="U276" i="5" s="1"/>
  <c r="W280" i="5"/>
  <c r="U280" i="5" s="1"/>
  <c r="W284" i="5"/>
  <c r="U284" i="5" s="1"/>
  <c r="W288" i="5"/>
  <c r="U288" i="5" s="1"/>
  <c r="W292" i="5"/>
  <c r="U292" i="5" s="1"/>
  <c r="W296" i="5"/>
  <c r="U296" i="5" s="1"/>
  <c r="W300" i="5"/>
  <c r="U300" i="5" s="1"/>
  <c r="W304" i="5"/>
  <c r="U304" i="5" s="1"/>
  <c r="W308" i="5"/>
  <c r="U308" i="5" s="1"/>
  <c r="W312" i="5"/>
  <c r="U312" i="5" s="1"/>
  <c r="W316" i="5"/>
  <c r="U316" i="5" s="1"/>
  <c r="W320" i="5"/>
  <c r="U320" i="5" s="1"/>
  <c r="W324" i="5"/>
  <c r="U324" i="5" s="1"/>
  <c r="W328" i="5"/>
  <c r="U328" i="5" s="1"/>
  <c r="W332" i="5"/>
  <c r="U332" i="5" s="1"/>
  <c r="W336" i="5"/>
  <c r="U336" i="5" s="1"/>
  <c r="W5" i="5"/>
  <c r="W9" i="5"/>
  <c r="W13" i="5"/>
  <c r="W17" i="5"/>
  <c r="W21" i="5"/>
  <c r="W25" i="5"/>
  <c r="U25" i="5" s="1"/>
  <c r="W29" i="5"/>
  <c r="W33" i="5"/>
  <c r="U33" i="5" s="1"/>
  <c r="W37" i="5"/>
  <c r="W41" i="5"/>
  <c r="W45" i="5"/>
  <c r="W49" i="5"/>
  <c r="W53" i="5"/>
  <c r="W57" i="5"/>
  <c r="U57" i="5" s="1"/>
  <c r="W61" i="5"/>
  <c r="W65" i="5"/>
  <c r="W69" i="5"/>
  <c r="U69" i="5" s="1"/>
  <c r="W73" i="5"/>
  <c r="W77" i="5"/>
  <c r="U77" i="5" s="1"/>
  <c r="W81" i="5"/>
  <c r="W85" i="5"/>
  <c r="U85" i="5" s="1"/>
  <c r="W89" i="5"/>
  <c r="W93" i="5"/>
  <c r="W97" i="5"/>
  <c r="U97" i="5" s="1"/>
  <c r="W101" i="5"/>
  <c r="W105" i="5"/>
  <c r="U105" i="5" s="1"/>
  <c r="W109" i="5"/>
  <c r="U109" i="5" s="1"/>
  <c r="W113" i="5"/>
  <c r="W117" i="5"/>
  <c r="W121" i="5"/>
  <c r="U121" i="5" s="1"/>
  <c r="W125" i="5"/>
  <c r="W129" i="5"/>
  <c r="W133" i="5"/>
  <c r="U133" i="5" s="1"/>
  <c r="W137" i="5"/>
  <c r="U137" i="5" s="1"/>
  <c r="W141" i="5"/>
  <c r="U141" i="5" s="1"/>
  <c r="W145" i="5"/>
  <c r="W149" i="5"/>
  <c r="W153" i="5"/>
  <c r="W157" i="5"/>
  <c r="W161" i="5"/>
  <c r="U161" i="5" s="1"/>
  <c r="W165" i="5"/>
  <c r="W169" i="5"/>
  <c r="W173" i="5"/>
  <c r="U173" i="5" s="1"/>
  <c r="W177" i="5"/>
  <c r="U177" i="5" s="1"/>
  <c r="W181" i="5"/>
  <c r="U181" i="5" s="1"/>
  <c r="W185" i="5"/>
  <c r="U185" i="5" s="1"/>
  <c r="W189" i="5"/>
  <c r="U189" i="5" s="1"/>
  <c r="W193" i="5"/>
  <c r="W197" i="5"/>
  <c r="W201" i="5"/>
  <c r="U201" i="5" s="1"/>
  <c r="W205" i="5"/>
  <c r="W209" i="5"/>
  <c r="U209" i="5" s="1"/>
  <c r="W213" i="5"/>
  <c r="U213" i="5" s="1"/>
  <c r="W217" i="5"/>
  <c r="U217" i="5" s="1"/>
  <c r="W221" i="5"/>
  <c r="U221" i="5" s="1"/>
  <c r="W225" i="5"/>
  <c r="W229" i="5"/>
  <c r="W233" i="5"/>
  <c r="U233" i="5" s="1"/>
  <c r="W237" i="5"/>
  <c r="U237" i="5" s="1"/>
  <c r="W241" i="5"/>
  <c r="W245" i="5"/>
  <c r="W249" i="5"/>
  <c r="U249" i="5" s="1"/>
  <c r="W253" i="5"/>
  <c r="U253" i="5" s="1"/>
  <c r="W257" i="5"/>
  <c r="W265" i="5"/>
  <c r="U265" i="5" s="1"/>
  <c r="W269" i="5"/>
  <c r="U269" i="5" s="1"/>
  <c r="W273" i="5"/>
  <c r="U273" i="5" s="1"/>
  <c r="W277" i="5"/>
  <c r="U277" i="5" s="1"/>
  <c r="W281" i="5"/>
  <c r="U281" i="5" s="1"/>
  <c r="W285" i="5"/>
  <c r="W289" i="5"/>
  <c r="W293" i="5"/>
  <c r="U293" i="5" s="1"/>
  <c r="W297" i="5"/>
  <c r="U297" i="5" s="1"/>
  <c r="W301" i="5"/>
  <c r="U301" i="5" s="1"/>
  <c r="W305" i="5"/>
  <c r="U305" i="5" s="1"/>
  <c r="W309" i="5"/>
  <c r="W313" i="5"/>
  <c r="U313" i="5" s="1"/>
  <c r="W317" i="5"/>
  <c r="U317" i="5" s="1"/>
  <c r="W321" i="5"/>
  <c r="U321" i="5" s="1"/>
  <c r="W325" i="5"/>
  <c r="U325" i="5" s="1"/>
  <c r="W329" i="5"/>
  <c r="U329" i="5" s="1"/>
  <c r="W333" i="5"/>
  <c r="U333" i="5" s="1"/>
  <c r="W337" i="5"/>
  <c r="U337" i="5" s="1"/>
  <c r="W6" i="5"/>
  <c r="W10" i="5"/>
  <c r="W14" i="5"/>
  <c r="U14" i="5" s="1"/>
  <c r="W18" i="5"/>
  <c r="W22" i="5"/>
  <c r="U22" i="5" s="1"/>
  <c r="W26" i="5"/>
  <c r="W30" i="5"/>
  <c r="W34" i="5"/>
  <c r="W38" i="5"/>
  <c r="U38" i="5" s="1"/>
  <c r="W42" i="5"/>
  <c r="W46" i="5"/>
  <c r="W50" i="5"/>
  <c r="W54" i="5"/>
  <c r="W58" i="5"/>
  <c r="W62" i="5"/>
  <c r="W66" i="5"/>
  <c r="U66" i="5" s="1"/>
  <c r="W70" i="5"/>
  <c r="W74" i="5"/>
  <c r="W78" i="5"/>
  <c r="W82" i="5"/>
  <c r="W86" i="5"/>
  <c r="U86" i="5" s="1"/>
  <c r="W90" i="5"/>
  <c r="W94" i="5"/>
  <c r="W98" i="5"/>
  <c r="U98" i="5" s="1"/>
  <c r="W102" i="5"/>
  <c r="U102" i="5" s="1"/>
  <c r="W106" i="5"/>
  <c r="W110" i="5"/>
  <c r="W114" i="5"/>
  <c r="W118" i="5"/>
  <c r="U118" i="5" s="1"/>
  <c r="W122" i="5"/>
  <c r="W126" i="5"/>
  <c r="W130" i="5"/>
  <c r="W134" i="5"/>
  <c r="U134" i="5" s="1"/>
  <c r="W138" i="5"/>
  <c r="U138" i="5" s="1"/>
  <c r="W142" i="5"/>
  <c r="W146" i="5"/>
  <c r="W150" i="5"/>
  <c r="U150" i="5" s="1"/>
  <c r="W154" i="5"/>
  <c r="W158" i="5"/>
  <c r="W162" i="5"/>
  <c r="W166" i="5"/>
  <c r="U166" i="5" s="1"/>
  <c r="W170" i="5"/>
  <c r="W174" i="5"/>
  <c r="W178" i="5"/>
  <c r="W182" i="5"/>
  <c r="U182" i="5" s="1"/>
  <c r="W186" i="5"/>
  <c r="W190" i="5"/>
  <c r="U190" i="5" s="1"/>
  <c r="W194" i="5"/>
  <c r="W198" i="5"/>
  <c r="U198" i="5" s="1"/>
  <c r="W202" i="5"/>
  <c r="U202" i="5" s="1"/>
  <c r="W206" i="5"/>
  <c r="W210" i="5"/>
  <c r="U210" i="5" s="1"/>
  <c r="W214" i="5"/>
  <c r="U214" i="5" s="1"/>
  <c r="W218" i="5"/>
  <c r="W226" i="5"/>
  <c r="W230" i="5"/>
  <c r="W234" i="5"/>
  <c r="U234" i="5" s="1"/>
  <c r="W238" i="5"/>
  <c r="U238" i="5" s="1"/>
  <c r="W242" i="5"/>
  <c r="U242" i="5" s="1"/>
  <c r="W246" i="5"/>
  <c r="U246" i="5" s="1"/>
  <c r="W250" i="5"/>
  <c r="W254" i="5"/>
  <c r="U254" i="5" s="1"/>
  <c r="W258" i="5"/>
  <c r="U258" i="5" s="1"/>
  <c r="W262" i="5"/>
  <c r="U262" i="5" s="1"/>
  <c r="W266" i="5"/>
  <c r="U266" i="5" s="1"/>
  <c r="W270" i="5"/>
  <c r="W274" i="5"/>
  <c r="U274" i="5" s="1"/>
  <c r="W278" i="5"/>
  <c r="U278" i="5" s="1"/>
  <c r="BQ3" i="5"/>
  <c r="BI3" i="5"/>
  <c r="AW3" i="5"/>
  <c r="BO3" i="5"/>
  <c r="BG3" i="5"/>
  <c r="AS3" i="5"/>
  <c r="AK3" i="5"/>
  <c r="BM3" i="5"/>
  <c r="BE3" i="5"/>
  <c r="AQ3" i="5"/>
  <c r="AI3" i="5"/>
  <c r="K4" i="5" s="1"/>
  <c r="BK3" i="5"/>
  <c r="BA3" i="5"/>
  <c r="AO3" i="5"/>
  <c r="BC3" i="5"/>
  <c r="AY3" i="5"/>
  <c r="AU3" i="5"/>
  <c r="AL3" i="5"/>
  <c r="AM3" i="5"/>
  <c r="O4" i="5" s="1"/>
  <c r="BN3" i="5"/>
  <c r="BJ3" i="5"/>
  <c r="BF3" i="5"/>
  <c r="BB3" i="5"/>
  <c r="AX3" i="5"/>
  <c r="AT3" i="5"/>
  <c r="AP3" i="5"/>
  <c r="AJ3" i="5"/>
  <c r="BP3" i="5"/>
  <c r="BL3" i="5"/>
  <c r="BH3" i="5"/>
  <c r="BD3" i="5"/>
  <c r="AZ3" i="5"/>
  <c r="AV3" i="5"/>
  <c r="AR3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5" i="5"/>
  <c r="R339" i="5"/>
  <c r="R338" i="5"/>
  <c r="R337" i="5"/>
  <c r="R336" i="5"/>
  <c r="R335" i="5"/>
  <c r="R334" i="5"/>
  <c r="R333" i="5"/>
  <c r="R332" i="5"/>
  <c r="R331" i="5"/>
  <c r="R330" i="5"/>
  <c r="R329" i="5"/>
  <c r="R328" i="5"/>
  <c r="R327" i="5"/>
  <c r="R326" i="5"/>
  <c r="R325" i="5"/>
  <c r="R324" i="5"/>
  <c r="R323" i="5"/>
  <c r="R322" i="5"/>
  <c r="R321" i="5"/>
  <c r="R320" i="5"/>
  <c r="R319" i="5"/>
  <c r="R318" i="5"/>
  <c r="R317" i="5"/>
  <c r="R316" i="5"/>
  <c r="R315" i="5"/>
  <c r="R314" i="5"/>
  <c r="R313" i="5"/>
  <c r="R312" i="5"/>
  <c r="R311" i="5"/>
  <c r="R310" i="5"/>
  <c r="R309" i="5"/>
  <c r="R308" i="5"/>
  <c r="R307" i="5"/>
  <c r="R306" i="5"/>
  <c r="R305" i="5"/>
  <c r="R304" i="5"/>
  <c r="R303" i="5"/>
  <c r="R302" i="5"/>
  <c r="R301" i="5"/>
  <c r="R300" i="5"/>
  <c r="R299" i="5"/>
  <c r="R298" i="5"/>
  <c r="R297" i="5"/>
  <c r="R296" i="5"/>
  <c r="R295" i="5"/>
  <c r="R294" i="5"/>
  <c r="R293" i="5"/>
  <c r="R292" i="5"/>
  <c r="R291" i="5"/>
  <c r="R290" i="5"/>
  <c r="R289" i="5"/>
  <c r="R288" i="5"/>
  <c r="R287" i="5"/>
  <c r="R286" i="5"/>
  <c r="R285" i="5"/>
  <c r="R284" i="5"/>
  <c r="R283" i="5"/>
  <c r="R282" i="5"/>
  <c r="R281" i="5"/>
  <c r="R280" i="5"/>
  <c r="R279" i="5"/>
  <c r="R278" i="5"/>
  <c r="R277" i="5"/>
  <c r="R276" i="5"/>
  <c r="R275" i="5"/>
  <c r="R274" i="5"/>
  <c r="R273" i="5"/>
  <c r="R272" i="5"/>
  <c r="R271" i="5"/>
  <c r="R270" i="5"/>
  <c r="R269" i="5"/>
  <c r="R268" i="5"/>
  <c r="R267" i="5"/>
  <c r="R266" i="5"/>
  <c r="R265" i="5"/>
  <c r="R264" i="5"/>
  <c r="R263" i="5"/>
  <c r="R262" i="5"/>
  <c r="R260" i="5"/>
  <c r="R259" i="5"/>
  <c r="R258" i="5"/>
  <c r="R257" i="5"/>
  <c r="R256" i="5"/>
  <c r="R255" i="5"/>
  <c r="R254" i="5"/>
  <c r="R253" i="5"/>
  <c r="R252" i="5"/>
  <c r="R251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U270" i="5" l="1"/>
  <c r="U218" i="5"/>
  <c r="U90" i="5"/>
  <c r="U42" i="5"/>
  <c r="U10" i="5"/>
  <c r="U229" i="5"/>
  <c r="U197" i="5"/>
  <c r="U149" i="5"/>
  <c r="U101" i="5"/>
  <c r="U53" i="5"/>
  <c r="U132" i="5"/>
  <c r="U84" i="5"/>
  <c r="U291" i="5"/>
  <c r="U175" i="5"/>
  <c r="U123" i="5"/>
  <c r="U75" i="5"/>
  <c r="U11" i="5"/>
  <c r="U250" i="5"/>
  <c r="U70" i="5"/>
  <c r="U54" i="5"/>
  <c r="U6" i="5"/>
  <c r="U309" i="5"/>
  <c r="U257" i="5"/>
  <c r="U241" i="5"/>
  <c r="U225" i="5"/>
  <c r="U193" i="5"/>
  <c r="U145" i="5"/>
  <c r="U129" i="5"/>
  <c r="U113" i="5"/>
  <c r="U81" i="5"/>
  <c r="U65" i="5"/>
  <c r="U49" i="5"/>
  <c r="U17" i="5"/>
  <c r="U256" i="5"/>
  <c r="U240" i="5"/>
  <c r="U208" i="5"/>
  <c r="U176" i="5"/>
  <c r="U144" i="5"/>
  <c r="U128" i="5"/>
  <c r="U112" i="5"/>
  <c r="U96" i="5"/>
  <c r="U80" i="5"/>
  <c r="U48" i="5"/>
  <c r="U32" i="5"/>
  <c r="U16" i="5"/>
  <c r="U271" i="5"/>
  <c r="U239" i="5"/>
  <c r="U203" i="5"/>
  <c r="U151" i="5"/>
  <c r="U119" i="5"/>
  <c r="U87" i="5"/>
  <c r="U71" i="5"/>
  <c r="U55" i="5"/>
  <c r="U39" i="5"/>
  <c r="U23" i="5"/>
  <c r="U7" i="5"/>
  <c r="U294" i="5"/>
  <c r="U154" i="5"/>
  <c r="U122" i="5"/>
  <c r="U74" i="5"/>
  <c r="U26" i="5"/>
  <c r="U165" i="5"/>
  <c r="U117" i="5"/>
  <c r="U37" i="5"/>
  <c r="U5" i="5"/>
  <c r="U212" i="5"/>
  <c r="U20" i="5"/>
  <c r="U323" i="5"/>
  <c r="U227" i="5"/>
  <c r="U191" i="5"/>
  <c r="U139" i="5"/>
  <c r="U107" i="5"/>
  <c r="U59" i="5"/>
  <c r="U230" i="5"/>
  <c r="U194" i="5"/>
  <c r="U178" i="5"/>
  <c r="U162" i="5"/>
  <c r="U146" i="5"/>
  <c r="U130" i="5"/>
  <c r="U114" i="5"/>
  <c r="U82" i="5"/>
  <c r="U50" i="5"/>
  <c r="U34" i="5"/>
  <c r="U18" i="5"/>
  <c r="U289" i="5"/>
  <c r="U205" i="5"/>
  <c r="U157" i="5"/>
  <c r="U125" i="5"/>
  <c r="U93" i="5"/>
  <c r="U61" i="5"/>
  <c r="U45" i="5"/>
  <c r="U29" i="5"/>
  <c r="U13" i="5"/>
  <c r="U252" i="5"/>
  <c r="U204" i="5"/>
  <c r="U188" i="5"/>
  <c r="U140" i="5"/>
  <c r="U124" i="5"/>
  <c r="U76" i="5"/>
  <c r="U44" i="5"/>
  <c r="U28" i="5"/>
  <c r="U219" i="5"/>
  <c r="U199" i="5"/>
  <c r="U147" i="5"/>
  <c r="U115" i="5"/>
  <c r="U83" i="5"/>
  <c r="U67" i="5"/>
  <c r="U51" i="5"/>
  <c r="U19" i="5"/>
  <c r="U186" i="5"/>
  <c r="U170" i="5"/>
  <c r="U106" i="5"/>
  <c r="U58" i="5"/>
  <c r="U245" i="5"/>
  <c r="U21" i="5"/>
  <c r="U148" i="5"/>
  <c r="U68" i="5"/>
  <c r="U36" i="5"/>
  <c r="U243" i="5"/>
  <c r="U91" i="5"/>
  <c r="U43" i="5"/>
  <c r="U226" i="5"/>
  <c r="U206" i="5"/>
  <c r="U174" i="5"/>
  <c r="U158" i="5"/>
  <c r="U142" i="5"/>
  <c r="U126" i="5"/>
  <c r="U110" i="5"/>
  <c r="U94" i="5"/>
  <c r="U78" i="5"/>
  <c r="U62" i="5"/>
  <c r="U46" i="5"/>
  <c r="U30" i="5"/>
  <c r="U285" i="5"/>
  <c r="U169" i="5"/>
  <c r="U153" i="5"/>
  <c r="U89" i="5"/>
  <c r="U73" i="5"/>
  <c r="U41" i="5"/>
  <c r="U9" i="5"/>
  <c r="U232" i="5"/>
  <c r="U168" i="5"/>
  <c r="U152" i="5"/>
  <c r="U136" i="5"/>
  <c r="U120" i="5"/>
  <c r="U56" i="5"/>
  <c r="U40" i="5"/>
  <c r="U24" i="5"/>
  <c r="U8" i="5"/>
  <c r="U263" i="5"/>
  <c r="U159" i="5"/>
  <c r="U143" i="5"/>
  <c r="U127" i="5"/>
  <c r="U95" i="5"/>
  <c r="U63" i="5"/>
  <c r="U47" i="5"/>
  <c r="U31" i="5"/>
  <c r="U15" i="5"/>
  <c r="N4" i="5"/>
  <c r="M4" i="5"/>
  <c r="J4" i="5"/>
  <c r="L4" i="5"/>
  <c r="BQ339" i="5"/>
  <c r="BP339" i="5"/>
  <c r="BO339" i="5"/>
  <c r="BN339" i="5"/>
  <c r="BM339" i="5"/>
  <c r="BL339" i="5"/>
  <c r="BK339" i="5"/>
  <c r="BQ338" i="5"/>
  <c r="BP338" i="5"/>
  <c r="BO338" i="5"/>
  <c r="BN338" i="5"/>
  <c r="BM338" i="5"/>
  <c r="BL338" i="5"/>
  <c r="BK338" i="5"/>
  <c r="BJ338" i="5"/>
  <c r="BI338" i="5"/>
  <c r="BH338" i="5"/>
  <c r="BG338" i="5"/>
  <c r="BF338" i="5"/>
  <c r="BE338" i="5"/>
  <c r="BD338" i="5"/>
  <c r="BC338" i="5"/>
  <c r="BB338" i="5"/>
  <c r="BA338" i="5"/>
  <c r="AZ338" i="5"/>
  <c r="AY338" i="5"/>
  <c r="AX338" i="5"/>
  <c r="AW338" i="5"/>
  <c r="AV338" i="5"/>
  <c r="AU338" i="5"/>
  <c r="AT338" i="5"/>
  <c r="AS338" i="5"/>
  <c r="AR338" i="5"/>
  <c r="AQ338" i="5"/>
  <c r="AP338" i="5"/>
  <c r="AO338" i="5"/>
  <c r="BQ337" i="5"/>
  <c r="BP337" i="5"/>
  <c r="BO337" i="5"/>
  <c r="BN337" i="5"/>
  <c r="BM337" i="5"/>
  <c r="BL337" i="5"/>
  <c r="BK337" i="5"/>
  <c r="BJ337" i="5"/>
  <c r="BI337" i="5"/>
  <c r="BH337" i="5"/>
  <c r="BG337" i="5"/>
  <c r="BF337" i="5"/>
  <c r="BE337" i="5"/>
  <c r="BD337" i="5"/>
  <c r="BC337" i="5"/>
  <c r="BB337" i="5"/>
  <c r="BA337" i="5"/>
  <c r="AZ337" i="5"/>
  <c r="AY337" i="5"/>
  <c r="AX337" i="5"/>
  <c r="AW337" i="5"/>
  <c r="AV337" i="5"/>
  <c r="AU337" i="5"/>
  <c r="AT337" i="5"/>
  <c r="AS337" i="5"/>
  <c r="AR337" i="5"/>
  <c r="AQ337" i="5"/>
  <c r="AP337" i="5"/>
  <c r="BQ336" i="5"/>
  <c r="BP336" i="5"/>
  <c r="BO336" i="5"/>
  <c r="BN336" i="5"/>
  <c r="BM336" i="5"/>
  <c r="BL336" i="5"/>
  <c r="BK336" i="5"/>
  <c r="BJ336" i="5"/>
  <c r="BI336" i="5"/>
  <c r="BH336" i="5"/>
  <c r="BG336" i="5"/>
  <c r="BF336" i="5"/>
  <c r="BE336" i="5"/>
  <c r="BD336" i="5"/>
  <c r="BC336" i="5"/>
  <c r="BB336" i="5"/>
  <c r="BA336" i="5"/>
  <c r="AZ336" i="5"/>
  <c r="AY336" i="5"/>
  <c r="AX336" i="5"/>
  <c r="AW336" i="5"/>
  <c r="AV336" i="5"/>
  <c r="BQ335" i="5"/>
  <c r="BP335" i="5"/>
  <c r="BO335" i="5"/>
  <c r="BN335" i="5"/>
  <c r="BM335" i="5"/>
  <c r="BL335" i="5"/>
  <c r="BK335" i="5"/>
  <c r="BJ335" i="5"/>
  <c r="BI335" i="5"/>
  <c r="BH335" i="5"/>
  <c r="BG335" i="5"/>
  <c r="BF335" i="5"/>
  <c r="BE335" i="5"/>
  <c r="BD335" i="5"/>
  <c r="BC335" i="5"/>
  <c r="BQ334" i="5"/>
  <c r="BP334" i="5"/>
  <c r="BO334" i="5"/>
  <c r="BN334" i="5"/>
  <c r="BM334" i="5"/>
  <c r="BL334" i="5"/>
  <c r="BK334" i="5"/>
  <c r="BJ334" i="5"/>
  <c r="BI334" i="5"/>
  <c r="BH334" i="5"/>
  <c r="BG334" i="5"/>
  <c r="BF334" i="5"/>
  <c r="BE334" i="5"/>
  <c r="BD334" i="5"/>
  <c r="BC334" i="5"/>
  <c r="BB334" i="5"/>
  <c r="BA334" i="5"/>
  <c r="AZ334" i="5"/>
  <c r="AY334" i="5"/>
  <c r="AX334" i="5"/>
  <c r="AW334" i="5"/>
  <c r="BQ333" i="5"/>
  <c r="BP333" i="5"/>
  <c r="BO333" i="5"/>
  <c r="BN333" i="5"/>
  <c r="BM333" i="5"/>
  <c r="BL333" i="5"/>
  <c r="BK333" i="5"/>
  <c r="BJ333" i="5"/>
  <c r="BI333" i="5"/>
  <c r="BH333" i="5"/>
  <c r="BG333" i="5"/>
  <c r="BF333" i="5"/>
  <c r="BE333" i="5"/>
  <c r="BD333" i="5"/>
  <c r="BC333" i="5"/>
  <c r="BB333" i="5"/>
  <c r="BA333" i="5"/>
  <c r="AZ333" i="5"/>
  <c r="AY333" i="5"/>
  <c r="AX333" i="5"/>
  <c r="AW333" i="5"/>
  <c r="AV333" i="5"/>
  <c r="AU333" i="5"/>
  <c r="AT333" i="5"/>
  <c r="AS333" i="5"/>
  <c r="AR333" i="5"/>
  <c r="BQ332" i="5"/>
  <c r="BP332" i="5"/>
  <c r="BO332" i="5"/>
  <c r="BN332" i="5"/>
  <c r="BM332" i="5"/>
  <c r="BL332" i="5"/>
  <c r="BK332" i="5"/>
  <c r="BJ332" i="5"/>
  <c r="BI332" i="5"/>
  <c r="BH332" i="5"/>
  <c r="BG332" i="5"/>
  <c r="BF332" i="5"/>
  <c r="BE332" i="5"/>
  <c r="BD332" i="5"/>
  <c r="BC332" i="5"/>
  <c r="BB332" i="5"/>
  <c r="BA332" i="5"/>
  <c r="AZ332" i="5"/>
  <c r="AY332" i="5"/>
  <c r="AX332" i="5"/>
  <c r="AW332" i="5"/>
  <c r="AV332" i="5"/>
  <c r="AU332" i="5"/>
  <c r="AT332" i="5"/>
  <c r="AS332" i="5"/>
  <c r="AR332" i="5"/>
  <c r="BQ331" i="5"/>
  <c r="BP331" i="5"/>
  <c r="BO331" i="5"/>
  <c r="BN331" i="5"/>
  <c r="BM331" i="5"/>
  <c r="BL331" i="5"/>
  <c r="BK331" i="5"/>
  <c r="BJ331" i="5"/>
  <c r="BI331" i="5"/>
  <c r="BH331" i="5"/>
  <c r="BG331" i="5"/>
  <c r="BF331" i="5"/>
  <c r="BE331" i="5"/>
  <c r="BD331" i="5"/>
  <c r="BC331" i="5"/>
  <c r="BB331" i="5"/>
  <c r="BA331" i="5"/>
  <c r="AZ331" i="5"/>
  <c r="AY331" i="5"/>
  <c r="AX331" i="5"/>
  <c r="AW331" i="5"/>
  <c r="AV331" i="5"/>
  <c r="AU331" i="5"/>
  <c r="AT331" i="5"/>
  <c r="AS331" i="5"/>
  <c r="AR331" i="5"/>
  <c r="AQ331" i="5"/>
  <c r="AP331" i="5"/>
  <c r="AO331" i="5"/>
  <c r="BQ330" i="5"/>
  <c r="BP330" i="5"/>
  <c r="BO330" i="5"/>
  <c r="BN330" i="5"/>
  <c r="BM330" i="5"/>
  <c r="BL330" i="5"/>
  <c r="BK330" i="5"/>
  <c r="BJ330" i="5"/>
  <c r="BI330" i="5"/>
  <c r="BH330" i="5"/>
  <c r="BG330" i="5"/>
  <c r="BF330" i="5"/>
  <c r="BE330" i="5"/>
  <c r="BD330" i="5"/>
  <c r="BC330" i="5"/>
  <c r="BB330" i="5"/>
  <c r="BA330" i="5"/>
  <c r="AZ330" i="5"/>
  <c r="AY330" i="5"/>
  <c r="AX330" i="5"/>
  <c r="AW330" i="5"/>
  <c r="AV330" i="5"/>
  <c r="AU330" i="5"/>
  <c r="AT330" i="5"/>
  <c r="BQ329" i="5"/>
  <c r="BP329" i="5"/>
  <c r="BO329" i="5"/>
  <c r="BN329" i="5"/>
  <c r="BM329" i="5"/>
  <c r="BL329" i="5"/>
  <c r="BK329" i="5"/>
  <c r="BJ329" i="5"/>
  <c r="BI329" i="5"/>
  <c r="BQ328" i="5"/>
  <c r="BP328" i="5"/>
  <c r="BO328" i="5"/>
  <c r="BN328" i="5"/>
  <c r="BM328" i="5"/>
  <c r="BL328" i="5"/>
  <c r="BK328" i="5"/>
  <c r="BJ328" i="5"/>
  <c r="BI328" i="5"/>
  <c r="BH328" i="5"/>
  <c r="BQ327" i="5"/>
  <c r="BP327" i="5"/>
  <c r="BO327" i="5"/>
  <c r="BN327" i="5"/>
  <c r="BM327" i="5"/>
  <c r="BL327" i="5"/>
  <c r="BK327" i="5"/>
  <c r="BJ327" i="5"/>
  <c r="BI327" i="5"/>
  <c r="BH327" i="5"/>
  <c r="BG327" i="5"/>
  <c r="BF327" i="5"/>
  <c r="BQ326" i="5"/>
  <c r="BP326" i="5"/>
  <c r="BO326" i="5"/>
  <c r="BN326" i="5"/>
  <c r="BM326" i="5"/>
  <c r="BL326" i="5"/>
  <c r="BK326" i="5"/>
  <c r="BJ326" i="5"/>
  <c r="BI326" i="5"/>
  <c r="BH326" i="5"/>
  <c r="BG326" i="5"/>
  <c r="BF326" i="5"/>
  <c r="BE326" i="5"/>
  <c r="BD326" i="5"/>
  <c r="BC326" i="5"/>
  <c r="BB326" i="5"/>
  <c r="BA326" i="5"/>
  <c r="BQ325" i="5"/>
  <c r="BP325" i="5"/>
  <c r="BO325" i="5"/>
  <c r="BN325" i="5"/>
  <c r="BM325" i="5"/>
  <c r="BL325" i="5"/>
  <c r="BK325" i="5"/>
  <c r="BJ325" i="5"/>
  <c r="BI325" i="5"/>
  <c r="BH325" i="5"/>
  <c r="BG325" i="5"/>
  <c r="BF325" i="5"/>
  <c r="BE325" i="5"/>
  <c r="BD325" i="5"/>
  <c r="BC325" i="5"/>
  <c r="BB325" i="5"/>
  <c r="BA325" i="5"/>
  <c r="AZ325" i="5"/>
  <c r="AY325" i="5"/>
  <c r="AX325" i="5"/>
  <c r="AW325" i="5"/>
  <c r="AV325" i="5"/>
  <c r="AU325" i="5"/>
  <c r="AT325" i="5"/>
  <c r="AS325" i="5"/>
  <c r="AR325" i="5"/>
  <c r="AQ325" i="5"/>
  <c r="AP325" i="5"/>
  <c r="BQ323" i="5"/>
  <c r="BP323" i="5"/>
  <c r="BO323" i="5"/>
  <c r="BN323" i="5"/>
  <c r="BM323" i="5"/>
  <c r="BL323" i="5"/>
  <c r="BK323" i="5"/>
  <c r="BJ323" i="5"/>
  <c r="BI323" i="5"/>
  <c r="BH323" i="5"/>
  <c r="BG323" i="5"/>
  <c r="BF323" i="5"/>
  <c r="BE323" i="5"/>
  <c r="BD323" i="5"/>
  <c r="BC323" i="5"/>
  <c r="BB323" i="5"/>
  <c r="BA323" i="5"/>
  <c r="AZ323" i="5"/>
  <c r="AY323" i="5"/>
  <c r="AX323" i="5"/>
  <c r="AW323" i="5"/>
  <c r="AV323" i="5"/>
  <c r="AU323" i="5"/>
  <c r="AT323" i="5"/>
  <c r="AS323" i="5"/>
  <c r="AR323" i="5"/>
  <c r="AQ323" i="5"/>
  <c r="AP323" i="5"/>
  <c r="AO323" i="5"/>
  <c r="AN323" i="5"/>
  <c r="AM323" i="5"/>
  <c r="AL323" i="5"/>
  <c r="AK323" i="5"/>
  <c r="BQ321" i="5"/>
  <c r="BP321" i="5"/>
  <c r="BO321" i="5"/>
  <c r="BN321" i="5"/>
  <c r="BM321" i="5"/>
  <c r="BL321" i="5"/>
  <c r="BK321" i="5"/>
  <c r="BQ320" i="5"/>
  <c r="BP320" i="5"/>
  <c r="BO320" i="5"/>
  <c r="BN320" i="5"/>
  <c r="BM320" i="5"/>
  <c r="BL320" i="5"/>
  <c r="BK320" i="5"/>
  <c r="BJ320" i="5"/>
  <c r="BI320" i="5"/>
  <c r="BH320" i="5"/>
  <c r="BG320" i="5"/>
  <c r="BF320" i="5"/>
  <c r="BE320" i="5"/>
  <c r="BD320" i="5"/>
  <c r="BC320" i="5"/>
  <c r="BB320" i="5"/>
  <c r="BA320" i="5"/>
  <c r="AZ320" i="5"/>
  <c r="AY320" i="5"/>
  <c r="AX320" i="5"/>
  <c r="AW320" i="5"/>
  <c r="AV320" i="5"/>
  <c r="AU320" i="5"/>
  <c r="BQ319" i="5"/>
  <c r="BP319" i="5"/>
  <c r="BO319" i="5"/>
  <c r="BN319" i="5"/>
  <c r="BM319" i="5"/>
  <c r="BL319" i="5"/>
  <c r="BK319" i="5"/>
  <c r="BJ319" i="5"/>
  <c r="BI319" i="5"/>
  <c r="BH319" i="5"/>
  <c r="BG319" i="5"/>
  <c r="BF319" i="5"/>
  <c r="BE319" i="5"/>
  <c r="BD319" i="5"/>
  <c r="BC319" i="5"/>
  <c r="BB319" i="5"/>
  <c r="BA319" i="5"/>
  <c r="AZ319" i="5"/>
  <c r="AY319" i="5"/>
  <c r="BQ318" i="5"/>
  <c r="BP318" i="5"/>
  <c r="BO318" i="5"/>
  <c r="BN318" i="5"/>
  <c r="BM318" i="5"/>
  <c r="BL318" i="5"/>
  <c r="BK318" i="5"/>
  <c r="BJ318" i="5"/>
  <c r="BI318" i="5"/>
  <c r="BH318" i="5"/>
  <c r="BG318" i="5"/>
  <c r="BF318" i="5"/>
  <c r="BE318" i="5"/>
  <c r="BD318" i="5"/>
  <c r="BC318" i="5"/>
  <c r="BB318" i="5"/>
  <c r="BA318" i="5"/>
  <c r="AZ318" i="5"/>
  <c r="AY318" i="5"/>
  <c r="AX318" i="5"/>
  <c r="AW318" i="5"/>
  <c r="AV318" i="5"/>
  <c r="AU318" i="5"/>
  <c r="AT318" i="5"/>
  <c r="AS318" i="5"/>
  <c r="AR318" i="5"/>
  <c r="AQ318" i="5"/>
  <c r="AP318" i="5"/>
  <c r="AO318" i="5"/>
  <c r="AN318" i="5"/>
  <c r="BQ316" i="5"/>
  <c r="BP316" i="5"/>
  <c r="BO316" i="5"/>
  <c r="BN316" i="5"/>
  <c r="BM316" i="5"/>
  <c r="BL316" i="5"/>
  <c r="BK316" i="5"/>
  <c r="BJ316" i="5"/>
  <c r="BI316" i="5"/>
  <c r="BH316" i="5"/>
  <c r="BG316" i="5"/>
  <c r="BF316" i="5"/>
  <c r="BE316" i="5"/>
  <c r="BD316" i="5"/>
  <c r="BC316" i="5"/>
  <c r="BB316" i="5"/>
  <c r="BA316" i="5"/>
  <c r="AZ316" i="5"/>
  <c r="AY316" i="5"/>
  <c r="AX316" i="5"/>
  <c r="AW316" i="5"/>
  <c r="AV316" i="5"/>
  <c r="AU316" i="5"/>
  <c r="AT316" i="5"/>
  <c r="BQ315" i="5"/>
  <c r="BP315" i="5"/>
  <c r="BO315" i="5"/>
  <c r="BN315" i="5"/>
  <c r="BM315" i="5"/>
  <c r="BL315" i="5"/>
  <c r="BK315" i="5"/>
  <c r="BJ315" i="5"/>
  <c r="BI315" i="5"/>
  <c r="BH315" i="5"/>
  <c r="BG315" i="5"/>
  <c r="BF315" i="5"/>
  <c r="BE315" i="5"/>
  <c r="BD315" i="5"/>
  <c r="BC315" i="5"/>
  <c r="BB315" i="5"/>
  <c r="BA315" i="5"/>
  <c r="AZ315" i="5"/>
  <c r="AY315" i="5"/>
  <c r="AX315" i="5"/>
  <c r="AW315" i="5"/>
  <c r="AV315" i="5"/>
  <c r="AU315" i="5"/>
  <c r="AT315" i="5"/>
  <c r="AS315" i="5"/>
  <c r="AR315" i="5"/>
  <c r="AQ315" i="5"/>
  <c r="AP315" i="5"/>
  <c r="AO315" i="5"/>
  <c r="BQ314" i="5"/>
  <c r="BP314" i="5"/>
  <c r="BO314" i="5"/>
  <c r="BN314" i="5"/>
  <c r="BM314" i="5"/>
  <c r="BL314" i="5"/>
  <c r="BK314" i="5"/>
  <c r="BJ314" i="5"/>
  <c r="BI314" i="5"/>
  <c r="BH314" i="5"/>
  <c r="BG314" i="5"/>
  <c r="BF314" i="5"/>
  <c r="BE314" i="5"/>
  <c r="BD314" i="5"/>
  <c r="BC314" i="5"/>
  <c r="BB314" i="5"/>
  <c r="BA314" i="5"/>
  <c r="AZ314" i="5"/>
  <c r="AY314" i="5"/>
  <c r="AX314" i="5"/>
  <c r="AW314" i="5"/>
  <c r="AV314" i="5"/>
  <c r="AU314" i="5"/>
  <c r="AT314" i="5"/>
  <c r="AS314" i="5"/>
  <c r="AR314" i="5"/>
  <c r="AQ314" i="5"/>
  <c r="AP314" i="5"/>
  <c r="BQ313" i="5"/>
  <c r="BP313" i="5"/>
  <c r="BO313" i="5"/>
  <c r="BN313" i="5"/>
  <c r="BM313" i="5"/>
  <c r="BL313" i="5"/>
  <c r="BK313" i="5"/>
  <c r="BJ313" i="5"/>
  <c r="BI313" i="5"/>
  <c r="BH313" i="5"/>
  <c r="BG313" i="5"/>
  <c r="BF313" i="5"/>
  <c r="BE313" i="5"/>
  <c r="BD313" i="5"/>
  <c r="BC313" i="5"/>
  <c r="BB313" i="5"/>
  <c r="BA313" i="5"/>
  <c r="AZ313" i="5"/>
  <c r="AY313" i="5"/>
  <c r="AX313" i="5"/>
  <c r="AW313" i="5"/>
  <c r="AV313" i="5"/>
  <c r="AU313" i="5"/>
  <c r="AT313" i="5"/>
  <c r="AS313" i="5"/>
  <c r="BQ312" i="5"/>
  <c r="BP312" i="5"/>
  <c r="BO312" i="5"/>
  <c r="BN312" i="5"/>
  <c r="BM312" i="5"/>
  <c r="BL312" i="5"/>
  <c r="BK312" i="5"/>
  <c r="BJ312" i="5"/>
  <c r="BI312" i="5"/>
  <c r="BH312" i="5"/>
  <c r="BG312" i="5"/>
  <c r="BF312" i="5"/>
  <c r="BE312" i="5"/>
  <c r="BD312" i="5"/>
  <c r="BC312" i="5"/>
  <c r="BB312" i="5"/>
  <c r="BA312" i="5"/>
  <c r="AZ312" i="5"/>
  <c r="BQ311" i="5"/>
  <c r="BP311" i="5"/>
  <c r="BO311" i="5"/>
  <c r="BN311" i="5"/>
  <c r="BM311" i="5"/>
  <c r="BL311" i="5"/>
  <c r="BK311" i="5"/>
  <c r="BJ311" i="5"/>
  <c r="BI311" i="5"/>
  <c r="BH311" i="5"/>
  <c r="BG311" i="5"/>
  <c r="BF311" i="5"/>
  <c r="BE311" i="5"/>
  <c r="BD311" i="5"/>
  <c r="BC311" i="5"/>
  <c r="BB311" i="5"/>
  <c r="BA311" i="5"/>
  <c r="AZ311" i="5"/>
  <c r="AY311" i="5"/>
  <c r="AX311" i="5"/>
  <c r="AW311" i="5"/>
  <c r="AV311" i="5"/>
  <c r="AU311" i="5"/>
  <c r="AT311" i="5"/>
  <c r="AS311" i="5"/>
  <c r="AR311" i="5"/>
  <c r="AQ311" i="5"/>
  <c r="AP311" i="5"/>
  <c r="BQ310" i="5"/>
  <c r="BP310" i="5"/>
  <c r="BO310" i="5"/>
  <c r="BN310" i="5"/>
  <c r="BM310" i="5"/>
  <c r="BL310" i="5"/>
  <c r="BK310" i="5"/>
  <c r="BJ310" i="5"/>
  <c r="BI310" i="5"/>
  <c r="BH310" i="5"/>
  <c r="BG310" i="5"/>
  <c r="BF310" i="5"/>
  <c r="BE310" i="5"/>
  <c r="BD310" i="5"/>
  <c r="BC310" i="5"/>
  <c r="BB310" i="5"/>
  <c r="BA310" i="5"/>
  <c r="AZ310" i="5"/>
  <c r="AY310" i="5"/>
  <c r="AX310" i="5"/>
  <c r="AW310" i="5"/>
  <c r="AV310" i="5"/>
  <c r="AU310" i="5"/>
  <c r="AT310" i="5"/>
  <c r="AS310" i="5"/>
  <c r="AR310" i="5"/>
  <c r="AQ310" i="5"/>
  <c r="AP310" i="5"/>
  <c r="AO310" i="5"/>
  <c r="AN310" i="5"/>
  <c r="BQ309" i="5"/>
  <c r="BP309" i="5"/>
  <c r="BO309" i="5"/>
  <c r="BN309" i="5"/>
  <c r="BM309" i="5"/>
  <c r="BL309" i="5"/>
  <c r="BK309" i="5"/>
  <c r="BJ309" i="5"/>
  <c r="BI309" i="5"/>
  <c r="BH309" i="5"/>
  <c r="BG309" i="5"/>
  <c r="BF309" i="5"/>
  <c r="BE309" i="5"/>
  <c r="BD309" i="5"/>
  <c r="BC309" i="5"/>
  <c r="BB309" i="5"/>
  <c r="BA309" i="5"/>
  <c r="AZ309" i="5"/>
  <c r="AY309" i="5"/>
  <c r="AX309" i="5"/>
  <c r="AW309" i="5"/>
  <c r="AV309" i="5"/>
  <c r="AU309" i="5"/>
  <c r="AT309" i="5"/>
  <c r="AS309" i="5"/>
  <c r="AR309" i="5"/>
  <c r="AQ309" i="5"/>
  <c r="AP309" i="5"/>
  <c r="AO309" i="5"/>
  <c r="AN309" i="5"/>
  <c r="AM309" i="5"/>
  <c r="AL309" i="5"/>
  <c r="AK309" i="5"/>
  <c r="AJ309" i="5"/>
  <c r="BQ308" i="5"/>
  <c r="BP308" i="5"/>
  <c r="BO308" i="5"/>
  <c r="BN308" i="5"/>
  <c r="BM308" i="5"/>
  <c r="BL308" i="5"/>
  <c r="BK308" i="5"/>
  <c r="BJ308" i="5"/>
  <c r="BQ307" i="5"/>
  <c r="BP307" i="5"/>
  <c r="BO307" i="5"/>
  <c r="BN307" i="5"/>
  <c r="BM307" i="5"/>
  <c r="BL307" i="5"/>
  <c r="BK307" i="5"/>
  <c r="BJ307" i="5"/>
  <c r="BI307" i="5"/>
  <c r="BH307" i="5"/>
  <c r="BG307" i="5"/>
  <c r="BF307" i="5"/>
  <c r="BE307" i="5"/>
  <c r="BD307" i="5"/>
  <c r="BC307" i="5"/>
  <c r="BB307" i="5"/>
  <c r="BA307" i="5"/>
  <c r="AZ307" i="5"/>
  <c r="AY307" i="5"/>
  <c r="AX307" i="5"/>
  <c r="AW307" i="5"/>
  <c r="AV307" i="5"/>
  <c r="AU307" i="5"/>
  <c r="AT307" i="5"/>
  <c r="AS307" i="5"/>
  <c r="AR307" i="5"/>
  <c r="AQ307" i="5"/>
  <c r="AP307" i="5"/>
  <c r="AO307" i="5"/>
  <c r="BQ306" i="5"/>
  <c r="BP306" i="5"/>
  <c r="BO306" i="5"/>
  <c r="BN306" i="5"/>
  <c r="BM306" i="5"/>
  <c r="BL306" i="5"/>
  <c r="BK306" i="5"/>
  <c r="BJ306" i="5"/>
  <c r="BI306" i="5"/>
  <c r="BH306" i="5"/>
  <c r="BG306" i="5"/>
  <c r="BF306" i="5"/>
  <c r="BE306" i="5"/>
  <c r="BD306" i="5"/>
  <c r="BC306" i="5"/>
  <c r="BB306" i="5"/>
  <c r="BQ305" i="5"/>
  <c r="BP305" i="5"/>
  <c r="BO305" i="5"/>
  <c r="BQ304" i="5"/>
  <c r="BP304" i="5"/>
  <c r="BO304" i="5"/>
  <c r="BN304" i="5"/>
  <c r="BM304" i="5"/>
  <c r="BL304" i="5"/>
  <c r="BK304" i="5"/>
  <c r="BJ304" i="5"/>
  <c r="BI304" i="5"/>
  <c r="BH304" i="5"/>
  <c r="BG304" i="5"/>
  <c r="BF304" i="5"/>
  <c r="BE304" i="5"/>
  <c r="BQ303" i="5"/>
  <c r="BP303" i="5"/>
  <c r="BO303" i="5"/>
  <c r="BN303" i="5"/>
  <c r="BM303" i="5"/>
  <c r="BL303" i="5"/>
  <c r="BK303" i="5"/>
  <c r="BJ303" i="5"/>
  <c r="BI303" i="5"/>
  <c r="BH303" i="5"/>
  <c r="BG303" i="5"/>
  <c r="BF303" i="5"/>
  <c r="BE303" i="5"/>
  <c r="BD303" i="5"/>
  <c r="BC303" i="5"/>
  <c r="BB303" i="5"/>
  <c r="BA303" i="5"/>
  <c r="AZ303" i="5"/>
  <c r="AY303" i="5"/>
  <c r="AX303" i="5"/>
  <c r="AW303" i="5"/>
  <c r="AV303" i="5"/>
  <c r="AU303" i="5"/>
  <c r="AT303" i="5"/>
  <c r="AS303" i="5"/>
  <c r="AR303" i="5"/>
  <c r="BQ302" i="5"/>
  <c r="BP302" i="5"/>
  <c r="BO302" i="5"/>
  <c r="BN302" i="5"/>
  <c r="BM302" i="5"/>
  <c r="BL302" i="5"/>
  <c r="BK302" i="5"/>
  <c r="BJ302" i="5"/>
  <c r="BI302" i="5"/>
  <c r="BH302" i="5"/>
  <c r="BG302" i="5"/>
  <c r="BF302" i="5"/>
  <c r="BE302" i="5"/>
  <c r="BD302" i="5"/>
  <c r="BQ301" i="5"/>
  <c r="BP301" i="5"/>
  <c r="BO301" i="5"/>
  <c r="BN301" i="5"/>
  <c r="BM301" i="5"/>
  <c r="BL301" i="5"/>
  <c r="BK301" i="5"/>
  <c r="BJ301" i="5"/>
  <c r="BI301" i="5"/>
  <c r="BH301" i="5"/>
  <c r="BG301" i="5"/>
  <c r="BF301" i="5"/>
  <c r="BE301" i="5"/>
  <c r="BD301" i="5"/>
  <c r="BC301" i="5"/>
  <c r="BB301" i="5"/>
  <c r="BA301" i="5"/>
  <c r="AZ301" i="5"/>
  <c r="AY301" i="5"/>
  <c r="AX301" i="5"/>
  <c r="AW301" i="5"/>
  <c r="AV301" i="5"/>
  <c r="AU301" i="5"/>
  <c r="AT301" i="5"/>
  <c r="AS301" i="5"/>
  <c r="AR301" i="5"/>
  <c r="AQ301" i="5"/>
  <c r="BQ300" i="5"/>
  <c r="BP300" i="5"/>
  <c r="BO300" i="5"/>
  <c r="BN300" i="5"/>
  <c r="BM300" i="5"/>
  <c r="BL300" i="5"/>
  <c r="BK300" i="5"/>
  <c r="BJ300" i="5"/>
  <c r="BI300" i="5"/>
  <c r="BH300" i="5"/>
  <c r="BG300" i="5"/>
  <c r="BF300" i="5"/>
  <c r="BE300" i="5"/>
  <c r="BD300" i="5"/>
  <c r="BC300" i="5"/>
  <c r="BB300" i="5"/>
  <c r="BA300" i="5"/>
  <c r="AZ300" i="5"/>
  <c r="AY300" i="5"/>
  <c r="AX300" i="5"/>
  <c r="AW300" i="5"/>
  <c r="BQ299" i="5"/>
  <c r="BQ298" i="5"/>
  <c r="BP298" i="5"/>
  <c r="BO298" i="5"/>
  <c r="BN298" i="5"/>
  <c r="BM298" i="5"/>
  <c r="BL298" i="5"/>
  <c r="BK298" i="5"/>
  <c r="BJ298" i="5"/>
  <c r="BI298" i="5"/>
  <c r="BH298" i="5"/>
  <c r="BG298" i="5"/>
  <c r="BF298" i="5"/>
  <c r="BE298" i="5"/>
  <c r="BD298" i="5"/>
  <c r="BC298" i="5"/>
  <c r="BB298" i="5"/>
  <c r="BA298" i="5"/>
  <c r="AZ298" i="5"/>
  <c r="AY298" i="5"/>
  <c r="AX298" i="5"/>
  <c r="AW298" i="5"/>
  <c r="AV298" i="5"/>
  <c r="AU298" i="5"/>
  <c r="AT298" i="5"/>
  <c r="AS298" i="5"/>
  <c r="AR298" i="5"/>
  <c r="AQ298" i="5"/>
  <c r="AP298" i="5"/>
  <c r="AO298" i="5"/>
  <c r="AN298" i="5"/>
  <c r="BQ297" i="5"/>
  <c r="BP297" i="5"/>
  <c r="BO297" i="5"/>
  <c r="BN297" i="5"/>
  <c r="BM297" i="5"/>
  <c r="BL297" i="5"/>
  <c r="BK297" i="5"/>
  <c r="BJ297" i="5"/>
  <c r="BI297" i="5"/>
  <c r="BH297" i="5"/>
  <c r="BG297" i="5"/>
  <c r="BF297" i="5"/>
  <c r="BE297" i="5"/>
  <c r="BD297" i="5"/>
  <c r="BC297" i="5"/>
  <c r="BB297" i="5"/>
  <c r="BA297" i="5"/>
  <c r="AZ297" i="5"/>
  <c r="AY297" i="5"/>
  <c r="AX297" i="5"/>
  <c r="AW297" i="5"/>
  <c r="AV297" i="5"/>
  <c r="AU297" i="5"/>
  <c r="BQ296" i="5"/>
  <c r="BP296" i="5"/>
  <c r="BO296" i="5"/>
  <c r="BN296" i="5"/>
  <c r="BM296" i="5"/>
  <c r="BL296" i="5"/>
  <c r="BK296" i="5"/>
  <c r="BJ296" i="5"/>
  <c r="BI296" i="5"/>
  <c r="BH296" i="5"/>
  <c r="BG296" i="5"/>
  <c r="BF296" i="5"/>
  <c r="BE296" i="5"/>
  <c r="BD296" i="5"/>
  <c r="BQ295" i="5"/>
  <c r="BP295" i="5"/>
  <c r="BO295" i="5"/>
  <c r="BN295" i="5"/>
  <c r="BM295" i="5"/>
  <c r="BL295" i="5"/>
  <c r="BK295" i="5"/>
  <c r="BJ295" i="5"/>
  <c r="BI295" i="5"/>
  <c r="BH295" i="5"/>
  <c r="BG295" i="5"/>
  <c r="BF295" i="5"/>
  <c r="BE295" i="5"/>
  <c r="BD295" i="5"/>
  <c r="BC295" i="5"/>
  <c r="BB295" i="5"/>
  <c r="BA295" i="5"/>
  <c r="AZ295" i="5"/>
  <c r="AY295" i="5"/>
  <c r="AX295" i="5"/>
  <c r="AW295" i="5"/>
  <c r="AV295" i="5"/>
  <c r="AU295" i="5"/>
  <c r="AT295" i="5"/>
  <c r="BQ294" i="5"/>
  <c r="BP294" i="5"/>
  <c r="BO294" i="5"/>
  <c r="BN294" i="5"/>
  <c r="BM294" i="5"/>
  <c r="BL294" i="5"/>
  <c r="BK294" i="5"/>
  <c r="BJ294" i="5"/>
  <c r="BI294" i="5"/>
  <c r="BH294" i="5"/>
  <c r="BG294" i="5"/>
  <c r="BF294" i="5"/>
  <c r="BE294" i="5"/>
  <c r="BD294" i="5"/>
  <c r="BC294" i="5"/>
  <c r="BB294" i="5"/>
  <c r="BA294" i="5"/>
  <c r="AZ294" i="5"/>
  <c r="AY294" i="5"/>
  <c r="AX294" i="5"/>
  <c r="AW294" i="5"/>
  <c r="AV294" i="5"/>
  <c r="AU294" i="5"/>
  <c r="AT294" i="5"/>
  <c r="AS294" i="5"/>
  <c r="AR294" i="5"/>
  <c r="AQ294" i="5"/>
  <c r="AP294" i="5"/>
  <c r="AO294" i="5"/>
  <c r="AN294" i="5"/>
  <c r="AM294" i="5"/>
  <c r="O294" i="5" s="1"/>
  <c r="AL294" i="5"/>
  <c r="AK294" i="5"/>
  <c r="BQ293" i="5"/>
  <c r="BP293" i="5"/>
  <c r="BO293" i="5"/>
  <c r="BN293" i="5"/>
  <c r="BM293" i="5"/>
  <c r="BL293" i="5"/>
  <c r="BK293" i="5"/>
  <c r="BJ293" i="5"/>
  <c r="BI293" i="5"/>
  <c r="BH293" i="5"/>
  <c r="BG293" i="5"/>
  <c r="BF293" i="5"/>
  <c r="BE293" i="5"/>
  <c r="BD293" i="5"/>
  <c r="BC293" i="5"/>
  <c r="BB293" i="5"/>
  <c r="BA293" i="5"/>
  <c r="AZ293" i="5"/>
  <c r="AY293" i="5"/>
  <c r="AX293" i="5"/>
  <c r="AW293" i="5"/>
  <c r="AV293" i="5"/>
  <c r="BQ292" i="5"/>
  <c r="BP292" i="5"/>
  <c r="BQ291" i="5"/>
  <c r="BP291" i="5"/>
  <c r="BO291" i="5"/>
  <c r="BN291" i="5"/>
  <c r="BM291" i="5"/>
  <c r="BL291" i="5"/>
  <c r="BK291" i="5"/>
  <c r="BJ291" i="5"/>
  <c r="BI291" i="5"/>
  <c r="BH291" i="5"/>
  <c r="BG291" i="5"/>
  <c r="BF291" i="5"/>
  <c r="BE291" i="5"/>
  <c r="BD291" i="5"/>
  <c r="BC291" i="5"/>
  <c r="BB291" i="5"/>
  <c r="BA291" i="5"/>
  <c r="AZ291" i="5"/>
  <c r="AY291" i="5"/>
  <c r="AX291" i="5"/>
  <c r="AW291" i="5"/>
  <c r="AV291" i="5"/>
  <c r="AU291" i="5"/>
  <c r="AT291" i="5"/>
  <c r="AS291" i="5"/>
  <c r="AR291" i="5"/>
  <c r="AQ291" i="5"/>
  <c r="AP291" i="5"/>
  <c r="AO291" i="5"/>
  <c r="AN291" i="5"/>
  <c r="AM291" i="5"/>
  <c r="AL291" i="5"/>
  <c r="AK291" i="5"/>
  <c r="AJ291" i="5"/>
  <c r="AI291" i="5"/>
  <c r="BQ290" i="5"/>
  <c r="BP290" i="5"/>
  <c r="BO290" i="5"/>
  <c r="BN290" i="5"/>
  <c r="BM290" i="5"/>
  <c r="BL290" i="5"/>
  <c r="BK290" i="5"/>
  <c r="BJ290" i="5"/>
  <c r="BI290" i="5"/>
  <c r="BH290" i="5"/>
  <c r="BG290" i="5"/>
  <c r="BF290" i="5"/>
  <c r="BE290" i="5"/>
  <c r="BD290" i="5"/>
  <c r="BC290" i="5"/>
  <c r="BQ289" i="5"/>
  <c r="BP289" i="5"/>
  <c r="BO289" i="5"/>
  <c r="BN289" i="5"/>
  <c r="BM289" i="5"/>
  <c r="BL289" i="5"/>
  <c r="BK289" i="5"/>
  <c r="BJ289" i="5"/>
  <c r="BI289" i="5"/>
  <c r="BH289" i="5"/>
  <c r="BG289" i="5"/>
  <c r="BF289" i="5"/>
  <c r="BE289" i="5"/>
  <c r="BD289" i="5"/>
  <c r="BC289" i="5"/>
  <c r="BB289" i="5"/>
  <c r="BA289" i="5"/>
  <c r="AZ289" i="5"/>
  <c r="AY289" i="5"/>
  <c r="AX289" i="5"/>
  <c r="AW289" i="5"/>
  <c r="AV289" i="5"/>
  <c r="AU289" i="5"/>
  <c r="AT289" i="5"/>
  <c r="AS289" i="5"/>
  <c r="AR289" i="5"/>
  <c r="AQ289" i="5"/>
  <c r="AP289" i="5"/>
  <c r="AO289" i="5"/>
  <c r="AN289" i="5"/>
  <c r="AM289" i="5"/>
  <c r="AL289" i="5"/>
  <c r="AK289" i="5"/>
  <c r="BQ288" i="5"/>
  <c r="BP288" i="5"/>
  <c r="BO288" i="5"/>
  <c r="BN288" i="5"/>
  <c r="BM288" i="5"/>
  <c r="BL288" i="5"/>
  <c r="BK288" i="5"/>
  <c r="BJ288" i="5"/>
  <c r="BI288" i="5"/>
  <c r="BH288" i="5"/>
  <c r="BG288" i="5"/>
  <c r="BF288" i="5"/>
  <c r="BE288" i="5"/>
  <c r="BD288" i="5"/>
  <c r="BC288" i="5"/>
  <c r="BB288" i="5"/>
  <c r="BA288" i="5"/>
  <c r="AZ288" i="5"/>
  <c r="AY288" i="5"/>
  <c r="AX288" i="5"/>
  <c r="AW288" i="5"/>
  <c r="AV288" i="5"/>
  <c r="AU288" i="5"/>
  <c r="BQ287" i="5"/>
  <c r="BP287" i="5"/>
  <c r="BO287" i="5"/>
  <c r="BN287" i="5"/>
  <c r="BM287" i="5"/>
  <c r="BL287" i="5"/>
  <c r="BK287" i="5"/>
  <c r="BJ287" i="5"/>
  <c r="BI287" i="5"/>
  <c r="BQ286" i="5"/>
  <c r="BP286" i="5"/>
  <c r="BO286" i="5"/>
  <c r="BN286" i="5"/>
  <c r="BM286" i="5"/>
  <c r="BL286" i="5"/>
  <c r="BK286" i="5"/>
  <c r="BJ286" i="5"/>
  <c r="BI286" i="5"/>
  <c r="BH286" i="5"/>
  <c r="BG286" i="5"/>
  <c r="BF286" i="5"/>
  <c r="BE286" i="5"/>
  <c r="BD286" i="5"/>
  <c r="BQ285" i="5"/>
  <c r="BP285" i="5"/>
  <c r="BO285" i="5"/>
  <c r="BN285" i="5"/>
  <c r="BM285" i="5"/>
  <c r="BL285" i="5"/>
  <c r="BK285" i="5"/>
  <c r="BJ285" i="5"/>
  <c r="BI285" i="5"/>
  <c r="BH285" i="5"/>
  <c r="BG285" i="5"/>
  <c r="BF285" i="5"/>
  <c r="BE285" i="5"/>
  <c r="BD285" i="5"/>
  <c r="BC285" i="5"/>
  <c r="BB285" i="5"/>
  <c r="BA285" i="5"/>
  <c r="AZ285" i="5"/>
  <c r="AY285" i="5"/>
  <c r="AX285" i="5"/>
  <c r="AW285" i="5"/>
  <c r="AV285" i="5"/>
  <c r="AU285" i="5"/>
  <c r="AT285" i="5"/>
  <c r="AS285" i="5"/>
  <c r="AR285" i="5"/>
  <c r="AQ285" i="5"/>
  <c r="AP285" i="5"/>
  <c r="AO285" i="5"/>
  <c r="AN285" i="5"/>
  <c r="AM285" i="5"/>
  <c r="AL285" i="5"/>
  <c r="AK285" i="5"/>
  <c r="AJ285" i="5"/>
  <c r="BQ284" i="5"/>
  <c r="BP284" i="5"/>
  <c r="BO284" i="5"/>
  <c r="BN284" i="5"/>
  <c r="BM284" i="5"/>
  <c r="BL284" i="5"/>
  <c r="BK284" i="5"/>
  <c r="BJ284" i="5"/>
  <c r="BI284" i="5"/>
  <c r="BH284" i="5"/>
  <c r="BG284" i="5"/>
  <c r="BF284" i="5"/>
  <c r="BE284" i="5"/>
  <c r="BD284" i="5"/>
  <c r="BQ283" i="5"/>
  <c r="BP283" i="5"/>
  <c r="BO283" i="5"/>
  <c r="BN283" i="5"/>
  <c r="BM283" i="5"/>
  <c r="BL283" i="5"/>
  <c r="BK283" i="5"/>
  <c r="BJ283" i="5"/>
  <c r="BI283" i="5"/>
  <c r="BH283" i="5"/>
  <c r="BG283" i="5"/>
  <c r="BF283" i="5"/>
  <c r="BE283" i="5"/>
  <c r="BD283" i="5"/>
  <c r="BC283" i="5"/>
  <c r="BB283" i="5"/>
  <c r="BA283" i="5"/>
  <c r="AZ283" i="5"/>
  <c r="AY283" i="5"/>
  <c r="AX283" i="5"/>
  <c r="AW283" i="5"/>
  <c r="AV283" i="5"/>
  <c r="AU283" i="5"/>
  <c r="AT283" i="5"/>
  <c r="AS283" i="5"/>
  <c r="AR283" i="5"/>
  <c r="BQ282" i="5"/>
  <c r="BP282" i="5"/>
  <c r="BO282" i="5"/>
  <c r="BN282" i="5"/>
  <c r="BM282" i="5"/>
  <c r="BL282" i="5"/>
  <c r="BK282" i="5"/>
  <c r="BJ282" i="5"/>
  <c r="BI282" i="5"/>
  <c r="BH282" i="5"/>
  <c r="BG282" i="5"/>
  <c r="BF282" i="5"/>
  <c r="BE282" i="5"/>
  <c r="BD282" i="5"/>
  <c r="BC282" i="5"/>
  <c r="BB282" i="5"/>
  <c r="BA282" i="5"/>
  <c r="BQ281" i="5"/>
  <c r="BP281" i="5"/>
  <c r="BO281" i="5"/>
  <c r="BN281" i="5"/>
  <c r="BM281" i="5"/>
  <c r="BL281" i="5"/>
  <c r="BK281" i="5"/>
  <c r="BJ281" i="5"/>
  <c r="BI281" i="5"/>
  <c r="BH281" i="5"/>
  <c r="BG281" i="5"/>
  <c r="BF281" i="5"/>
  <c r="BE281" i="5"/>
  <c r="BD281" i="5"/>
  <c r="BC281" i="5"/>
  <c r="BB281" i="5"/>
  <c r="BA281" i="5"/>
  <c r="AZ281" i="5"/>
  <c r="AY281" i="5"/>
  <c r="AX281" i="5"/>
  <c r="AW281" i="5"/>
  <c r="AV281" i="5"/>
  <c r="AU281" i="5"/>
  <c r="AT281" i="5"/>
  <c r="BQ280" i="5"/>
  <c r="BP280" i="5"/>
  <c r="BO280" i="5"/>
  <c r="BQ279" i="5"/>
  <c r="BP279" i="5"/>
  <c r="BO279" i="5"/>
  <c r="BN279" i="5"/>
  <c r="BM279" i="5"/>
  <c r="BL279" i="5"/>
  <c r="BK279" i="5"/>
  <c r="BJ279" i="5"/>
  <c r="BI279" i="5"/>
  <c r="BH279" i="5"/>
  <c r="BG279" i="5"/>
  <c r="BF279" i="5"/>
  <c r="BE279" i="5"/>
  <c r="BQ278" i="5"/>
  <c r="BP278" i="5"/>
  <c r="BO278" i="5"/>
  <c r="BN278" i="5"/>
  <c r="BM278" i="5"/>
  <c r="BL278" i="5"/>
  <c r="BK278" i="5"/>
  <c r="BJ278" i="5"/>
  <c r="BI278" i="5"/>
  <c r="BH278" i="5"/>
  <c r="BG278" i="5"/>
  <c r="BF278" i="5"/>
  <c r="BE278" i="5"/>
  <c r="BD278" i="5"/>
  <c r="BC278" i="5"/>
  <c r="BB278" i="5"/>
  <c r="BA278" i="5"/>
  <c r="AZ278" i="5"/>
  <c r="AY278" i="5"/>
  <c r="AX278" i="5"/>
  <c r="AW278" i="5"/>
  <c r="BQ277" i="5"/>
  <c r="BP277" i="5"/>
  <c r="BO277" i="5"/>
  <c r="BN277" i="5"/>
  <c r="BM277" i="5"/>
  <c r="BL277" i="5"/>
  <c r="BK277" i="5"/>
  <c r="BJ277" i="5"/>
  <c r="BI277" i="5"/>
  <c r="BH277" i="5"/>
  <c r="BG277" i="5"/>
  <c r="BF277" i="5"/>
  <c r="BE277" i="5"/>
  <c r="BD277" i="5"/>
  <c r="BC277" i="5"/>
  <c r="BB277" i="5"/>
  <c r="BA277" i="5"/>
  <c r="AZ277" i="5"/>
  <c r="AY277" i="5"/>
  <c r="AX277" i="5"/>
  <c r="AW277" i="5"/>
  <c r="BQ276" i="5"/>
  <c r="BP276" i="5"/>
  <c r="BO276" i="5"/>
  <c r="BN276" i="5"/>
  <c r="BM276" i="5"/>
  <c r="BL276" i="5"/>
  <c r="BK276" i="5"/>
  <c r="BJ276" i="5"/>
  <c r="BQ275" i="5"/>
  <c r="BQ274" i="5"/>
  <c r="BP274" i="5"/>
  <c r="BO274" i="5"/>
  <c r="BQ272" i="5"/>
  <c r="BP272" i="5"/>
  <c r="BO272" i="5"/>
  <c r="BN272" i="5"/>
  <c r="BM272" i="5"/>
  <c r="BL272" i="5"/>
  <c r="BK272" i="5"/>
  <c r="BJ272" i="5"/>
  <c r="BI272" i="5"/>
  <c r="BH272" i="5"/>
  <c r="BG272" i="5"/>
  <c r="BF272" i="5"/>
  <c r="BE272" i="5"/>
  <c r="BD272" i="5"/>
  <c r="BC272" i="5"/>
  <c r="BB272" i="5"/>
  <c r="BA272" i="5"/>
  <c r="AZ272" i="5"/>
  <c r="AY272" i="5"/>
  <c r="AX272" i="5"/>
  <c r="AW272" i="5"/>
  <c r="AV272" i="5"/>
  <c r="AU272" i="5"/>
  <c r="AT272" i="5"/>
  <c r="AS272" i="5"/>
  <c r="BQ271" i="5"/>
  <c r="BP271" i="5"/>
  <c r="BO271" i="5"/>
  <c r="BN271" i="5"/>
  <c r="BM271" i="5"/>
  <c r="BL271" i="5"/>
  <c r="BK271" i="5"/>
  <c r="BJ271" i="5"/>
  <c r="BI271" i="5"/>
  <c r="BH271" i="5"/>
  <c r="BG271" i="5"/>
  <c r="BF271" i="5"/>
  <c r="BE271" i="5"/>
  <c r="BD271" i="5"/>
  <c r="BC271" i="5"/>
  <c r="BB271" i="5"/>
  <c r="BA271" i="5"/>
  <c r="AZ271" i="5"/>
  <c r="AY271" i="5"/>
  <c r="AX271" i="5"/>
  <c r="AW271" i="5"/>
  <c r="AV271" i="5"/>
  <c r="AU271" i="5"/>
  <c r="AT271" i="5"/>
  <c r="AS271" i="5"/>
  <c r="AR271" i="5"/>
  <c r="AQ271" i="5"/>
  <c r="AP271" i="5"/>
  <c r="AO271" i="5"/>
  <c r="AN271" i="5"/>
  <c r="BQ270" i="5"/>
  <c r="BP270" i="5"/>
  <c r="BO270" i="5"/>
  <c r="BN270" i="5"/>
  <c r="BM270" i="5"/>
  <c r="BL270" i="5"/>
  <c r="BK270" i="5"/>
  <c r="BJ270" i="5"/>
  <c r="BI270" i="5"/>
  <c r="BH270" i="5"/>
  <c r="BG270" i="5"/>
  <c r="BF270" i="5"/>
  <c r="BE270" i="5"/>
  <c r="BD270" i="5"/>
  <c r="BC270" i="5"/>
  <c r="BB270" i="5"/>
  <c r="BA270" i="5"/>
  <c r="AZ270" i="5"/>
  <c r="AY270" i="5"/>
  <c r="AX270" i="5"/>
  <c r="AW270" i="5"/>
  <c r="AV270" i="5"/>
  <c r="AU270" i="5"/>
  <c r="AT270" i="5"/>
  <c r="AS270" i="5"/>
  <c r="AR270" i="5"/>
  <c r="AQ270" i="5"/>
  <c r="AP270" i="5"/>
  <c r="BQ269" i="5"/>
  <c r="BP269" i="5"/>
  <c r="BO269" i="5"/>
  <c r="BN269" i="5"/>
  <c r="BQ268" i="5"/>
  <c r="BP268" i="5"/>
  <c r="BO268" i="5"/>
  <c r="BN268" i="5"/>
  <c r="BM268" i="5"/>
  <c r="BL268" i="5"/>
  <c r="BK268" i="5"/>
  <c r="BJ268" i="5"/>
  <c r="BI268" i="5"/>
  <c r="BH268" i="5"/>
  <c r="BG268" i="5"/>
  <c r="BF268" i="5"/>
  <c r="BE268" i="5"/>
  <c r="BD268" i="5"/>
  <c r="BC268" i="5"/>
  <c r="BQ267" i="5"/>
  <c r="BP267" i="5"/>
  <c r="BO267" i="5"/>
  <c r="BN267" i="5"/>
  <c r="BQ266" i="5"/>
  <c r="BQ265" i="5"/>
  <c r="BP265" i="5"/>
  <c r="BO265" i="5"/>
  <c r="BN265" i="5"/>
  <c r="BM265" i="5"/>
  <c r="BL265" i="5"/>
  <c r="BK265" i="5"/>
  <c r="BJ265" i="5"/>
  <c r="BI265" i="5"/>
  <c r="BH265" i="5"/>
  <c r="BG265" i="5"/>
  <c r="BF265" i="5"/>
  <c r="BE265" i="5"/>
  <c r="BD265" i="5"/>
  <c r="BC265" i="5"/>
  <c r="BB265" i="5"/>
  <c r="BA265" i="5"/>
  <c r="AZ265" i="5"/>
  <c r="AY265" i="5"/>
  <c r="BQ264" i="5"/>
  <c r="BP264" i="5"/>
  <c r="BO264" i="5"/>
  <c r="BN264" i="5"/>
  <c r="BM264" i="5"/>
  <c r="BL264" i="5"/>
  <c r="BK264" i="5"/>
  <c r="BJ264" i="5"/>
  <c r="BI264" i="5"/>
  <c r="BH264" i="5"/>
  <c r="BG264" i="5"/>
  <c r="BF264" i="5"/>
  <c r="BE264" i="5"/>
  <c r="BD264" i="5"/>
  <c r="BC264" i="5"/>
  <c r="BB264" i="5"/>
  <c r="BA264" i="5"/>
  <c r="AZ264" i="5"/>
  <c r="AY264" i="5"/>
  <c r="AX264" i="5"/>
  <c r="AW264" i="5"/>
  <c r="AV264" i="5"/>
  <c r="AU264" i="5"/>
  <c r="AT264" i="5"/>
  <c r="AS264" i="5"/>
  <c r="AR264" i="5"/>
  <c r="BQ263" i="5"/>
  <c r="BP263" i="5"/>
  <c r="BO263" i="5"/>
  <c r="BN263" i="5"/>
  <c r="BM263" i="5"/>
  <c r="BL263" i="5"/>
  <c r="BK263" i="5"/>
  <c r="BJ263" i="5"/>
  <c r="BI263" i="5"/>
  <c r="BH263" i="5"/>
  <c r="BG263" i="5"/>
  <c r="BF263" i="5"/>
  <c r="BE263" i="5"/>
  <c r="BD263" i="5"/>
  <c r="BC263" i="5"/>
  <c r="BB263" i="5"/>
  <c r="BA263" i="5"/>
  <c r="AZ263" i="5"/>
  <c r="AY263" i="5"/>
  <c r="AX263" i="5"/>
  <c r="AW263" i="5"/>
  <c r="AV263" i="5"/>
  <c r="AU263" i="5"/>
  <c r="AT263" i="5"/>
  <c r="AS263" i="5"/>
  <c r="AR263" i="5"/>
  <c r="AQ263" i="5"/>
  <c r="BQ262" i="5"/>
  <c r="BP262" i="5"/>
  <c r="BO262" i="5"/>
  <c r="BN262" i="5"/>
  <c r="BM262" i="5"/>
  <c r="BL262" i="5"/>
  <c r="BK262" i="5"/>
  <c r="BJ262" i="5"/>
  <c r="BQ261" i="5"/>
  <c r="BP261" i="5"/>
  <c r="BO261" i="5"/>
  <c r="BN261" i="5"/>
  <c r="BM261" i="5"/>
  <c r="BL261" i="5"/>
  <c r="BK261" i="5"/>
  <c r="BJ261" i="5"/>
  <c r="BI261" i="5"/>
  <c r="BH261" i="5"/>
  <c r="BG261" i="5"/>
  <c r="BF261" i="5"/>
  <c r="BE261" i="5"/>
  <c r="BD261" i="5"/>
  <c r="BC261" i="5"/>
  <c r="BB261" i="5"/>
  <c r="BA261" i="5"/>
  <c r="AZ261" i="5"/>
  <c r="AY261" i="5"/>
  <c r="AX261" i="5"/>
  <c r="AW261" i="5"/>
  <c r="AV261" i="5"/>
  <c r="AU261" i="5"/>
  <c r="AT261" i="5"/>
  <c r="AS261" i="5"/>
  <c r="AR261" i="5"/>
  <c r="AQ261" i="5"/>
  <c r="AP261" i="5"/>
  <c r="AO261" i="5"/>
  <c r="AN261" i="5"/>
  <c r="AM261" i="5"/>
  <c r="AL261" i="5"/>
  <c r="BQ260" i="5"/>
  <c r="BP260" i="5"/>
  <c r="BO260" i="5"/>
  <c r="BN260" i="5"/>
  <c r="BM260" i="5"/>
  <c r="BL260" i="5"/>
  <c r="BK260" i="5"/>
  <c r="BJ260" i="5"/>
  <c r="BI260" i="5"/>
  <c r="BH260" i="5"/>
  <c r="BG260" i="5"/>
  <c r="BF260" i="5"/>
  <c r="BE260" i="5"/>
  <c r="BD260" i="5"/>
  <c r="BC260" i="5"/>
  <c r="BB260" i="5"/>
  <c r="BA260" i="5"/>
  <c r="AZ260" i="5"/>
  <c r="AY260" i="5"/>
  <c r="AX260" i="5"/>
  <c r="AW260" i="5"/>
  <c r="AV260" i="5"/>
  <c r="AU260" i="5"/>
  <c r="AT260" i="5"/>
  <c r="BQ259" i="5"/>
  <c r="BP259" i="5"/>
  <c r="BO259" i="5"/>
  <c r="BN259" i="5"/>
  <c r="BM259" i="5"/>
  <c r="BL259" i="5"/>
  <c r="BK259" i="5"/>
  <c r="BJ259" i="5"/>
  <c r="BI259" i="5"/>
  <c r="BH259" i="5"/>
  <c r="BG259" i="5"/>
  <c r="BF259" i="5"/>
  <c r="BE259" i="5"/>
  <c r="BD259" i="5"/>
  <c r="BC259" i="5"/>
  <c r="BB259" i="5"/>
  <c r="BA259" i="5"/>
  <c r="AZ259" i="5"/>
  <c r="AY259" i="5"/>
  <c r="AX259" i="5"/>
  <c r="AW259" i="5"/>
  <c r="AV259" i="5"/>
  <c r="AU259" i="5"/>
  <c r="BQ258" i="5"/>
  <c r="BP258" i="5"/>
  <c r="BO258" i="5"/>
  <c r="BN258" i="5"/>
  <c r="BM258" i="5"/>
  <c r="BL258" i="5"/>
  <c r="BK258" i="5"/>
  <c r="BJ258" i="5"/>
  <c r="BI258" i="5"/>
  <c r="BH258" i="5"/>
  <c r="BG258" i="5"/>
  <c r="BF258" i="5"/>
  <c r="BE258" i="5"/>
  <c r="BD258" i="5"/>
  <c r="BQ257" i="5"/>
  <c r="BP257" i="5"/>
  <c r="BO257" i="5"/>
  <c r="BN257" i="5"/>
  <c r="BM257" i="5"/>
  <c r="BL257" i="5"/>
  <c r="BK257" i="5"/>
  <c r="BJ257" i="5"/>
  <c r="BI257" i="5"/>
  <c r="BH257" i="5"/>
  <c r="BG257" i="5"/>
  <c r="BF257" i="5"/>
  <c r="BE257" i="5"/>
  <c r="BD257" i="5"/>
  <c r="BC257" i="5"/>
  <c r="BB257" i="5"/>
  <c r="BA257" i="5"/>
  <c r="AZ257" i="5"/>
  <c r="AY257" i="5"/>
  <c r="AX257" i="5"/>
  <c r="AW257" i="5"/>
  <c r="AV257" i="5"/>
  <c r="AU257" i="5"/>
  <c r="AT257" i="5"/>
  <c r="AS257" i="5"/>
  <c r="AR257" i="5"/>
  <c r="AQ257" i="5"/>
  <c r="AP257" i="5"/>
  <c r="AO257" i="5"/>
  <c r="AN257" i="5"/>
  <c r="AM257" i="5"/>
  <c r="AL257" i="5"/>
  <c r="AK257" i="5"/>
  <c r="AJ257" i="5"/>
  <c r="BQ256" i="5"/>
  <c r="BP256" i="5"/>
  <c r="BO256" i="5"/>
  <c r="BN256" i="5"/>
  <c r="BM256" i="5"/>
  <c r="BL256" i="5"/>
  <c r="BK256" i="5"/>
  <c r="BJ256" i="5"/>
  <c r="BI256" i="5"/>
  <c r="BH256" i="5"/>
  <c r="BG256" i="5"/>
  <c r="BF256" i="5"/>
  <c r="BE256" i="5"/>
  <c r="BD256" i="5"/>
  <c r="BC256" i="5"/>
  <c r="BB256" i="5"/>
  <c r="BA256" i="5"/>
  <c r="AZ256" i="5"/>
  <c r="AY256" i="5"/>
  <c r="AX256" i="5"/>
  <c r="AW256" i="5"/>
  <c r="AV256" i="5"/>
  <c r="AU256" i="5"/>
  <c r="AT256" i="5"/>
  <c r="AS256" i="5"/>
  <c r="AR256" i="5"/>
  <c r="AQ256" i="5"/>
  <c r="BQ254" i="5"/>
  <c r="BP254" i="5"/>
  <c r="BO254" i="5"/>
  <c r="BN254" i="5"/>
  <c r="BM254" i="5"/>
  <c r="BL254" i="5"/>
  <c r="BK254" i="5"/>
  <c r="BJ254" i="5"/>
  <c r="BI254" i="5"/>
  <c r="BH254" i="5"/>
  <c r="BG254" i="5"/>
  <c r="BF254" i="5"/>
  <c r="BQ253" i="5"/>
  <c r="BP253" i="5"/>
  <c r="BO253" i="5"/>
  <c r="BN253" i="5"/>
  <c r="BM253" i="5"/>
  <c r="BL253" i="5"/>
  <c r="BK253" i="5"/>
  <c r="BJ253" i="5"/>
  <c r="BI253" i="5"/>
  <c r="BH253" i="5"/>
  <c r="BG253" i="5"/>
  <c r="BF253" i="5"/>
  <c r="BE253" i="5"/>
  <c r="BD253" i="5"/>
  <c r="BC253" i="5"/>
  <c r="BB253" i="5"/>
  <c r="BA253" i="5"/>
  <c r="AZ253" i="5"/>
  <c r="BQ252" i="5"/>
  <c r="BP252" i="5"/>
  <c r="BO252" i="5"/>
  <c r="BN252" i="5"/>
  <c r="BM252" i="5"/>
  <c r="BL252" i="5"/>
  <c r="BK252" i="5"/>
  <c r="BJ252" i="5"/>
  <c r="BI252" i="5"/>
  <c r="BH252" i="5"/>
  <c r="BG252" i="5"/>
  <c r="BF252" i="5"/>
  <c r="BE252" i="5"/>
  <c r="BD252" i="5"/>
  <c r="BC252" i="5"/>
  <c r="BB252" i="5"/>
  <c r="BA252" i="5"/>
  <c r="AZ252" i="5"/>
  <c r="AY252" i="5"/>
  <c r="AX252" i="5"/>
  <c r="AW252" i="5"/>
  <c r="AV252" i="5"/>
  <c r="AU252" i="5"/>
  <c r="AT252" i="5"/>
  <c r="AS252" i="5"/>
  <c r="AR252" i="5"/>
  <c r="AQ252" i="5"/>
  <c r="AP252" i="5"/>
  <c r="AO252" i="5"/>
  <c r="AN252" i="5"/>
  <c r="AM252" i="5"/>
  <c r="AL252" i="5"/>
  <c r="AK252" i="5"/>
  <c r="AJ252" i="5"/>
  <c r="AI252" i="5"/>
  <c r="BQ251" i="5"/>
  <c r="BP251" i="5"/>
  <c r="BO251" i="5"/>
  <c r="BN251" i="5"/>
  <c r="BM251" i="5"/>
  <c r="BL251" i="5"/>
  <c r="BK251" i="5"/>
  <c r="BJ251" i="5"/>
  <c r="BI251" i="5"/>
  <c r="BH251" i="5"/>
  <c r="BG251" i="5"/>
  <c r="BF251" i="5"/>
  <c r="BE251" i="5"/>
  <c r="BD251" i="5"/>
  <c r="BC251" i="5"/>
  <c r="BB251" i="5"/>
  <c r="BA251" i="5"/>
  <c r="AZ251" i="5"/>
  <c r="AY251" i="5"/>
  <c r="AX251" i="5"/>
  <c r="AW251" i="5"/>
  <c r="AV251" i="5"/>
  <c r="BQ250" i="5"/>
  <c r="BP250" i="5"/>
  <c r="BO250" i="5"/>
  <c r="BN250" i="5"/>
  <c r="BM250" i="5"/>
  <c r="BL250" i="5"/>
  <c r="BK250" i="5"/>
  <c r="BJ250" i="5"/>
  <c r="BI250" i="5"/>
  <c r="BH250" i="5"/>
  <c r="BG250" i="5"/>
  <c r="BF250" i="5"/>
  <c r="BE250" i="5"/>
  <c r="BD250" i="5"/>
  <c r="BC250" i="5"/>
  <c r="BB250" i="5"/>
  <c r="BA250" i="5"/>
  <c r="AZ250" i="5"/>
  <c r="AY250" i="5"/>
  <c r="AX250" i="5"/>
  <c r="AW250" i="5"/>
  <c r="AV250" i="5"/>
  <c r="AU250" i="5"/>
  <c r="AT250" i="5"/>
  <c r="AS250" i="5"/>
  <c r="AR250" i="5"/>
  <c r="AQ250" i="5"/>
  <c r="BQ249" i="5"/>
  <c r="BQ248" i="5"/>
  <c r="BP248" i="5"/>
  <c r="BO248" i="5"/>
  <c r="BN248" i="5"/>
  <c r="BM248" i="5"/>
  <c r="BL248" i="5"/>
  <c r="BK248" i="5"/>
  <c r="BJ248" i="5"/>
  <c r="BI248" i="5"/>
  <c r="BH248" i="5"/>
  <c r="BG248" i="5"/>
  <c r="BF248" i="5"/>
  <c r="BE248" i="5"/>
  <c r="BD248" i="5"/>
  <c r="BC248" i="5"/>
  <c r="BB248" i="5"/>
  <c r="BA248" i="5"/>
  <c r="AZ248" i="5"/>
  <c r="AY248" i="5"/>
  <c r="AX248" i="5"/>
  <c r="AW248" i="5"/>
  <c r="AV248" i="5"/>
  <c r="AU248" i="5"/>
  <c r="AT248" i="5"/>
  <c r="BQ246" i="5"/>
  <c r="BP246" i="5"/>
  <c r="BO246" i="5"/>
  <c r="BN246" i="5"/>
  <c r="BM246" i="5"/>
  <c r="BL246" i="5"/>
  <c r="BQ245" i="5"/>
  <c r="BP245" i="5"/>
  <c r="BO245" i="5"/>
  <c r="BN245" i="5"/>
  <c r="BM245" i="5"/>
  <c r="BL245" i="5"/>
  <c r="BK245" i="5"/>
  <c r="BJ245" i="5"/>
  <c r="BI245" i="5"/>
  <c r="BH245" i="5"/>
  <c r="BG245" i="5"/>
  <c r="BF245" i="5"/>
  <c r="BE245" i="5"/>
  <c r="BD245" i="5"/>
  <c r="BC245" i="5"/>
  <c r="BB245" i="5"/>
  <c r="BA245" i="5"/>
  <c r="AZ245" i="5"/>
  <c r="AY245" i="5"/>
  <c r="AX245" i="5"/>
  <c r="AW245" i="5"/>
  <c r="AV245" i="5"/>
  <c r="AU245" i="5"/>
  <c r="AT245" i="5"/>
  <c r="AS245" i="5"/>
  <c r="AR245" i="5"/>
  <c r="AQ245" i="5"/>
  <c r="AP245" i="5"/>
  <c r="AO245" i="5"/>
  <c r="AN245" i="5"/>
  <c r="BQ243" i="5"/>
  <c r="BP243" i="5"/>
  <c r="BO243" i="5"/>
  <c r="BN243" i="5"/>
  <c r="BM243" i="5"/>
  <c r="BL243" i="5"/>
  <c r="BK243" i="5"/>
  <c r="BJ243" i="5"/>
  <c r="BI243" i="5"/>
  <c r="BH243" i="5"/>
  <c r="BG243" i="5"/>
  <c r="BF243" i="5"/>
  <c r="BE243" i="5"/>
  <c r="BD243" i="5"/>
  <c r="BC243" i="5"/>
  <c r="BB243" i="5"/>
  <c r="BA243" i="5"/>
  <c r="AZ243" i="5"/>
  <c r="AY243" i="5"/>
  <c r="AX243" i="5"/>
  <c r="AW243" i="5"/>
  <c r="AV243" i="5"/>
  <c r="AU243" i="5"/>
  <c r="AT243" i="5"/>
  <c r="AS243" i="5"/>
  <c r="AR243" i="5"/>
  <c r="AQ243" i="5"/>
  <c r="AP243" i="5"/>
  <c r="BQ242" i="5"/>
  <c r="BP242" i="5"/>
  <c r="BO242" i="5"/>
  <c r="BN242" i="5"/>
  <c r="BM242" i="5"/>
  <c r="BL242" i="5"/>
  <c r="BK242" i="5"/>
  <c r="BJ242" i="5"/>
  <c r="BI242" i="5"/>
  <c r="BH242" i="5"/>
  <c r="BQ241" i="5"/>
  <c r="BP241" i="5"/>
  <c r="BO241" i="5"/>
  <c r="BN241" i="5"/>
  <c r="BM241" i="5"/>
  <c r="BL241" i="5"/>
  <c r="BK241" i="5"/>
  <c r="BJ241" i="5"/>
  <c r="BI241" i="5"/>
  <c r="BH241" i="5"/>
  <c r="BG241" i="5"/>
  <c r="BF241" i="5"/>
  <c r="BE241" i="5"/>
  <c r="BD241" i="5"/>
  <c r="BC241" i="5"/>
  <c r="BB241" i="5"/>
  <c r="BA241" i="5"/>
  <c r="AZ241" i="5"/>
  <c r="AY241" i="5"/>
  <c r="AX241" i="5"/>
  <c r="AW241" i="5"/>
  <c r="AV241" i="5"/>
  <c r="AU241" i="5"/>
  <c r="AT241" i="5"/>
  <c r="AS241" i="5"/>
  <c r="AR241" i="5"/>
  <c r="AQ241" i="5"/>
  <c r="BQ240" i="5"/>
  <c r="BP240" i="5"/>
  <c r="BO240" i="5"/>
  <c r="BN240" i="5"/>
  <c r="BM240" i="5"/>
  <c r="BL240" i="5"/>
  <c r="BK240" i="5"/>
  <c r="BJ240" i="5"/>
  <c r="BI240" i="5"/>
  <c r="BH240" i="5"/>
  <c r="BG240" i="5"/>
  <c r="BF240" i="5"/>
  <c r="BE240" i="5"/>
  <c r="BD240" i="5"/>
  <c r="BC240" i="5"/>
  <c r="BB240" i="5"/>
  <c r="BA240" i="5"/>
  <c r="AZ240" i="5"/>
  <c r="AY240" i="5"/>
  <c r="AX240" i="5"/>
  <c r="AW240" i="5"/>
  <c r="AV240" i="5"/>
  <c r="AU240" i="5"/>
  <c r="AT240" i="5"/>
  <c r="AS240" i="5"/>
  <c r="AR240" i="5"/>
  <c r="AQ240" i="5"/>
  <c r="BQ239" i="5"/>
  <c r="BP239" i="5"/>
  <c r="BO239" i="5"/>
  <c r="BN239" i="5"/>
  <c r="BM239" i="5"/>
  <c r="BL239" i="5"/>
  <c r="BK239" i="5"/>
  <c r="BJ239" i="5"/>
  <c r="BI239" i="5"/>
  <c r="BH239" i="5"/>
  <c r="BG239" i="5"/>
  <c r="BF239" i="5"/>
  <c r="BE239" i="5"/>
  <c r="BD239" i="5"/>
  <c r="BC239" i="5"/>
  <c r="BB239" i="5"/>
  <c r="BA239" i="5"/>
  <c r="AZ239" i="5"/>
  <c r="AY239" i="5"/>
  <c r="AX239" i="5"/>
  <c r="AW239" i="5"/>
  <c r="AV239" i="5"/>
  <c r="AU239" i="5"/>
  <c r="AT239" i="5"/>
  <c r="AS239" i="5"/>
  <c r="AR239" i="5"/>
  <c r="AQ239" i="5"/>
  <c r="AP239" i="5"/>
  <c r="AO239" i="5"/>
  <c r="AN239" i="5"/>
  <c r="AM239" i="5"/>
  <c r="AL239" i="5"/>
  <c r="BQ238" i="5"/>
  <c r="BP238" i="5"/>
  <c r="BO238" i="5"/>
  <c r="BN238" i="5"/>
  <c r="BM238" i="5"/>
  <c r="BL238" i="5"/>
  <c r="BK238" i="5"/>
  <c r="BJ238" i="5"/>
  <c r="BI238" i="5"/>
  <c r="BH238" i="5"/>
  <c r="BG238" i="5"/>
  <c r="BF238" i="5"/>
  <c r="BE238" i="5"/>
  <c r="BD238" i="5"/>
  <c r="BC238" i="5"/>
  <c r="BB238" i="5"/>
  <c r="BA238" i="5"/>
  <c r="AZ238" i="5"/>
  <c r="AY238" i="5"/>
  <c r="AX238" i="5"/>
  <c r="AW238" i="5"/>
  <c r="AV238" i="5"/>
  <c r="AU238" i="5"/>
  <c r="BQ237" i="5"/>
  <c r="BP237" i="5"/>
  <c r="BO237" i="5"/>
  <c r="BN237" i="5"/>
  <c r="BM237" i="5"/>
  <c r="BL237" i="5"/>
  <c r="BK237" i="5"/>
  <c r="BJ237" i="5"/>
  <c r="BQ236" i="5"/>
  <c r="BP236" i="5"/>
  <c r="BO236" i="5"/>
  <c r="BN236" i="5"/>
  <c r="BM236" i="5"/>
  <c r="BQ235" i="5"/>
  <c r="BP235" i="5"/>
  <c r="BO235" i="5"/>
  <c r="BN235" i="5"/>
  <c r="BM235" i="5"/>
  <c r="BL235" i="5"/>
  <c r="BK235" i="5"/>
  <c r="BQ234" i="5"/>
  <c r="BP234" i="5"/>
  <c r="BO234" i="5"/>
  <c r="BN234" i="5"/>
  <c r="BM234" i="5"/>
  <c r="BL234" i="5"/>
  <c r="BK234" i="5"/>
  <c r="BJ234" i="5"/>
  <c r="BI234" i="5"/>
  <c r="BH234" i="5"/>
  <c r="BQ233" i="5"/>
  <c r="BP233" i="5"/>
  <c r="BO233" i="5"/>
  <c r="BN233" i="5"/>
  <c r="BM233" i="5"/>
  <c r="BL233" i="5"/>
  <c r="BK233" i="5"/>
  <c r="BJ233" i="5"/>
  <c r="BI233" i="5"/>
  <c r="BH233" i="5"/>
  <c r="BQ232" i="5"/>
  <c r="BP232" i="5"/>
  <c r="BO232" i="5"/>
  <c r="BN232" i="5"/>
  <c r="BM232" i="5"/>
  <c r="BL232" i="5"/>
  <c r="BK232" i="5"/>
  <c r="BJ232" i="5"/>
  <c r="BI232" i="5"/>
  <c r="BH232" i="5"/>
  <c r="BG232" i="5"/>
  <c r="BF232" i="5"/>
  <c r="BE232" i="5"/>
  <c r="BD232" i="5"/>
  <c r="BC232" i="5"/>
  <c r="BB232" i="5"/>
  <c r="BA232" i="5"/>
  <c r="AZ232" i="5"/>
  <c r="AY232" i="5"/>
  <c r="AX232" i="5"/>
  <c r="AW232" i="5"/>
  <c r="AV232" i="5"/>
  <c r="AU232" i="5"/>
  <c r="AT232" i="5"/>
  <c r="AS232" i="5"/>
  <c r="AR232" i="5"/>
  <c r="AQ232" i="5"/>
  <c r="AP232" i="5"/>
  <c r="AO232" i="5"/>
  <c r="AN232" i="5"/>
  <c r="AM232" i="5"/>
  <c r="AL232" i="5"/>
  <c r="BQ231" i="5"/>
  <c r="BP231" i="5"/>
  <c r="BO231" i="5"/>
  <c r="BN231" i="5"/>
  <c r="BM231" i="5"/>
  <c r="BL231" i="5"/>
  <c r="BK231" i="5"/>
  <c r="BJ231" i="5"/>
  <c r="BI231" i="5"/>
  <c r="BH231" i="5"/>
  <c r="BG231" i="5"/>
  <c r="BF231" i="5"/>
  <c r="BE231" i="5"/>
  <c r="BD231" i="5"/>
  <c r="BC231" i="5"/>
  <c r="BB231" i="5"/>
  <c r="BA231" i="5"/>
  <c r="BQ230" i="5"/>
  <c r="BP230" i="5"/>
  <c r="BO230" i="5"/>
  <c r="BN230" i="5"/>
  <c r="BM230" i="5"/>
  <c r="BL230" i="5"/>
  <c r="BK230" i="5"/>
  <c r="BJ230" i="5"/>
  <c r="BI230" i="5"/>
  <c r="BH230" i="5"/>
  <c r="BG230" i="5"/>
  <c r="BF230" i="5"/>
  <c r="BE230" i="5"/>
  <c r="BD230" i="5"/>
  <c r="BC230" i="5"/>
  <c r="BB230" i="5"/>
  <c r="BA230" i="5"/>
  <c r="AZ230" i="5"/>
  <c r="AY230" i="5"/>
  <c r="AX230" i="5"/>
  <c r="AW230" i="5"/>
  <c r="AV230" i="5"/>
  <c r="AU230" i="5"/>
  <c r="AT230" i="5"/>
  <c r="AS230" i="5"/>
  <c r="AR230" i="5"/>
  <c r="AQ230" i="5"/>
  <c r="AP230" i="5"/>
  <c r="AO230" i="5"/>
  <c r="AN230" i="5"/>
  <c r="AM230" i="5"/>
  <c r="BQ229" i="5"/>
  <c r="BP229" i="5"/>
  <c r="BO229" i="5"/>
  <c r="BN229" i="5"/>
  <c r="BM229" i="5"/>
  <c r="BL229" i="5"/>
  <c r="BK229" i="5"/>
  <c r="BJ229" i="5"/>
  <c r="BI229" i="5"/>
  <c r="BH229" i="5"/>
  <c r="BG229" i="5"/>
  <c r="BF229" i="5"/>
  <c r="BE229" i="5"/>
  <c r="BD229" i="5"/>
  <c r="BC229" i="5"/>
  <c r="BB229" i="5"/>
  <c r="BA229" i="5"/>
  <c r="AZ229" i="5"/>
  <c r="AY229" i="5"/>
  <c r="AX229" i="5"/>
  <c r="AW229" i="5"/>
  <c r="AV229" i="5"/>
  <c r="AU229" i="5"/>
  <c r="AT229" i="5"/>
  <c r="AS229" i="5"/>
  <c r="AR229" i="5"/>
  <c r="AQ229" i="5"/>
  <c r="AP229" i="5"/>
  <c r="AO229" i="5"/>
  <c r="AN229" i="5"/>
  <c r="AM229" i="5"/>
  <c r="BQ228" i="5"/>
  <c r="BP228" i="5"/>
  <c r="BO228" i="5"/>
  <c r="BN228" i="5"/>
  <c r="BM228" i="5"/>
  <c r="BL228" i="5"/>
  <c r="BK228" i="5"/>
  <c r="BJ228" i="5"/>
  <c r="BI228" i="5"/>
  <c r="BH228" i="5"/>
  <c r="BG228" i="5"/>
  <c r="BF228" i="5"/>
  <c r="BE228" i="5"/>
  <c r="BD228" i="5"/>
  <c r="BC228" i="5"/>
  <c r="BB228" i="5"/>
  <c r="BA228" i="5"/>
  <c r="AZ228" i="5"/>
  <c r="BQ227" i="5"/>
  <c r="BP227" i="5"/>
  <c r="BO227" i="5"/>
  <c r="BN227" i="5"/>
  <c r="BM227" i="5"/>
  <c r="BL227" i="5"/>
  <c r="BK227" i="5"/>
  <c r="BJ227" i="5"/>
  <c r="BI227" i="5"/>
  <c r="BH227" i="5"/>
  <c r="BG227" i="5"/>
  <c r="BF227" i="5"/>
  <c r="BE227" i="5"/>
  <c r="BD227" i="5"/>
  <c r="BC227" i="5"/>
  <c r="BB227" i="5"/>
  <c r="BA227" i="5"/>
  <c r="AZ227" i="5"/>
  <c r="AY227" i="5"/>
  <c r="AX227" i="5"/>
  <c r="AW227" i="5"/>
  <c r="AV227" i="5"/>
  <c r="AU227" i="5"/>
  <c r="AT227" i="5"/>
  <c r="AS227" i="5"/>
  <c r="AR227" i="5"/>
  <c r="AQ227" i="5"/>
  <c r="AP227" i="5"/>
  <c r="AO227" i="5"/>
  <c r="BQ226" i="5"/>
  <c r="BP226" i="5"/>
  <c r="BO226" i="5"/>
  <c r="BN226" i="5"/>
  <c r="BM226" i="5"/>
  <c r="BL226" i="5"/>
  <c r="BK226" i="5"/>
  <c r="BJ226" i="5"/>
  <c r="BI226" i="5"/>
  <c r="BH226" i="5"/>
  <c r="BG226" i="5"/>
  <c r="BF226" i="5"/>
  <c r="BE226" i="5"/>
  <c r="BD226" i="5"/>
  <c r="BC226" i="5"/>
  <c r="BB226" i="5"/>
  <c r="BA226" i="5"/>
  <c r="AZ226" i="5"/>
  <c r="AY226" i="5"/>
  <c r="AX226" i="5"/>
  <c r="AW226" i="5"/>
  <c r="AV226" i="5"/>
  <c r="AU226" i="5"/>
  <c r="AT226" i="5"/>
  <c r="AS226" i="5"/>
  <c r="AR226" i="5"/>
  <c r="AQ226" i="5"/>
  <c r="AP226" i="5"/>
  <c r="AO226" i="5"/>
  <c r="AN226" i="5"/>
  <c r="AM226" i="5"/>
  <c r="AL226" i="5"/>
  <c r="AK226" i="5"/>
  <c r="AJ226" i="5"/>
  <c r="AI226" i="5"/>
  <c r="BQ225" i="5"/>
  <c r="BP225" i="5"/>
  <c r="BO225" i="5"/>
  <c r="BN225" i="5"/>
  <c r="BM225" i="5"/>
  <c r="BL225" i="5"/>
  <c r="BK225" i="5"/>
  <c r="BJ225" i="5"/>
  <c r="BI225" i="5"/>
  <c r="BH225" i="5"/>
  <c r="BG225" i="5"/>
  <c r="BF225" i="5"/>
  <c r="BE225" i="5"/>
  <c r="BD225" i="5"/>
  <c r="BC225" i="5"/>
  <c r="BB225" i="5"/>
  <c r="BA225" i="5"/>
  <c r="AZ225" i="5"/>
  <c r="AY225" i="5"/>
  <c r="AX225" i="5"/>
  <c r="AW225" i="5"/>
  <c r="AV225" i="5"/>
  <c r="AU225" i="5"/>
  <c r="AT225" i="5"/>
  <c r="AS225" i="5"/>
  <c r="AR225" i="5"/>
  <c r="AQ225" i="5"/>
  <c r="AP225" i="5"/>
  <c r="AO225" i="5"/>
  <c r="BQ224" i="5"/>
  <c r="BP224" i="5"/>
  <c r="BO224" i="5"/>
  <c r="BN224" i="5"/>
  <c r="BM224" i="5"/>
  <c r="BL224" i="5"/>
  <c r="BK224" i="5"/>
  <c r="BJ224" i="5"/>
  <c r="BI224" i="5"/>
  <c r="BH224" i="5"/>
  <c r="BG224" i="5"/>
  <c r="BQ223" i="5"/>
  <c r="BP223" i="5"/>
  <c r="BO223" i="5"/>
  <c r="BN223" i="5"/>
  <c r="BM223" i="5"/>
  <c r="BL223" i="5"/>
  <c r="BK223" i="5"/>
  <c r="BJ223" i="5"/>
  <c r="BI223" i="5"/>
  <c r="BH223" i="5"/>
  <c r="BG223" i="5"/>
  <c r="BQ222" i="5"/>
  <c r="BP222" i="5"/>
  <c r="BO222" i="5"/>
  <c r="BN222" i="5"/>
  <c r="BM222" i="5"/>
  <c r="BL222" i="5"/>
  <c r="BK222" i="5"/>
  <c r="BJ222" i="5"/>
  <c r="BI222" i="5"/>
  <c r="BH222" i="5"/>
  <c r="BG222" i="5"/>
  <c r="BF222" i="5"/>
  <c r="BQ221" i="5"/>
  <c r="BP221" i="5"/>
  <c r="BO221" i="5"/>
  <c r="BN221" i="5"/>
  <c r="BM221" i="5"/>
  <c r="BL221" i="5"/>
  <c r="BK221" i="5"/>
  <c r="BJ221" i="5"/>
  <c r="BI221" i="5"/>
  <c r="BH221" i="5"/>
  <c r="BG221" i="5"/>
  <c r="BF221" i="5"/>
  <c r="BE221" i="5"/>
  <c r="BD221" i="5"/>
  <c r="BC221" i="5"/>
  <c r="BB221" i="5"/>
  <c r="BA221" i="5"/>
  <c r="AZ221" i="5"/>
  <c r="AY221" i="5"/>
  <c r="AX221" i="5"/>
  <c r="AW221" i="5"/>
  <c r="AV221" i="5"/>
  <c r="BQ219" i="5"/>
  <c r="BP219" i="5"/>
  <c r="BO219" i="5"/>
  <c r="BN219" i="5"/>
  <c r="BM219" i="5"/>
  <c r="BL219" i="5"/>
  <c r="BK219" i="5"/>
  <c r="BJ219" i="5"/>
  <c r="BI219" i="5"/>
  <c r="BH219" i="5"/>
  <c r="BG219" i="5"/>
  <c r="BF219" i="5"/>
  <c r="BE219" i="5"/>
  <c r="BD219" i="5"/>
  <c r="BC219" i="5"/>
  <c r="BB219" i="5"/>
  <c r="BA219" i="5"/>
  <c r="AZ219" i="5"/>
  <c r="AY219" i="5"/>
  <c r="AX219" i="5"/>
  <c r="AW219" i="5"/>
  <c r="AV219" i="5"/>
  <c r="AU219" i="5"/>
  <c r="AT219" i="5"/>
  <c r="AS219" i="5"/>
  <c r="AR219" i="5"/>
  <c r="AQ219" i="5"/>
  <c r="AP219" i="5"/>
  <c r="AO219" i="5"/>
  <c r="AN219" i="5"/>
  <c r="AM219" i="5"/>
  <c r="AL219" i="5"/>
  <c r="AK219" i="5"/>
  <c r="AJ219" i="5"/>
  <c r="BQ218" i="5"/>
  <c r="BP218" i="5"/>
  <c r="BO218" i="5"/>
  <c r="BN218" i="5"/>
  <c r="BM218" i="5"/>
  <c r="BL218" i="5"/>
  <c r="BK218" i="5"/>
  <c r="BJ218" i="5"/>
  <c r="BI218" i="5"/>
  <c r="BH218" i="5"/>
  <c r="BG218" i="5"/>
  <c r="BF218" i="5"/>
  <c r="BE218" i="5"/>
  <c r="BD218" i="5"/>
  <c r="BC218" i="5"/>
  <c r="BB218" i="5"/>
  <c r="BA218" i="5"/>
  <c r="AZ218" i="5"/>
  <c r="AY218" i="5"/>
  <c r="AX218" i="5"/>
  <c r="AW218" i="5"/>
  <c r="AV218" i="5"/>
  <c r="AU218" i="5"/>
  <c r="AT218" i="5"/>
  <c r="AS218" i="5"/>
  <c r="AR218" i="5"/>
  <c r="AQ218" i="5"/>
  <c r="AP218" i="5"/>
  <c r="AO218" i="5"/>
  <c r="AN218" i="5"/>
  <c r="AM218" i="5"/>
  <c r="AL218" i="5"/>
  <c r="AK218" i="5"/>
  <c r="BQ217" i="5"/>
  <c r="BP217" i="5"/>
  <c r="BO217" i="5"/>
  <c r="BN217" i="5"/>
  <c r="BM217" i="5"/>
  <c r="BL217" i="5"/>
  <c r="BK217" i="5"/>
  <c r="BJ217" i="5"/>
  <c r="BI217" i="5"/>
  <c r="BH217" i="5"/>
  <c r="BG217" i="5"/>
  <c r="BF217" i="5"/>
  <c r="BE217" i="5"/>
  <c r="BD217" i="5"/>
  <c r="BC217" i="5"/>
  <c r="BB217" i="5"/>
  <c r="BA217" i="5"/>
  <c r="AZ217" i="5"/>
  <c r="AY217" i="5"/>
  <c r="AX217" i="5"/>
  <c r="AW217" i="5"/>
  <c r="BQ216" i="5"/>
  <c r="BP216" i="5"/>
  <c r="BO216" i="5"/>
  <c r="BN216" i="5"/>
  <c r="BM216" i="5"/>
  <c r="BL216" i="5"/>
  <c r="BK216" i="5"/>
  <c r="BJ216" i="5"/>
  <c r="BI216" i="5"/>
  <c r="BH216" i="5"/>
  <c r="BG216" i="5"/>
  <c r="BF216" i="5"/>
  <c r="BE216" i="5"/>
  <c r="BD216" i="5"/>
  <c r="BC216" i="5"/>
  <c r="BB216" i="5"/>
  <c r="BA216" i="5"/>
  <c r="AZ216" i="5"/>
  <c r="AY216" i="5"/>
  <c r="AX216" i="5"/>
  <c r="AW216" i="5"/>
  <c r="BQ215" i="5"/>
  <c r="BP215" i="5"/>
  <c r="BO215" i="5"/>
  <c r="BN215" i="5"/>
  <c r="BM215" i="5"/>
  <c r="BL215" i="5"/>
  <c r="BK215" i="5"/>
  <c r="BJ215" i="5"/>
  <c r="BI215" i="5"/>
  <c r="BH215" i="5"/>
  <c r="BG215" i="5"/>
  <c r="BF215" i="5"/>
  <c r="BE215" i="5"/>
  <c r="BD215" i="5"/>
  <c r="BC215" i="5"/>
  <c r="BB215" i="5"/>
  <c r="BA215" i="5"/>
  <c r="AZ215" i="5"/>
  <c r="AY215" i="5"/>
  <c r="AX215" i="5"/>
  <c r="AW215" i="5"/>
  <c r="BQ214" i="5"/>
  <c r="BP214" i="5"/>
  <c r="BO214" i="5"/>
  <c r="BN214" i="5"/>
  <c r="BM214" i="5"/>
  <c r="BL214" i="5"/>
  <c r="BK214" i="5"/>
  <c r="BJ214" i="5"/>
  <c r="BI214" i="5"/>
  <c r="BH214" i="5"/>
  <c r="BQ213" i="5"/>
  <c r="BP213" i="5"/>
  <c r="BO213" i="5"/>
  <c r="BN213" i="5"/>
  <c r="BM213" i="5"/>
  <c r="BL213" i="5"/>
  <c r="BK213" i="5"/>
  <c r="BJ213" i="5"/>
  <c r="BI213" i="5"/>
  <c r="BH213" i="5"/>
  <c r="BG213" i="5"/>
  <c r="BF213" i="5"/>
  <c r="BE213" i="5"/>
  <c r="BD213" i="5"/>
  <c r="BC213" i="5"/>
  <c r="BB213" i="5"/>
  <c r="BA213" i="5"/>
  <c r="AZ213" i="5"/>
  <c r="AY213" i="5"/>
  <c r="AX213" i="5"/>
  <c r="BQ212" i="5"/>
  <c r="BP212" i="5"/>
  <c r="BO212" i="5"/>
  <c r="BN212" i="5"/>
  <c r="BM212" i="5"/>
  <c r="BL212" i="5"/>
  <c r="BK212" i="5"/>
  <c r="BJ212" i="5"/>
  <c r="BI212" i="5"/>
  <c r="BH212" i="5"/>
  <c r="BG212" i="5"/>
  <c r="BF212" i="5"/>
  <c r="BE212" i="5"/>
  <c r="BD212" i="5"/>
  <c r="BC212" i="5"/>
  <c r="BB212" i="5"/>
  <c r="BA212" i="5"/>
  <c r="AZ212" i="5"/>
  <c r="AY212" i="5"/>
  <c r="AX212" i="5"/>
  <c r="AW212" i="5"/>
  <c r="AV212" i="5"/>
  <c r="AU212" i="5"/>
  <c r="AT212" i="5"/>
  <c r="AS212" i="5"/>
  <c r="BQ211" i="5"/>
  <c r="BP211" i="5"/>
  <c r="BO211" i="5"/>
  <c r="BN211" i="5"/>
  <c r="BM211" i="5"/>
  <c r="BL211" i="5"/>
  <c r="BK211" i="5"/>
  <c r="BJ211" i="5"/>
  <c r="BI211" i="5"/>
  <c r="BH211" i="5"/>
  <c r="BG211" i="5"/>
  <c r="BF211" i="5"/>
  <c r="BE211" i="5"/>
  <c r="BD211" i="5"/>
  <c r="BQ210" i="5"/>
  <c r="BP210" i="5"/>
  <c r="BO210" i="5"/>
  <c r="BN210" i="5"/>
  <c r="BM210" i="5"/>
  <c r="BL210" i="5"/>
  <c r="BK210" i="5"/>
  <c r="BJ210" i="5"/>
  <c r="BI210" i="5"/>
  <c r="BH210" i="5"/>
  <c r="BG210" i="5"/>
  <c r="BF210" i="5"/>
  <c r="BE210" i="5"/>
  <c r="BD210" i="5"/>
  <c r="BC210" i="5"/>
  <c r="BB210" i="5"/>
  <c r="BA210" i="5"/>
  <c r="BQ209" i="5"/>
  <c r="BP209" i="5"/>
  <c r="BO209" i="5"/>
  <c r="BN209" i="5"/>
  <c r="BM209" i="5"/>
  <c r="BL209" i="5"/>
  <c r="BK209" i="5"/>
  <c r="BJ209" i="5"/>
  <c r="BI209" i="5"/>
  <c r="BH209" i="5"/>
  <c r="BQ208" i="5"/>
  <c r="BP208" i="5"/>
  <c r="BO208" i="5"/>
  <c r="BN208" i="5"/>
  <c r="BM208" i="5"/>
  <c r="BL208" i="5"/>
  <c r="BK208" i="5"/>
  <c r="BJ208" i="5"/>
  <c r="BI208" i="5"/>
  <c r="BH208" i="5"/>
  <c r="BG208" i="5"/>
  <c r="BF208" i="5"/>
  <c r="BE208" i="5"/>
  <c r="BD208" i="5"/>
  <c r="BC208" i="5"/>
  <c r="BB208" i="5"/>
  <c r="BA208" i="5"/>
  <c r="AZ208" i="5"/>
  <c r="AY208" i="5"/>
  <c r="AX208" i="5"/>
  <c r="AW208" i="5"/>
  <c r="AV208" i="5"/>
  <c r="AU208" i="5"/>
  <c r="AT208" i="5"/>
  <c r="BQ207" i="5"/>
  <c r="BP207" i="5"/>
  <c r="BO207" i="5"/>
  <c r="BN207" i="5"/>
  <c r="BM207" i="5"/>
  <c r="BL207" i="5"/>
  <c r="BK207" i="5"/>
  <c r="BJ207" i="5"/>
  <c r="BI207" i="5"/>
  <c r="BH207" i="5"/>
  <c r="BQ206" i="5"/>
  <c r="BP206" i="5"/>
  <c r="BO206" i="5"/>
  <c r="BN206" i="5"/>
  <c r="BM206" i="5"/>
  <c r="BL206" i="5"/>
  <c r="BK206" i="5"/>
  <c r="BJ206" i="5"/>
  <c r="BI206" i="5"/>
  <c r="BH206" i="5"/>
  <c r="BG206" i="5"/>
  <c r="BF206" i="5"/>
  <c r="BE206" i="5"/>
  <c r="BD206" i="5"/>
  <c r="BC206" i="5"/>
  <c r="BB206" i="5"/>
  <c r="BA206" i="5"/>
  <c r="AZ206" i="5"/>
  <c r="AY206" i="5"/>
  <c r="AX206" i="5"/>
  <c r="AW206" i="5"/>
  <c r="AV206" i="5"/>
  <c r="AU206" i="5"/>
  <c r="AT206" i="5"/>
  <c r="AS206" i="5"/>
  <c r="BQ205" i="5"/>
  <c r="BP205" i="5"/>
  <c r="BO205" i="5"/>
  <c r="BN205" i="5"/>
  <c r="BM205" i="5"/>
  <c r="BL205" i="5"/>
  <c r="BK205" i="5"/>
  <c r="BJ205" i="5"/>
  <c r="BI205" i="5"/>
  <c r="BH205" i="5"/>
  <c r="BG205" i="5"/>
  <c r="BF205" i="5"/>
  <c r="BE205" i="5"/>
  <c r="BD205" i="5"/>
  <c r="BC205" i="5"/>
  <c r="BB205" i="5"/>
  <c r="BA205" i="5"/>
  <c r="AZ205" i="5"/>
  <c r="AY205" i="5"/>
  <c r="AX205" i="5"/>
  <c r="AW205" i="5"/>
  <c r="AV205" i="5"/>
  <c r="AU205" i="5"/>
  <c r="AT205" i="5"/>
  <c r="AS205" i="5"/>
  <c r="AR205" i="5"/>
  <c r="AQ205" i="5"/>
  <c r="AP205" i="5"/>
  <c r="AO205" i="5"/>
  <c r="AN205" i="5"/>
  <c r="AM205" i="5"/>
  <c r="BQ204" i="5"/>
  <c r="BP204" i="5"/>
  <c r="BO204" i="5"/>
  <c r="BN204" i="5"/>
  <c r="BM204" i="5"/>
  <c r="BL204" i="5"/>
  <c r="BK204" i="5"/>
  <c r="BJ204" i="5"/>
  <c r="BI204" i="5"/>
  <c r="BH204" i="5"/>
  <c r="BG204" i="5"/>
  <c r="BF204" i="5"/>
  <c r="BE204" i="5"/>
  <c r="BD204" i="5"/>
  <c r="BC204" i="5"/>
  <c r="BB204" i="5"/>
  <c r="BA204" i="5"/>
  <c r="AZ204" i="5"/>
  <c r="AY204" i="5"/>
  <c r="AX204" i="5"/>
  <c r="AW204" i="5"/>
  <c r="AV204" i="5"/>
  <c r="AU204" i="5"/>
  <c r="BQ203" i="5"/>
  <c r="BP203" i="5"/>
  <c r="BO203" i="5"/>
  <c r="BN203" i="5"/>
  <c r="BM203" i="5"/>
  <c r="BL203" i="5"/>
  <c r="BK203" i="5"/>
  <c r="BJ203" i="5"/>
  <c r="BI203" i="5"/>
  <c r="BH203" i="5"/>
  <c r="BG203" i="5"/>
  <c r="BF203" i="5"/>
  <c r="BE203" i="5"/>
  <c r="BD203" i="5"/>
  <c r="BC203" i="5"/>
  <c r="BB203" i="5"/>
  <c r="BA203" i="5"/>
  <c r="AZ203" i="5"/>
  <c r="AY203" i="5"/>
  <c r="AX203" i="5"/>
  <c r="AW203" i="5"/>
  <c r="AV203" i="5"/>
  <c r="AU203" i="5"/>
  <c r="AT203" i="5"/>
  <c r="AS203" i="5"/>
  <c r="AR203" i="5"/>
  <c r="AQ203" i="5"/>
  <c r="AP203" i="5"/>
  <c r="AO203" i="5"/>
  <c r="AN203" i="5"/>
  <c r="AM203" i="5"/>
  <c r="AL203" i="5"/>
  <c r="BQ202" i="5"/>
  <c r="BP202" i="5"/>
  <c r="BO202" i="5"/>
  <c r="BN202" i="5"/>
  <c r="BM202" i="5"/>
  <c r="BQ201" i="5"/>
  <c r="BP201" i="5"/>
  <c r="BO201" i="5"/>
  <c r="BN201" i="5"/>
  <c r="BM201" i="5"/>
  <c r="BL201" i="5"/>
  <c r="BK201" i="5"/>
  <c r="BJ201" i="5"/>
  <c r="BI201" i="5"/>
  <c r="BH201" i="5"/>
  <c r="BG201" i="5"/>
  <c r="BF201" i="5"/>
  <c r="BE201" i="5"/>
  <c r="BD201" i="5"/>
  <c r="BC201" i="5"/>
  <c r="BB201" i="5"/>
  <c r="BA201" i="5"/>
  <c r="AZ201" i="5"/>
  <c r="AY201" i="5"/>
  <c r="BQ200" i="5"/>
  <c r="BP200" i="5"/>
  <c r="BO200" i="5"/>
  <c r="BN200" i="5"/>
  <c r="BM200" i="5"/>
  <c r="BL200" i="5"/>
  <c r="BK200" i="5"/>
  <c r="BJ200" i="5"/>
  <c r="BI200" i="5"/>
  <c r="BH200" i="5"/>
  <c r="BG200" i="5"/>
  <c r="BF200" i="5"/>
  <c r="BE200" i="5"/>
  <c r="BD200" i="5"/>
  <c r="BC200" i="5"/>
  <c r="BQ199" i="5"/>
  <c r="BP199" i="5"/>
  <c r="BO199" i="5"/>
  <c r="BN199" i="5"/>
  <c r="BM199" i="5"/>
  <c r="BL199" i="5"/>
  <c r="BK199" i="5"/>
  <c r="BJ199" i="5"/>
  <c r="BI199" i="5"/>
  <c r="BH199" i="5"/>
  <c r="BG199" i="5"/>
  <c r="BF199" i="5"/>
  <c r="BE199" i="5"/>
  <c r="BD199" i="5"/>
  <c r="BC199" i="5"/>
  <c r="BB199" i="5"/>
  <c r="BA199" i="5"/>
  <c r="AZ199" i="5"/>
  <c r="AY199" i="5"/>
  <c r="AX199" i="5"/>
  <c r="AW199" i="5"/>
  <c r="AV199" i="5"/>
  <c r="AU199" i="5"/>
  <c r="AT199" i="5"/>
  <c r="AS199" i="5"/>
  <c r="AR199" i="5"/>
  <c r="AQ199" i="5"/>
  <c r="AP199" i="5"/>
  <c r="AO199" i="5"/>
  <c r="BQ198" i="5"/>
  <c r="BP198" i="5"/>
  <c r="BO198" i="5"/>
  <c r="BN198" i="5"/>
  <c r="BM198" i="5"/>
  <c r="BL198" i="5"/>
  <c r="BK198" i="5"/>
  <c r="BJ198" i="5"/>
  <c r="BI198" i="5"/>
  <c r="BH198" i="5"/>
  <c r="BG198" i="5"/>
  <c r="BQ197" i="5"/>
  <c r="BP197" i="5"/>
  <c r="BO197" i="5"/>
  <c r="BN197" i="5"/>
  <c r="BM197" i="5"/>
  <c r="BL197" i="5"/>
  <c r="BK197" i="5"/>
  <c r="BJ197" i="5"/>
  <c r="BI197" i="5"/>
  <c r="BH197" i="5"/>
  <c r="BG197" i="5"/>
  <c r="BF197" i="5"/>
  <c r="BE197" i="5"/>
  <c r="BD197" i="5"/>
  <c r="BC197" i="5"/>
  <c r="BB197" i="5"/>
  <c r="BA197" i="5"/>
  <c r="AZ197" i="5"/>
  <c r="AY197" i="5"/>
  <c r="AX197" i="5"/>
  <c r="AW197" i="5"/>
  <c r="AV197" i="5"/>
  <c r="AU197" i="5"/>
  <c r="AT197" i="5"/>
  <c r="AS197" i="5"/>
  <c r="AR197" i="5"/>
  <c r="AQ197" i="5"/>
  <c r="BQ196" i="5"/>
  <c r="BP196" i="5"/>
  <c r="BO196" i="5"/>
  <c r="BN196" i="5"/>
  <c r="BM196" i="5"/>
  <c r="BL196" i="5"/>
  <c r="BK196" i="5"/>
  <c r="BJ196" i="5"/>
  <c r="BI196" i="5"/>
  <c r="BH196" i="5"/>
  <c r="BG196" i="5"/>
  <c r="BF196" i="5"/>
  <c r="BE196" i="5"/>
  <c r="BD196" i="5"/>
  <c r="BQ195" i="5"/>
  <c r="BP195" i="5"/>
  <c r="BO195" i="5"/>
  <c r="BN195" i="5"/>
  <c r="BM195" i="5"/>
  <c r="BL195" i="5"/>
  <c r="BK195" i="5"/>
  <c r="BJ195" i="5"/>
  <c r="BI195" i="5"/>
  <c r="BH195" i="5"/>
  <c r="BG195" i="5"/>
  <c r="BF195" i="5"/>
  <c r="BE195" i="5"/>
  <c r="BD195" i="5"/>
  <c r="BQ194" i="5"/>
  <c r="BP194" i="5"/>
  <c r="BO194" i="5"/>
  <c r="BN194" i="5"/>
  <c r="BM194" i="5"/>
  <c r="BL194" i="5"/>
  <c r="BK194" i="5"/>
  <c r="BJ194" i="5"/>
  <c r="BI194" i="5"/>
  <c r="BH194" i="5"/>
  <c r="BG194" i="5"/>
  <c r="BF194" i="5"/>
  <c r="BE194" i="5"/>
  <c r="BD194" i="5"/>
  <c r="BC194" i="5"/>
  <c r="BB194" i="5"/>
  <c r="BA194" i="5"/>
  <c r="AZ194" i="5"/>
  <c r="AY194" i="5"/>
  <c r="AX194" i="5"/>
  <c r="AW194" i="5"/>
  <c r="AV194" i="5"/>
  <c r="AU194" i="5"/>
  <c r="AT194" i="5"/>
  <c r="AS194" i="5"/>
  <c r="AR194" i="5"/>
  <c r="AQ194" i="5"/>
  <c r="AP194" i="5"/>
  <c r="AO194" i="5"/>
  <c r="AN194" i="5"/>
  <c r="AM194" i="5"/>
  <c r="AL194" i="5"/>
  <c r="AK194" i="5"/>
  <c r="AJ194" i="5"/>
  <c r="BQ193" i="5"/>
  <c r="BP193" i="5"/>
  <c r="BO193" i="5"/>
  <c r="BN193" i="5"/>
  <c r="BM193" i="5"/>
  <c r="BL193" i="5"/>
  <c r="BK193" i="5"/>
  <c r="BJ193" i="5"/>
  <c r="BI193" i="5"/>
  <c r="BH193" i="5"/>
  <c r="BG193" i="5"/>
  <c r="BF193" i="5"/>
  <c r="BE193" i="5"/>
  <c r="BD193" i="5"/>
  <c r="BC193" i="5"/>
  <c r="BB193" i="5"/>
  <c r="BA193" i="5"/>
  <c r="AZ193" i="5"/>
  <c r="AY193" i="5"/>
  <c r="AX193" i="5"/>
  <c r="AW193" i="5"/>
  <c r="AV193" i="5"/>
  <c r="AU193" i="5"/>
  <c r="AT193" i="5"/>
  <c r="AS193" i="5"/>
  <c r="AR193" i="5"/>
  <c r="AQ193" i="5"/>
  <c r="AP193" i="5"/>
  <c r="AO193" i="5"/>
  <c r="AN193" i="5"/>
  <c r="AM193" i="5"/>
  <c r="AL193" i="5"/>
  <c r="AK193" i="5"/>
  <c r="AJ193" i="5"/>
  <c r="BQ192" i="5"/>
  <c r="BQ191" i="5"/>
  <c r="BP191" i="5"/>
  <c r="BO191" i="5"/>
  <c r="BN191" i="5"/>
  <c r="BM191" i="5"/>
  <c r="BL191" i="5"/>
  <c r="BK191" i="5"/>
  <c r="BJ191" i="5"/>
  <c r="BI191" i="5"/>
  <c r="BH191" i="5"/>
  <c r="BG191" i="5"/>
  <c r="BF191" i="5"/>
  <c r="BE191" i="5"/>
  <c r="BD191" i="5"/>
  <c r="BC191" i="5"/>
  <c r="BB191" i="5"/>
  <c r="BA191" i="5"/>
  <c r="AZ191" i="5"/>
  <c r="AY191" i="5"/>
  <c r="AX191" i="5"/>
  <c r="AW191" i="5"/>
  <c r="AV191" i="5"/>
  <c r="AU191" i="5"/>
  <c r="AT191" i="5"/>
  <c r="BQ190" i="5"/>
  <c r="BP190" i="5"/>
  <c r="BO190" i="5"/>
  <c r="BN190" i="5"/>
  <c r="BM190" i="5"/>
  <c r="BL190" i="5"/>
  <c r="BK190" i="5"/>
  <c r="BJ190" i="5"/>
  <c r="BI190" i="5"/>
  <c r="BH190" i="5"/>
  <c r="BG190" i="5"/>
  <c r="BF190" i="5"/>
  <c r="BE190" i="5"/>
  <c r="BD190" i="5"/>
  <c r="BC190" i="5"/>
  <c r="BB190" i="5"/>
  <c r="BA190" i="5"/>
  <c r="AZ190" i="5"/>
  <c r="AY190" i="5"/>
  <c r="AX190" i="5"/>
  <c r="BQ188" i="5"/>
  <c r="BP188" i="5"/>
  <c r="BO188" i="5"/>
  <c r="BN188" i="5"/>
  <c r="BM188" i="5"/>
  <c r="BL188" i="5"/>
  <c r="BK188" i="5"/>
  <c r="BJ188" i="5"/>
  <c r="BI188" i="5"/>
  <c r="BH188" i="5"/>
  <c r="BG188" i="5"/>
  <c r="BF188" i="5"/>
  <c r="BE188" i="5"/>
  <c r="BD188" i="5"/>
  <c r="BC188" i="5"/>
  <c r="BB188" i="5"/>
  <c r="BA188" i="5"/>
  <c r="AZ188" i="5"/>
  <c r="AY188" i="5"/>
  <c r="AX188" i="5"/>
  <c r="AW188" i="5"/>
  <c r="AV188" i="5"/>
  <c r="BQ187" i="5"/>
  <c r="BP187" i="5"/>
  <c r="BO187" i="5"/>
  <c r="BN187" i="5"/>
  <c r="BM187" i="5"/>
  <c r="BL187" i="5"/>
  <c r="BK187" i="5"/>
  <c r="BJ187" i="5"/>
  <c r="BI187" i="5"/>
  <c r="BH187" i="5"/>
  <c r="BG187" i="5"/>
  <c r="BF187" i="5"/>
  <c r="BE187" i="5"/>
  <c r="BD187" i="5"/>
  <c r="BC187" i="5"/>
  <c r="BB187" i="5"/>
  <c r="BA187" i="5"/>
  <c r="BQ186" i="5"/>
  <c r="BP186" i="5"/>
  <c r="BO186" i="5"/>
  <c r="BN186" i="5"/>
  <c r="BM186" i="5"/>
  <c r="BL186" i="5"/>
  <c r="BK186" i="5"/>
  <c r="BJ186" i="5"/>
  <c r="BI186" i="5"/>
  <c r="BH186" i="5"/>
  <c r="BG186" i="5"/>
  <c r="BF186" i="5"/>
  <c r="BE186" i="5"/>
  <c r="BD186" i="5"/>
  <c r="BC186" i="5"/>
  <c r="BB186" i="5"/>
  <c r="BA186" i="5"/>
  <c r="AZ186" i="5"/>
  <c r="AY186" i="5"/>
  <c r="AX186" i="5"/>
  <c r="AW186" i="5"/>
  <c r="AV186" i="5"/>
  <c r="AU186" i="5"/>
  <c r="AT186" i="5"/>
  <c r="AS186" i="5"/>
  <c r="AR186" i="5"/>
  <c r="AQ186" i="5"/>
  <c r="BQ185" i="5"/>
  <c r="BP185" i="5"/>
  <c r="BO185" i="5"/>
  <c r="BQ184" i="5"/>
  <c r="BP184" i="5"/>
  <c r="BQ183" i="5"/>
  <c r="BP183" i="5"/>
  <c r="BQ182" i="5"/>
  <c r="BP182" i="5"/>
  <c r="BQ181" i="5"/>
  <c r="BP181" i="5"/>
  <c r="BO181" i="5"/>
  <c r="BN181" i="5"/>
  <c r="BM181" i="5"/>
  <c r="BL181" i="5"/>
  <c r="BK181" i="5"/>
  <c r="BJ181" i="5"/>
  <c r="BI181" i="5"/>
  <c r="BH181" i="5"/>
  <c r="BG181" i="5"/>
  <c r="BF181" i="5"/>
  <c r="BE181" i="5"/>
  <c r="BD181" i="5"/>
  <c r="BC181" i="5"/>
  <c r="BQ180" i="5"/>
  <c r="BP180" i="5"/>
  <c r="BO180" i="5"/>
  <c r="BN180" i="5"/>
  <c r="BM180" i="5"/>
  <c r="BL180" i="5"/>
  <c r="BK180" i="5"/>
  <c r="BQ179" i="5"/>
  <c r="BP179" i="5"/>
  <c r="BO179" i="5"/>
  <c r="BN179" i="5"/>
  <c r="BM179" i="5"/>
  <c r="BL179" i="5"/>
  <c r="BK179" i="5"/>
  <c r="BJ179" i="5"/>
  <c r="BI179" i="5"/>
  <c r="BH179" i="5"/>
  <c r="BG179" i="5"/>
  <c r="BF179" i="5"/>
  <c r="BE179" i="5"/>
  <c r="BD179" i="5"/>
  <c r="BC179" i="5"/>
  <c r="BB179" i="5"/>
  <c r="BA179" i="5"/>
  <c r="BQ178" i="5"/>
  <c r="BP178" i="5"/>
  <c r="BO178" i="5"/>
  <c r="BN178" i="5"/>
  <c r="BM178" i="5"/>
  <c r="BL178" i="5"/>
  <c r="BK178" i="5"/>
  <c r="BJ178" i="5"/>
  <c r="BI178" i="5"/>
  <c r="BH178" i="5"/>
  <c r="BG178" i="5"/>
  <c r="BF178" i="5"/>
  <c r="BE178" i="5"/>
  <c r="BD178" i="5"/>
  <c r="BC178" i="5"/>
  <c r="BB178" i="5"/>
  <c r="BA178" i="5"/>
  <c r="AZ178" i="5"/>
  <c r="AY178" i="5"/>
  <c r="AX178" i="5"/>
  <c r="AW178" i="5"/>
  <c r="AV178" i="5"/>
  <c r="AU178" i="5"/>
  <c r="AT178" i="5"/>
  <c r="AS178" i="5"/>
  <c r="AR178" i="5"/>
  <c r="AQ178" i="5"/>
  <c r="AP178" i="5"/>
  <c r="AO178" i="5"/>
  <c r="AN178" i="5"/>
  <c r="AM178" i="5"/>
  <c r="BQ177" i="5"/>
  <c r="BP177" i="5"/>
  <c r="BO177" i="5"/>
  <c r="BN177" i="5"/>
  <c r="BM177" i="5"/>
  <c r="BL177" i="5"/>
  <c r="BQ176" i="5"/>
  <c r="BP176" i="5"/>
  <c r="BO176" i="5"/>
  <c r="BN176" i="5"/>
  <c r="BM176" i="5"/>
  <c r="BL176" i="5"/>
  <c r="BK176" i="5"/>
  <c r="BJ176" i="5"/>
  <c r="BI176" i="5"/>
  <c r="BH176" i="5"/>
  <c r="BG176" i="5"/>
  <c r="BF176" i="5"/>
  <c r="BE176" i="5"/>
  <c r="BD176" i="5"/>
  <c r="BC176" i="5"/>
  <c r="BB176" i="5"/>
  <c r="BA176" i="5"/>
  <c r="AZ176" i="5"/>
  <c r="AY176" i="5"/>
  <c r="AX176" i="5"/>
  <c r="AW176" i="5"/>
  <c r="AV176" i="5"/>
  <c r="AU176" i="5"/>
  <c r="AT176" i="5"/>
  <c r="AS176" i="5"/>
  <c r="AR176" i="5"/>
  <c r="BQ175" i="5"/>
  <c r="BP175" i="5"/>
  <c r="BO175" i="5"/>
  <c r="BN175" i="5"/>
  <c r="BM175" i="5"/>
  <c r="BL175" i="5"/>
  <c r="BK175" i="5"/>
  <c r="BJ175" i="5"/>
  <c r="BI175" i="5"/>
  <c r="BH175" i="5"/>
  <c r="BG175" i="5"/>
  <c r="BF175" i="5"/>
  <c r="BE175" i="5"/>
  <c r="BD175" i="5"/>
  <c r="BC175" i="5"/>
  <c r="BB175" i="5"/>
  <c r="BA175" i="5"/>
  <c r="AZ175" i="5"/>
  <c r="AY175" i="5"/>
  <c r="AX175" i="5"/>
  <c r="AW175" i="5"/>
  <c r="AV175" i="5"/>
  <c r="AU175" i="5"/>
  <c r="AT175" i="5"/>
  <c r="AS175" i="5"/>
  <c r="AR175" i="5"/>
  <c r="AQ175" i="5"/>
  <c r="AP175" i="5"/>
  <c r="AO175" i="5"/>
  <c r="AN175" i="5"/>
  <c r="BQ174" i="5"/>
  <c r="BP174" i="5"/>
  <c r="BO174" i="5"/>
  <c r="BN174" i="5"/>
  <c r="BM174" i="5"/>
  <c r="BL174" i="5"/>
  <c r="BK174" i="5"/>
  <c r="BJ174" i="5"/>
  <c r="BI174" i="5"/>
  <c r="BH174" i="5"/>
  <c r="BG174" i="5"/>
  <c r="BF174" i="5"/>
  <c r="BE174" i="5"/>
  <c r="BD174" i="5"/>
  <c r="BC174" i="5"/>
  <c r="BB174" i="5"/>
  <c r="BA174" i="5"/>
  <c r="AZ174" i="5"/>
  <c r="AY174" i="5"/>
  <c r="AX174" i="5"/>
  <c r="AW174" i="5"/>
  <c r="AV174" i="5"/>
  <c r="BQ173" i="5"/>
  <c r="BP173" i="5"/>
  <c r="BO173" i="5"/>
  <c r="BN173" i="5"/>
  <c r="BM173" i="5"/>
  <c r="BL173" i="5"/>
  <c r="BK173" i="5"/>
  <c r="BJ173" i="5"/>
  <c r="BI173" i="5"/>
  <c r="BH173" i="5"/>
  <c r="BG173" i="5"/>
  <c r="BF173" i="5"/>
  <c r="BE173" i="5"/>
  <c r="BD173" i="5"/>
  <c r="BQ172" i="5"/>
  <c r="BP172" i="5"/>
  <c r="BO172" i="5"/>
  <c r="BN172" i="5"/>
  <c r="BQ171" i="5"/>
  <c r="BP171" i="5"/>
  <c r="BO171" i="5"/>
  <c r="BN171" i="5"/>
  <c r="BM171" i="5"/>
  <c r="BL171" i="5"/>
  <c r="BK171" i="5"/>
  <c r="BJ171" i="5"/>
  <c r="BI171" i="5"/>
  <c r="BH171" i="5"/>
  <c r="BG171" i="5"/>
  <c r="BQ170" i="5"/>
  <c r="BP170" i="5"/>
  <c r="BO170" i="5"/>
  <c r="BN170" i="5"/>
  <c r="BM170" i="5"/>
  <c r="BL170" i="5"/>
  <c r="BK170" i="5"/>
  <c r="BJ170" i="5"/>
  <c r="BI170" i="5"/>
  <c r="BH170" i="5"/>
  <c r="BG170" i="5"/>
  <c r="BF170" i="5"/>
  <c r="BE170" i="5"/>
  <c r="BD170" i="5"/>
  <c r="BC170" i="5"/>
  <c r="BB170" i="5"/>
  <c r="BA170" i="5"/>
  <c r="AZ170" i="5"/>
  <c r="AY170" i="5"/>
  <c r="AX170" i="5"/>
  <c r="AW170" i="5"/>
  <c r="AV170" i="5"/>
  <c r="AU170" i="5"/>
  <c r="BQ169" i="5"/>
  <c r="BP169" i="5"/>
  <c r="BO169" i="5"/>
  <c r="BN169" i="5"/>
  <c r="BM169" i="5"/>
  <c r="BL169" i="5"/>
  <c r="BK169" i="5"/>
  <c r="BJ169" i="5"/>
  <c r="BI169" i="5"/>
  <c r="BH169" i="5"/>
  <c r="BG169" i="5"/>
  <c r="BF169" i="5"/>
  <c r="BE169" i="5"/>
  <c r="BD169" i="5"/>
  <c r="BC169" i="5"/>
  <c r="BB169" i="5"/>
  <c r="BA169" i="5"/>
  <c r="AZ169" i="5"/>
  <c r="AY169" i="5"/>
  <c r="AX169" i="5"/>
  <c r="BQ168" i="5"/>
  <c r="BP168" i="5"/>
  <c r="BO168" i="5"/>
  <c r="BN168" i="5"/>
  <c r="BM168" i="5"/>
  <c r="BL168" i="5"/>
  <c r="BK168" i="5"/>
  <c r="BJ168" i="5"/>
  <c r="BI168" i="5"/>
  <c r="BH168" i="5"/>
  <c r="BG168" i="5"/>
  <c r="BF168" i="5"/>
  <c r="BE168" i="5"/>
  <c r="BD168" i="5"/>
  <c r="BC168" i="5"/>
  <c r="BB168" i="5"/>
  <c r="BA168" i="5"/>
  <c r="AZ168" i="5"/>
  <c r="AY168" i="5"/>
  <c r="AX168" i="5"/>
  <c r="AW168" i="5"/>
  <c r="AV168" i="5"/>
  <c r="AU168" i="5"/>
  <c r="AT168" i="5"/>
  <c r="AS168" i="5"/>
  <c r="AR168" i="5"/>
  <c r="BQ167" i="5"/>
  <c r="BP167" i="5"/>
  <c r="BO167" i="5"/>
  <c r="BN167" i="5"/>
  <c r="BM167" i="5"/>
  <c r="BL167" i="5"/>
  <c r="BK167" i="5"/>
  <c r="BJ167" i="5"/>
  <c r="BI167" i="5"/>
  <c r="BQ166" i="5"/>
  <c r="BP166" i="5"/>
  <c r="BO166" i="5"/>
  <c r="BQ165" i="5"/>
  <c r="BP165" i="5"/>
  <c r="BO165" i="5"/>
  <c r="BN165" i="5"/>
  <c r="BM165" i="5"/>
  <c r="BL165" i="5"/>
  <c r="BK165" i="5"/>
  <c r="BJ165" i="5"/>
  <c r="BI165" i="5"/>
  <c r="BH165" i="5"/>
  <c r="BG165" i="5"/>
  <c r="BF165" i="5"/>
  <c r="BE165" i="5"/>
  <c r="BD165" i="5"/>
  <c r="BC165" i="5"/>
  <c r="BB165" i="5"/>
  <c r="BA165" i="5"/>
  <c r="AZ165" i="5"/>
  <c r="AY165" i="5"/>
  <c r="AX165" i="5"/>
  <c r="BQ164" i="5"/>
  <c r="BP164" i="5"/>
  <c r="BO164" i="5"/>
  <c r="BN164" i="5"/>
  <c r="BM164" i="5"/>
  <c r="BL164" i="5"/>
  <c r="BK164" i="5"/>
  <c r="BJ164" i="5"/>
  <c r="BQ163" i="5"/>
  <c r="BP163" i="5"/>
  <c r="BO163" i="5"/>
  <c r="BN163" i="5"/>
  <c r="BM163" i="5"/>
  <c r="BL163" i="5"/>
  <c r="BK163" i="5"/>
  <c r="BJ163" i="5"/>
  <c r="BI163" i="5"/>
  <c r="BH163" i="5"/>
  <c r="BG163" i="5"/>
  <c r="BF163" i="5"/>
  <c r="BE163" i="5"/>
  <c r="BD163" i="5"/>
  <c r="BC163" i="5"/>
  <c r="BB163" i="5"/>
  <c r="BQ162" i="5"/>
  <c r="BP162" i="5"/>
  <c r="BO162" i="5"/>
  <c r="BN162" i="5"/>
  <c r="BM162" i="5"/>
  <c r="BL162" i="5"/>
  <c r="BK162" i="5"/>
  <c r="BJ162" i="5"/>
  <c r="BI162" i="5"/>
  <c r="BH162" i="5"/>
  <c r="BG162" i="5"/>
  <c r="BF162" i="5"/>
  <c r="BE162" i="5"/>
  <c r="BD162" i="5"/>
  <c r="BC162" i="5"/>
  <c r="BB162" i="5"/>
  <c r="BA162" i="5"/>
  <c r="AZ162" i="5"/>
  <c r="AY162" i="5"/>
  <c r="AX162" i="5"/>
  <c r="AW162" i="5"/>
  <c r="AV162" i="5"/>
  <c r="AU162" i="5"/>
  <c r="AT162" i="5"/>
  <c r="AS162" i="5"/>
  <c r="AR162" i="5"/>
  <c r="BQ161" i="5"/>
  <c r="BP161" i="5"/>
  <c r="BO161" i="5"/>
  <c r="BN161" i="5"/>
  <c r="BQ160" i="5"/>
  <c r="BP160" i="5"/>
  <c r="BQ159" i="5"/>
  <c r="BP159" i="5"/>
  <c r="BO159" i="5"/>
  <c r="BN159" i="5"/>
  <c r="BM159" i="5"/>
  <c r="BL159" i="5"/>
  <c r="BK159" i="5"/>
  <c r="BJ159" i="5"/>
  <c r="BI159" i="5"/>
  <c r="BH159" i="5"/>
  <c r="BG159" i="5"/>
  <c r="BF159" i="5"/>
  <c r="BE159" i="5"/>
  <c r="BD159" i="5"/>
  <c r="BC159" i="5"/>
  <c r="BB159" i="5"/>
  <c r="BA159" i="5"/>
  <c r="AZ159" i="5"/>
  <c r="AY159" i="5"/>
  <c r="AX159" i="5"/>
  <c r="AW159" i="5"/>
  <c r="AV159" i="5"/>
  <c r="AU159" i="5"/>
  <c r="AT159" i="5"/>
  <c r="AS159" i="5"/>
  <c r="AR159" i="5"/>
  <c r="AQ159" i="5"/>
  <c r="AP159" i="5"/>
  <c r="AO159" i="5"/>
  <c r="AN159" i="5"/>
  <c r="BQ158" i="5"/>
  <c r="BP158" i="5"/>
  <c r="BO158" i="5"/>
  <c r="BN158" i="5"/>
  <c r="BM158" i="5"/>
  <c r="BL158" i="5"/>
  <c r="BK158" i="5"/>
  <c r="BJ158" i="5"/>
  <c r="BI158" i="5"/>
  <c r="BH158" i="5"/>
  <c r="BG158" i="5"/>
  <c r="BF158" i="5"/>
  <c r="BE158" i="5"/>
  <c r="BD158" i="5"/>
  <c r="BC158" i="5"/>
  <c r="BB158" i="5"/>
  <c r="BA158" i="5"/>
  <c r="AZ158" i="5"/>
  <c r="AY158" i="5"/>
  <c r="AX158" i="5"/>
  <c r="AW158" i="5"/>
  <c r="AV158" i="5"/>
  <c r="AU158" i="5"/>
  <c r="AT158" i="5"/>
  <c r="AS158" i="5"/>
  <c r="AR158" i="5"/>
  <c r="AQ158" i="5"/>
  <c r="AP158" i="5"/>
  <c r="AO158" i="5"/>
  <c r="BQ157" i="5"/>
  <c r="BP157" i="5"/>
  <c r="BO157" i="5"/>
  <c r="BN157" i="5"/>
  <c r="BM157" i="5"/>
  <c r="BL157" i="5"/>
  <c r="BK157" i="5"/>
  <c r="BJ157" i="5"/>
  <c r="BI157" i="5"/>
  <c r="BH157" i="5"/>
  <c r="BG157" i="5"/>
  <c r="BF157" i="5"/>
  <c r="BE157" i="5"/>
  <c r="BD157" i="5"/>
  <c r="BC157" i="5"/>
  <c r="BB157" i="5"/>
  <c r="BA157" i="5"/>
  <c r="AZ157" i="5"/>
  <c r="AY157" i="5"/>
  <c r="AX157" i="5"/>
  <c r="AW157" i="5"/>
  <c r="AV157" i="5"/>
  <c r="AU157" i="5"/>
  <c r="AT157" i="5"/>
  <c r="AS157" i="5"/>
  <c r="AR157" i="5"/>
  <c r="AQ157" i="5"/>
  <c r="AP157" i="5"/>
  <c r="AO157" i="5"/>
  <c r="AN157" i="5"/>
  <c r="AM157" i="5"/>
  <c r="AL157" i="5"/>
  <c r="BQ156" i="5"/>
  <c r="BP156" i="5"/>
  <c r="BO156" i="5"/>
  <c r="BN156" i="5"/>
  <c r="BM156" i="5"/>
  <c r="BL156" i="5"/>
  <c r="BK156" i="5"/>
  <c r="BJ156" i="5"/>
  <c r="BI156" i="5"/>
  <c r="BH156" i="5"/>
  <c r="BQ155" i="5"/>
  <c r="BP155" i="5"/>
  <c r="BO155" i="5"/>
  <c r="BN155" i="5"/>
  <c r="BM155" i="5"/>
  <c r="BL155" i="5"/>
  <c r="BK155" i="5"/>
  <c r="BQ154" i="5"/>
  <c r="BP154" i="5"/>
  <c r="BO154" i="5"/>
  <c r="BN154" i="5"/>
  <c r="BM154" i="5"/>
  <c r="BL154" i="5"/>
  <c r="BK154" i="5"/>
  <c r="BJ154" i="5"/>
  <c r="BI154" i="5"/>
  <c r="BH154" i="5"/>
  <c r="BG154" i="5"/>
  <c r="BF154" i="5"/>
  <c r="BE154" i="5"/>
  <c r="BD154" i="5"/>
  <c r="BC154" i="5"/>
  <c r="BB154" i="5"/>
  <c r="BA154" i="5"/>
  <c r="AZ154" i="5"/>
  <c r="AY154" i="5"/>
  <c r="AX154" i="5"/>
  <c r="AW154" i="5"/>
  <c r="AV154" i="5"/>
  <c r="BQ153" i="5"/>
  <c r="BP153" i="5"/>
  <c r="BO153" i="5"/>
  <c r="BN153" i="5"/>
  <c r="BM153" i="5"/>
  <c r="BL153" i="5"/>
  <c r="BK153" i="5"/>
  <c r="BJ153" i="5"/>
  <c r="BI153" i="5"/>
  <c r="BH153" i="5"/>
  <c r="BG153" i="5"/>
  <c r="BF153" i="5"/>
  <c r="BE153" i="5"/>
  <c r="BD153" i="5"/>
  <c r="BC153" i="5"/>
  <c r="BB153" i="5"/>
  <c r="BA153" i="5"/>
  <c r="AZ153" i="5"/>
  <c r="AY153" i="5"/>
  <c r="AX153" i="5"/>
  <c r="AW153" i="5"/>
  <c r="AV153" i="5"/>
  <c r="AU153" i="5"/>
  <c r="AT153" i="5"/>
  <c r="AS153" i="5"/>
  <c r="AR153" i="5"/>
  <c r="AQ153" i="5"/>
  <c r="AP153" i="5"/>
  <c r="BQ152" i="5"/>
  <c r="BP152" i="5"/>
  <c r="BO152" i="5"/>
  <c r="BN152" i="5"/>
  <c r="BM152" i="5"/>
  <c r="BL152" i="5"/>
  <c r="BK152" i="5"/>
  <c r="BJ152" i="5"/>
  <c r="BI152" i="5"/>
  <c r="BH152" i="5"/>
  <c r="BG152" i="5"/>
  <c r="BF152" i="5"/>
  <c r="BE152" i="5"/>
  <c r="BD152" i="5"/>
  <c r="BC152" i="5"/>
  <c r="BB152" i="5"/>
  <c r="BA152" i="5"/>
  <c r="AZ152" i="5"/>
  <c r="AY152" i="5"/>
  <c r="AX152" i="5"/>
  <c r="BQ151" i="5"/>
  <c r="BP151" i="5"/>
  <c r="BO151" i="5"/>
  <c r="BN151" i="5"/>
  <c r="BM151" i="5"/>
  <c r="BL151" i="5"/>
  <c r="BK151" i="5"/>
  <c r="BJ151" i="5"/>
  <c r="BI151" i="5"/>
  <c r="BH151" i="5"/>
  <c r="BG151" i="5"/>
  <c r="BF151" i="5"/>
  <c r="BE151" i="5"/>
  <c r="BD151" i="5"/>
  <c r="BC151" i="5"/>
  <c r="BB151" i="5"/>
  <c r="BA151" i="5"/>
  <c r="AZ151" i="5"/>
  <c r="AY151" i="5"/>
  <c r="AX151" i="5"/>
  <c r="AW151" i="5"/>
  <c r="AV151" i="5"/>
  <c r="BQ150" i="5"/>
  <c r="BP150" i="5"/>
  <c r="BO150" i="5"/>
  <c r="BN150" i="5"/>
  <c r="BQ149" i="5"/>
  <c r="BP149" i="5"/>
  <c r="BO149" i="5"/>
  <c r="BN149" i="5"/>
  <c r="BM149" i="5"/>
  <c r="BL149" i="5"/>
  <c r="BK149" i="5"/>
  <c r="BJ149" i="5"/>
  <c r="BI149" i="5"/>
  <c r="BH149" i="5"/>
  <c r="BG149" i="5"/>
  <c r="BF149" i="5"/>
  <c r="BE149" i="5"/>
  <c r="BD149" i="5"/>
  <c r="BC149" i="5"/>
  <c r="BB149" i="5"/>
  <c r="BA149" i="5"/>
  <c r="AZ149" i="5"/>
  <c r="AY149" i="5"/>
  <c r="AX149" i="5"/>
  <c r="AW149" i="5"/>
  <c r="AV149" i="5"/>
  <c r="AU149" i="5"/>
  <c r="AT149" i="5"/>
  <c r="AS149" i="5"/>
  <c r="AR149" i="5"/>
  <c r="AQ149" i="5"/>
  <c r="AP149" i="5"/>
  <c r="AO149" i="5"/>
  <c r="BQ148" i="5"/>
  <c r="BP148" i="5"/>
  <c r="BO148" i="5"/>
  <c r="BN148" i="5"/>
  <c r="BM148" i="5"/>
  <c r="BL148" i="5"/>
  <c r="BK148" i="5"/>
  <c r="BJ148" i="5"/>
  <c r="BI148" i="5"/>
  <c r="BH148" i="5"/>
  <c r="BG148" i="5"/>
  <c r="BF148" i="5"/>
  <c r="BE148" i="5"/>
  <c r="BD148" i="5"/>
  <c r="BC148" i="5"/>
  <c r="BB148" i="5"/>
  <c r="BA148" i="5"/>
  <c r="AZ148" i="5"/>
  <c r="AY148" i="5"/>
  <c r="BQ147" i="5"/>
  <c r="BP147" i="5"/>
  <c r="BO147" i="5"/>
  <c r="BN147" i="5"/>
  <c r="BM147" i="5"/>
  <c r="BL147" i="5"/>
  <c r="BK147" i="5"/>
  <c r="BJ147" i="5"/>
  <c r="BI147" i="5"/>
  <c r="BH147" i="5"/>
  <c r="BG147" i="5"/>
  <c r="BF147" i="5"/>
  <c r="BE147" i="5"/>
  <c r="BD147" i="5"/>
  <c r="BC147" i="5"/>
  <c r="BB147" i="5"/>
  <c r="BA147" i="5"/>
  <c r="AZ147" i="5"/>
  <c r="AY147" i="5"/>
  <c r="AX147" i="5"/>
  <c r="AW147" i="5"/>
  <c r="AV147" i="5"/>
  <c r="AU147" i="5"/>
  <c r="AT147" i="5"/>
  <c r="AS147" i="5"/>
  <c r="BQ146" i="5"/>
  <c r="BP146" i="5"/>
  <c r="BO146" i="5"/>
  <c r="BN146" i="5"/>
  <c r="BM146" i="5"/>
  <c r="BL146" i="5"/>
  <c r="BK146" i="5"/>
  <c r="BJ146" i="5"/>
  <c r="BI146" i="5"/>
  <c r="BH146" i="5"/>
  <c r="BG146" i="5"/>
  <c r="BF146" i="5"/>
  <c r="BE146" i="5"/>
  <c r="BD146" i="5"/>
  <c r="BC146" i="5"/>
  <c r="BB146" i="5"/>
  <c r="BA146" i="5"/>
  <c r="AZ146" i="5"/>
  <c r="AY146" i="5"/>
  <c r="AX146" i="5"/>
  <c r="AW146" i="5"/>
  <c r="AV146" i="5"/>
  <c r="AU146" i="5"/>
  <c r="AT146" i="5"/>
  <c r="AS146" i="5"/>
  <c r="AR146" i="5"/>
  <c r="BQ145" i="5"/>
  <c r="BP145" i="5"/>
  <c r="BO145" i="5"/>
  <c r="BN145" i="5"/>
  <c r="BM145" i="5"/>
  <c r="BL145" i="5"/>
  <c r="BK145" i="5"/>
  <c r="BJ145" i="5"/>
  <c r="BI145" i="5"/>
  <c r="BH145" i="5"/>
  <c r="BG145" i="5"/>
  <c r="BF145" i="5"/>
  <c r="BE145" i="5"/>
  <c r="BD145" i="5"/>
  <c r="BC145" i="5"/>
  <c r="BB145" i="5"/>
  <c r="BA145" i="5"/>
  <c r="AZ145" i="5"/>
  <c r="AY145" i="5"/>
  <c r="AX145" i="5"/>
  <c r="AW145" i="5"/>
  <c r="AV145" i="5"/>
  <c r="AU145" i="5"/>
  <c r="AT145" i="5"/>
  <c r="AS145" i="5"/>
  <c r="AR145" i="5"/>
  <c r="AQ145" i="5"/>
  <c r="AP145" i="5"/>
  <c r="AO145" i="5"/>
  <c r="AN145" i="5"/>
  <c r="AM145" i="5"/>
  <c r="AL145" i="5"/>
  <c r="AK145" i="5"/>
  <c r="AJ145" i="5"/>
  <c r="BQ144" i="5"/>
  <c r="BP144" i="5"/>
  <c r="BO144" i="5"/>
  <c r="BN144" i="5"/>
  <c r="BM144" i="5"/>
  <c r="BL144" i="5"/>
  <c r="BK144" i="5"/>
  <c r="BJ144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W144" i="5"/>
  <c r="AV144" i="5"/>
  <c r="AU144" i="5"/>
  <c r="BQ143" i="5"/>
  <c r="BP143" i="5"/>
  <c r="BO143" i="5"/>
  <c r="BN143" i="5"/>
  <c r="BM143" i="5"/>
  <c r="BL143" i="5"/>
  <c r="BK143" i="5"/>
  <c r="BJ143" i="5"/>
  <c r="BI143" i="5"/>
  <c r="BH143" i="5"/>
  <c r="BG143" i="5"/>
  <c r="BF143" i="5"/>
  <c r="BE143" i="5"/>
  <c r="BD143" i="5"/>
  <c r="BC143" i="5"/>
  <c r="BB143" i="5"/>
  <c r="BA143" i="5"/>
  <c r="AZ143" i="5"/>
  <c r="AY143" i="5"/>
  <c r="BQ142" i="5"/>
  <c r="BP142" i="5"/>
  <c r="BO142" i="5"/>
  <c r="BN142" i="5"/>
  <c r="BM142" i="5"/>
  <c r="BL142" i="5"/>
  <c r="BK142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BQ141" i="5"/>
  <c r="BP141" i="5"/>
  <c r="BO141" i="5"/>
  <c r="BN141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Y140" i="5"/>
  <c r="AX140" i="5"/>
  <c r="AW140" i="5"/>
  <c r="AV140" i="5"/>
  <c r="AU140" i="5"/>
  <c r="AT140" i="5"/>
  <c r="AS140" i="5"/>
  <c r="AR140" i="5"/>
  <c r="AQ140" i="5"/>
  <c r="AP140" i="5"/>
  <c r="AO140" i="5"/>
  <c r="BQ139" i="5"/>
  <c r="BP139" i="5"/>
  <c r="BO139" i="5"/>
  <c r="BN139" i="5"/>
  <c r="BM139" i="5"/>
  <c r="BL139" i="5"/>
  <c r="BK139" i="5"/>
  <c r="BJ139" i="5"/>
  <c r="BI139" i="5"/>
  <c r="BH139" i="5"/>
  <c r="BG139" i="5"/>
  <c r="BF139" i="5"/>
  <c r="BE139" i="5"/>
  <c r="BD139" i="5"/>
  <c r="BC139" i="5"/>
  <c r="BB139" i="5"/>
  <c r="BA139" i="5"/>
  <c r="AZ139" i="5"/>
  <c r="AY139" i="5"/>
  <c r="BQ137" i="5"/>
  <c r="BP137" i="5"/>
  <c r="BO137" i="5"/>
  <c r="BN137" i="5"/>
  <c r="BM137" i="5"/>
  <c r="BL137" i="5"/>
  <c r="BK137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BQ135" i="5"/>
  <c r="BP135" i="5"/>
  <c r="BO135" i="5"/>
  <c r="BN135" i="5"/>
  <c r="BM135" i="5"/>
  <c r="BL135" i="5"/>
  <c r="BK135" i="5"/>
  <c r="BQ134" i="5"/>
  <c r="BP134" i="5"/>
  <c r="BO134" i="5"/>
  <c r="BN134" i="5"/>
  <c r="BM134" i="5"/>
  <c r="BL134" i="5"/>
  <c r="BK134" i="5"/>
  <c r="BJ134" i="5"/>
  <c r="BI134" i="5"/>
  <c r="BH134" i="5"/>
  <c r="BQ133" i="5"/>
  <c r="BP133" i="5"/>
  <c r="BO133" i="5"/>
  <c r="BN133" i="5"/>
  <c r="BM133" i="5"/>
  <c r="BL133" i="5"/>
  <c r="BK133" i="5"/>
  <c r="BJ133" i="5"/>
  <c r="BI133" i="5"/>
  <c r="BQ132" i="5"/>
  <c r="BP132" i="5"/>
  <c r="BO132" i="5"/>
  <c r="BN132" i="5"/>
  <c r="BM132" i="5"/>
  <c r="BL132" i="5"/>
  <c r="BK132" i="5"/>
  <c r="BJ132" i="5"/>
  <c r="BI132" i="5"/>
  <c r="BH132" i="5"/>
  <c r="BG132" i="5"/>
  <c r="BF132" i="5"/>
  <c r="BE132" i="5"/>
  <c r="BD132" i="5"/>
  <c r="BC132" i="5"/>
  <c r="BB132" i="5"/>
  <c r="BA132" i="5"/>
  <c r="AZ132" i="5"/>
  <c r="AY132" i="5"/>
  <c r="AX132" i="5"/>
  <c r="AW132" i="5"/>
  <c r="AV132" i="5"/>
  <c r="AU132" i="5"/>
  <c r="AT132" i="5"/>
  <c r="AS132" i="5"/>
  <c r="AR132" i="5"/>
  <c r="AQ132" i="5"/>
  <c r="AP132" i="5"/>
  <c r="AO132" i="5"/>
  <c r="AN132" i="5"/>
  <c r="BQ131" i="5"/>
  <c r="BP131" i="5"/>
  <c r="BO131" i="5"/>
  <c r="BN131" i="5"/>
  <c r="BM131" i="5"/>
  <c r="BL131" i="5"/>
  <c r="BK131" i="5"/>
  <c r="BJ131" i="5"/>
  <c r="BI131" i="5"/>
  <c r="BH131" i="5"/>
  <c r="BG131" i="5"/>
  <c r="BF131" i="5"/>
  <c r="BE131" i="5"/>
  <c r="BD131" i="5"/>
  <c r="BC131" i="5"/>
  <c r="BQ130" i="5"/>
  <c r="BP130" i="5"/>
  <c r="BO130" i="5"/>
  <c r="BN130" i="5"/>
  <c r="BM130" i="5"/>
  <c r="BL130" i="5"/>
  <c r="BK130" i="5"/>
  <c r="BJ130" i="5"/>
  <c r="BI130" i="5"/>
  <c r="BH130" i="5"/>
  <c r="BG130" i="5"/>
  <c r="BF130" i="5"/>
  <c r="BE130" i="5"/>
  <c r="BD130" i="5"/>
  <c r="BC130" i="5"/>
  <c r="BB130" i="5"/>
  <c r="BA130" i="5"/>
  <c r="AZ130" i="5"/>
  <c r="AY130" i="5"/>
  <c r="AX130" i="5"/>
  <c r="AW130" i="5"/>
  <c r="AV130" i="5"/>
  <c r="AU130" i="5"/>
  <c r="AT130" i="5"/>
  <c r="AS130" i="5"/>
  <c r="BQ129" i="5"/>
  <c r="BP129" i="5"/>
  <c r="BO129" i="5"/>
  <c r="BN129" i="5"/>
  <c r="BM129" i="5"/>
  <c r="BL129" i="5"/>
  <c r="BK129" i="5"/>
  <c r="BJ129" i="5"/>
  <c r="BI129" i="5"/>
  <c r="BH129" i="5"/>
  <c r="BG129" i="5"/>
  <c r="BF129" i="5"/>
  <c r="BE129" i="5"/>
  <c r="BD129" i="5"/>
  <c r="BC129" i="5"/>
  <c r="BB129" i="5"/>
  <c r="BA129" i="5"/>
  <c r="AZ129" i="5"/>
  <c r="AY129" i="5"/>
  <c r="AX129" i="5"/>
  <c r="AW129" i="5"/>
  <c r="AV129" i="5"/>
  <c r="AU129" i="5"/>
  <c r="AT129" i="5"/>
  <c r="AS129" i="5"/>
  <c r="AR129" i="5"/>
  <c r="AQ129" i="5"/>
  <c r="AP129" i="5"/>
  <c r="AO129" i="5"/>
  <c r="AN129" i="5"/>
  <c r="AM129" i="5"/>
  <c r="AL129" i="5"/>
  <c r="AK129" i="5"/>
  <c r="BQ128" i="5"/>
  <c r="BP128" i="5"/>
  <c r="BO128" i="5"/>
  <c r="BN128" i="5"/>
  <c r="BM128" i="5"/>
  <c r="BL128" i="5"/>
  <c r="BK128" i="5"/>
  <c r="BJ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W128" i="5"/>
  <c r="AV128" i="5"/>
  <c r="AU128" i="5"/>
  <c r="AT128" i="5"/>
  <c r="AS128" i="5"/>
  <c r="AR128" i="5"/>
  <c r="AQ128" i="5"/>
  <c r="AP128" i="5"/>
  <c r="BQ127" i="5"/>
  <c r="BP127" i="5"/>
  <c r="BO127" i="5"/>
  <c r="BN127" i="5"/>
  <c r="BM127" i="5"/>
  <c r="BL127" i="5"/>
  <c r="BK127" i="5"/>
  <c r="BJ127" i="5"/>
  <c r="BI127" i="5"/>
  <c r="BH127" i="5"/>
  <c r="BG127" i="5"/>
  <c r="BF127" i="5"/>
  <c r="BE127" i="5"/>
  <c r="BD127" i="5"/>
  <c r="BC127" i="5"/>
  <c r="BB127" i="5"/>
  <c r="BA127" i="5"/>
  <c r="AZ127" i="5"/>
  <c r="AY127" i="5"/>
  <c r="AX127" i="5"/>
  <c r="AW127" i="5"/>
  <c r="AV127" i="5"/>
  <c r="AU127" i="5"/>
  <c r="AT127" i="5"/>
  <c r="AS127" i="5"/>
  <c r="AR127" i="5"/>
  <c r="AQ127" i="5"/>
  <c r="AP127" i="5"/>
  <c r="AO127" i="5"/>
  <c r="AN127" i="5"/>
  <c r="AM127" i="5"/>
  <c r="AL127" i="5"/>
  <c r="AK127" i="5"/>
  <c r="BQ126" i="5"/>
  <c r="BP126" i="5"/>
  <c r="BO126" i="5"/>
  <c r="BN126" i="5"/>
  <c r="BM126" i="5"/>
  <c r="BL126" i="5"/>
  <c r="BK126" i="5"/>
  <c r="BJ126" i="5"/>
  <c r="BI126" i="5"/>
  <c r="BH126" i="5"/>
  <c r="BG126" i="5"/>
  <c r="BF126" i="5"/>
  <c r="BE126" i="5"/>
  <c r="BD126" i="5"/>
  <c r="BC126" i="5"/>
  <c r="BB126" i="5"/>
  <c r="BA126" i="5"/>
  <c r="AZ126" i="5"/>
  <c r="AY126" i="5"/>
  <c r="AX126" i="5"/>
  <c r="AW126" i="5"/>
  <c r="AV126" i="5"/>
  <c r="AU126" i="5"/>
  <c r="AT126" i="5"/>
  <c r="AS126" i="5"/>
  <c r="AR126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BQ121" i="5"/>
  <c r="BP121" i="5"/>
  <c r="BO121" i="5"/>
  <c r="BN121" i="5"/>
  <c r="BM121" i="5"/>
  <c r="BL121" i="5"/>
  <c r="BK121" i="5"/>
  <c r="BJ121" i="5"/>
  <c r="BI121" i="5"/>
  <c r="BQ120" i="5"/>
  <c r="BP120" i="5"/>
  <c r="BO120" i="5"/>
  <c r="BN120" i="5"/>
  <c r="BM120" i="5"/>
  <c r="BL120" i="5"/>
  <c r="BK120" i="5"/>
  <c r="BJ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BQ119" i="5"/>
  <c r="BP119" i="5"/>
  <c r="BO119" i="5"/>
  <c r="BN119" i="5"/>
  <c r="BM119" i="5"/>
  <c r="BL119" i="5"/>
  <c r="BK119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BQ118" i="5"/>
  <c r="BP118" i="5"/>
  <c r="BO118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BQ116" i="5"/>
  <c r="BP116" i="5"/>
  <c r="BO116" i="5"/>
  <c r="BQ115" i="5"/>
  <c r="BP115" i="5"/>
  <c r="BO115" i="5"/>
  <c r="BN115" i="5"/>
  <c r="BM115" i="5"/>
  <c r="BL115" i="5"/>
  <c r="BK115" i="5"/>
  <c r="BJ115" i="5"/>
  <c r="BI115" i="5"/>
  <c r="BH115" i="5"/>
  <c r="BG115" i="5"/>
  <c r="BF115" i="5"/>
  <c r="BE115" i="5"/>
  <c r="BD115" i="5"/>
  <c r="BC115" i="5"/>
  <c r="BQ114" i="5"/>
  <c r="BP114" i="5"/>
  <c r="BO114" i="5"/>
  <c r="BN114" i="5"/>
  <c r="BM114" i="5"/>
  <c r="BL114" i="5"/>
  <c r="BK114" i="5"/>
  <c r="BJ114" i="5"/>
  <c r="BI114" i="5"/>
  <c r="BH114" i="5"/>
  <c r="BG114" i="5"/>
  <c r="BF114" i="5"/>
  <c r="BE114" i="5"/>
  <c r="BD114" i="5"/>
  <c r="BC114" i="5"/>
  <c r="BB114" i="5"/>
  <c r="BA114" i="5"/>
  <c r="AZ114" i="5"/>
  <c r="AY114" i="5"/>
  <c r="AX114" i="5"/>
  <c r="AW114" i="5"/>
  <c r="AV114" i="5"/>
  <c r="AU114" i="5"/>
  <c r="AT114" i="5"/>
  <c r="AS114" i="5"/>
  <c r="AR114" i="5"/>
  <c r="AQ114" i="5"/>
  <c r="AP114" i="5"/>
  <c r="AO114" i="5"/>
  <c r="AN114" i="5"/>
  <c r="AM114" i="5"/>
  <c r="AL114" i="5"/>
  <c r="BQ113" i="5"/>
  <c r="BP113" i="5"/>
  <c r="BO113" i="5"/>
  <c r="BN113" i="5"/>
  <c r="BM113" i="5"/>
  <c r="BL113" i="5"/>
  <c r="BK113" i="5"/>
  <c r="BJ113" i="5"/>
  <c r="BI113" i="5"/>
  <c r="BH113" i="5"/>
  <c r="BG113" i="5"/>
  <c r="BF113" i="5"/>
  <c r="BE113" i="5"/>
  <c r="BD113" i="5"/>
  <c r="BC113" i="5"/>
  <c r="BB113" i="5"/>
  <c r="BA113" i="5"/>
  <c r="AZ113" i="5"/>
  <c r="AY113" i="5"/>
  <c r="AX113" i="5"/>
  <c r="AW113" i="5"/>
  <c r="AV113" i="5"/>
  <c r="AU113" i="5"/>
  <c r="AT113" i="5"/>
  <c r="AS113" i="5"/>
  <c r="AR113" i="5"/>
  <c r="AQ113" i="5"/>
  <c r="AP113" i="5"/>
  <c r="BQ112" i="5"/>
  <c r="BP112" i="5"/>
  <c r="BO112" i="5"/>
  <c r="BN112" i="5"/>
  <c r="BM112" i="5"/>
  <c r="BL112" i="5"/>
  <c r="BK112" i="5"/>
  <c r="BJ112" i="5"/>
  <c r="BI112" i="5"/>
  <c r="BH112" i="5"/>
  <c r="BG112" i="5"/>
  <c r="BF112" i="5"/>
  <c r="BE112" i="5"/>
  <c r="BD112" i="5"/>
  <c r="BC112" i="5"/>
  <c r="BB112" i="5"/>
  <c r="BA112" i="5"/>
  <c r="AZ112" i="5"/>
  <c r="AY112" i="5"/>
  <c r="AX112" i="5"/>
  <c r="AW112" i="5"/>
  <c r="AV112" i="5"/>
  <c r="AU112" i="5"/>
  <c r="AT112" i="5"/>
  <c r="AS112" i="5"/>
  <c r="AR112" i="5"/>
  <c r="AQ112" i="5"/>
  <c r="BQ111" i="5"/>
  <c r="BP111" i="5"/>
  <c r="BO111" i="5"/>
  <c r="BN111" i="5"/>
  <c r="BM111" i="5"/>
  <c r="BL111" i="5"/>
  <c r="BK111" i="5"/>
  <c r="BJ111" i="5"/>
  <c r="BI111" i="5"/>
  <c r="BQ110" i="5"/>
  <c r="BP110" i="5"/>
  <c r="BO110" i="5"/>
  <c r="BN110" i="5"/>
  <c r="BM110" i="5"/>
  <c r="BL110" i="5"/>
  <c r="BK110" i="5"/>
  <c r="BJ110" i="5"/>
  <c r="BI110" i="5"/>
  <c r="BH110" i="5"/>
  <c r="BG110" i="5"/>
  <c r="BF110" i="5"/>
  <c r="BE110" i="5"/>
  <c r="BD110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Q110" i="5"/>
  <c r="AP110" i="5"/>
  <c r="AO110" i="5"/>
  <c r="AN110" i="5"/>
  <c r="AM110" i="5"/>
  <c r="AL110" i="5"/>
  <c r="AK110" i="5"/>
  <c r="AJ110" i="5"/>
  <c r="BQ109" i="5"/>
  <c r="BP109" i="5"/>
  <c r="BO109" i="5"/>
  <c r="BN109" i="5"/>
  <c r="BM109" i="5"/>
  <c r="BL109" i="5"/>
  <c r="BQ108" i="5"/>
  <c r="BP108" i="5"/>
  <c r="BO108" i="5"/>
  <c r="BN108" i="5"/>
  <c r="BM108" i="5"/>
  <c r="BL108" i="5"/>
  <c r="BK108" i="5"/>
  <c r="BJ108" i="5"/>
  <c r="BI108" i="5"/>
  <c r="BH108" i="5"/>
  <c r="BQ107" i="5"/>
  <c r="BP107" i="5"/>
  <c r="BO107" i="5"/>
  <c r="BN107" i="5"/>
  <c r="BM107" i="5"/>
  <c r="BL107" i="5"/>
  <c r="BK107" i="5"/>
  <c r="BJ107" i="5"/>
  <c r="BI107" i="5"/>
  <c r="BH107" i="5"/>
  <c r="BG107" i="5"/>
  <c r="BF107" i="5"/>
  <c r="BE107" i="5"/>
  <c r="BD107" i="5"/>
  <c r="BC107" i="5"/>
  <c r="BB107" i="5"/>
  <c r="BQ106" i="5"/>
  <c r="BP106" i="5"/>
  <c r="BO106" i="5"/>
  <c r="BN106" i="5"/>
  <c r="BM106" i="5"/>
  <c r="BL106" i="5"/>
  <c r="BK106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BQ105" i="5"/>
  <c r="BP105" i="5"/>
  <c r="BO105" i="5"/>
  <c r="BN105" i="5"/>
  <c r="BM105" i="5"/>
  <c r="BQ104" i="5"/>
  <c r="BP104" i="5"/>
  <c r="BO104" i="5"/>
  <c r="BQ103" i="5"/>
  <c r="BP103" i="5"/>
  <c r="BO103" i="5"/>
  <c r="BN103" i="5"/>
  <c r="BM103" i="5"/>
  <c r="BL103" i="5"/>
  <c r="BK103" i="5"/>
  <c r="BJ103" i="5"/>
  <c r="BI103" i="5"/>
  <c r="BH103" i="5"/>
  <c r="BQ102" i="5"/>
  <c r="BP102" i="5"/>
  <c r="BO102" i="5"/>
  <c r="BN102" i="5"/>
  <c r="BM102" i="5"/>
  <c r="BL102" i="5"/>
  <c r="BK102" i="5"/>
  <c r="BJ102" i="5"/>
  <c r="BI102" i="5"/>
  <c r="BQ101" i="5"/>
  <c r="BP101" i="5"/>
  <c r="BO101" i="5"/>
  <c r="BN101" i="5"/>
  <c r="BM101" i="5"/>
  <c r="BL101" i="5"/>
  <c r="BK101" i="5"/>
  <c r="BJ101" i="5"/>
  <c r="BI101" i="5"/>
  <c r="BH101" i="5"/>
  <c r="BG101" i="5"/>
  <c r="BF101" i="5"/>
  <c r="BE101" i="5"/>
  <c r="BD101" i="5"/>
  <c r="BC101" i="5"/>
  <c r="BB101" i="5"/>
  <c r="BA101" i="5"/>
  <c r="BQ100" i="5"/>
  <c r="BP100" i="5"/>
  <c r="BO100" i="5"/>
  <c r="BN100" i="5"/>
  <c r="BM100" i="5"/>
  <c r="BL100" i="5"/>
  <c r="BK100" i="5"/>
  <c r="BJ100" i="5"/>
  <c r="BI100" i="5"/>
  <c r="BH100" i="5"/>
  <c r="BG100" i="5"/>
  <c r="BF100" i="5"/>
  <c r="BQ99" i="5"/>
  <c r="BP99" i="5"/>
  <c r="BO99" i="5"/>
  <c r="BN99" i="5"/>
  <c r="BQ98" i="5"/>
  <c r="BP98" i="5"/>
  <c r="BO98" i="5"/>
  <c r="BN98" i="5"/>
  <c r="BM98" i="5"/>
  <c r="BL98" i="5"/>
  <c r="BK98" i="5"/>
  <c r="BJ98" i="5"/>
  <c r="BI98" i="5"/>
  <c r="BH98" i="5"/>
  <c r="BG98" i="5"/>
  <c r="BQ97" i="5"/>
  <c r="BP97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BQ95" i="5"/>
  <c r="BP95" i="5"/>
  <c r="BO95" i="5"/>
  <c r="BN95" i="5"/>
  <c r="BM95" i="5"/>
  <c r="BL95" i="5"/>
  <c r="BK95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BQ94" i="5"/>
  <c r="BP94" i="5"/>
  <c r="BO94" i="5"/>
  <c r="BN94" i="5"/>
  <c r="BM94" i="5"/>
  <c r="BL94" i="5"/>
  <c r="BK94" i="5"/>
  <c r="BJ94" i="5"/>
  <c r="BI94" i="5"/>
  <c r="BH94" i="5"/>
  <c r="BG94" i="5"/>
  <c r="BF94" i="5"/>
  <c r="BE94" i="5"/>
  <c r="BD94" i="5"/>
  <c r="BC94" i="5"/>
  <c r="BB94" i="5"/>
  <c r="BQ93" i="5"/>
  <c r="BP93" i="5"/>
  <c r="BO93" i="5"/>
  <c r="BN93" i="5"/>
  <c r="BM93" i="5"/>
  <c r="BL93" i="5"/>
  <c r="BK93" i="5"/>
  <c r="BJ93" i="5"/>
  <c r="BI93" i="5"/>
  <c r="BH93" i="5"/>
  <c r="BG93" i="5"/>
  <c r="BF93" i="5"/>
  <c r="BE93" i="5"/>
  <c r="BD93" i="5"/>
  <c r="BC93" i="5"/>
  <c r="BB93" i="5"/>
  <c r="BA93" i="5"/>
  <c r="BQ92" i="5"/>
  <c r="BP92" i="5"/>
  <c r="BO92" i="5"/>
  <c r="BQ91" i="5"/>
  <c r="BP91" i="5"/>
  <c r="BO91" i="5"/>
  <c r="BN91" i="5"/>
  <c r="BM91" i="5"/>
  <c r="BL91" i="5"/>
  <c r="BK91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BQ90" i="5"/>
  <c r="BP90" i="5"/>
  <c r="BO90" i="5"/>
  <c r="BN90" i="5"/>
  <c r="BM90" i="5"/>
  <c r="BL90" i="5"/>
  <c r="BK90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BQ89" i="5"/>
  <c r="BP89" i="5"/>
  <c r="BO89" i="5"/>
  <c r="BN89" i="5"/>
  <c r="BM89" i="5"/>
  <c r="BL89" i="5"/>
  <c r="BK89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BQ88" i="5"/>
  <c r="BP88" i="5"/>
  <c r="BQ87" i="5"/>
  <c r="BP87" i="5"/>
  <c r="BO87" i="5"/>
  <c r="BN87" i="5"/>
  <c r="BM87" i="5"/>
  <c r="BL87" i="5"/>
  <c r="BK87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BQ86" i="5"/>
  <c r="BP86" i="5"/>
  <c r="BO86" i="5"/>
  <c r="BN86" i="5"/>
  <c r="BM86" i="5"/>
  <c r="BL86" i="5"/>
  <c r="BK86" i="5"/>
  <c r="BJ86" i="5"/>
  <c r="BI86" i="5"/>
  <c r="BH86" i="5"/>
  <c r="BQ85" i="5"/>
  <c r="BP85" i="5"/>
  <c r="BO85" i="5"/>
  <c r="BN85" i="5"/>
  <c r="BM85" i="5"/>
  <c r="BQ84" i="5"/>
  <c r="BP84" i="5"/>
  <c r="BO84" i="5"/>
  <c r="BN84" i="5"/>
  <c r="BM84" i="5"/>
  <c r="BL84" i="5"/>
  <c r="BK84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BQ83" i="5"/>
  <c r="BP83" i="5"/>
  <c r="BO83" i="5"/>
  <c r="BN83" i="5"/>
  <c r="BM83" i="5"/>
  <c r="BL83" i="5"/>
  <c r="BK83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BQ82" i="5"/>
  <c r="BP82" i="5"/>
  <c r="BO82" i="5"/>
  <c r="BN82" i="5"/>
  <c r="BM82" i="5"/>
  <c r="BL82" i="5"/>
  <c r="BK82" i="5"/>
  <c r="BJ82" i="5"/>
  <c r="BI82" i="5"/>
  <c r="BH82" i="5"/>
  <c r="BG82" i="5"/>
  <c r="BF82" i="5"/>
  <c r="BE82" i="5"/>
  <c r="BD82" i="5"/>
  <c r="BC82" i="5"/>
  <c r="BQ81" i="5"/>
  <c r="BP81" i="5"/>
  <c r="BO81" i="5"/>
  <c r="BN81" i="5"/>
  <c r="BM81" i="5"/>
  <c r="BL81" i="5"/>
  <c r="BK81" i="5"/>
  <c r="BJ81" i="5"/>
  <c r="BI81" i="5"/>
  <c r="BH81" i="5"/>
  <c r="BG81" i="5"/>
  <c r="BF81" i="5"/>
  <c r="BE81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BQ79" i="5"/>
  <c r="BP79" i="5"/>
  <c r="BO79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Q77" i="5"/>
  <c r="BP77" i="5"/>
  <c r="BO77" i="5"/>
  <c r="BN77" i="5"/>
  <c r="BM77" i="5"/>
  <c r="BL77" i="5"/>
  <c r="BK77" i="5"/>
  <c r="BJ77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BQ75" i="5"/>
  <c r="BP75" i="5"/>
  <c r="BO75" i="5"/>
  <c r="BN75" i="5"/>
  <c r="BM75" i="5"/>
  <c r="BL75" i="5"/>
  <c r="BK75" i="5"/>
  <c r="BJ75" i="5"/>
  <c r="BI75" i="5"/>
  <c r="BH75" i="5"/>
  <c r="BG75" i="5"/>
  <c r="BF75" i="5"/>
  <c r="BE75" i="5"/>
  <c r="BD75" i="5"/>
  <c r="BC75" i="5"/>
  <c r="BB75" i="5"/>
  <c r="BA75" i="5"/>
  <c r="BQ74" i="5"/>
  <c r="BP74" i="5"/>
  <c r="BO74" i="5"/>
  <c r="BN74" i="5"/>
  <c r="BM74" i="5"/>
  <c r="BL74" i="5"/>
  <c r="BK74" i="5"/>
  <c r="BJ74" i="5"/>
  <c r="BI74" i="5"/>
  <c r="BH74" i="5"/>
  <c r="BG74" i="5"/>
  <c r="BF74" i="5"/>
  <c r="BE74" i="5"/>
  <c r="BD74" i="5"/>
  <c r="BC74" i="5"/>
  <c r="BB74" i="5"/>
  <c r="BQ73" i="5"/>
  <c r="BP73" i="5"/>
  <c r="BO73" i="5"/>
  <c r="BN73" i="5"/>
  <c r="BM73" i="5"/>
  <c r="BL73" i="5"/>
  <c r="BK73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BQ72" i="5"/>
  <c r="BP72" i="5"/>
  <c r="BO72" i="5"/>
  <c r="BN72" i="5"/>
  <c r="BM72" i="5"/>
  <c r="BL72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Q69" i="5"/>
  <c r="BP69" i="5"/>
  <c r="BO69" i="5"/>
  <c r="BN69" i="5"/>
  <c r="BM69" i="5"/>
  <c r="BL69" i="5"/>
  <c r="BK69" i="5"/>
  <c r="BJ69" i="5"/>
  <c r="BI69" i="5"/>
  <c r="BQ68" i="5"/>
  <c r="BP68" i="5"/>
  <c r="BO68" i="5"/>
  <c r="BN68" i="5"/>
  <c r="BM68" i="5"/>
  <c r="BL68" i="5"/>
  <c r="BK68" i="5"/>
  <c r="BJ68" i="5"/>
  <c r="BI68" i="5"/>
  <c r="BH68" i="5"/>
  <c r="BG68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BQ66" i="5"/>
  <c r="BP66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BQ64" i="5"/>
  <c r="BP64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BQ62" i="5"/>
  <c r="BP62" i="5"/>
  <c r="BO62" i="5"/>
  <c r="BN62" i="5"/>
  <c r="BM62" i="5"/>
  <c r="BL62" i="5"/>
  <c r="BK62" i="5"/>
  <c r="BJ62" i="5"/>
  <c r="BI62" i="5"/>
  <c r="BH62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BQ60" i="5"/>
  <c r="BP60" i="5"/>
  <c r="BO60" i="5"/>
  <c r="BN60" i="5"/>
  <c r="BM60" i="5"/>
  <c r="BL60" i="5"/>
  <c r="BK60" i="5"/>
  <c r="BJ60" i="5"/>
  <c r="BI60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BQ57" i="5"/>
  <c r="BP57" i="5"/>
  <c r="BO57" i="5"/>
  <c r="BN57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Q55" i="5"/>
  <c r="BP55" i="5"/>
  <c r="BO55" i="5"/>
  <c r="BN55" i="5"/>
  <c r="BM55" i="5"/>
  <c r="BL55" i="5"/>
  <c r="BK55" i="5"/>
  <c r="BJ55" i="5"/>
  <c r="BI55" i="5"/>
  <c r="BH55" i="5"/>
  <c r="BG55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BQ52" i="5"/>
  <c r="BP52" i="5"/>
  <c r="BO52" i="5"/>
  <c r="BN52" i="5"/>
  <c r="BM52" i="5"/>
  <c r="BL52" i="5"/>
  <c r="BK52" i="5"/>
  <c r="BJ52" i="5"/>
  <c r="BQ51" i="5"/>
  <c r="BP51" i="5"/>
  <c r="BO51" i="5"/>
  <c r="BN51" i="5"/>
  <c r="BM51" i="5"/>
  <c r="BL51" i="5"/>
  <c r="BK51" i="5"/>
  <c r="BJ51" i="5"/>
  <c r="BI51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BQ40" i="5"/>
  <c r="BP40" i="5"/>
  <c r="BO40" i="5"/>
  <c r="BN40" i="5"/>
  <c r="BM40" i="5"/>
  <c r="BL40" i="5"/>
  <c r="BK40" i="5"/>
  <c r="BJ40" i="5"/>
  <c r="BI40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BQ38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BQ36" i="5"/>
  <c r="BP36" i="5"/>
  <c r="BO36" i="5"/>
  <c r="BN36" i="5"/>
  <c r="BM36" i="5"/>
  <c r="BL36" i="5"/>
  <c r="BK36" i="5"/>
  <c r="BJ36" i="5"/>
  <c r="BI36" i="5"/>
  <c r="BQ35" i="5"/>
  <c r="BP35" i="5"/>
  <c r="BO35" i="5"/>
  <c r="BN35" i="5"/>
  <c r="BM35" i="5"/>
  <c r="BL35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Q33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BQ27" i="5"/>
  <c r="BQ26" i="5"/>
  <c r="BP26" i="5"/>
  <c r="BO26" i="5"/>
  <c r="BN26" i="5"/>
  <c r="BM26" i="5"/>
  <c r="BL26" i="5"/>
  <c r="BK26" i="5"/>
  <c r="BJ26" i="5"/>
  <c r="BI26" i="5"/>
  <c r="BH26" i="5"/>
  <c r="BQ25" i="5"/>
  <c r="BP25" i="5"/>
  <c r="BO25" i="5"/>
  <c r="BN25" i="5"/>
  <c r="BM25" i="5"/>
  <c r="BQ24" i="5"/>
  <c r="BP24" i="5"/>
  <c r="BO24" i="5"/>
  <c r="BN24" i="5"/>
  <c r="BM24" i="5"/>
  <c r="BL24" i="5"/>
  <c r="BK24" i="5"/>
  <c r="BJ24" i="5"/>
  <c r="BQ23" i="5"/>
  <c r="BP23" i="5"/>
  <c r="BO23" i="5"/>
  <c r="BN23" i="5"/>
  <c r="BM23" i="5"/>
  <c r="BL23" i="5"/>
  <c r="BK23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BQ18" i="5"/>
  <c r="BP18" i="5"/>
  <c r="BO18" i="5"/>
  <c r="BN18" i="5"/>
  <c r="BM18" i="5"/>
  <c r="BL18" i="5"/>
  <c r="BK18" i="5"/>
  <c r="BJ18" i="5"/>
  <c r="BI18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BQ14" i="5"/>
  <c r="BQ13" i="5"/>
  <c r="BP13" i="5"/>
  <c r="BO13" i="5"/>
  <c r="BN13" i="5"/>
  <c r="BM13" i="5"/>
  <c r="BQ12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BQ10" i="5"/>
  <c r="BP10" i="5"/>
  <c r="BO10" i="5"/>
  <c r="BN10" i="5"/>
  <c r="BM10" i="5"/>
  <c r="BL10" i="5"/>
  <c r="BK10" i="5"/>
  <c r="BJ10" i="5"/>
  <c r="BI10" i="5"/>
  <c r="BH10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BQ5" i="5"/>
  <c r="BP5" i="5"/>
  <c r="BO5" i="5"/>
  <c r="BN5" i="5"/>
  <c r="BM5" i="5"/>
  <c r="BL5" i="5"/>
  <c r="BK5" i="5"/>
  <c r="BJ5" i="5"/>
  <c r="D4" i="4"/>
  <c r="F960" i="4"/>
  <c r="F961" i="4" s="1"/>
  <c r="E960" i="4"/>
  <c r="E961" i="4" s="1"/>
  <c r="D960" i="4"/>
  <c r="D961" i="4" s="1"/>
  <c r="F953" i="4"/>
  <c r="F954" i="4" s="1"/>
  <c r="E953" i="4"/>
  <c r="D953" i="4"/>
  <c r="D954" i="4" s="1"/>
  <c r="F946" i="4"/>
  <c r="F947" i="4" s="1"/>
  <c r="E946" i="4"/>
  <c r="D946" i="4"/>
  <c r="F939" i="4"/>
  <c r="E939" i="4"/>
  <c r="D939" i="4"/>
  <c r="F932" i="4"/>
  <c r="E932" i="4"/>
  <c r="D932" i="4"/>
  <c r="F925" i="4"/>
  <c r="E925" i="4"/>
  <c r="D925" i="4"/>
  <c r="F918" i="4"/>
  <c r="E918" i="4"/>
  <c r="D918" i="4"/>
  <c r="F911" i="4"/>
  <c r="E911" i="4"/>
  <c r="D911" i="4"/>
  <c r="F904" i="4"/>
  <c r="E904" i="4"/>
  <c r="D904" i="4"/>
  <c r="F897" i="4"/>
  <c r="E897" i="4"/>
  <c r="D897" i="4"/>
  <c r="F890" i="4"/>
  <c r="E890" i="4"/>
  <c r="D890" i="4"/>
  <c r="F883" i="4"/>
  <c r="E883" i="4"/>
  <c r="D883" i="4"/>
  <c r="F876" i="4"/>
  <c r="E876" i="4"/>
  <c r="D876" i="4"/>
  <c r="F869" i="4"/>
  <c r="E869" i="4"/>
  <c r="D869" i="4"/>
  <c r="F862" i="4"/>
  <c r="E862" i="4"/>
  <c r="D862" i="4"/>
  <c r="F855" i="4"/>
  <c r="E855" i="4"/>
  <c r="D855" i="4"/>
  <c r="F848" i="4"/>
  <c r="E848" i="4"/>
  <c r="D848" i="4"/>
  <c r="F841" i="4"/>
  <c r="E841" i="4"/>
  <c r="D841" i="4"/>
  <c r="F834" i="4"/>
  <c r="E834" i="4"/>
  <c r="D834" i="4"/>
  <c r="F827" i="4"/>
  <c r="E827" i="4"/>
  <c r="D827" i="4"/>
  <c r="F820" i="4"/>
  <c r="E820" i="4"/>
  <c r="D820" i="4"/>
  <c r="F813" i="4"/>
  <c r="E813" i="4"/>
  <c r="D813" i="4"/>
  <c r="F806" i="4"/>
  <c r="E806" i="4"/>
  <c r="D806" i="4"/>
  <c r="F799" i="4"/>
  <c r="E799" i="4"/>
  <c r="D799" i="4"/>
  <c r="F792" i="4"/>
  <c r="E792" i="4"/>
  <c r="D792" i="4"/>
  <c r="F786" i="4"/>
  <c r="E786" i="4"/>
  <c r="D786" i="4"/>
  <c r="F778" i="4"/>
  <c r="E778" i="4"/>
  <c r="D778" i="4"/>
  <c r="F771" i="4"/>
  <c r="E771" i="4"/>
  <c r="D771" i="4"/>
  <c r="F764" i="4"/>
  <c r="E764" i="4"/>
  <c r="D764" i="4"/>
  <c r="F757" i="4"/>
  <c r="E757" i="4"/>
  <c r="D757" i="4"/>
  <c r="F750" i="4"/>
  <c r="E750" i="4"/>
  <c r="D750" i="4"/>
  <c r="F735" i="4"/>
  <c r="E735" i="4"/>
  <c r="D735" i="4"/>
  <c r="F729" i="4"/>
  <c r="E729" i="4"/>
  <c r="D729" i="4"/>
  <c r="F722" i="4"/>
  <c r="E722" i="4"/>
  <c r="D722" i="4"/>
  <c r="F715" i="4"/>
  <c r="E715" i="4"/>
  <c r="D715" i="4"/>
  <c r="F708" i="4"/>
  <c r="E708" i="4"/>
  <c r="D708" i="4"/>
  <c r="F701" i="4"/>
  <c r="E701" i="4"/>
  <c r="D701" i="4"/>
  <c r="F694" i="4"/>
  <c r="E694" i="4"/>
  <c r="D694" i="4"/>
  <c r="F687" i="4"/>
  <c r="E687" i="4"/>
  <c r="D687" i="4"/>
  <c r="F680" i="4"/>
  <c r="E680" i="4"/>
  <c r="D680" i="4"/>
  <c r="F677" i="4"/>
  <c r="E677" i="4"/>
  <c r="D677" i="4"/>
  <c r="F673" i="4"/>
  <c r="E673" i="4"/>
  <c r="D673" i="4"/>
  <c r="F666" i="4"/>
  <c r="E666" i="4"/>
  <c r="D666" i="4"/>
  <c r="F659" i="4"/>
  <c r="E659" i="4"/>
  <c r="D659" i="4"/>
  <c r="F652" i="4"/>
  <c r="E652" i="4"/>
  <c r="D652" i="4"/>
  <c r="F645" i="4"/>
  <c r="E645" i="4"/>
  <c r="D645" i="4"/>
  <c r="F638" i="4"/>
  <c r="E638" i="4"/>
  <c r="D638" i="4"/>
  <c r="F631" i="4"/>
  <c r="E631" i="4"/>
  <c r="D631" i="4"/>
  <c r="F624" i="4"/>
  <c r="E624" i="4"/>
  <c r="D624" i="4"/>
  <c r="F617" i="4"/>
  <c r="E617" i="4"/>
  <c r="D617" i="4"/>
  <c r="F610" i="4"/>
  <c r="E610" i="4"/>
  <c r="D610" i="4"/>
  <c r="F603" i="4"/>
  <c r="E603" i="4"/>
  <c r="D603" i="4"/>
  <c r="F596" i="4"/>
  <c r="E596" i="4"/>
  <c r="D596" i="4"/>
  <c r="F589" i="4"/>
  <c r="E589" i="4"/>
  <c r="D589" i="4"/>
  <c r="F582" i="4"/>
  <c r="E582" i="4"/>
  <c r="D582" i="4"/>
  <c r="F575" i="4"/>
  <c r="E575" i="4"/>
  <c r="D575" i="4"/>
  <c r="F568" i="4"/>
  <c r="E568" i="4"/>
  <c r="D568" i="4"/>
  <c r="F561" i="4"/>
  <c r="E561" i="4"/>
  <c r="D561" i="4"/>
  <c r="F554" i="4"/>
  <c r="E554" i="4"/>
  <c r="D554" i="4"/>
  <c r="F547" i="4"/>
  <c r="E547" i="4"/>
  <c r="D547" i="4"/>
  <c r="F540" i="4"/>
  <c r="E540" i="4"/>
  <c r="D540" i="4"/>
  <c r="F532" i="4"/>
  <c r="E532" i="4"/>
  <c r="D532" i="4"/>
  <c r="F526" i="4"/>
  <c r="E526" i="4"/>
  <c r="D526" i="4"/>
  <c r="F519" i="4"/>
  <c r="E519" i="4"/>
  <c r="D519" i="4"/>
  <c r="F512" i="4"/>
  <c r="E512" i="4"/>
  <c r="D512" i="4"/>
  <c r="F505" i="4"/>
  <c r="E505" i="4"/>
  <c r="D505" i="4"/>
  <c r="F498" i="4"/>
  <c r="E498" i="4"/>
  <c r="D498" i="4"/>
  <c r="F490" i="4"/>
  <c r="E490" i="4"/>
  <c r="D490" i="4"/>
  <c r="F484" i="4"/>
  <c r="E484" i="4"/>
  <c r="D484" i="4"/>
  <c r="F477" i="4"/>
  <c r="E477" i="4"/>
  <c r="D477" i="4"/>
  <c r="F470" i="4"/>
  <c r="E470" i="4"/>
  <c r="D470" i="4"/>
  <c r="F456" i="4"/>
  <c r="E456" i="4"/>
  <c r="D456" i="4"/>
  <c r="F449" i="4"/>
  <c r="E449" i="4"/>
  <c r="D449" i="4"/>
  <c r="F442" i="4"/>
  <c r="E442" i="4"/>
  <c r="D442" i="4"/>
  <c r="F435" i="4"/>
  <c r="E435" i="4"/>
  <c r="D435" i="4"/>
  <c r="F428" i="4"/>
  <c r="E428" i="4"/>
  <c r="D428" i="4"/>
  <c r="F421" i="4"/>
  <c r="E421" i="4"/>
  <c r="D421" i="4"/>
  <c r="F414" i="4"/>
  <c r="E414" i="4"/>
  <c r="D414" i="4"/>
  <c r="F407" i="4"/>
  <c r="E407" i="4"/>
  <c r="D407" i="4"/>
  <c r="F400" i="4"/>
  <c r="E400" i="4"/>
  <c r="D400" i="4"/>
  <c r="F393" i="4"/>
  <c r="E393" i="4"/>
  <c r="D393" i="4"/>
  <c r="F386" i="4"/>
  <c r="E386" i="4"/>
  <c r="D386" i="4"/>
  <c r="F379" i="4"/>
  <c r="E379" i="4"/>
  <c r="D379" i="4"/>
  <c r="F369" i="4"/>
  <c r="E369" i="4"/>
  <c r="D369" i="4"/>
  <c r="F365" i="4"/>
  <c r="E365" i="4"/>
  <c r="D365" i="4"/>
  <c r="F358" i="4"/>
  <c r="E358" i="4"/>
  <c r="D358" i="4"/>
  <c r="F351" i="4"/>
  <c r="E351" i="4"/>
  <c r="D351" i="4"/>
  <c r="F344" i="4"/>
  <c r="E344" i="4"/>
  <c r="D344" i="4"/>
  <c r="F337" i="4"/>
  <c r="E337" i="4"/>
  <c r="D337" i="4"/>
  <c r="F330" i="4"/>
  <c r="E330" i="4"/>
  <c r="D330" i="4"/>
  <c r="F323" i="4"/>
  <c r="E323" i="4"/>
  <c r="D323" i="4"/>
  <c r="F316" i="4"/>
  <c r="E316" i="4"/>
  <c r="D316" i="4"/>
  <c r="F309" i="4"/>
  <c r="E309" i="4"/>
  <c r="D309" i="4"/>
  <c r="F302" i="4"/>
  <c r="E302" i="4"/>
  <c r="D302" i="4"/>
  <c r="F295" i="4"/>
  <c r="E295" i="4"/>
  <c r="D295" i="4"/>
  <c r="F288" i="4"/>
  <c r="E288" i="4"/>
  <c r="D288" i="4"/>
  <c r="F281" i="4"/>
  <c r="E281" i="4"/>
  <c r="D281" i="4"/>
  <c r="F274" i="4"/>
  <c r="E274" i="4"/>
  <c r="D274" i="4"/>
  <c r="F267" i="4"/>
  <c r="E267" i="4"/>
  <c r="D267" i="4"/>
  <c r="F260" i="4"/>
  <c r="E260" i="4"/>
  <c r="D260" i="4"/>
  <c r="F253" i="4"/>
  <c r="E253" i="4"/>
  <c r="D253" i="4"/>
  <c r="F246" i="4"/>
  <c r="E246" i="4"/>
  <c r="D246" i="4"/>
  <c r="F239" i="4"/>
  <c r="E239" i="4"/>
  <c r="D239" i="4"/>
  <c r="F232" i="4"/>
  <c r="E232" i="4"/>
  <c r="D232" i="4"/>
  <c r="F225" i="4"/>
  <c r="E225" i="4"/>
  <c r="D225" i="4"/>
  <c r="F218" i="4"/>
  <c r="E218" i="4"/>
  <c r="D218" i="4"/>
  <c r="F211" i="4"/>
  <c r="E211" i="4"/>
  <c r="D211" i="4"/>
  <c r="F204" i="4"/>
  <c r="E204" i="4"/>
  <c r="D204" i="4"/>
  <c r="F197" i="4"/>
  <c r="E197" i="4"/>
  <c r="D197" i="4"/>
  <c r="F190" i="4"/>
  <c r="E190" i="4"/>
  <c r="D190" i="4"/>
  <c r="F183" i="4"/>
  <c r="E183" i="4"/>
  <c r="D183" i="4"/>
  <c r="F176" i="4"/>
  <c r="E176" i="4"/>
  <c r="D176" i="4"/>
  <c r="F169" i="4"/>
  <c r="E169" i="4"/>
  <c r="D169" i="4"/>
  <c r="F166" i="4"/>
  <c r="E166" i="4"/>
  <c r="D166" i="4"/>
  <c r="F162" i="4"/>
  <c r="E162" i="4"/>
  <c r="D162" i="4"/>
  <c r="F155" i="4"/>
  <c r="E155" i="4"/>
  <c r="D155" i="4"/>
  <c r="F148" i="4"/>
  <c r="E148" i="4"/>
  <c r="D148" i="4"/>
  <c r="F141" i="4"/>
  <c r="E141" i="4"/>
  <c r="D141" i="4"/>
  <c r="F132" i="4"/>
  <c r="E132" i="4"/>
  <c r="D132" i="4"/>
  <c r="F124" i="4"/>
  <c r="E124" i="4"/>
  <c r="D124" i="4"/>
  <c r="F120" i="4"/>
  <c r="E120" i="4"/>
  <c r="D120" i="4"/>
  <c r="F113" i="4"/>
  <c r="E113" i="4"/>
  <c r="D113" i="4"/>
  <c r="F106" i="4"/>
  <c r="E106" i="4"/>
  <c r="D106" i="4"/>
  <c r="F99" i="4"/>
  <c r="E99" i="4"/>
  <c r="D99" i="4"/>
  <c r="F92" i="4"/>
  <c r="E92" i="4"/>
  <c r="D92" i="4"/>
  <c r="F85" i="4"/>
  <c r="E85" i="4"/>
  <c r="D85" i="4"/>
  <c r="F78" i="4"/>
  <c r="E78" i="4"/>
  <c r="D78" i="4"/>
  <c r="F70" i="4"/>
  <c r="E70" i="4"/>
  <c r="D70" i="4"/>
  <c r="F64" i="4"/>
  <c r="E64" i="4"/>
  <c r="D64" i="4"/>
  <c r="F57" i="4"/>
  <c r="E57" i="4"/>
  <c r="D57" i="4"/>
  <c r="F50" i="4"/>
  <c r="E50" i="4"/>
  <c r="D50" i="4"/>
  <c r="F43" i="4"/>
  <c r="E43" i="4"/>
  <c r="D43" i="4"/>
  <c r="F36" i="4"/>
  <c r="E36" i="4"/>
  <c r="D36" i="4"/>
  <c r="F29" i="4"/>
  <c r="E29" i="4"/>
  <c r="D29" i="4"/>
  <c r="F22" i="4"/>
  <c r="E22" i="4"/>
  <c r="D22" i="4"/>
  <c r="F15" i="4"/>
  <c r="E15" i="4"/>
  <c r="D15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6" i="4"/>
  <c r="F4" i="4"/>
  <c r="E4" i="4"/>
  <c r="H4" i="4"/>
  <c r="BI5" i="5"/>
  <c r="BF5" i="5"/>
  <c r="BC5" i="5"/>
  <c r="BE5" i="5"/>
  <c r="BH5" i="5"/>
  <c r="BD5" i="5"/>
  <c r="BG5" i="5"/>
  <c r="K291" i="5" l="1"/>
  <c r="L294" i="5"/>
  <c r="F16" i="4"/>
  <c r="D30" i="4"/>
  <c r="I50" i="4"/>
  <c r="I53" i="4"/>
  <c r="E37" i="4"/>
  <c r="J47" i="4"/>
  <c r="F44" i="4"/>
  <c r="D58" i="4"/>
  <c r="E65" i="4"/>
  <c r="F71" i="4"/>
  <c r="D86" i="4"/>
  <c r="I105" i="4"/>
  <c r="E93" i="4"/>
  <c r="J106" i="4"/>
  <c r="J105" i="4"/>
  <c r="F100" i="4"/>
  <c r="D114" i="4"/>
  <c r="E121" i="4"/>
  <c r="F125" i="4"/>
  <c r="D142" i="4"/>
  <c r="E149" i="4"/>
  <c r="F156" i="4"/>
  <c r="K180" i="4"/>
  <c r="I188" i="4"/>
  <c r="E170" i="4"/>
  <c r="J183" i="4"/>
  <c r="F177" i="4"/>
  <c r="D191" i="4"/>
  <c r="E198" i="4"/>
  <c r="J203" i="4" s="1"/>
  <c r="F205" i="4"/>
  <c r="D219" i="4"/>
  <c r="E226" i="4"/>
  <c r="F233" i="4"/>
  <c r="K260" i="4"/>
  <c r="D247" i="4"/>
  <c r="E254" i="4"/>
  <c r="J266" i="4"/>
  <c r="F261" i="4"/>
  <c r="D275" i="4"/>
  <c r="E282" i="4"/>
  <c r="J290" i="4"/>
  <c r="J292" i="4"/>
  <c r="F289" i="4"/>
  <c r="D303" i="4"/>
  <c r="E310" i="4"/>
  <c r="F317" i="4"/>
  <c r="D331" i="4"/>
  <c r="I352" i="4"/>
  <c r="E338" i="4"/>
  <c r="J351" i="4" s="1"/>
  <c r="F345" i="4"/>
  <c r="K370" i="4"/>
  <c r="D359" i="4"/>
  <c r="E366" i="4"/>
  <c r="F370" i="4"/>
  <c r="D387" i="4"/>
  <c r="I401" i="4" s="1"/>
  <c r="E394" i="4"/>
  <c r="J402" i="4"/>
  <c r="J404" i="4"/>
  <c r="F401" i="4"/>
  <c r="D415" i="4"/>
  <c r="E422" i="4"/>
  <c r="F429" i="4"/>
  <c r="D443" i="4"/>
  <c r="E450" i="4"/>
  <c r="F457" i="4"/>
  <c r="D478" i="4"/>
  <c r="E485" i="4"/>
  <c r="F491" i="4"/>
  <c r="D506" i="4"/>
  <c r="E513" i="4"/>
  <c r="J524" i="4"/>
  <c r="J522" i="4"/>
  <c r="F520" i="4"/>
  <c r="D533" i="4"/>
  <c r="E541" i="4"/>
  <c r="F548" i="4"/>
  <c r="K575" i="4"/>
  <c r="K576" i="4"/>
  <c r="D562" i="4"/>
  <c r="I580" i="4"/>
  <c r="E569" i="4"/>
  <c r="F576" i="4"/>
  <c r="K601" i="4"/>
  <c r="D590" i="4"/>
  <c r="I613" i="4"/>
  <c r="I609" i="4"/>
  <c r="E597" i="4"/>
  <c r="J607" i="4"/>
  <c r="F604" i="4"/>
  <c r="D618" i="4"/>
  <c r="E625" i="4"/>
  <c r="J638" i="4"/>
  <c r="J637" i="4"/>
  <c r="F632" i="4"/>
  <c r="D646" i="4"/>
  <c r="I661" i="4" s="1"/>
  <c r="E653" i="4"/>
  <c r="F660" i="4"/>
  <c r="K687" i="4"/>
  <c r="D674" i="4"/>
  <c r="F681" i="4"/>
  <c r="D695" i="4"/>
  <c r="E702" i="4"/>
  <c r="J714" i="4"/>
  <c r="J712" i="4"/>
  <c r="F709" i="4"/>
  <c r="D723" i="4"/>
  <c r="E730" i="4"/>
  <c r="F736" i="4"/>
  <c r="D758" i="4"/>
  <c r="I769" i="4" s="1"/>
  <c r="E765" i="4"/>
  <c r="J775" i="4"/>
  <c r="F772" i="4"/>
  <c r="D787" i="4"/>
  <c r="E793" i="4"/>
  <c r="F800" i="4"/>
  <c r="D814" i="4"/>
  <c r="E821" i="4"/>
  <c r="J834" i="4"/>
  <c r="F828" i="4"/>
  <c r="D842" i="4"/>
  <c r="E849" i="4"/>
  <c r="F856" i="4"/>
  <c r="D870" i="4"/>
  <c r="E877" i="4"/>
  <c r="F884" i="4"/>
  <c r="D898" i="4"/>
  <c r="E905" i="4"/>
  <c r="F912" i="4"/>
  <c r="K936" i="4"/>
  <c r="D926" i="4"/>
  <c r="E933" i="4"/>
  <c r="J945" i="4"/>
  <c r="F940" i="4"/>
  <c r="K965" i="4"/>
  <c r="K963" i="4"/>
  <c r="K964" i="4"/>
  <c r="D23" i="4"/>
  <c r="I44" i="4"/>
  <c r="I42" i="4"/>
  <c r="I46" i="4"/>
  <c r="E30" i="4"/>
  <c r="J43" i="4"/>
  <c r="F37" i="4"/>
  <c r="D51" i="4"/>
  <c r="I70" i="4"/>
  <c r="E58" i="4"/>
  <c r="J66" i="4"/>
  <c r="J70" i="4"/>
  <c r="J67" i="4"/>
  <c r="J68" i="4"/>
  <c r="J69" i="4"/>
  <c r="F65" i="4"/>
  <c r="D79" i="4"/>
  <c r="I97" i="4"/>
  <c r="E86" i="4"/>
  <c r="J94" i="4"/>
  <c r="J98" i="4"/>
  <c r="J99" i="4"/>
  <c r="J96" i="4"/>
  <c r="J97" i="4"/>
  <c r="F93" i="4"/>
  <c r="K119" i="4"/>
  <c r="K121" i="4"/>
  <c r="K120" i="4"/>
  <c r="D107" i="4"/>
  <c r="E114" i="4"/>
  <c r="J122" i="4"/>
  <c r="J124" i="4"/>
  <c r="F121" i="4"/>
  <c r="D133" i="4"/>
  <c r="E142" i="4"/>
  <c r="J150" i="4"/>
  <c r="J154" i="4"/>
  <c r="J155" i="4"/>
  <c r="J152" i="4"/>
  <c r="J153" i="4"/>
  <c r="F149" i="4"/>
  <c r="K177" i="4"/>
  <c r="D163" i="4"/>
  <c r="I182" i="4" s="1"/>
  <c r="J178" i="4"/>
  <c r="J179" i="4"/>
  <c r="F170" i="4"/>
  <c r="D184" i="4"/>
  <c r="E191" i="4"/>
  <c r="F198" i="4"/>
  <c r="D212" i="4"/>
  <c r="I234" i="4"/>
  <c r="E219" i="4"/>
  <c r="J230" i="4"/>
  <c r="J227" i="4"/>
  <c r="J231" i="4"/>
  <c r="J228" i="4"/>
  <c r="J232" i="4"/>
  <c r="J229" i="4"/>
  <c r="F226" i="4"/>
  <c r="K251" i="4"/>
  <c r="D240" i="4"/>
  <c r="I260" i="4"/>
  <c r="E247" i="4"/>
  <c r="J258" i="4"/>
  <c r="J256" i="4"/>
  <c r="J260" i="4"/>
  <c r="F254" i="4"/>
  <c r="D268" i="4"/>
  <c r="I286" i="4"/>
  <c r="E275" i="4"/>
  <c r="J284" i="4" s="1"/>
  <c r="F282" i="4"/>
  <c r="D296" i="4"/>
  <c r="E303" i="4"/>
  <c r="F310" i="4"/>
  <c r="D324" i="4"/>
  <c r="E331" i="4"/>
  <c r="J339" i="4"/>
  <c r="J341" i="4"/>
  <c r="F338" i="4"/>
  <c r="K363" i="4"/>
  <c r="D352" i="4"/>
  <c r="E359" i="4"/>
  <c r="J370" i="4"/>
  <c r="J368" i="4"/>
  <c r="F366" i="4"/>
  <c r="D380" i="4"/>
  <c r="E387" i="4"/>
  <c r="J398" i="4" s="1"/>
  <c r="J395" i="4"/>
  <c r="J399" i="4"/>
  <c r="J397" i="4"/>
  <c r="F394" i="4"/>
  <c r="D408" i="4"/>
  <c r="E415" i="4"/>
  <c r="F422" i="4"/>
  <c r="D436" i="4"/>
  <c r="E443" i="4"/>
  <c r="J452" i="4"/>
  <c r="J453" i="4"/>
  <c r="J454" i="4"/>
  <c r="F450" i="4"/>
  <c r="D471" i="4"/>
  <c r="E478" i="4"/>
  <c r="J488" i="4"/>
  <c r="J490" i="4"/>
  <c r="F485" i="4"/>
  <c r="D499" i="4"/>
  <c r="E506" i="4"/>
  <c r="J516" i="4"/>
  <c r="J515" i="4"/>
  <c r="J519" i="4"/>
  <c r="F513" i="4"/>
  <c r="D527" i="4"/>
  <c r="E533" i="4"/>
  <c r="F541" i="4"/>
  <c r="K564" i="4"/>
  <c r="D555" i="4"/>
  <c r="I579" i="4" s="1"/>
  <c r="I575" i="4"/>
  <c r="I576" i="4"/>
  <c r="I577" i="4"/>
  <c r="E562" i="4"/>
  <c r="F569" i="4"/>
  <c r="D583" i="4"/>
  <c r="I604" i="4"/>
  <c r="E590" i="4"/>
  <c r="J604" i="4" s="1"/>
  <c r="J598" i="4"/>
  <c r="J603" i="4"/>
  <c r="J599" i="4"/>
  <c r="F597" i="4"/>
  <c r="D611" i="4"/>
  <c r="I634" i="4"/>
  <c r="E618" i="4"/>
  <c r="J629" i="4" s="1"/>
  <c r="F625" i="4"/>
  <c r="K651" i="4"/>
  <c r="K649" i="4"/>
  <c r="D639" i="4"/>
  <c r="I658" i="4"/>
  <c r="E646" i="4"/>
  <c r="J658" i="4"/>
  <c r="J655" i="4"/>
  <c r="J659" i="4"/>
  <c r="F653" i="4"/>
  <c r="K676" i="4" s="1"/>
  <c r="D667" i="4"/>
  <c r="I687" i="4"/>
  <c r="E674" i="4"/>
  <c r="J685" i="4"/>
  <c r="D688" i="4"/>
  <c r="I710" i="4" s="1"/>
  <c r="E695" i="4"/>
  <c r="J709" i="4" s="1"/>
  <c r="J706" i="4"/>
  <c r="J704" i="4"/>
  <c r="J705" i="4"/>
  <c r="F702" i="4"/>
  <c r="K727" i="4"/>
  <c r="K726" i="4"/>
  <c r="K725" i="4"/>
  <c r="D716" i="4"/>
  <c r="E723" i="4"/>
  <c r="J736" i="4" s="1"/>
  <c r="F730" i="4"/>
  <c r="D751" i="4"/>
  <c r="E758" i="4"/>
  <c r="J766" i="4"/>
  <c r="J770" i="4"/>
  <c r="J768" i="4"/>
  <c r="F765" i="4"/>
  <c r="D779" i="4"/>
  <c r="E787" i="4"/>
  <c r="F793" i="4"/>
  <c r="D807" i="4"/>
  <c r="I827" i="4"/>
  <c r="E814" i="4"/>
  <c r="J826" i="4"/>
  <c r="F821" i="4"/>
  <c r="K839" i="4" s="1"/>
  <c r="D835" i="4"/>
  <c r="I853" i="4"/>
  <c r="E842" i="4"/>
  <c r="J853" i="4"/>
  <c r="J850" i="4"/>
  <c r="J854" i="4"/>
  <c r="J851" i="4"/>
  <c r="J855" i="4"/>
  <c r="J852" i="4"/>
  <c r="F849" i="4"/>
  <c r="D863" i="4"/>
  <c r="E870" i="4"/>
  <c r="J881" i="4"/>
  <c r="J882" i="4"/>
  <c r="J879" i="4"/>
  <c r="J883" i="4"/>
  <c r="J880" i="4"/>
  <c r="F877" i="4"/>
  <c r="D891" i="4"/>
  <c r="E898" i="4"/>
  <c r="F905" i="4"/>
  <c r="K930" i="4"/>
  <c r="D919" i="4"/>
  <c r="I939" i="4"/>
  <c r="I937" i="4"/>
  <c r="E926" i="4"/>
  <c r="J937" i="4"/>
  <c r="J934" i="4"/>
  <c r="J938" i="4"/>
  <c r="J935" i="4"/>
  <c r="J939" i="4"/>
  <c r="J936" i="4"/>
  <c r="F933" i="4"/>
  <c r="K962" i="4" s="1"/>
  <c r="K959" i="4"/>
  <c r="K956" i="4"/>
  <c r="K961" i="4"/>
  <c r="K957" i="4"/>
  <c r="K958" i="4"/>
  <c r="K960" i="4"/>
  <c r="D947" i="4"/>
  <c r="I965" i="4" s="1"/>
  <c r="E954" i="4"/>
  <c r="J965" i="4"/>
  <c r="J962" i="4"/>
  <c r="J963" i="4"/>
  <c r="J964" i="4"/>
  <c r="D16" i="4"/>
  <c r="I40" i="4" s="1"/>
  <c r="I39" i="4"/>
  <c r="I37" i="4"/>
  <c r="E23" i="4"/>
  <c r="J32" i="4"/>
  <c r="F30" i="4"/>
  <c r="D44" i="4"/>
  <c r="I63" i="4"/>
  <c r="I64" i="4"/>
  <c r="I62" i="4"/>
  <c r="E51" i="4"/>
  <c r="J65" i="4" s="1"/>
  <c r="J62" i="4"/>
  <c r="J59" i="4"/>
  <c r="J63" i="4"/>
  <c r="J60" i="4"/>
  <c r="J64" i="4"/>
  <c r="J61" i="4"/>
  <c r="F58" i="4"/>
  <c r="D71" i="4"/>
  <c r="E79" i="4"/>
  <c r="J93" i="4" s="1"/>
  <c r="J90" i="4"/>
  <c r="J87" i="4"/>
  <c r="J91" i="4"/>
  <c r="J88" i="4"/>
  <c r="J92" i="4"/>
  <c r="J89" i="4"/>
  <c r="F86" i="4"/>
  <c r="K113" i="4"/>
  <c r="D100" i="4"/>
  <c r="I119" i="4"/>
  <c r="I118" i="4"/>
  <c r="E107" i="4"/>
  <c r="J118" i="4"/>
  <c r="J115" i="4"/>
  <c r="J120" i="4"/>
  <c r="J117" i="4"/>
  <c r="F114" i="4"/>
  <c r="D125" i="4"/>
  <c r="E133" i="4"/>
  <c r="F142" i="4"/>
  <c r="K167" i="4"/>
  <c r="D156" i="4"/>
  <c r="I168" i="4" s="1"/>
  <c r="E163" i="4"/>
  <c r="J177" i="4" s="1"/>
  <c r="J174" i="4"/>
  <c r="J172" i="4"/>
  <c r="J176" i="4"/>
  <c r="D177" i="4"/>
  <c r="I195" i="4"/>
  <c r="I196" i="4"/>
  <c r="I197" i="4"/>
  <c r="E184" i="4"/>
  <c r="J190" i="4" s="1"/>
  <c r="F191" i="4"/>
  <c r="K217" i="4"/>
  <c r="D205" i="4"/>
  <c r="I223" i="4"/>
  <c r="I225" i="4"/>
  <c r="E212" i="4"/>
  <c r="J226" i="4" s="1"/>
  <c r="J222" i="4"/>
  <c r="J223" i="4"/>
  <c r="J220" i="4"/>
  <c r="J224" i="4"/>
  <c r="J225" i="4"/>
  <c r="J221" i="4"/>
  <c r="F219" i="4"/>
  <c r="K230" i="4" s="1"/>
  <c r="D233" i="4"/>
  <c r="I251" i="4"/>
  <c r="I256" i="4"/>
  <c r="E240" i="4"/>
  <c r="J250" i="4"/>
  <c r="J251" i="4"/>
  <c r="J249" i="4"/>
  <c r="J253" i="4"/>
  <c r="F247" i="4"/>
  <c r="D261" i="4"/>
  <c r="E268" i="4"/>
  <c r="J278" i="4"/>
  <c r="J277" i="4"/>
  <c r="F275" i="4"/>
  <c r="D289" i="4"/>
  <c r="I307" i="4"/>
  <c r="I308" i="4"/>
  <c r="I309" i="4"/>
  <c r="E296" i="4"/>
  <c r="J308" i="4" s="1"/>
  <c r="F303" i="4"/>
  <c r="D317" i="4"/>
  <c r="I336" i="4"/>
  <c r="I337" i="4"/>
  <c r="E324" i="4"/>
  <c r="J336" i="4" s="1"/>
  <c r="F331" i="4"/>
  <c r="K354" i="4"/>
  <c r="K356" i="4"/>
  <c r="D345" i="4"/>
  <c r="I365" i="4"/>
  <c r="E352" i="4"/>
  <c r="J363" i="4"/>
  <c r="J360" i="4"/>
  <c r="J365" i="4"/>
  <c r="F359" i="4"/>
  <c r="D370" i="4"/>
  <c r="E380" i="4"/>
  <c r="J394" i="4" s="1"/>
  <c r="J391" i="4"/>
  <c r="F387" i="4"/>
  <c r="K410" i="4"/>
  <c r="D401" i="4"/>
  <c r="I419" i="4"/>
  <c r="I421" i="4"/>
  <c r="E408" i="4"/>
  <c r="J418" i="4"/>
  <c r="J419" i="4"/>
  <c r="J416" i="4"/>
  <c r="J420" i="4"/>
  <c r="J417" i="4"/>
  <c r="J421" i="4"/>
  <c r="F415" i="4"/>
  <c r="D429" i="4"/>
  <c r="E436" i="4"/>
  <c r="F443" i="4"/>
  <c r="D457" i="4"/>
  <c r="E471" i="4"/>
  <c r="J484" i="4"/>
  <c r="J479" i="4"/>
  <c r="J482" i="4"/>
  <c r="F478" i="4"/>
  <c r="D491" i="4"/>
  <c r="E499" i="4"/>
  <c r="F506" i="4"/>
  <c r="D520" i="4"/>
  <c r="E527" i="4"/>
  <c r="F533" i="4"/>
  <c r="D548" i="4"/>
  <c r="I568" i="4" s="1"/>
  <c r="E555" i="4"/>
  <c r="J566" i="4"/>
  <c r="J567" i="4"/>
  <c r="J563" i="4"/>
  <c r="F562" i="4"/>
  <c r="K588" i="4"/>
  <c r="D576" i="4"/>
  <c r="I597" i="4"/>
  <c r="E583" i="4"/>
  <c r="F590" i="4"/>
  <c r="D604" i="4"/>
  <c r="I623" i="4"/>
  <c r="I622" i="4"/>
  <c r="E611" i="4"/>
  <c r="J622" i="4" s="1"/>
  <c r="J619" i="4"/>
  <c r="F618" i="4"/>
  <c r="K642" i="4"/>
  <c r="D632" i="4"/>
  <c r="E639" i="4"/>
  <c r="J650" i="4"/>
  <c r="J649" i="4"/>
  <c r="J651" i="4"/>
  <c r="J647" i="4"/>
  <c r="J652" i="4"/>
  <c r="J648" i="4"/>
  <c r="F646" i="4"/>
  <c r="K669" i="4"/>
  <c r="D660" i="4"/>
  <c r="I680" i="4" s="1"/>
  <c r="E667" i="4"/>
  <c r="J678" i="4"/>
  <c r="J679" i="4"/>
  <c r="J680" i="4"/>
  <c r="F674" i="4"/>
  <c r="D681" i="4"/>
  <c r="I695" i="4" s="1"/>
  <c r="E688" i="4"/>
  <c r="J697" i="4"/>
  <c r="J699" i="4"/>
  <c r="J696" i="4"/>
  <c r="F695" i="4"/>
  <c r="D709" i="4"/>
  <c r="I727" i="4"/>
  <c r="I729" i="4"/>
  <c r="E716" i="4"/>
  <c r="J724" i="4"/>
  <c r="J728" i="4"/>
  <c r="F723" i="4"/>
  <c r="D736" i="4"/>
  <c r="E751" i="4"/>
  <c r="J761" i="4"/>
  <c r="J762" i="4"/>
  <c r="J759" i="4"/>
  <c r="J763" i="4"/>
  <c r="J764" i="4"/>
  <c r="J760" i="4"/>
  <c r="F758" i="4"/>
  <c r="K781" i="4"/>
  <c r="D772" i="4"/>
  <c r="E779" i="4"/>
  <c r="F787" i="4"/>
  <c r="D800" i="4"/>
  <c r="E807" i="4"/>
  <c r="J817" i="4" s="1"/>
  <c r="J818" i="4"/>
  <c r="J819" i="4"/>
  <c r="J816" i="4"/>
  <c r="J820" i="4"/>
  <c r="F814" i="4"/>
  <c r="D828" i="4"/>
  <c r="I847" i="4"/>
  <c r="I848" i="4"/>
  <c r="I850" i="4"/>
  <c r="E835" i="4"/>
  <c r="J849" i="4" s="1"/>
  <c r="J846" i="4"/>
  <c r="J843" i="4"/>
  <c r="J847" i="4"/>
  <c r="J844" i="4"/>
  <c r="J848" i="4"/>
  <c r="F842" i="4"/>
  <c r="D856" i="4"/>
  <c r="E863" i="4"/>
  <c r="F870" i="4"/>
  <c r="K894" i="4"/>
  <c r="D884" i="4"/>
  <c r="E891" i="4"/>
  <c r="F898" i="4"/>
  <c r="D912" i="4"/>
  <c r="I931" i="4"/>
  <c r="I934" i="4"/>
  <c r="I932" i="4"/>
  <c r="E919" i="4"/>
  <c r="J933" i="4" s="1"/>
  <c r="J929" i="4"/>
  <c r="J930" i="4"/>
  <c r="J927" i="4"/>
  <c r="J931" i="4"/>
  <c r="J928" i="4"/>
  <c r="J932" i="4"/>
  <c r="F926" i="4"/>
  <c r="K955" i="4" s="1"/>
  <c r="K951" i="4"/>
  <c r="K950" i="4"/>
  <c r="K952" i="4"/>
  <c r="K953" i="4"/>
  <c r="K949" i="4"/>
  <c r="K954" i="4"/>
  <c r="D940" i="4"/>
  <c r="I949" i="4" s="1"/>
  <c r="E947" i="4"/>
  <c r="J957" i="4"/>
  <c r="E16" i="4"/>
  <c r="J27" i="4"/>
  <c r="J28" i="4"/>
  <c r="F23" i="4"/>
  <c r="K47" i="4"/>
  <c r="D37" i="4"/>
  <c r="I61" i="4" s="1"/>
  <c r="I55" i="4"/>
  <c r="I59" i="4"/>
  <c r="I58" i="4"/>
  <c r="I56" i="4"/>
  <c r="I60" i="4"/>
  <c r="I57" i="4"/>
  <c r="E44" i="4"/>
  <c r="J58" i="4" s="1"/>
  <c r="J54" i="4"/>
  <c r="J55" i="4"/>
  <c r="J52" i="4"/>
  <c r="J56" i="4"/>
  <c r="J53" i="4"/>
  <c r="J57" i="4"/>
  <c r="F51" i="4"/>
  <c r="D65" i="4"/>
  <c r="E71" i="4"/>
  <c r="F79" i="4"/>
  <c r="K103" i="4"/>
  <c r="D93" i="4"/>
  <c r="I107" i="4" s="1"/>
  <c r="I111" i="4"/>
  <c r="I112" i="4"/>
  <c r="I116" i="4"/>
  <c r="E100" i="4"/>
  <c r="J102" i="4" s="1"/>
  <c r="J110" i="4"/>
  <c r="J111" i="4"/>
  <c r="J108" i="4"/>
  <c r="J112" i="4"/>
  <c r="J113" i="4"/>
  <c r="J109" i="4"/>
  <c r="F107" i="4"/>
  <c r="D121" i="4"/>
  <c r="E125" i="4"/>
  <c r="F133" i="4"/>
  <c r="D149" i="4"/>
  <c r="I162" i="4" s="1"/>
  <c r="E156" i="4"/>
  <c r="F163" i="4"/>
  <c r="K188" i="4"/>
  <c r="K189" i="4"/>
  <c r="D170" i="4"/>
  <c r="I194" i="4" s="1"/>
  <c r="I191" i="4"/>
  <c r="I192" i="4"/>
  <c r="I193" i="4"/>
  <c r="E177" i="4"/>
  <c r="J182" i="4" s="1"/>
  <c r="J189" i="4"/>
  <c r="F184" i="4"/>
  <c r="K196" i="4" s="1"/>
  <c r="D198" i="4"/>
  <c r="I212" i="4" s="1"/>
  <c r="E205" i="4"/>
  <c r="J219" i="4" s="1"/>
  <c r="J214" i="4"/>
  <c r="J218" i="4"/>
  <c r="J216" i="4"/>
  <c r="J213" i="4"/>
  <c r="J217" i="4"/>
  <c r="F212" i="4"/>
  <c r="K239" i="4"/>
  <c r="D226" i="4"/>
  <c r="I241" i="4" s="1"/>
  <c r="I244" i="4"/>
  <c r="I248" i="4"/>
  <c r="E233" i="4"/>
  <c r="J242" i="4" s="1"/>
  <c r="J244" i="4"/>
  <c r="J241" i="4"/>
  <c r="F240" i="4"/>
  <c r="K266" i="4"/>
  <c r="K263" i="4"/>
  <c r="K265" i="4"/>
  <c r="K264" i="4"/>
  <c r="D254" i="4"/>
  <c r="I272" i="4"/>
  <c r="E261" i="4"/>
  <c r="J271" i="4"/>
  <c r="F268" i="4"/>
  <c r="K289" i="4" s="1"/>
  <c r="K294" i="4"/>
  <c r="K292" i="4"/>
  <c r="K293" i="4"/>
  <c r="D282" i="4"/>
  <c r="I306" i="4" s="1"/>
  <c r="I303" i="4"/>
  <c r="I302" i="4"/>
  <c r="I304" i="4"/>
  <c r="I301" i="4"/>
  <c r="I305" i="4"/>
  <c r="E289" i="4"/>
  <c r="J295" i="4" s="1"/>
  <c r="J302" i="4"/>
  <c r="J299" i="4"/>
  <c r="J297" i="4"/>
  <c r="F296" i="4"/>
  <c r="D310" i="4"/>
  <c r="E317" i="4"/>
  <c r="J326" i="4"/>
  <c r="J330" i="4"/>
  <c r="J329" i="4"/>
  <c r="F324" i="4"/>
  <c r="K351" i="4"/>
  <c r="D338" i="4"/>
  <c r="I346" i="4" s="1"/>
  <c r="I359" i="4"/>
  <c r="I360" i="4"/>
  <c r="I357" i="4"/>
  <c r="E345" i="4"/>
  <c r="J354" i="4"/>
  <c r="J358" i="4"/>
  <c r="J356" i="4"/>
  <c r="J353" i="4"/>
  <c r="J357" i="4"/>
  <c r="F352" i="4"/>
  <c r="D366" i="4"/>
  <c r="E370" i="4"/>
  <c r="F380" i="4"/>
  <c r="K406" i="4" s="1"/>
  <c r="D394" i="4"/>
  <c r="I415" i="4"/>
  <c r="E401" i="4"/>
  <c r="J415" i="4" s="1"/>
  <c r="J410" i="4"/>
  <c r="J414" i="4"/>
  <c r="J412" i="4"/>
  <c r="J409" i="4"/>
  <c r="J413" i="4"/>
  <c r="F408" i="4"/>
  <c r="D422" i="4"/>
  <c r="E429" i="4"/>
  <c r="F436" i="4"/>
  <c r="D450" i="4"/>
  <c r="E457" i="4"/>
  <c r="F471" i="4"/>
  <c r="D485" i="4"/>
  <c r="E491" i="4"/>
  <c r="F499" i="4"/>
  <c r="D513" i="4"/>
  <c r="I528" i="4" s="1"/>
  <c r="I531" i="4"/>
  <c r="I532" i="4"/>
  <c r="E520" i="4"/>
  <c r="J523" i="4" s="1"/>
  <c r="J528" i="4"/>
  <c r="J532" i="4"/>
  <c r="J530" i="4"/>
  <c r="J531" i="4"/>
  <c r="F527" i="4"/>
  <c r="D541" i="4"/>
  <c r="I562" i="4"/>
  <c r="E548" i="4"/>
  <c r="J558" i="4"/>
  <c r="J556" i="4"/>
  <c r="J561" i="4"/>
  <c r="F555" i="4"/>
  <c r="K571" i="4" s="1"/>
  <c r="K579" i="4"/>
  <c r="K583" i="4"/>
  <c r="K578" i="4"/>
  <c r="K580" i="4"/>
  <c r="K581" i="4"/>
  <c r="D569" i="4"/>
  <c r="I583" i="4" s="1"/>
  <c r="I591" i="4"/>
  <c r="I589" i="4"/>
  <c r="I590" i="4"/>
  <c r="E576" i="4"/>
  <c r="F583" i="4"/>
  <c r="K607" i="4"/>
  <c r="D597" i="4"/>
  <c r="I621" i="4" s="1"/>
  <c r="I615" i="4"/>
  <c r="I619" i="4"/>
  <c r="I616" i="4"/>
  <c r="I620" i="4"/>
  <c r="I617" i="4"/>
  <c r="E604" i="4"/>
  <c r="J606" i="4" s="1"/>
  <c r="J614" i="4"/>
  <c r="J612" i="4"/>
  <c r="J617" i="4"/>
  <c r="J613" i="4"/>
  <c r="J615" i="4"/>
  <c r="J616" i="4"/>
  <c r="F611" i="4"/>
  <c r="K624" i="4" s="1"/>
  <c r="D625" i="4"/>
  <c r="I643" i="4"/>
  <c r="E632" i="4"/>
  <c r="J646" i="4" s="1"/>
  <c r="J642" i="4"/>
  <c r="J644" i="4"/>
  <c r="J645" i="4"/>
  <c r="J641" i="4"/>
  <c r="J643" i="4"/>
  <c r="F639" i="4"/>
  <c r="K655" i="4" s="1"/>
  <c r="K667" i="4"/>
  <c r="K662" i="4"/>
  <c r="K666" i="4"/>
  <c r="D653" i="4"/>
  <c r="I672" i="4" s="1"/>
  <c r="I676" i="4"/>
  <c r="E660" i="4"/>
  <c r="J668" i="4" s="1"/>
  <c r="F667" i="4"/>
  <c r="K683" i="4" s="1"/>
  <c r="I700" i="4"/>
  <c r="E681" i="4"/>
  <c r="J686" i="4" s="1"/>
  <c r="J693" i="4"/>
  <c r="F688" i="4"/>
  <c r="D702" i="4"/>
  <c r="I713" i="4" s="1"/>
  <c r="I723" i="4"/>
  <c r="E709" i="4"/>
  <c r="J710" i="4" s="1"/>
  <c r="J718" i="4"/>
  <c r="J722" i="4"/>
  <c r="J720" i="4"/>
  <c r="J721" i="4"/>
  <c r="J717" i="4"/>
  <c r="F716" i="4"/>
  <c r="K735" i="4" s="1"/>
  <c r="D730" i="4"/>
  <c r="E736" i="4"/>
  <c r="F751" i="4"/>
  <c r="K779" i="4"/>
  <c r="K774" i="4"/>
  <c r="K778" i="4"/>
  <c r="D765" i="4"/>
  <c r="E772" i="4"/>
  <c r="J773" i="4" s="1"/>
  <c r="J781" i="4"/>
  <c r="F779" i="4"/>
  <c r="D793" i="4"/>
  <c r="E800" i="4"/>
  <c r="F807" i="4"/>
  <c r="D821" i="4"/>
  <c r="I839" i="4"/>
  <c r="E828" i="4"/>
  <c r="J842" i="4" s="1"/>
  <c r="J837" i="4"/>
  <c r="J841" i="4"/>
  <c r="J839" i="4"/>
  <c r="J840" i="4"/>
  <c r="J836" i="4"/>
  <c r="F835" i="4"/>
  <c r="D849" i="4"/>
  <c r="I851" i="4" s="1"/>
  <c r="E856" i="4"/>
  <c r="F863" i="4"/>
  <c r="D877" i="4"/>
  <c r="I891" i="4" s="1"/>
  <c r="E884" i="4"/>
  <c r="J893" i="4"/>
  <c r="F891" i="4"/>
  <c r="D905" i="4"/>
  <c r="I925" i="4"/>
  <c r="I926" i="4"/>
  <c r="E912" i="4"/>
  <c r="J921" i="4"/>
  <c r="F919" i="4"/>
  <c r="K948" i="4" s="1"/>
  <c r="K943" i="4"/>
  <c r="K947" i="4"/>
  <c r="K946" i="4"/>
  <c r="K942" i="4"/>
  <c r="K944" i="4"/>
  <c r="D933" i="4"/>
  <c r="I954" i="4"/>
  <c r="E940" i="4"/>
  <c r="J950" i="4" s="1"/>
  <c r="J951" i="4"/>
  <c r="M291" i="5"/>
  <c r="L291" i="5"/>
  <c r="O323" i="5"/>
  <c r="O136" i="5"/>
  <c r="N291" i="5"/>
  <c r="M285" i="5"/>
  <c r="M226" i="5"/>
  <c r="M219" i="5"/>
  <c r="M124" i="5"/>
  <c r="O252" i="5"/>
  <c r="N193" i="5"/>
  <c r="O229" i="5"/>
  <c r="L218" i="5"/>
  <c r="O289" i="5"/>
  <c r="M59" i="5"/>
  <c r="M294" i="5"/>
  <c r="M289" i="5"/>
  <c r="L309" i="5"/>
  <c r="N218" i="5"/>
  <c r="O218" i="5"/>
  <c r="L119" i="5"/>
  <c r="L289" i="5"/>
  <c r="L59" i="5"/>
  <c r="K252" i="5"/>
  <c r="O30" i="5"/>
  <c r="N59" i="5"/>
  <c r="N289" i="5"/>
  <c r="N294" i="5"/>
  <c r="O145" i="5"/>
  <c r="M252" i="5"/>
  <c r="O205" i="5"/>
  <c r="O119" i="5"/>
  <c r="O193" i="5"/>
  <c r="M309" i="5"/>
  <c r="L127" i="5"/>
  <c r="O291" i="5"/>
  <c r="N239" i="5"/>
  <c r="L219" i="5"/>
  <c r="O230" i="5"/>
  <c r="N119" i="5"/>
  <c r="M193" i="5"/>
  <c r="N309" i="5"/>
  <c r="O309" i="5"/>
  <c r="M218" i="5"/>
  <c r="N219" i="5"/>
  <c r="O124" i="5"/>
  <c r="M119" i="5"/>
  <c r="L193" i="5"/>
  <c r="O19" i="5"/>
  <c r="O59" i="5"/>
  <c r="L257" i="5"/>
  <c r="N47" i="5"/>
  <c r="O47" i="5"/>
  <c r="L47" i="5"/>
  <c r="M47" i="5"/>
  <c r="M257" i="5"/>
  <c r="M45" i="5"/>
  <c r="N194" i="5"/>
  <c r="O157" i="5"/>
  <c r="M194" i="5"/>
  <c r="N45" i="5"/>
  <c r="L239" i="5"/>
  <c r="N285" i="5"/>
  <c r="L157" i="5"/>
  <c r="N157" i="5"/>
  <c r="O194" i="5"/>
  <c r="L145" i="5"/>
  <c r="O257" i="5"/>
  <c r="N127" i="5"/>
  <c r="O219" i="5"/>
  <c r="L252" i="5"/>
  <c r="N252" i="5"/>
  <c r="L45" i="5"/>
  <c r="O45" i="5"/>
  <c r="L194" i="5"/>
  <c r="O239" i="5"/>
  <c r="N145" i="5"/>
  <c r="M145" i="5"/>
  <c r="N257" i="5"/>
  <c r="O127" i="5"/>
  <c r="O285" i="5"/>
  <c r="L285" i="5"/>
  <c r="M127" i="5"/>
  <c r="L226" i="5"/>
  <c r="L136" i="5"/>
  <c r="N232" i="5"/>
  <c r="O232" i="5"/>
  <c r="L232" i="5"/>
  <c r="L8" i="5"/>
  <c r="M110" i="5"/>
  <c r="O8" i="5"/>
  <c r="M8" i="5"/>
  <c r="N8" i="5"/>
  <c r="L129" i="5"/>
  <c r="U4" i="5"/>
  <c r="O178" i="5"/>
  <c r="M7" i="5"/>
  <c r="M129" i="5"/>
  <c r="O46" i="5"/>
  <c r="O110" i="5"/>
  <c r="L114" i="5"/>
  <c r="M84" i="5"/>
  <c r="O203" i="5"/>
  <c r="N136" i="5"/>
  <c r="N110" i="5"/>
  <c r="O226" i="5"/>
  <c r="N114" i="5"/>
  <c r="N84" i="5"/>
  <c r="N203" i="5"/>
  <c r="K226" i="5"/>
  <c r="L124" i="5"/>
  <c r="M323" i="5"/>
  <c r="N323" i="5"/>
  <c r="L323" i="5"/>
  <c r="L110" i="5"/>
  <c r="N226" i="5"/>
  <c r="N124" i="5"/>
  <c r="O114" i="5"/>
  <c r="O84" i="5"/>
  <c r="O7" i="5"/>
  <c r="O129" i="5"/>
  <c r="N129" i="5"/>
  <c r="L84" i="5"/>
  <c r="L7" i="5"/>
  <c r="N7" i="5"/>
  <c r="L203" i="5"/>
  <c r="I790" i="4" l="1"/>
  <c r="J858" i="4"/>
  <c r="K717" i="4"/>
  <c r="K711" i="4"/>
  <c r="K713" i="4"/>
  <c r="K699" i="4"/>
  <c r="K690" i="4"/>
  <c r="K715" i="4"/>
  <c r="K714" i="4"/>
  <c r="K704" i="4"/>
  <c r="K702" i="4"/>
  <c r="E492" i="4"/>
  <c r="J170" i="4"/>
  <c r="J160" i="4"/>
  <c r="J167" i="4"/>
  <c r="J169" i="4"/>
  <c r="J158" i="4"/>
  <c r="J161" i="4"/>
  <c r="J164" i="4"/>
  <c r="J162" i="4"/>
  <c r="J157" i="4"/>
  <c r="E126" i="4"/>
  <c r="I285" i="4"/>
  <c r="I279" i="4"/>
  <c r="I282" i="4"/>
  <c r="I274" i="4"/>
  <c r="I283" i="4"/>
  <c r="I281" i="4"/>
  <c r="I275" i="4"/>
  <c r="I273" i="4"/>
  <c r="I280" i="4"/>
  <c r="K227" i="4"/>
  <c r="K222" i="4"/>
  <c r="K221" i="4"/>
  <c r="K226" i="4"/>
  <c r="K224" i="4"/>
  <c r="K223" i="4"/>
  <c r="K219" i="4"/>
  <c r="K90" i="4"/>
  <c r="J583" i="4"/>
  <c r="J578" i="4"/>
  <c r="J577" i="4"/>
  <c r="J575" i="4"/>
  <c r="J582" i="4"/>
  <c r="J579" i="4"/>
  <c r="J571" i="4"/>
  <c r="J580" i="4"/>
  <c r="J570" i="4"/>
  <c r="J572" i="4"/>
  <c r="K69" i="4"/>
  <c r="K70" i="4"/>
  <c r="K68" i="4"/>
  <c r="K67" i="4"/>
  <c r="K63" i="4"/>
  <c r="K58" i="4"/>
  <c r="I953" i="4"/>
  <c r="J926" i="4"/>
  <c r="J918" i="4"/>
  <c r="J925" i="4"/>
  <c r="J920" i="4"/>
  <c r="J915" i="4"/>
  <c r="J922" i="4"/>
  <c r="J917" i="4"/>
  <c r="J916" i="4"/>
  <c r="J898" i="4"/>
  <c r="J890" i="4"/>
  <c r="J897" i="4"/>
  <c r="J896" i="4"/>
  <c r="J885" i="4"/>
  <c r="J887" i="4"/>
  <c r="J894" i="4"/>
  <c r="J889" i="4"/>
  <c r="J888" i="4"/>
  <c r="K692" i="4"/>
  <c r="I649" i="4"/>
  <c r="I647" i="4"/>
  <c r="I648" i="4"/>
  <c r="I645" i="4"/>
  <c r="I640" i="4"/>
  <c r="I629" i="4"/>
  <c r="I630" i="4"/>
  <c r="I625" i="4"/>
  <c r="K612" i="4"/>
  <c r="K611" i="4"/>
  <c r="K608" i="4"/>
  <c r="K587" i="4"/>
  <c r="K609" i="4"/>
  <c r="K600" i="4"/>
  <c r="K593" i="4"/>
  <c r="K597" i="4"/>
  <c r="K590" i="4"/>
  <c r="I565" i="4"/>
  <c r="I559" i="4"/>
  <c r="I564" i="4"/>
  <c r="I563" i="4"/>
  <c r="I561" i="4"/>
  <c r="E458" i="4"/>
  <c r="J458" i="4"/>
  <c r="I418" i="4"/>
  <c r="I414" i="4"/>
  <c r="I417" i="4"/>
  <c r="I412" i="4"/>
  <c r="E371" i="4"/>
  <c r="K353" i="4"/>
  <c r="K350" i="4"/>
  <c r="K349" i="4"/>
  <c r="K347" i="4"/>
  <c r="K352" i="4"/>
  <c r="K341" i="4"/>
  <c r="D311" i="4"/>
  <c r="I328" i="4"/>
  <c r="I316" i="4"/>
  <c r="I325" i="4"/>
  <c r="J275" i="4"/>
  <c r="J263" i="4"/>
  <c r="J270" i="4"/>
  <c r="J273" i="4"/>
  <c r="J267" i="4"/>
  <c r="J274" i="4"/>
  <c r="J269" i="4"/>
  <c r="J262" i="4"/>
  <c r="J264" i="4"/>
  <c r="I266" i="4"/>
  <c r="K235" i="4"/>
  <c r="I217" i="4"/>
  <c r="K209" i="4"/>
  <c r="J187" i="4"/>
  <c r="J165" i="4"/>
  <c r="K108" i="4"/>
  <c r="K102" i="4"/>
  <c r="K105" i="4"/>
  <c r="K106" i="4"/>
  <c r="K104" i="4"/>
  <c r="I66" i="4"/>
  <c r="I71" i="4"/>
  <c r="I69" i="4"/>
  <c r="I65" i="4"/>
  <c r="K49" i="4"/>
  <c r="J961" i="4"/>
  <c r="J958" i="4"/>
  <c r="J960" i="4"/>
  <c r="J955" i="4"/>
  <c r="F899" i="4"/>
  <c r="K927" i="4"/>
  <c r="K923" i="4"/>
  <c r="K926" i="4"/>
  <c r="K924" i="4"/>
  <c r="K922" i="4"/>
  <c r="K914" i="4"/>
  <c r="K842" i="4"/>
  <c r="I704" i="4"/>
  <c r="I652" i="4"/>
  <c r="K647" i="4"/>
  <c r="K643" i="4"/>
  <c r="K644" i="4"/>
  <c r="K646" i="4"/>
  <c r="K641" i="4"/>
  <c r="K645" i="4"/>
  <c r="I627" i="4"/>
  <c r="K615" i="4"/>
  <c r="I367" i="4"/>
  <c r="K301" i="4"/>
  <c r="K271" i="4"/>
  <c r="I227" i="4"/>
  <c r="K214" i="4"/>
  <c r="D126" i="4"/>
  <c r="K115" i="4"/>
  <c r="K110" i="4"/>
  <c r="K109" i="4"/>
  <c r="K111" i="4"/>
  <c r="K114" i="4"/>
  <c r="K112" i="4"/>
  <c r="K81" i="4"/>
  <c r="K82" i="4"/>
  <c r="K900" i="4"/>
  <c r="I855" i="4"/>
  <c r="J573" i="4"/>
  <c r="K570" i="4"/>
  <c r="K567" i="4"/>
  <c r="K569" i="4"/>
  <c r="K566" i="4"/>
  <c r="K565" i="4"/>
  <c r="K568" i="4"/>
  <c r="F311" i="4"/>
  <c r="K339" i="4"/>
  <c r="K334" i="4"/>
  <c r="K333" i="4"/>
  <c r="K338" i="4"/>
  <c r="K336" i="4"/>
  <c r="K335" i="4"/>
  <c r="K331" i="4"/>
  <c r="I231" i="4"/>
  <c r="I125" i="4"/>
  <c r="I120" i="4"/>
  <c r="I99" i="4"/>
  <c r="K913" i="4"/>
  <c r="K907" i="4"/>
  <c r="K910" i="4"/>
  <c r="K911" i="4"/>
  <c r="K912" i="4"/>
  <c r="K908" i="4"/>
  <c r="K688" i="4"/>
  <c r="J662" i="4"/>
  <c r="K657" i="4"/>
  <c r="K632" i="4"/>
  <c r="K599" i="4"/>
  <c r="F371" i="4"/>
  <c r="K312" i="4"/>
  <c r="I165" i="4"/>
  <c r="I895" i="4"/>
  <c r="I899" i="4"/>
  <c r="I898" i="4"/>
  <c r="I893" i="4"/>
  <c r="E857" i="4"/>
  <c r="J870" i="4"/>
  <c r="J862" i="4"/>
  <c r="J857" i="4"/>
  <c r="J859" i="4"/>
  <c r="J861" i="4"/>
  <c r="J860" i="4"/>
  <c r="I783" i="4"/>
  <c r="I787" i="4"/>
  <c r="I786" i="4"/>
  <c r="J590" i="4"/>
  <c r="J586" i="4"/>
  <c r="J584" i="4"/>
  <c r="J585" i="4"/>
  <c r="J589" i="4"/>
  <c r="I222" i="4"/>
  <c r="I210" i="4"/>
  <c r="I206" i="4"/>
  <c r="I216" i="4"/>
  <c r="I221" i="4"/>
  <c r="I211" i="4"/>
  <c r="I209" i="4"/>
  <c r="I204" i="4"/>
  <c r="I200" i="4"/>
  <c r="I220" i="4"/>
  <c r="I214" i="4"/>
  <c r="I213" i="4"/>
  <c r="I203" i="4"/>
  <c r="I202" i="4"/>
  <c r="I199" i="4"/>
  <c r="K700" i="4"/>
  <c r="J597" i="4"/>
  <c r="J594" i="4"/>
  <c r="J593" i="4"/>
  <c r="J591" i="4"/>
  <c r="J595" i="4"/>
  <c r="J596" i="4"/>
  <c r="K248" i="4"/>
  <c r="K242" i="4"/>
  <c r="K244" i="4"/>
  <c r="K236" i="4"/>
  <c r="K246" i="4"/>
  <c r="K245" i="4"/>
  <c r="K238" i="4"/>
  <c r="K237" i="4"/>
  <c r="K243" i="4"/>
  <c r="I180" i="4"/>
  <c r="I175" i="4"/>
  <c r="I174" i="4"/>
  <c r="I179" i="4"/>
  <c r="I177" i="4"/>
  <c r="I178" i="4"/>
  <c r="E134" i="4"/>
  <c r="I770" i="4"/>
  <c r="K539" i="4"/>
  <c r="K530" i="4"/>
  <c r="K531" i="4"/>
  <c r="K533" i="4"/>
  <c r="K532" i="4"/>
  <c r="K536" i="4"/>
  <c r="I207" i="4"/>
  <c r="F857" i="4"/>
  <c r="K867" i="4" s="1"/>
  <c r="I782" i="4"/>
  <c r="I779" i="4"/>
  <c r="I781" i="4"/>
  <c r="I774" i="4"/>
  <c r="I777" i="4"/>
  <c r="I778" i="4"/>
  <c r="I772" i="4"/>
  <c r="I776" i="4"/>
  <c r="I771" i="4"/>
  <c r="I773" i="4"/>
  <c r="K707" i="4"/>
  <c r="I670" i="4"/>
  <c r="I667" i="4"/>
  <c r="I665" i="4"/>
  <c r="I662" i="4"/>
  <c r="I669" i="4"/>
  <c r="I666" i="4"/>
  <c r="I660" i="4"/>
  <c r="I664" i="4"/>
  <c r="I659" i="4"/>
  <c r="I657" i="4"/>
  <c r="I654" i="4"/>
  <c r="J212" i="4"/>
  <c r="J206" i="4"/>
  <c r="J208" i="4"/>
  <c r="J200" i="4"/>
  <c r="J210" i="4"/>
  <c r="J209" i="4"/>
  <c r="J202" i="4"/>
  <c r="J204" i="4"/>
  <c r="J207" i="4"/>
  <c r="J199" i="4"/>
  <c r="J201" i="4"/>
  <c r="I845" i="4"/>
  <c r="I836" i="4"/>
  <c r="I843" i="4"/>
  <c r="I842" i="4"/>
  <c r="I835" i="4"/>
  <c r="I837" i="4"/>
  <c r="I841" i="4"/>
  <c r="I833" i="4"/>
  <c r="I834" i="4"/>
  <c r="I829" i="4"/>
  <c r="J786" i="4"/>
  <c r="J785" i="4"/>
  <c r="J784" i="4"/>
  <c r="J782" i="4"/>
  <c r="J778" i="4"/>
  <c r="I726" i="4"/>
  <c r="I725" i="4"/>
  <c r="I722" i="4"/>
  <c r="I720" i="4"/>
  <c r="I716" i="4"/>
  <c r="J673" i="4"/>
  <c r="K546" i="4"/>
  <c r="I955" i="4"/>
  <c r="J924" i="4"/>
  <c r="J892" i="4"/>
  <c r="I896" i="4"/>
  <c r="K863" i="4"/>
  <c r="I844" i="4"/>
  <c r="K833" i="4"/>
  <c r="J780" i="4"/>
  <c r="I784" i="4"/>
  <c r="I721" i="4"/>
  <c r="K712" i="4"/>
  <c r="J695" i="4"/>
  <c r="J689" i="4"/>
  <c r="J687" i="4"/>
  <c r="J694" i="4"/>
  <c r="J691" i="4"/>
  <c r="J683" i="4"/>
  <c r="J692" i="4"/>
  <c r="J682" i="4"/>
  <c r="J684" i="4"/>
  <c r="K695" i="4"/>
  <c r="I644" i="4"/>
  <c r="K637" i="4"/>
  <c r="K606" i="4"/>
  <c r="J588" i="4"/>
  <c r="J562" i="4"/>
  <c r="J559" i="4"/>
  <c r="J557" i="4"/>
  <c r="J560" i="4"/>
  <c r="J549" i="4"/>
  <c r="I525" i="4"/>
  <c r="I527" i="4"/>
  <c r="I526" i="4"/>
  <c r="I533" i="4"/>
  <c r="I529" i="4"/>
  <c r="J442" i="4"/>
  <c r="I413" i="4"/>
  <c r="I362" i="4"/>
  <c r="I354" i="4"/>
  <c r="I358" i="4"/>
  <c r="I361" i="4"/>
  <c r="I339" i="4"/>
  <c r="I351" i="4"/>
  <c r="I349" i="4"/>
  <c r="I356" i="4"/>
  <c r="I350" i="4"/>
  <c r="I353" i="4"/>
  <c r="I344" i="4"/>
  <c r="K321" i="4"/>
  <c r="K297" i="4"/>
  <c r="K284" i="4"/>
  <c r="K279" i="4"/>
  <c r="K275" i="4"/>
  <c r="K291" i="4"/>
  <c r="K296" i="4"/>
  <c r="K272" i="4"/>
  <c r="K286" i="4"/>
  <c r="K285" i="4"/>
  <c r="K281" i="4"/>
  <c r="K270" i="4"/>
  <c r="K273" i="4"/>
  <c r="K295" i="4"/>
  <c r="K287" i="4"/>
  <c r="K288" i="4"/>
  <c r="K278" i="4"/>
  <c r="K277" i="4"/>
  <c r="K274" i="4"/>
  <c r="I277" i="4"/>
  <c r="I250" i="4"/>
  <c r="I240" i="4"/>
  <c r="I247" i="4"/>
  <c r="I245" i="4"/>
  <c r="I242" i="4"/>
  <c r="I246" i="4"/>
  <c r="I249" i="4"/>
  <c r="I239" i="4"/>
  <c r="I237" i="4"/>
  <c r="I232" i="4"/>
  <c r="I226" i="4"/>
  <c r="K228" i="4"/>
  <c r="I218" i="4"/>
  <c r="K211" i="4"/>
  <c r="K190" i="4"/>
  <c r="J168" i="4"/>
  <c r="I170" i="4"/>
  <c r="F134" i="4"/>
  <c r="I117" i="4"/>
  <c r="I115" i="4"/>
  <c r="I113" i="4"/>
  <c r="I114" i="4"/>
  <c r="I108" i="4"/>
  <c r="I102" i="4"/>
  <c r="K52" i="4"/>
  <c r="K41" i="4"/>
  <c r="K46" i="4"/>
  <c r="K48" i="4"/>
  <c r="K42" i="4"/>
  <c r="K50" i="4"/>
  <c r="K43" i="4"/>
  <c r="J956" i="4"/>
  <c r="I960" i="4"/>
  <c r="I936" i="4"/>
  <c r="I935" i="4"/>
  <c r="I930" i="4"/>
  <c r="I924" i="4"/>
  <c r="I933" i="4"/>
  <c r="I927" i="4"/>
  <c r="I928" i="4"/>
  <c r="K899" i="4"/>
  <c r="K895" i="4"/>
  <c r="K896" i="4"/>
  <c r="K897" i="4"/>
  <c r="K898" i="4"/>
  <c r="D737" i="4"/>
  <c r="I651" i="4"/>
  <c r="K616" i="4"/>
  <c r="I310" i="4"/>
  <c r="K302" i="4"/>
  <c r="K193" i="4"/>
  <c r="K55" i="4"/>
  <c r="J37" i="4"/>
  <c r="J34" i="4"/>
  <c r="J36" i="4"/>
  <c r="J26" i="4"/>
  <c r="J31" i="4"/>
  <c r="J33" i="4"/>
  <c r="J29" i="4"/>
  <c r="J35" i="4"/>
  <c r="K906" i="4"/>
  <c r="K903" i="4"/>
  <c r="K905" i="4"/>
  <c r="K902" i="4"/>
  <c r="K901" i="4"/>
  <c r="K904" i="4"/>
  <c r="D864" i="4"/>
  <c r="I887" i="4"/>
  <c r="I883" i="4"/>
  <c r="I882" i="4"/>
  <c r="I886" i="4"/>
  <c r="I884" i="4"/>
  <c r="I607" i="4"/>
  <c r="I603" i="4"/>
  <c r="I601" i="4"/>
  <c r="I594" i="4"/>
  <c r="I588" i="4"/>
  <c r="I599" i="4"/>
  <c r="I598" i="4"/>
  <c r="I605" i="4"/>
  <c r="I606" i="4"/>
  <c r="I595" i="4"/>
  <c r="I596" i="4"/>
  <c r="I587" i="4"/>
  <c r="I592" i="4"/>
  <c r="I602" i="4"/>
  <c r="J574" i="4"/>
  <c r="I491" i="4"/>
  <c r="I489" i="4"/>
  <c r="I490" i="4"/>
  <c r="D437" i="4"/>
  <c r="I458" i="4"/>
  <c r="I403" i="4"/>
  <c r="I343" i="4"/>
  <c r="K280" i="4"/>
  <c r="I264" i="4"/>
  <c r="I259" i="4"/>
  <c r="I258" i="4"/>
  <c r="I263" i="4"/>
  <c r="I261" i="4"/>
  <c r="I262" i="4"/>
  <c r="I252" i="4"/>
  <c r="K60" i="4"/>
  <c r="J44" i="4"/>
  <c r="J38" i="4"/>
  <c r="J40" i="4"/>
  <c r="J42" i="4"/>
  <c r="J41" i="4"/>
  <c r="J39" i="4"/>
  <c r="K941" i="4"/>
  <c r="K935" i="4"/>
  <c r="K937" i="4"/>
  <c r="K932" i="4"/>
  <c r="K939" i="4"/>
  <c r="K938" i="4"/>
  <c r="K931" i="4"/>
  <c r="K933" i="4"/>
  <c r="K940" i="4"/>
  <c r="K929" i="4"/>
  <c r="J886" i="4"/>
  <c r="K852" i="4"/>
  <c r="J835" i="4"/>
  <c r="J829" i="4"/>
  <c r="J831" i="4"/>
  <c r="J823" i="4"/>
  <c r="J833" i="4"/>
  <c r="J832" i="4"/>
  <c r="J825" i="4"/>
  <c r="J827" i="4"/>
  <c r="J830" i="4"/>
  <c r="J822" i="4"/>
  <c r="J824" i="4"/>
  <c r="I715" i="4"/>
  <c r="J690" i="4"/>
  <c r="I641" i="4"/>
  <c r="K633" i="4"/>
  <c r="K627" i="4"/>
  <c r="K628" i="4"/>
  <c r="K625" i="4"/>
  <c r="K631" i="4"/>
  <c r="K629" i="4"/>
  <c r="K621" i="4"/>
  <c r="K630" i="4"/>
  <c r="K623" i="4"/>
  <c r="K622" i="4"/>
  <c r="K617" i="4"/>
  <c r="J550" i="4"/>
  <c r="E423" i="4"/>
  <c r="J436" i="4"/>
  <c r="J431" i="4"/>
  <c r="J433" i="4"/>
  <c r="J424" i="4"/>
  <c r="J435" i="4"/>
  <c r="J430" i="4"/>
  <c r="J428" i="4"/>
  <c r="J432" i="4"/>
  <c r="J423" i="4"/>
  <c r="J426" i="4"/>
  <c r="K344" i="4"/>
  <c r="E311" i="4"/>
  <c r="J324" i="4"/>
  <c r="J318" i="4"/>
  <c r="J312" i="4"/>
  <c r="J322" i="4"/>
  <c r="J321" i="4"/>
  <c r="J314" i="4"/>
  <c r="J316" i="4"/>
  <c r="J319" i="4"/>
  <c r="J311" i="4"/>
  <c r="J313" i="4"/>
  <c r="I265" i="4"/>
  <c r="K262" i="4"/>
  <c r="K258" i="4"/>
  <c r="K261" i="4"/>
  <c r="K249" i="4"/>
  <c r="K259" i="4"/>
  <c r="K256" i="4"/>
  <c r="K250" i="4"/>
  <c r="K252" i="4"/>
  <c r="K257" i="4"/>
  <c r="K254" i="4"/>
  <c r="K253" i="4"/>
  <c r="I238" i="4"/>
  <c r="K185" i="4"/>
  <c r="K182" i="4"/>
  <c r="K181" i="4"/>
  <c r="K172" i="4"/>
  <c r="K169" i="4"/>
  <c r="K179" i="4"/>
  <c r="K184" i="4"/>
  <c r="K174" i="4"/>
  <c r="K173" i="4"/>
  <c r="K166" i="4"/>
  <c r="K165" i="4"/>
  <c r="K183" i="4"/>
  <c r="K175" i="4"/>
  <c r="K176" i="4"/>
  <c r="K170" i="4"/>
  <c r="K168" i="4"/>
  <c r="K44" i="4"/>
  <c r="E737" i="4"/>
  <c r="K693" i="4"/>
  <c r="J674" i="4"/>
  <c r="J671" i="4"/>
  <c r="J669" i="4"/>
  <c r="J672" i="4"/>
  <c r="J661" i="4"/>
  <c r="K640" i="4"/>
  <c r="K635" i="4"/>
  <c r="K638" i="4"/>
  <c r="K639" i="4"/>
  <c r="K634" i="4"/>
  <c r="K457" i="4"/>
  <c r="K325" i="4"/>
  <c r="K313" i="4"/>
  <c r="K322" i="4"/>
  <c r="K324" i="4"/>
  <c r="K300" i="4"/>
  <c r="K316" i="4"/>
  <c r="K319" i="4"/>
  <c r="K320" i="4"/>
  <c r="K314" i="4"/>
  <c r="K317" i="4"/>
  <c r="K305" i="4"/>
  <c r="K298" i="4"/>
  <c r="K79" i="4"/>
  <c r="I964" i="4"/>
  <c r="I959" i="4"/>
  <c r="I961" i="4"/>
  <c r="I952" i="4"/>
  <c r="I963" i="4"/>
  <c r="I962" i="4"/>
  <c r="I951" i="4"/>
  <c r="I956" i="4"/>
  <c r="I940" i="4"/>
  <c r="K724" i="4"/>
  <c r="K719" i="4"/>
  <c r="K718" i="4"/>
  <c r="K721" i="4"/>
  <c r="K723" i="4"/>
  <c r="K720" i="4"/>
  <c r="K613" i="4"/>
  <c r="J198" i="4"/>
  <c r="J194" i="4"/>
  <c r="J193" i="4"/>
  <c r="J188" i="4"/>
  <c r="J195" i="4"/>
  <c r="J197" i="4"/>
  <c r="J186" i="4"/>
  <c r="J185" i="4"/>
  <c r="J192" i="4"/>
  <c r="K850" i="4"/>
  <c r="K847" i="4"/>
  <c r="K846" i="4"/>
  <c r="K844" i="4"/>
  <c r="K848" i="4"/>
  <c r="K849" i="4"/>
  <c r="K841" i="4"/>
  <c r="K419" i="4"/>
  <c r="K420" i="4"/>
  <c r="K415" i="4"/>
  <c r="K417" i="4"/>
  <c r="K421" i="4"/>
  <c r="K422" i="4"/>
  <c r="K306" i="4"/>
  <c r="I890" i="4"/>
  <c r="J663" i="4"/>
  <c r="I411" i="4"/>
  <c r="I407" i="4"/>
  <c r="I405" i="4"/>
  <c r="I406" i="4"/>
  <c r="I409" i="4"/>
  <c r="I410" i="4"/>
  <c r="I402" i="4"/>
  <c r="I299" i="4"/>
  <c r="I295" i="4"/>
  <c r="I293" i="4"/>
  <c r="I288" i="4"/>
  <c r="I294" i="4"/>
  <c r="I297" i="4"/>
  <c r="I287" i="4"/>
  <c r="I290" i="4"/>
  <c r="I296" i="4"/>
  <c r="I291" i="4"/>
  <c r="I289" i="4"/>
  <c r="K229" i="4"/>
  <c r="K203" i="4"/>
  <c r="J954" i="4"/>
  <c r="J942" i="4"/>
  <c r="J949" i="4"/>
  <c r="J952" i="4"/>
  <c r="J946" i="4"/>
  <c r="J953" i="4"/>
  <c r="J948" i="4"/>
  <c r="J941" i="4"/>
  <c r="J943" i="4"/>
  <c r="I948" i="4"/>
  <c r="J923" i="4"/>
  <c r="J895" i="4"/>
  <c r="I897" i="4"/>
  <c r="J865" i="4"/>
  <c r="I872" i="4"/>
  <c r="I863" i="4"/>
  <c r="I856" i="4"/>
  <c r="K856" i="4"/>
  <c r="I840" i="4"/>
  <c r="K835" i="4"/>
  <c r="J783" i="4"/>
  <c r="I785" i="4"/>
  <c r="I724" i="4"/>
  <c r="K716" i="4"/>
  <c r="K691" i="4"/>
  <c r="J670" i="4"/>
  <c r="I677" i="4"/>
  <c r="I671" i="4"/>
  <c r="I673" i="4"/>
  <c r="I675" i="4"/>
  <c r="I674" i="4"/>
  <c r="I646" i="4"/>
  <c r="K636" i="4"/>
  <c r="K610" i="4"/>
  <c r="J587" i="4"/>
  <c r="I560" i="4"/>
  <c r="D423" i="4"/>
  <c r="I444" i="4" s="1"/>
  <c r="I445" i="4"/>
  <c r="I424" i="4"/>
  <c r="I416" i="4"/>
  <c r="K409" i="4"/>
  <c r="K407" i="4"/>
  <c r="K408" i="4"/>
  <c r="K348" i="4"/>
  <c r="I330" i="4"/>
  <c r="K323" i="4"/>
  <c r="J272" i="4"/>
  <c r="I276" i="4"/>
  <c r="K268" i="4"/>
  <c r="J247" i="4"/>
  <c r="J239" i="4"/>
  <c r="J246" i="4"/>
  <c r="J245" i="4"/>
  <c r="J234" i="4"/>
  <c r="J236" i="4"/>
  <c r="J243" i="4"/>
  <c r="J238" i="4"/>
  <c r="J237" i="4"/>
  <c r="K240" i="4"/>
  <c r="I219" i="4"/>
  <c r="K213" i="4"/>
  <c r="K201" i="4"/>
  <c r="K197" i="4"/>
  <c r="K187" i="4"/>
  <c r="K210" i="4"/>
  <c r="K212" i="4"/>
  <c r="K204" i="4"/>
  <c r="K194" i="4"/>
  <c r="K191" i="4"/>
  <c r="K207" i="4"/>
  <c r="K208" i="4"/>
  <c r="K202" i="4"/>
  <c r="K205" i="4"/>
  <c r="K198" i="4"/>
  <c r="K195" i="4"/>
  <c r="K186" i="4"/>
  <c r="J166" i="4"/>
  <c r="I173" i="4"/>
  <c r="I160" i="4"/>
  <c r="I167" i="4"/>
  <c r="I172" i="4"/>
  <c r="I164" i="4"/>
  <c r="I171" i="4"/>
  <c r="I169" i="4"/>
  <c r="I163" i="4"/>
  <c r="I161" i="4"/>
  <c r="K126" i="4"/>
  <c r="K107" i="4"/>
  <c r="K51" i="4"/>
  <c r="J959" i="4"/>
  <c r="I958" i="4"/>
  <c r="K921" i="4"/>
  <c r="I878" i="4"/>
  <c r="K840" i="4"/>
  <c r="I792" i="4"/>
  <c r="K722" i="4"/>
  <c r="K698" i="4"/>
  <c r="I684" i="4"/>
  <c r="I679" i="4"/>
  <c r="I681" i="4"/>
  <c r="I678" i="4"/>
  <c r="I683" i="4"/>
  <c r="I682" i="4"/>
  <c r="I653" i="4"/>
  <c r="J592" i="4"/>
  <c r="K586" i="4"/>
  <c r="I572" i="4"/>
  <c r="I567" i="4"/>
  <c r="I569" i="4"/>
  <c r="I570" i="4"/>
  <c r="I571" i="4"/>
  <c r="I566" i="4"/>
  <c r="K441" i="4"/>
  <c r="K442" i="4"/>
  <c r="K412" i="4"/>
  <c r="K359" i="4"/>
  <c r="K366" i="4"/>
  <c r="K365" i="4"/>
  <c r="J338" i="4"/>
  <c r="J334" i="4"/>
  <c r="J337" i="4"/>
  <c r="J332" i="4"/>
  <c r="J335" i="4"/>
  <c r="J333" i="4"/>
  <c r="J328" i="4"/>
  <c r="J310" i="4"/>
  <c r="J306" i="4"/>
  <c r="J305" i="4"/>
  <c r="J300" i="4"/>
  <c r="J307" i="4"/>
  <c r="J309" i="4"/>
  <c r="J298" i="4"/>
  <c r="J301" i="4"/>
  <c r="J304" i="4"/>
  <c r="I284" i="4"/>
  <c r="K247" i="4"/>
  <c r="J196" i="4"/>
  <c r="I198" i="4"/>
  <c r="I176" i="4"/>
  <c r="I67" i="4"/>
  <c r="K53" i="4"/>
  <c r="K845" i="4"/>
  <c r="I826" i="4"/>
  <c r="K786" i="4"/>
  <c r="K776" i="4"/>
  <c r="K785" i="4"/>
  <c r="K783" i="4"/>
  <c r="K782" i="4"/>
  <c r="K775" i="4"/>
  <c r="K777" i="4"/>
  <c r="K784" i="4"/>
  <c r="J734" i="4"/>
  <c r="J732" i="4"/>
  <c r="J729" i="4"/>
  <c r="J726" i="4"/>
  <c r="J735" i="4"/>
  <c r="J733" i="4"/>
  <c r="J725" i="4"/>
  <c r="J731" i="4"/>
  <c r="J727" i="4"/>
  <c r="I712" i="4"/>
  <c r="I707" i="4"/>
  <c r="I708" i="4"/>
  <c r="I699" i="4"/>
  <c r="I702" i="4"/>
  <c r="I711" i="4"/>
  <c r="I706" i="4"/>
  <c r="I703" i="4"/>
  <c r="I701" i="4"/>
  <c r="I693" i="4"/>
  <c r="I697" i="4"/>
  <c r="I688" i="4"/>
  <c r="I709" i="4"/>
  <c r="I689" i="4"/>
  <c r="K682" i="4"/>
  <c r="K679" i="4"/>
  <c r="K681" i="4"/>
  <c r="K674" i="4"/>
  <c r="K664" i="4"/>
  <c r="K673" i="4"/>
  <c r="K678" i="4"/>
  <c r="K677" i="4"/>
  <c r="K671" i="4"/>
  <c r="K670" i="4"/>
  <c r="K663" i="4"/>
  <c r="K665" i="4"/>
  <c r="K653" i="4"/>
  <c r="K680" i="4"/>
  <c r="K672" i="4"/>
  <c r="J632" i="4"/>
  <c r="J626" i="4"/>
  <c r="J631" i="4"/>
  <c r="J624" i="4"/>
  <c r="J623" i="4"/>
  <c r="J630" i="4"/>
  <c r="J627" i="4"/>
  <c r="J620" i="4"/>
  <c r="J628" i="4"/>
  <c r="J621" i="4"/>
  <c r="K620" i="4"/>
  <c r="K594" i="4"/>
  <c r="K541" i="4"/>
  <c r="K418" i="4"/>
  <c r="I364" i="4"/>
  <c r="I363" i="4"/>
  <c r="I368" i="4"/>
  <c r="I370" i="4"/>
  <c r="I366" i="4"/>
  <c r="K308" i="4"/>
  <c r="J289" i="4"/>
  <c r="J286" i="4"/>
  <c r="J288" i="4"/>
  <c r="J280" i="4"/>
  <c r="J283" i="4"/>
  <c r="J285" i="4"/>
  <c r="J287" i="4"/>
  <c r="K282" i="4"/>
  <c r="K225" i="4"/>
  <c r="I205" i="4"/>
  <c r="I187" i="4"/>
  <c r="I183" i="4"/>
  <c r="I181" i="4"/>
  <c r="I186" i="4"/>
  <c r="I185" i="4"/>
  <c r="I184" i="4"/>
  <c r="K61" i="4"/>
  <c r="J944" i="4"/>
  <c r="I947" i="4"/>
  <c r="J914" i="4"/>
  <c r="I861" i="4"/>
  <c r="K851" i="4"/>
  <c r="I832" i="4"/>
  <c r="I780" i="4"/>
  <c r="I734" i="4"/>
  <c r="I732" i="4"/>
  <c r="I735" i="4"/>
  <c r="I736" i="4"/>
  <c r="I694" i="4"/>
  <c r="I668" i="4"/>
  <c r="I639" i="4"/>
  <c r="J581" i="4"/>
  <c r="J554" i="4"/>
  <c r="J486" i="4"/>
  <c r="I408" i="4"/>
  <c r="J352" i="4"/>
  <c r="J346" i="4"/>
  <c r="J348" i="4"/>
  <c r="J343" i="4"/>
  <c r="J350" i="4"/>
  <c r="J349" i="4"/>
  <c r="J340" i="4"/>
  <c r="J347" i="4"/>
  <c r="J342" i="4"/>
  <c r="J344" i="4"/>
  <c r="K342" i="4"/>
  <c r="I298" i="4"/>
  <c r="J265" i="4"/>
  <c r="I267" i="4"/>
  <c r="J235" i="4"/>
  <c r="J211" i="4"/>
  <c r="K200" i="4"/>
  <c r="J159" i="4"/>
  <c r="K71" i="4"/>
  <c r="I733" i="4"/>
  <c r="J681" i="4"/>
  <c r="J569" i="4"/>
  <c r="D492" i="4"/>
  <c r="I453" i="4"/>
  <c r="K416" i="4"/>
  <c r="D371" i="4"/>
  <c r="K360" i="4"/>
  <c r="J282" i="4"/>
  <c r="I257" i="4"/>
  <c r="K220" i="4"/>
  <c r="I124" i="4"/>
  <c r="D72" i="4"/>
  <c r="K59" i="4"/>
  <c r="I943" i="4"/>
  <c r="I915" i="4"/>
  <c r="I831" i="4"/>
  <c r="K730" i="4"/>
  <c r="I691" i="4"/>
  <c r="K654" i="4"/>
  <c r="J492" i="4"/>
  <c r="J457" i="4"/>
  <c r="I348" i="4"/>
  <c r="K311" i="4"/>
  <c r="J261" i="4"/>
  <c r="I236" i="4"/>
  <c r="I103" i="4"/>
  <c r="K66" i="4"/>
  <c r="I950" i="4"/>
  <c r="D899" i="4"/>
  <c r="I922" i="4" s="1"/>
  <c r="I894" i="4"/>
  <c r="K857" i="4"/>
  <c r="J779" i="4"/>
  <c r="K736" i="4"/>
  <c r="K732" i="4"/>
  <c r="J711" i="4"/>
  <c r="I719" i="4"/>
  <c r="K710" i="4"/>
  <c r="K686" i="4"/>
  <c r="J667" i="4"/>
  <c r="K656" i="4"/>
  <c r="K659" i="4"/>
  <c r="J636" i="4"/>
  <c r="J634" i="4"/>
  <c r="I642" i="4"/>
  <c r="J605" i="4"/>
  <c r="J610" i="4"/>
  <c r="I612" i="4"/>
  <c r="I611" i="4"/>
  <c r="K605" i="4"/>
  <c r="I582" i="4"/>
  <c r="I581" i="4"/>
  <c r="K574" i="4"/>
  <c r="J555" i="4"/>
  <c r="K548" i="4"/>
  <c r="J527" i="4"/>
  <c r="F492" i="4"/>
  <c r="J407" i="4"/>
  <c r="J408" i="4"/>
  <c r="K346" i="4"/>
  <c r="J296" i="4"/>
  <c r="I271" i="4"/>
  <c r="K234" i="4"/>
  <c r="I190" i="4"/>
  <c r="K123" i="4"/>
  <c r="J101" i="4"/>
  <c r="I110" i="4"/>
  <c r="J45" i="4"/>
  <c r="J50" i="4"/>
  <c r="I49" i="4"/>
  <c r="I51" i="4"/>
  <c r="K920" i="4"/>
  <c r="F864" i="4"/>
  <c r="K877" i="4" s="1"/>
  <c r="K832" i="4"/>
  <c r="K831" i="4"/>
  <c r="E801" i="4"/>
  <c r="J801" i="4" s="1"/>
  <c r="J723" i="4"/>
  <c r="K696" i="4"/>
  <c r="K584" i="4"/>
  <c r="J533" i="4"/>
  <c r="J534" i="4"/>
  <c r="F500" i="4"/>
  <c r="K528" i="4"/>
  <c r="J359" i="4"/>
  <c r="J331" i="4"/>
  <c r="K269" i="4"/>
  <c r="K192" i="4"/>
  <c r="J114" i="4"/>
  <c r="E72" i="4"/>
  <c r="J30" i="4"/>
  <c r="I908" i="4"/>
  <c r="E864" i="4"/>
  <c r="J869" i="4" s="1"/>
  <c r="J845" i="4"/>
  <c r="I846" i="4"/>
  <c r="I852" i="4"/>
  <c r="D801" i="4"/>
  <c r="I824" i="4"/>
  <c r="F788" i="4"/>
  <c r="K795" i="4" s="1"/>
  <c r="J787" i="4"/>
  <c r="J765" i="4"/>
  <c r="J730" i="4"/>
  <c r="I728" i="4"/>
  <c r="J701" i="4"/>
  <c r="J698" i="4"/>
  <c r="K697" i="4"/>
  <c r="K703" i="4"/>
  <c r="J677" i="4"/>
  <c r="J653" i="4"/>
  <c r="I624" i="4"/>
  <c r="I628" i="4"/>
  <c r="K585" i="4"/>
  <c r="K591" i="4"/>
  <c r="J565" i="4"/>
  <c r="F534" i="4"/>
  <c r="K562" i="4"/>
  <c r="K535" i="4"/>
  <c r="J483" i="4"/>
  <c r="J480" i="4"/>
  <c r="D458" i="4"/>
  <c r="I452" i="4"/>
  <c r="I420" i="4"/>
  <c r="K411" i="4"/>
  <c r="J393" i="4"/>
  <c r="J361" i="4"/>
  <c r="J362" i="4"/>
  <c r="I369" i="4"/>
  <c r="K355" i="4"/>
  <c r="I338" i="4"/>
  <c r="I341" i="4"/>
  <c r="K303" i="4"/>
  <c r="K304" i="4"/>
  <c r="J276" i="4"/>
  <c r="J252" i="4"/>
  <c r="J254" i="4"/>
  <c r="I254" i="4"/>
  <c r="I228" i="4"/>
  <c r="I229" i="4"/>
  <c r="K215" i="4"/>
  <c r="J175" i="4"/>
  <c r="J116" i="4"/>
  <c r="J121" i="4"/>
  <c r="I122" i="4"/>
  <c r="I90" i="4"/>
  <c r="I68" i="4"/>
  <c r="K54" i="4"/>
  <c r="I36" i="4"/>
  <c r="J940" i="4"/>
  <c r="I942" i="4"/>
  <c r="E899" i="4"/>
  <c r="J912" i="4"/>
  <c r="I914" i="4"/>
  <c r="J884" i="4"/>
  <c r="J856" i="4"/>
  <c r="I854" i="4"/>
  <c r="I828" i="4"/>
  <c r="E788" i="4"/>
  <c r="I798" i="4"/>
  <c r="J771" i="4"/>
  <c r="J769" i="4"/>
  <c r="I775" i="4"/>
  <c r="K729" i="4"/>
  <c r="K731" i="4"/>
  <c r="J708" i="4"/>
  <c r="K706" i="4"/>
  <c r="J688" i="4"/>
  <c r="I686" i="4"/>
  <c r="J657" i="4"/>
  <c r="J654" i="4"/>
  <c r="I663" i="4"/>
  <c r="K648" i="4"/>
  <c r="I633" i="4"/>
  <c r="I631" i="4"/>
  <c r="K626" i="4"/>
  <c r="J601" i="4"/>
  <c r="K592" i="4"/>
  <c r="K595" i="4"/>
  <c r="J576" i="4"/>
  <c r="I578" i="4"/>
  <c r="E534" i="4"/>
  <c r="J547" i="4"/>
  <c r="J518" i="4"/>
  <c r="J520" i="4"/>
  <c r="J487" i="4"/>
  <c r="J455" i="4"/>
  <c r="J429" i="4"/>
  <c r="J400" i="4"/>
  <c r="J371" i="4"/>
  <c r="K364" i="4"/>
  <c r="K362" i="4"/>
  <c r="J345" i="4"/>
  <c r="I342" i="4"/>
  <c r="K307" i="4"/>
  <c r="K283" i="4"/>
  <c r="J259" i="4"/>
  <c r="J233" i="4"/>
  <c r="I230" i="4"/>
  <c r="I208" i="4"/>
  <c r="K199" i="4"/>
  <c r="J156" i="4"/>
  <c r="J123" i="4"/>
  <c r="K117" i="4"/>
  <c r="K118" i="4"/>
  <c r="J100" i="4"/>
  <c r="I100" i="4"/>
  <c r="I74" i="4"/>
  <c r="K62" i="4"/>
  <c r="I45" i="4"/>
  <c r="I43" i="4"/>
  <c r="J947" i="4"/>
  <c r="I944" i="4"/>
  <c r="J919" i="4"/>
  <c r="I918" i="4"/>
  <c r="I892" i="4"/>
  <c r="K854" i="4"/>
  <c r="F801" i="4"/>
  <c r="K801" i="4"/>
  <c r="J774" i="4"/>
  <c r="F737" i="4"/>
  <c r="K734" i="4"/>
  <c r="J715" i="4"/>
  <c r="J716" i="4"/>
  <c r="I718" i="4"/>
  <c r="K709" i="4"/>
  <c r="I696" i="4"/>
  <c r="K685" i="4"/>
  <c r="K689" i="4"/>
  <c r="J665" i="4"/>
  <c r="K660" i="4"/>
  <c r="J635" i="4"/>
  <c r="J639" i="4"/>
  <c r="I636" i="4"/>
  <c r="J609" i="4"/>
  <c r="I608" i="4"/>
  <c r="I614" i="4"/>
  <c r="K604" i="4"/>
  <c r="I585" i="4"/>
  <c r="K573" i="4"/>
  <c r="K577" i="4"/>
  <c r="J552" i="4"/>
  <c r="K549" i="4"/>
  <c r="J525" i="4"/>
  <c r="F458" i="4"/>
  <c r="K456" i="4"/>
  <c r="J403" i="4"/>
  <c r="K369" i="4"/>
  <c r="K345" i="4"/>
  <c r="K318" i="4"/>
  <c r="J291" i="4"/>
  <c r="J268" i="4"/>
  <c r="I268" i="4"/>
  <c r="I243" i="4"/>
  <c r="K233" i="4"/>
  <c r="K206" i="4"/>
  <c r="J184" i="4"/>
  <c r="I166" i="4"/>
  <c r="F126" i="4"/>
  <c r="K125" i="4"/>
  <c r="J104" i="4"/>
  <c r="J107" i="4"/>
  <c r="I104" i="4"/>
  <c r="I80" i="4"/>
  <c r="J49" i="4"/>
  <c r="J46" i="4"/>
  <c r="I52" i="4"/>
  <c r="I54" i="4"/>
  <c r="D857" i="4"/>
  <c r="I870" i="4" s="1"/>
  <c r="K843" i="4"/>
  <c r="I656" i="4"/>
  <c r="K619" i="4"/>
  <c r="J541" i="4"/>
  <c r="I450" i="4"/>
  <c r="K332" i="4"/>
  <c r="I957" i="4"/>
  <c r="K945" i="4"/>
  <c r="I929" i="4"/>
  <c r="K918" i="4"/>
  <c r="J838" i="4"/>
  <c r="K834" i="4"/>
  <c r="K836" i="4"/>
  <c r="I817" i="4"/>
  <c r="K780" i="4"/>
  <c r="J719" i="4"/>
  <c r="K694" i="4"/>
  <c r="K668" i="4"/>
  <c r="J640" i="4"/>
  <c r="J618" i="4"/>
  <c r="I618" i="4"/>
  <c r="I593" i="4"/>
  <c r="K582" i="4"/>
  <c r="K556" i="4"/>
  <c r="J529" i="4"/>
  <c r="K525" i="4"/>
  <c r="F437" i="4"/>
  <c r="J411" i="4"/>
  <c r="J355" i="4"/>
  <c r="J327" i="4"/>
  <c r="J303" i="4"/>
  <c r="I300" i="4"/>
  <c r="I278" i="4"/>
  <c r="K267" i="4"/>
  <c r="K241" i="4"/>
  <c r="J215" i="4"/>
  <c r="J191" i="4"/>
  <c r="J905" i="4"/>
  <c r="I902" i="4"/>
  <c r="I874" i="4"/>
  <c r="I879" i="4"/>
  <c r="I849" i="4"/>
  <c r="K837" i="4"/>
  <c r="K838" i="4"/>
  <c r="J821" i="4"/>
  <c r="J792" i="4"/>
  <c r="J790" i="4"/>
  <c r="K787" i="4"/>
  <c r="I730" i="4"/>
  <c r="I731" i="4"/>
  <c r="J700" i="4"/>
  <c r="J702" i="4"/>
  <c r="I705" i="4"/>
  <c r="K701" i="4"/>
  <c r="J675" i="4"/>
  <c r="J676" i="4"/>
  <c r="K675" i="4"/>
  <c r="I650" i="4"/>
  <c r="I655" i="4"/>
  <c r="J625" i="4"/>
  <c r="I626" i="4"/>
  <c r="K618" i="4"/>
  <c r="K614" i="4"/>
  <c r="I600" i="4"/>
  <c r="K589" i="4"/>
  <c r="J568" i="4"/>
  <c r="J564" i="4"/>
  <c r="J538" i="4"/>
  <c r="J540" i="4"/>
  <c r="E500" i="4"/>
  <c r="J512" i="4" s="1"/>
  <c r="J481" i="4"/>
  <c r="J485" i="4"/>
  <c r="E437" i="4"/>
  <c r="J439" i="4" s="1"/>
  <c r="I448" i="4"/>
  <c r="J422" i="4"/>
  <c r="I422" i="4"/>
  <c r="K413" i="4"/>
  <c r="K414" i="4"/>
  <c r="J392" i="4"/>
  <c r="J364" i="4"/>
  <c r="J366" i="4"/>
  <c r="K357" i="4"/>
  <c r="K358" i="4"/>
  <c r="I340" i="4"/>
  <c r="K328" i="4"/>
  <c r="K330" i="4"/>
  <c r="K299" i="4"/>
  <c r="J281" i="4"/>
  <c r="J279" i="4"/>
  <c r="K276" i="4"/>
  <c r="J248" i="4"/>
  <c r="I253" i="4"/>
  <c r="I255" i="4"/>
  <c r="I224" i="4"/>
  <c r="K216" i="4"/>
  <c r="K218" i="4"/>
  <c r="I201" i="4"/>
  <c r="J173" i="4"/>
  <c r="J171" i="4"/>
  <c r="K171" i="4"/>
  <c r="J119" i="4"/>
  <c r="I121" i="4"/>
  <c r="I123" i="4"/>
  <c r="I92" i="4"/>
  <c r="K56" i="4"/>
  <c r="K57" i="4"/>
  <c r="I38" i="4"/>
  <c r="I938" i="4"/>
  <c r="I941" i="4"/>
  <c r="K934" i="4"/>
  <c r="I910" i="4"/>
  <c r="I909" i="4"/>
  <c r="J828" i="4"/>
  <c r="I830" i="4"/>
  <c r="J767" i="4"/>
  <c r="J772" i="4"/>
  <c r="K728" i="4"/>
  <c r="J707" i="4"/>
  <c r="J703" i="4"/>
  <c r="K705" i="4"/>
  <c r="I690" i="4"/>
  <c r="I685" i="4"/>
  <c r="J656" i="4"/>
  <c r="J660" i="4"/>
  <c r="K650" i="4"/>
  <c r="K652" i="4"/>
  <c r="I632" i="4"/>
  <c r="I635" i="4"/>
  <c r="J600" i="4"/>
  <c r="J602" i="4"/>
  <c r="K596" i="4"/>
  <c r="K598" i="4"/>
  <c r="I574" i="4"/>
  <c r="I573" i="4"/>
  <c r="J517" i="4"/>
  <c r="D500" i="4"/>
  <c r="I523" i="4"/>
  <c r="J491" i="4"/>
  <c r="J489" i="4"/>
  <c r="J456" i="4"/>
  <c r="F423" i="4"/>
  <c r="K426" i="4" s="1"/>
  <c r="I431" i="4"/>
  <c r="J396" i="4"/>
  <c r="J401" i="4"/>
  <c r="I404" i="4"/>
  <c r="J369" i="4"/>
  <c r="J367" i="4"/>
  <c r="K361" i="4"/>
  <c r="K367" i="4"/>
  <c r="I345" i="4"/>
  <c r="I347" i="4"/>
  <c r="J317" i="4"/>
  <c r="K309" i="4"/>
  <c r="K310" i="4"/>
  <c r="I292" i="4"/>
  <c r="J257" i="4"/>
  <c r="J255" i="4"/>
  <c r="K255" i="4"/>
  <c r="I233" i="4"/>
  <c r="I235" i="4"/>
  <c r="J205" i="4"/>
  <c r="J180" i="4"/>
  <c r="K178" i="4"/>
  <c r="J151" i="4"/>
  <c r="D134" i="4"/>
  <c r="J125" i="4"/>
  <c r="J126" i="4"/>
  <c r="K116" i="4"/>
  <c r="K122" i="4"/>
  <c r="J95" i="4"/>
  <c r="I101" i="4"/>
  <c r="I98" i="4"/>
  <c r="J71" i="4"/>
  <c r="K64" i="4"/>
  <c r="K65" i="4"/>
  <c r="I41" i="4"/>
  <c r="I47" i="4"/>
  <c r="I946" i="4"/>
  <c r="I945" i="4"/>
  <c r="I921" i="4"/>
  <c r="I917" i="4"/>
  <c r="J891" i="4"/>
  <c r="I889" i="4"/>
  <c r="J863" i="4"/>
  <c r="K853" i="4"/>
  <c r="K855" i="4"/>
  <c r="I838" i="4"/>
  <c r="D788" i="4"/>
  <c r="I811" i="4"/>
  <c r="J776" i="4"/>
  <c r="J777" i="4"/>
  <c r="K733" i="4"/>
  <c r="J713" i="4"/>
  <c r="I714" i="4"/>
  <c r="I717" i="4"/>
  <c r="K708" i="4"/>
  <c r="I692" i="4"/>
  <c r="I698" i="4"/>
  <c r="K684" i="4"/>
  <c r="J664" i="4"/>
  <c r="J666" i="4"/>
  <c r="K658" i="4"/>
  <c r="K661" i="4"/>
  <c r="J633" i="4"/>
  <c r="I638" i="4"/>
  <c r="I637" i="4"/>
  <c r="J608" i="4"/>
  <c r="J611" i="4"/>
  <c r="I610" i="4"/>
  <c r="K602" i="4"/>
  <c r="K603" i="4"/>
  <c r="I584" i="4"/>
  <c r="I586" i="4"/>
  <c r="K572" i="4"/>
  <c r="J551" i="4"/>
  <c r="J553" i="4"/>
  <c r="D534" i="4"/>
  <c r="I540" i="4" s="1"/>
  <c r="K545" i="4"/>
  <c r="J526" i="4"/>
  <c r="J521" i="4"/>
  <c r="I530" i="4"/>
  <c r="K454" i="4"/>
  <c r="J405" i="4"/>
  <c r="J406" i="4"/>
  <c r="K368" i="4"/>
  <c r="K371" i="4"/>
  <c r="I355" i="4"/>
  <c r="K343" i="4"/>
  <c r="J293" i="4"/>
  <c r="J294" i="4"/>
  <c r="K290" i="4"/>
  <c r="I269" i="4"/>
  <c r="I270" i="4"/>
  <c r="J240" i="4"/>
  <c r="K232" i="4"/>
  <c r="K231" i="4"/>
  <c r="I215" i="4"/>
  <c r="J181" i="4"/>
  <c r="I189" i="4"/>
  <c r="J163" i="4"/>
  <c r="K124" i="4"/>
  <c r="J103" i="4"/>
  <c r="I109" i="4"/>
  <c r="I106" i="4"/>
  <c r="F72" i="4"/>
  <c r="K100" i="4"/>
  <c r="J48" i="4"/>
  <c r="J51" i="4"/>
  <c r="I48" i="4"/>
  <c r="K45" i="4"/>
  <c r="O106" i="5"/>
  <c r="N77" i="5"/>
  <c r="N68" i="5"/>
  <c r="L68" i="5"/>
  <c r="N13" i="5"/>
  <c r="L13" i="5"/>
  <c r="L151" i="5"/>
  <c r="N151" i="5"/>
  <c r="M165" i="5"/>
  <c r="S67" i="5" a="1"/>
  <c r="S67" i="5" s="1"/>
  <c r="P67" i="5" s="1"/>
  <c r="J67" i="5"/>
  <c r="T67" i="5" a="1"/>
  <c r="T67" i="5" s="1"/>
  <c r="M70" i="5"/>
  <c r="M71" i="5"/>
  <c r="L51" i="5"/>
  <c r="N51" i="5"/>
  <c r="O70" i="5"/>
  <c r="O76" i="5"/>
  <c r="L42" i="5"/>
  <c r="N42" i="5"/>
  <c r="S206" i="5" a="1"/>
  <c r="S206" i="5" s="1"/>
  <c r="P206" i="5" s="1"/>
  <c r="J206" i="5"/>
  <c r="T206" i="5" a="1"/>
  <c r="T206" i="5" s="1"/>
  <c r="O87" i="5"/>
  <c r="O315" i="5"/>
  <c r="M256" i="5"/>
  <c r="O111" i="5"/>
  <c r="S48" i="5" a="1"/>
  <c r="S48" i="5" s="1"/>
  <c r="P48" i="5" s="1"/>
  <c r="T48" i="5" a="1"/>
  <c r="T48" i="5" s="1"/>
  <c r="J48" i="5"/>
  <c r="M10" i="5"/>
  <c r="L18" i="5"/>
  <c r="N18" i="5"/>
  <c r="O181" i="5"/>
  <c r="J153" i="5"/>
  <c r="S153" i="5" a="1"/>
  <c r="S153" i="5" s="1"/>
  <c r="P153" i="5" s="1"/>
  <c r="T153" i="5" a="1"/>
  <c r="T153" i="5" s="1"/>
  <c r="K87" i="5"/>
  <c r="N106" i="5"/>
  <c r="L106" i="5"/>
  <c r="K162" i="5"/>
  <c r="S203" i="5" a="1"/>
  <c r="S203" i="5" s="1"/>
  <c r="P203" i="5" s="1"/>
  <c r="T203" i="5" a="1"/>
  <c r="T203" i="5" s="1"/>
  <c r="J203" i="5"/>
  <c r="K90" i="5"/>
  <c r="M39" i="5"/>
  <c r="M101" i="5"/>
  <c r="K26" i="5"/>
  <c r="L123" i="5"/>
  <c r="N123" i="5"/>
  <c r="M15" i="5"/>
  <c r="L82" i="5"/>
  <c r="N82" i="5"/>
  <c r="K107" i="5"/>
  <c r="O48" i="5"/>
  <c r="N60" i="5"/>
  <c r="L60" i="5"/>
  <c r="T81" i="5" a="1"/>
  <c r="T81" i="5" s="1"/>
  <c r="J81" i="5"/>
  <c r="S81" i="5" a="1"/>
  <c r="S81" i="5" s="1"/>
  <c r="P81" i="5" s="1"/>
  <c r="K18" i="5"/>
  <c r="K130" i="5"/>
  <c r="K49" i="5"/>
  <c r="T82" i="5" a="1"/>
  <c r="T82" i="5" s="1"/>
  <c r="S82" i="5" a="1"/>
  <c r="S82" i="5" s="1"/>
  <c r="P82" i="5" s="1"/>
  <c r="J82" i="5"/>
  <c r="S40" i="5" a="1"/>
  <c r="S40" i="5" s="1"/>
  <c r="P40" i="5" s="1"/>
  <c r="J40" i="5"/>
  <c r="T40" i="5" a="1"/>
  <c r="T40" i="5" s="1"/>
  <c r="J113" i="5"/>
  <c r="T113" i="5" a="1"/>
  <c r="T113" i="5" s="1"/>
  <c r="S113" i="5" a="1"/>
  <c r="S113" i="5" s="1"/>
  <c r="P113" i="5" s="1"/>
  <c r="M42" i="5"/>
  <c r="T119" i="5" a="1"/>
  <c r="T119" i="5" s="1"/>
  <c r="J119" i="5"/>
  <c r="S119" i="5" a="1"/>
  <c r="S119" i="5" s="1"/>
  <c r="P119" i="5" s="1"/>
  <c r="M90" i="5"/>
  <c r="J245" i="5"/>
  <c r="T245" i="5" a="1"/>
  <c r="T245" i="5" s="1"/>
  <c r="S245" i="5" a="1"/>
  <c r="S245" i="5" s="1"/>
  <c r="P245" i="5" s="1"/>
  <c r="L76" i="5"/>
  <c r="N76" i="5"/>
  <c r="M132" i="5"/>
  <c r="S49" i="5" a="1"/>
  <c r="S49" i="5" s="1"/>
  <c r="P49" i="5" s="1"/>
  <c r="T49" i="5" a="1"/>
  <c r="T49" i="5" s="1"/>
  <c r="J49" i="5"/>
  <c r="N23" i="5"/>
  <c r="L23" i="5"/>
  <c r="K29" i="5"/>
  <c r="K8" i="5"/>
  <c r="O74" i="5"/>
  <c r="S128" i="5" a="1"/>
  <c r="S128" i="5" s="1"/>
  <c r="P128" i="5" s="1"/>
  <c r="T128" i="5" a="1"/>
  <c r="T128" i="5" s="1"/>
  <c r="J128" i="5"/>
  <c r="M203" i="5"/>
  <c r="O56" i="5"/>
  <c r="K91" i="5"/>
  <c r="K227" i="5"/>
  <c r="M35" i="5"/>
  <c r="O143" i="5"/>
  <c r="K65" i="5"/>
  <c r="S188" i="5" a="1"/>
  <c r="S188" i="5" s="1"/>
  <c r="P188" i="5" s="1"/>
  <c r="T188" i="5" a="1"/>
  <c r="T188" i="5" s="1"/>
  <c r="J188" i="5"/>
  <c r="O39" i="5"/>
  <c r="M49" i="5"/>
  <c r="O115" i="5"/>
  <c r="L11" i="5"/>
  <c r="N11" i="5"/>
  <c r="L46" i="5"/>
  <c r="N46" i="5"/>
  <c r="S123" i="5" a="1"/>
  <c r="S123" i="5" s="1"/>
  <c r="P123" i="5" s="1"/>
  <c r="J123" i="5"/>
  <c r="T123" i="5" a="1"/>
  <c r="T123" i="5" s="1"/>
  <c r="N43" i="5"/>
  <c r="L43" i="5"/>
  <c r="L28" i="5"/>
  <c r="N28" i="5"/>
  <c r="S45" i="5" a="1"/>
  <c r="S45" i="5" s="1"/>
  <c r="P45" i="5" s="1"/>
  <c r="T45" i="5" a="1"/>
  <c r="T45" i="5" s="1"/>
  <c r="J45" i="5"/>
  <c r="J124" i="5"/>
  <c r="T124" i="5" a="1"/>
  <c r="T124" i="5" s="1"/>
  <c r="S124" i="5" a="1"/>
  <c r="S124" i="5" s="1"/>
  <c r="P124" i="5" s="1"/>
  <c r="S178" i="5" a="1"/>
  <c r="S178" i="5" s="1"/>
  <c r="P178" i="5" s="1"/>
  <c r="J178" i="5"/>
  <c r="T178" i="5" a="1"/>
  <c r="T178" i="5" s="1"/>
  <c r="S125" i="5" a="1"/>
  <c r="S125" i="5" s="1"/>
  <c r="P125" i="5" s="1"/>
  <c r="J125" i="5"/>
  <c r="T125" i="5" a="1"/>
  <c r="T125" i="5" s="1"/>
  <c r="N74" i="5"/>
  <c r="L74" i="5"/>
  <c r="L63" i="5"/>
  <c r="N63" i="5"/>
  <c r="L153" i="5"/>
  <c r="N153" i="5"/>
  <c r="M67" i="5"/>
  <c r="T16" i="5" a="1"/>
  <c r="T16" i="5" s="1"/>
  <c r="S16" i="5" a="1"/>
  <c r="S16" i="5" s="1"/>
  <c r="P16" i="5" s="1"/>
  <c r="J16" i="5"/>
  <c r="K10" i="5"/>
  <c r="O42" i="5"/>
  <c r="S15" i="5" a="1"/>
  <c r="S15" i="5" s="1"/>
  <c r="P15" i="5" s="1"/>
  <c r="J15" i="5"/>
  <c r="T15" i="5" a="1"/>
  <c r="T15" i="5" s="1"/>
  <c r="L107" i="5"/>
  <c r="N107" i="5"/>
  <c r="K218" i="5"/>
  <c r="S56" i="5" a="1"/>
  <c r="S56" i="5" s="1"/>
  <c r="P56" i="5" s="1"/>
  <c r="J56" i="5"/>
  <c r="T56" i="5" a="1"/>
  <c r="T56" i="5" s="1"/>
  <c r="M91" i="5"/>
  <c r="O25" i="5"/>
  <c r="S53" i="5" a="1"/>
  <c r="S53" i="5" s="1"/>
  <c r="P53" i="5" s="1"/>
  <c r="J53" i="5"/>
  <c r="T53" i="5" a="1"/>
  <c r="T53" i="5" s="1"/>
  <c r="S75" i="5" a="1"/>
  <c r="S75" i="5" s="1"/>
  <c r="P75" i="5" s="1"/>
  <c r="J75" i="5"/>
  <c r="T75" i="5" a="1"/>
  <c r="T75" i="5" s="1"/>
  <c r="S37" i="5" a="1"/>
  <c r="S37" i="5" s="1"/>
  <c r="P37" i="5" s="1"/>
  <c r="T37" i="5" a="1"/>
  <c r="T37" i="5" s="1"/>
  <c r="J37" i="5"/>
  <c r="N14" i="5"/>
  <c r="T101" i="5" a="1"/>
  <c r="T101" i="5" s="1"/>
  <c r="S101" i="5" a="1"/>
  <c r="S101" i="5" s="1"/>
  <c r="P101" i="5" s="1"/>
  <c r="J101" i="5"/>
  <c r="O270" i="5"/>
  <c r="L35" i="5"/>
  <c r="N35" i="5"/>
  <c r="O159" i="5"/>
  <c r="N147" i="5"/>
  <c r="L147" i="5"/>
  <c r="N78" i="5"/>
  <c r="L78" i="5"/>
  <c r="M30" i="5"/>
  <c r="O216" i="5"/>
  <c r="N248" i="5"/>
  <c r="K45" i="5"/>
  <c r="N87" i="5"/>
  <c r="L87" i="5"/>
  <c r="M26" i="5"/>
  <c r="S29" i="5" a="1"/>
  <c r="S29" i="5" s="1"/>
  <c r="P29" i="5" s="1"/>
  <c r="J29" i="5"/>
  <c r="T29" i="5" a="1"/>
  <c r="T29" i="5" s="1"/>
  <c r="N49" i="5"/>
  <c r="L49" i="5"/>
  <c r="N31" i="5"/>
  <c r="L31" i="5"/>
  <c r="T11" i="5" a="1"/>
  <c r="T11" i="5" s="1"/>
  <c r="J11" i="5"/>
  <c r="S11" i="5" a="1"/>
  <c r="S11" i="5" s="1"/>
  <c r="P11" i="5" s="1"/>
  <c r="K23" i="5"/>
  <c r="L15" i="5"/>
  <c r="N15" i="5"/>
  <c r="S30" i="5" a="1"/>
  <c r="S30" i="5" s="1"/>
  <c r="P30" i="5" s="1"/>
  <c r="J30" i="5"/>
  <c r="T30" i="5" a="1"/>
  <c r="T30" i="5" s="1"/>
  <c r="O57" i="5"/>
  <c r="K62" i="5"/>
  <c r="M77" i="5"/>
  <c r="O94" i="5"/>
  <c r="J95" i="5"/>
  <c r="T95" i="5" a="1"/>
  <c r="T95" i="5" s="1"/>
  <c r="S95" i="5" a="1"/>
  <c r="S95" i="5" s="1"/>
  <c r="P95" i="5" s="1"/>
  <c r="K58" i="5"/>
  <c r="K20" i="5"/>
  <c r="K124" i="5"/>
  <c r="M68" i="5"/>
  <c r="O123" i="5"/>
  <c r="K41" i="5"/>
  <c r="N73" i="5"/>
  <c r="L73" i="5"/>
  <c r="M61" i="5"/>
  <c r="K83" i="5"/>
  <c r="N40" i="5"/>
  <c r="L40" i="5"/>
  <c r="M18" i="5"/>
  <c r="T10" i="5" a="1"/>
  <c r="T10" i="5" s="1"/>
  <c r="S10" i="5" a="1"/>
  <c r="S10" i="5" s="1"/>
  <c r="P10" i="5" s="1"/>
  <c r="J10" i="5"/>
  <c r="S21" i="5" a="1"/>
  <c r="S21" i="5" s="1"/>
  <c r="P21" i="5" s="1"/>
  <c r="T21" i="5" a="1"/>
  <c r="T21" i="5" s="1"/>
  <c r="J21" i="5"/>
  <c r="N95" i="5"/>
  <c r="L95" i="5"/>
  <c r="J26" i="5"/>
  <c r="T26" i="5" a="1"/>
  <c r="T26" i="5" s="1"/>
  <c r="S26" i="5" a="1"/>
  <c r="S26" i="5" s="1"/>
  <c r="P26" i="5" s="1"/>
  <c r="L120" i="5"/>
  <c r="N120" i="5"/>
  <c r="S243" i="5" a="1"/>
  <c r="S243" i="5" s="1"/>
  <c r="P243" i="5" s="1"/>
  <c r="J243" i="5"/>
  <c r="T243" i="5" a="1"/>
  <c r="T243" i="5" s="1"/>
  <c r="O71" i="5"/>
  <c r="K71" i="5"/>
  <c r="S43" i="5" a="1"/>
  <c r="S43" i="5" s="1"/>
  <c r="P43" i="5" s="1"/>
  <c r="J43" i="5"/>
  <c r="T43" i="5" a="1"/>
  <c r="T43" i="5" s="1"/>
  <c r="L58" i="5"/>
  <c r="N58" i="5"/>
  <c r="N131" i="5"/>
  <c r="L131" i="5"/>
  <c r="O17" i="5"/>
  <c r="O65" i="5"/>
  <c r="S87" i="5" a="1"/>
  <c r="S87" i="5" s="1"/>
  <c r="P87" i="5" s="1"/>
  <c r="T87" i="5" a="1"/>
  <c r="T87" i="5" s="1"/>
  <c r="J87" i="5"/>
  <c r="O98" i="5"/>
  <c r="O35" i="5"/>
  <c r="K56" i="5"/>
  <c r="M60" i="5"/>
  <c r="N115" i="5"/>
  <c r="L115" i="5"/>
  <c r="K31" i="5"/>
  <c r="K24" i="5"/>
  <c r="O31" i="5"/>
  <c r="K46" i="5"/>
  <c r="O50" i="5"/>
  <c r="K52" i="5"/>
  <c r="N205" i="5"/>
  <c r="L205" i="5"/>
  <c r="L122" i="5"/>
  <c r="N122" i="5"/>
  <c r="K89" i="5"/>
  <c r="S8" i="5" a="1"/>
  <c r="S8" i="5" s="1"/>
  <c r="P8" i="5" s="1"/>
  <c r="T8" i="5" a="1"/>
  <c r="T8" i="5" s="1"/>
  <c r="J8" i="5"/>
  <c r="K21" i="5"/>
  <c r="M153" i="5"/>
  <c r="K197" i="5"/>
  <c r="S239" i="5" a="1"/>
  <c r="S239" i="5" s="1"/>
  <c r="P239" i="5" s="1"/>
  <c r="J239" i="5"/>
  <c r="T239" i="5" a="1"/>
  <c r="T239" i="5" s="1"/>
  <c r="S44" i="5" a="1"/>
  <c r="S44" i="5" s="1"/>
  <c r="P44" i="5" s="1"/>
  <c r="J44" i="5"/>
  <c r="T44" i="5" a="1"/>
  <c r="T44" i="5" s="1"/>
  <c r="O100" i="5"/>
  <c r="O55" i="5"/>
  <c r="S18" i="5" a="1"/>
  <c r="S18" i="5" s="1"/>
  <c r="P18" i="5" s="1"/>
  <c r="J18" i="5"/>
  <c r="T18" i="5" a="1"/>
  <c r="T18" i="5" s="1"/>
  <c r="S41" i="5" a="1"/>
  <c r="S41" i="5" s="1"/>
  <c r="P41" i="5" s="1"/>
  <c r="T41" i="5" a="1"/>
  <c r="T41" i="5" s="1"/>
  <c r="J41" i="5"/>
  <c r="N12" i="5"/>
  <c r="K36" i="5"/>
  <c r="S90" i="5" a="1"/>
  <c r="S90" i="5" s="1"/>
  <c r="P90" i="5" s="1"/>
  <c r="T90" i="5" a="1"/>
  <c r="T90" i="5" s="1"/>
  <c r="J90" i="5"/>
  <c r="O61" i="5"/>
  <c r="M94" i="5"/>
  <c r="M74" i="5"/>
  <c r="K55" i="5"/>
  <c r="O58" i="5"/>
  <c r="N301" i="5"/>
  <c r="L5" i="5"/>
  <c r="N5" i="5"/>
  <c r="K74" i="5"/>
  <c r="K40" i="5"/>
  <c r="J110" i="5"/>
  <c r="S110" i="5" a="1"/>
  <c r="S110" i="5" s="1"/>
  <c r="P110" i="5" s="1"/>
  <c r="T110" i="5" a="1"/>
  <c r="T110" i="5" s="1"/>
  <c r="O112" i="5"/>
  <c r="O34" i="5"/>
  <c r="K73" i="5"/>
  <c r="N215" i="5"/>
  <c r="S23" i="5" a="1"/>
  <c r="S23" i="5" s="1"/>
  <c r="P23" i="5" s="1"/>
  <c r="T23" i="5" a="1"/>
  <c r="T23" i="5" s="1"/>
  <c r="J23" i="5"/>
  <c r="O272" i="5"/>
  <c r="M82" i="5"/>
  <c r="T158" i="5" a="1"/>
  <c r="T158" i="5" s="1"/>
  <c r="S158" i="5" a="1"/>
  <c r="S158" i="5" s="1"/>
  <c r="P158" i="5" s="1"/>
  <c r="J158" i="5"/>
  <c r="O151" i="5"/>
  <c r="S9" i="5" a="1"/>
  <c r="S9" i="5" s="1"/>
  <c r="P9" i="5" s="1"/>
  <c r="J9" i="5"/>
  <c r="T9" i="5" a="1"/>
  <c r="T9" i="5" s="1"/>
  <c r="M31" i="5"/>
  <c r="N108" i="5"/>
  <c r="J74" i="5"/>
  <c r="T74" i="5" a="1"/>
  <c r="T74" i="5" s="1"/>
  <c r="S74" i="5" a="1"/>
  <c r="S74" i="5" s="1"/>
  <c r="P74" i="5" s="1"/>
  <c r="T323" i="5" a="1"/>
  <c r="T323" i="5" s="1"/>
  <c r="J323" i="5"/>
  <c r="S323" i="5" a="1"/>
  <c r="S323" i="5" s="1"/>
  <c r="P323" i="5" s="1"/>
  <c r="K51" i="5"/>
  <c r="J115" i="5"/>
  <c r="S115" i="5" a="1"/>
  <c r="S115" i="5" s="1"/>
  <c r="P115" i="5" s="1"/>
  <c r="T115" i="5" a="1"/>
  <c r="T115" i="5" s="1"/>
  <c r="L21" i="5"/>
  <c r="N21" i="5"/>
  <c r="J148" i="5"/>
  <c r="T148" i="5" a="1"/>
  <c r="T148" i="5" s="1"/>
  <c r="S148" i="5" a="1"/>
  <c r="S148" i="5" s="1"/>
  <c r="P148" i="5" s="1"/>
  <c r="N61" i="5"/>
  <c r="L61" i="5"/>
  <c r="O186" i="5"/>
  <c r="N36" i="5"/>
  <c r="L36" i="5"/>
  <c r="L29" i="5"/>
  <c r="N29" i="5"/>
  <c r="K5" i="5"/>
  <c r="K19" i="5"/>
  <c r="N148" i="5"/>
  <c r="L148" i="5"/>
  <c r="K294" i="5"/>
  <c r="K61" i="5"/>
  <c r="M50" i="5"/>
  <c r="S46" i="5" a="1"/>
  <c r="S46" i="5" s="1"/>
  <c r="P46" i="5" s="1"/>
  <c r="T46" i="5" a="1"/>
  <c r="T46" i="5" s="1"/>
  <c r="J46" i="5"/>
  <c r="O191" i="5"/>
  <c r="O77" i="5"/>
  <c r="O54" i="5"/>
  <c r="N197" i="5"/>
  <c r="L197" i="5"/>
  <c r="N143" i="5"/>
  <c r="L143" i="5"/>
  <c r="O23" i="5"/>
  <c r="O10" i="5"/>
  <c r="T39" i="5" a="1"/>
  <c r="T39" i="5" s="1"/>
  <c r="J39" i="5"/>
  <c r="S39" i="5" a="1"/>
  <c r="S39" i="5" s="1"/>
  <c r="P39" i="5" s="1"/>
  <c r="L30" i="5"/>
  <c r="N30" i="5"/>
  <c r="K42" i="5"/>
  <c r="L67" i="5"/>
  <c r="N67" i="5"/>
  <c r="O24" i="5"/>
  <c r="K289" i="5"/>
  <c r="M55" i="5"/>
  <c r="N55" i="5"/>
  <c r="L55" i="5"/>
  <c r="N216" i="5"/>
  <c r="N72" i="5"/>
  <c r="S65" i="5" a="1"/>
  <c r="S65" i="5" s="1"/>
  <c r="P65" i="5" s="1"/>
  <c r="J65" i="5"/>
  <c r="T65" i="5" a="1"/>
  <c r="T65" i="5" s="1"/>
  <c r="O147" i="5"/>
  <c r="N32" i="5"/>
  <c r="L32" i="5"/>
  <c r="O14" i="5"/>
  <c r="M78" i="5"/>
  <c r="O20" i="5"/>
  <c r="S117" i="5" a="1"/>
  <c r="S117" i="5" s="1"/>
  <c r="P117" i="5" s="1"/>
  <c r="T117" i="5" a="1"/>
  <c r="T117" i="5" s="1"/>
  <c r="J117" i="5"/>
  <c r="O37" i="5"/>
  <c r="M52" i="5"/>
  <c r="S24" i="5" a="1"/>
  <c r="S24" i="5" s="1"/>
  <c r="P24" i="5" s="1"/>
  <c r="J24" i="5"/>
  <c r="T24" i="5" a="1"/>
  <c r="T24" i="5" s="1"/>
  <c r="N65" i="5"/>
  <c r="L65" i="5"/>
  <c r="L212" i="5"/>
  <c r="N212" i="5"/>
  <c r="S63" i="5" a="1"/>
  <c r="S63" i="5" s="1"/>
  <c r="P63" i="5" s="1"/>
  <c r="T63" i="5" a="1"/>
  <c r="T63" i="5" s="1"/>
  <c r="J63" i="5"/>
  <c r="T191" i="5" a="1"/>
  <c r="T191" i="5" s="1"/>
  <c r="S191" i="5" a="1"/>
  <c r="S191" i="5" s="1"/>
  <c r="P191" i="5" s="1"/>
  <c r="J191" i="5"/>
  <c r="K32" i="5"/>
  <c r="M245" i="5"/>
  <c r="O91" i="5"/>
  <c r="M157" i="5"/>
  <c r="S36" i="5" a="1"/>
  <c r="S36" i="5" s="1"/>
  <c r="P36" i="5" s="1"/>
  <c r="J36" i="5"/>
  <c r="T36" i="5" a="1"/>
  <c r="T36" i="5" s="1"/>
  <c r="O6" i="5"/>
  <c r="M152" i="5"/>
  <c r="M115" i="5"/>
  <c r="M37" i="5"/>
  <c r="O179" i="5"/>
  <c r="M272" i="5"/>
  <c r="N19" i="5"/>
  <c r="L19" i="5"/>
  <c r="N140" i="5"/>
  <c r="L140" i="5"/>
  <c r="L41" i="5"/>
  <c r="N41" i="5"/>
  <c r="K15" i="5"/>
  <c r="L80" i="5"/>
  <c r="N80" i="5"/>
  <c r="O148" i="5"/>
  <c r="N103" i="5"/>
  <c r="O122" i="5"/>
  <c r="J6" i="5"/>
  <c r="T6" i="5" a="1"/>
  <c r="T6" i="5" s="1"/>
  <c r="S6" i="5" a="1"/>
  <c r="S6" i="5" s="1"/>
  <c r="P6" i="5" s="1"/>
  <c r="O15" i="5"/>
  <c r="L159" i="5"/>
  <c r="N159" i="5"/>
  <c r="M58" i="5"/>
  <c r="S142" i="5" a="1"/>
  <c r="S142" i="5" s="1"/>
  <c r="P142" i="5" s="1"/>
  <c r="J142" i="5"/>
  <c r="T142" i="5" a="1"/>
  <c r="T142" i="5" s="1"/>
  <c r="O26" i="5"/>
  <c r="O18" i="5"/>
  <c r="M204" i="5"/>
  <c r="K37" i="5"/>
  <c r="O117" i="5"/>
  <c r="S169" i="5" a="1"/>
  <c r="S169" i="5" s="1"/>
  <c r="P169" i="5" s="1"/>
  <c r="T169" i="5" a="1"/>
  <c r="T169" i="5" s="1"/>
  <c r="J169" i="5"/>
  <c r="M73" i="5"/>
  <c r="S70" i="5" a="1"/>
  <c r="S70" i="5" s="1"/>
  <c r="P70" i="5" s="1"/>
  <c r="J70" i="5"/>
  <c r="T70" i="5" a="1"/>
  <c r="T70" i="5" s="1"/>
  <c r="J140" i="5"/>
  <c r="S140" i="5" a="1"/>
  <c r="S140" i="5" s="1"/>
  <c r="P140" i="5" s="1"/>
  <c r="T140" i="5" a="1"/>
  <c r="T140" i="5" s="1"/>
  <c r="O69" i="5"/>
  <c r="O9" i="5"/>
  <c r="J80" i="5"/>
  <c r="T80" i="5" a="1"/>
  <c r="T80" i="5" s="1"/>
  <c r="S80" i="5" a="1"/>
  <c r="S80" i="5" s="1"/>
  <c r="P80" i="5" s="1"/>
  <c r="K136" i="5"/>
  <c r="K117" i="5"/>
  <c r="S89" i="5" a="1"/>
  <c r="S89" i="5" s="1"/>
  <c r="P89" i="5" s="1"/>
  <c r="J89" i="5"/>
  <c r="T89" i="5" a="1"/>
  <c r="T89" i="5" s="1"/>
  <c r="S241" i="5" a="1"/>
  <c r="S241" i="5" s="1"/>
  <c r="P241" i="5" s="1"/>
  <c r="J241" i="5"/>
  <c r="T241" i="5" a="1"/>
  <c r="T241" i="5" s="1"/>
  <c r="K106" i="5"/>
  <c r="M43" i="5"/>
  <c r="O53" i="5"/>
  <c r="K78" i="5"/>
  <c r="J144" i="5"/>
  <c r="T144" i="5" a="1"/>
  <c r="T144" i="5" s="1"/>
  <c r="S144" i="5" a="1"/>
  <c r="S144" i="5" s="1"/>
  <c r="P144" i="5" s="1"/>
  <c r="L25" i="5"/>
  <c r="N25" i="5"/>
  <c r="K75" i="5"/>
  <c r="L81" i="5"/>
  <c r="N81" i="5"/>
  <c r="O21" i="5"/>
  <c r="K25" i="5"/>
  <c r="N310" i="5"/>
  <c r="S71" i="5" a="1"/>
  <c r="S71" i="5" s="1"/>
  <c r="P71" i="5" s="1"/>
  <c r="J71" i="5"/>
  <c r="T71" i="5" a="1"/>
  <c r="T71" i="5" s="1"/>
  <c r="K17" i="5"/>
  <c r="O73" i="5"/>
  <c r="O51" i="5"/>
  <c r="L158" i="5"/>
  <c r="N158" i="5"/>
  <c r="K84" i="5"/>
  <c r="N39" i="5"/>
  <c r="L39" i="5"/>
  <c r="M6" i="5"/>
  <c r="N243" i="5"/>
  <c r="L243" i="5"/>
  <c r="O44" i="5"/>
  <c r="M16" i="5"/>
  <c r="J73" i="5"/>
  <c r="S73" i="5" a="1"/>
  <c r="S73" i="5" s="1"/>
  <c r="P73" i="5" s="1"/>
  <c r="T73" i="5" a="1"/>
  <c r="T73" i="5" s="1"/>
  <c r="K9" i="5"/>
  <c r="S62" i="5" a="1"/>
  <c r="S62" i="5" s="1"/>
  <c r="P62" i="5" s="1"/>
  <c r="J62" i="5"/>
  <c r="T62" i="5" a="1"/>
  <c r="T62" i="5" s="1"/>
  <c r="O80" i="5"/>
  <c r="K152" i="5"/>
  <c r="M158" i="5"/>
  <c r="M19" i="5"/>
  <c r="O75" i="5"/>
  <c r="O36" i="5"/>
  <c r="M51" i="5"/>
  <c r="M264" i="5"/>
  <c r="L9" i="5"/>
  <c r="N9" i="5"/>
  <c r="M126" i="5"/>
  <c r="N298" i="5"/>
  <c r="L298" i="5"/>
  <c r="K54" i="5"/>
  <c r="M100" i="5"/>
  <c r="O187" i="5"/>
  <c r="M54" i="5"/>
  <c r="O126" i="5"/>
  <c r="M178" i="5"/>
  <c r="K170" i="5"/>
  <c r="O281" i="5"/>
  <c r="T176" i="5" a="1"/>
  <c r="T176" i="5" s="1"/>
  <c r="J176" i="5"/>
  <c r="S176" i="5" a="1"/>
  <c r="S176" i="5" s="1"/>
  <c r="P176" i="5" s="1"/>
  <c r="K7" i="5"/>
  <c r="K194" i="5"/>
  <c r="O250" i="5"/>
  <c r="O165" i="5"/>
  <c r="O78" i="5"/>
  <c r="S197" i="5" a="1"/>
  <c r="S197" i="5" s="1"/>
  <c r="P197" i="5" s="1"/>
  <c r="J197" i="5"/>
  <c r="T197" i="5" a="1"/>
  <c r="T197" i="5" s="1"/>
  <c r="J91" i="5"/>
  <c r="S91" i="5" a="1"/>
  <c r="S91" i="5" s="1"/>
  <c r="P91" i="5" s="1"/>
  <c r="T91" i="5" a="1"/>
  <c r="T91" i="5" s="1"/>
  <c r="O146" i="5"/>
  <c r="M117" i="5"/>
  <c r="N102" i="5"/>
  <c r="K199" i="5"/>
  <c r="S51" i="5" a="1"/>
  <c r="S51" i="5" s="1"/>
  <c r="P51" i="5" s="1"/>
  <c r="T51" i="5" a="1"/>
  <c r="T51" i="5" s="1"/>
  <c r="J51" i="5"/>
  <c r="L50" i="5"/>
  <c r="N50" i="5"/>
  <c r="M176" i="5"/>
  <c r="O139" i="5"/>
  <c r="M69" i="5"/>
  <c r="K80" i="5"/>
  <c r="O40" i="5"/>
  <c r="M76" i="5"/>
  <c r="M63" i="5"/>
  <c r="K110" i="5"/>
  <c r="O140" i="5"/>
  <c r="O176" i="5"/>
  <c r="M98" i="5"/>
  <c r="M136" i="5"/>
  <c r="O89" i="5"/>
  <c r="M143" i="5"/>
  <c r="S7" i="5" a="1"/>
  <c r="S7" i="5" s="1"/>
  <c r="P7" i="5" s="1"/>
  <c r="J7" i="5"/>
  <c r="T7" i="5" a="1"/>
  <c r="T7" i="5" s="1"/>
  <c r="S32" i="5" a="1"/>
  <c r="S32" i="5" s="1"/>
  <c r="P32" i="5" s="1"/>
  <c r="J32" i="5"/>
  <c r="T32" i="5" a="1"/>
  <c r="T32" i="5" s="1"/>
  <c r="N10" i="5"/>
  <c r="L10" i="5"/>
  <c r="L24" i="5"/>
  <c r="N24" i="5"/>
  <c r="S31" i="5" a="1"/>
  <c r="S31" i="5" s="1"/>
  <c r="P31" i="5" s="1"/>
  <c r="T31" i="5" a="1"/>
  <c r="T31" i="5" s="1"/>
  <c r="J31" i="5"/>
  <c r="O62" i="5"/>
  <c r="N128" i="5"/>
  <c r="L128" i="5"/>
  <c r="M108" i="5"/>
  <c r="M190" i="5"/>
  <c r="O68" i="5"/>
  <c r="K115" i="5"/>
  <c r="K149" i="5"/>
  <c r="L142" i="5"/>
  <c r="N142" i="5"/>
  <c r="K263" i="5"/>
  <c r="S165" i="5" a="1"/>
  <c r="S165" i="5" s="1"/>
  <c r="P165" i="5" s="1"/>
  <c r="J165" i="5"/>
  <c r="T165" i="5" a="1"/>
  <c r="T165" i="5" s="1"/>
  <c r="M128" i="5"/>
  <c r="N53" i="5"/>
  <c r="L53" i="5"/>
  <c r="S204" i="5" a="1"/>
  <c r="S204" i="5" s="1"/>
  <c r="P204" i="5" s="1"/>
  <c r="J204" i="5"/>
  <c r="T204" i="5" a="1"/>
  <c r="T204" i="5" s="1"/>
  <c r="N179" i="5"/>
  <c r="N101" i="5"/>
  <c r="L101" i="5"/>
  <c r="M28" i="5"/>
  <c r="T19" i="5" a="1"/>
  <c r="T19" i="5" s="1"/>
  <c r="S19" i="5" a="1"/>
  <c r="S19" i="5" s="1"/>
  <c r="P19" i="5" s="1"/>
  <c r="J19" i="5"/>
  <c r="O225" i="5"/>
  <c r="M62" i="5"/>
  <c r="L17" i="5"/>
  <c r="N17" i="5"/>
  <c r="K39" i="5"/>
  <c r="M188" i="5"/>
  <c r="M21" i="5"/>
  <c r="M87" i="5"/>
  <c r="O128" i="5"/>
  <c r="K243" i="5"/>
  <c r="M238" i="5"/>
  <c r="S127" i="5" a="1"/>
  <c r="S127" i="5" s="1"/>
  <c r="P127" i="5" s="1"/>
  <c r="J127" i="5"/>
  <c r="T127" i="5" a="1"/>
  <c r="T127" i="5" s="1"/>
  <c r="M56" i="5"/>
  <c r="K230" i="5"/>
  <c r="O263" i="5"/>
  <c r="J17" i="5"/>
  <c r="T17" i="5" a="1"/>
  <c r="T17" i="5" s="1"/>
  <c r="S17" i="5" a="1"/>
  <c r="S17" i="5" s="1"/>
  <c r="P17" i="5" s="1"/>
  <c r="S58" i="5" a="1"/>
  <c r="S58" i="5" s="1"/>
  <c r="P58" i="5" s="1"/>
  <c r="J58" i="5"/>
  <c r="T58" i="5" a="1"/>
  <c r="T58" i="5" s="1"/>
  <c r="K13" i="5"/>
  <c r="O208" i="5"/>
  <c r="K142" i="5"/>
  <c r="M179" i="5"/>
  <c r="K70" i="5"/>
  <c r="S136" i="5" a="1"/>
  <c r="S136" i="5" s="1"/>
  <c r="P136" i="5" s="1"/>
  <c r="J136" i="5"/>
  <c r="T136" i="5" a="1"/>
  <c r="T136" i="5" s="1"/>
  <c r="N26" i="5"/>
  <c r="L26" i="5"/>
  <c r="K63" i="5"/>
  <c r="O13" i="5"/>
  <c r="O5" i="5"/>
  <c r="N283" i="5"/>
  <c r="K114" i="5"/>
  <c r="O81" i="5"/>
  <c r="N52" i="5"/>
  <c r="L52" i="5"/>
  <c r="K47" i="5"/>
  <c r="K50" i="5"/>
  <c r="M80" i="5"/>
  <c r="L154" i="5"/>
  <c r="N154" i="5"/>
  <c r="O168" i="5"/>
  <c r="O82" i="5"/>
  <c r="N71" i="5"/>
  <c r="L71" i="5"/>
  <c r="O95" i="5"/>
  <c r="L112" i="5"/>
  <c r="N112" i="5"/>
  <c r="M149" i="5"/>
  <c r="L149" i="5"/>
  <c r="N149" i="5"/>
  <c r="L178" i="5"/>
  <c r="N178" i="5"/>
  <c r="O107" i="5"/>
  <c r="O90" i="5"/>
  <c r="K126" i="5"/>
  <c r="K140" i="5"/>
  <c r="S20" i="5" a="1"/>
  <c r="S20" i="5" s="1"/>
  <c r="P20" i="5" s="1"/>
  <c r="J20" i="5"/>
  <c r="T20" i="5" a="1"/>
  <c r="T20" i="5" s="1"/>
  <c r="J107" i="5"/>
  <c r="S107" i="5" a="1"/>
  <c r="S107" i="5" s="1"/>
  <c r="P107" i="5" s="1"/>
  <c r="T107" i="5" a="1"/>
  <c r="T107" i="5" s="1"/>
  <c r="T28" i="5" a="1"/>
  <c r="T28" i="5" s="1"/>
  <c r="S28" i="5" a="1"/>
  <c r="S28" i="5" s="1"/>
  <c r="P28" i="5" s="1"/>
  <c r="J28" i="5"/>
  <c r="K94" i="5"/>
  <c r="N175" i="5"/>
  <c r="L175" i="5"/>
  <c r="O142" i="5"/>
  <c r="O60" i="5"/>
  <c r="N83" i="5"/>
  <c r="L83" i="5"/>
  <c r="M17" i="5"/>
  <c r="O12" i="5"/>
  <c r="K43" i="5"/>
  <c r="M5" i="5"/>
  <c r="K81" i="5"/>
  <c r="M106" i="5"/>
  <c r="T226" i="5" a="1"/>
  <c r="T226" i="5" s="1"/>
  <c r="J226" i="5"/>
  <c r="S226" i="5" a="1"/>
  <c r="S226" i="5" s="1"/>
  <c r="P226" i="5" s="1"/>
  <c r="O41" i="5"/>
  <c r="O113" i="5"/>
  <c r="S149" i="5" a="1"/>
  <c r="S149" i="5" s="1"/>
  <c r="P149" i="5" s="1"/>
  <c r="J149" i="5"/>
  <c r="T149" i="5" a="1"/>
  <c r="T149" i="5" s="1"/>
  <c r="M48" i="5"/>
  <c r="L113" i="5"/>
  <c r="N113" i="5"/>
  <c r="O11" i="5"/>
  <c r="O96" i="5"/>
  <c r="L229" i="5"/>
  <c r="N229" i="5"/>
  <c r="O103" i="5"/>
  <c r="K60" i="5"/>
  <c r="N238" i="5"/>
  <c r="O102" i="5"/>
  <c r="K53" i="5"/>
  <c r="L75" i="5"/>
  <c r="N75" i="5"/>
  <c r="K131" i="5"/>
  <c r="N227" i="5"/>
  <c r="L227" i="5"/>
  <c r="M86" i="5"/>
  <c r="L6" i="5"/>
  <c r="N6" i="5"/>
  <c r="N272" i="5"/>
  <c r="O169" i="5"/>
  <c r="N100" i="5"/>
  <c r="L100" i="5"/>
  <c r="N132" i="5"/>
  <c r="L132" i="5"/>
  <c r="N190" i="5"/>
  <c r="O188" i="5"/>
  <c r="M263" i="5"/>
  <c r="K48" i="5"/>
  <c r="O27" i="5"/>
  <c r="O149" i="5"/>
  <c r="N16" i="5"/>
  <c r="L16" i="5"/>
  <c r="K67" i="5"/>
  <c r="L37" i="5"/>
  <c r="N37" i="5"/>
  <c r="O152" i="5"/>
  <c r="M23" i="5"/>
  <c r="T13" i="5" a="1"/>
  <c r="T13" i="5" s="1"/>
  <c r="S13" i="5" a="1"/>
  <c r="S13" i="5" s="1"/>
  <c r="P13" i="5" s="1"/>
  <c r="J13" i="5"/>
  <c r="K35" i="5"/>
  <c r="K11" i="5"/>
  <c r="K82" i="5"/>
  <c r="O32" i="5"/>
  <c r="M34" i="5"/>
  <c r="J59" i="5"/>
  <c r="T59" i="5" a="1"/>
  <c r="T59" i="5" s="1"/>
  <c r="S59" i="5" a="1"/>
  <c r="S59" i="5" s="1"/>
  <c r="P59" i="5" s="1"/>
  <c r="M191" i="5"/>
  <c r="K119" i="5"/>
  <c r="M239" i="5"/>
  <c r="O163" i="5"/>
  <c r="M13" i="5"/>
  <c r="M151" i="5"/>
  <c r="L62" i="5"/>
  <c r="N62" i="5"/>
  <c r="M24" i="5"/>
  <c r="O43" i="5"/>
  <c r="L230" i="5"/>
  <c r="N230" i="5"/>
  <c r="S34" i="5" a="1"/>
  <c r="S34" i="5" s="1"/>
  <c r="P34" i="5" s="1"/>
  <c r="T34" i="5" a="1"/>
  <c r="T34" i="5" s="1"/>
  <c r="J34" i="5"/>
  <c r="J55" i="5"/>
  <c r="S55" i="5" a="1"/>
  <c r="S55" i="5" s="1"/>
  <c r="P55" i="5" s="1"/>
  <c r="T55" i="5" a="1"/>
  <c r="T55" i="5" s="1"/>
  <c r="N44" i="5"/>
  <c r="L44" i="5"/>
  <c r="O29" i="5"/>
  <c r="L91" i="5"/>
  <c r="N91" i="5"/>
  <c r="O154" i="5"/>
  <c r="S132" i="5" a="1"/>
  <c r="S132" i="5" s="1"/>
  <c r="P132" i="5" s="1"/>
  <c r="J132" i="5"/>
  <c r="T132" i="5" a="1"/>
  <c r="T132" i="5" s="1"/>
  <c r="S83" i="5" a="1"/>
  <c r="S83" i="5" s="1"/>
  <c r="P83" i="5" s="1"/>
  <c r="T83" i="5" a="1"/>
  <c r="T83" i="5" s="1"/>
  <c r="J83" i="5"/>
  <c r="O264" i="5"/>
  <c r="J68" i="5"/>
  <c r="S68" i="5" a="1"/>
  <c r="S68" i="5" s="1"/>
  <c r="P68" i="5" s="1"/>
  <c r="T68" i="5" a="1"/>
  <c r="T68" i="5" s="1"/>
  <c r="S84" i="5" a="1"/>
  <c r="S84" i="5" s="1"/>
  <c r="P84" i="5" s="1"/>
  <c r="T84" i="5" a="1"/>
  <c r="T84" i="5" s="1"/>
  <c r="J84" i="5"/>
  <c r="N86" i="5"/>
  <c r="M75" i="5"/>
  <c r="M32" i="5"/>
  <c r="M9" i="5"/>
  <c r="O130" i="5"/>
  <c r="K129" i="5"/>
  <c r="M83" i="5"/>
  <c r="M169" i="5"/>
  <c r="L54" i="5"/>
  <c r="N54" i="5"/>
  <c r="M53" i="5"/>
  <c r="M41" i="5"/>
  <c r="N201" i="5"/>
  <c r="S139" i="5" a="1"/>
  <c r="S139" i="5" s="1"/>
  <c r="P139" i="5" s="1"/>
  <c r="T139" i="5" a="1"/>
  <c r="T139" i="5" s="1"/>
  <c r="J139" i="5"/>
  <c r="T162" i="5" a="1"/>
  <c r="T162" i="5" s="1"/>
  <c r="J162" i="5"/>
  <c r="S162" i="5" a="1"/>
  <c r="S162" i="5" s="1"/>
  <c r="P162" i="5" s="1"/>
  <c r="M154" i="5"/>
  <c r="M213" i="5"/>
  <c r="M96" i="5"/>
  <c r="K6" i="5"/>
  <c r="O131" i="5"/>
  <c r="O28" i="5"/>
  <c r="O72" i="5"/>
  <c r="L20" i="5"/>
  <c r="N20" i="5"/>
  <c r="S54" i="5" a="1"/>
  <c r="S54" i="5" s="1"/>
  <c r="P54" i="5" s="1"/>
  <c r="T54" i="5" a="1"/>
  <c r="T54" i="5" s="1"/>
  <c r="J54" i="5"/>
  <c r="M81" i="5"/>
  <c r="O52" i="5"/>
  <c r="M29" i="5"/>
  <c r="K147" i="5"/>
  <c r="K174" i="5"/>
  <c r="N69" i="5"/>
  <c r="L69" i="5"/>
  <c r="T61" i="5" a="1"/>
  <c r="T61" i="5" s="1"/>
  <c r="S61" i="5" a="1"/>
  <c r="S61" i="5" s="1"/>
  <c r="P61" i="5" s="1"/>
  <c r="J61" i="5"/>
  <c r="T78" i="5" a="1"/>
  <c r="T78" i="5" s="1"/>
  <c r="S78" i="5" a="1"/>
  <c r="S78" i="5" s="1"/>
  <c r="P78" i="5" s="1"/>
  <c r="J78" i="5"/>
  <c r="S47" i="5" a="1"/>
  <c r="S47" i="5" s="1"/>
  <c r="P47" i="5" s="1"/>
  <c r="J47" i="5"/>
  <c r="T47" i="5" a="1"/>
  <c r="T47" i="5" s="1"/>
  <c r="S147" i="5" a="1"/>
  <c r="S147" i="5" s="1"/>
  <c r="P147" i="5" s="1"/>
  <c r="T147" i="5" a="1"/>
  <c r="T147" i="5" s="1"/>
  <c r="J147" i="5"/>
  <c r="K44" i="5"/>
  <c r="K169" i="5"/>
  <c r="O144" i="5"/>
  <c r="K28" i="5"/>
  <c r="O227" i="5"/>
  <c r="O271" i="5"/>
  <c r="K157" i="5"/>
  <c r="K225" i="5"/>
  <c r="M163" i="5"/>
  <c r="M36" i="5"/>
  <c r="K96" i="5"/>
  <c r="N34" i="5"/>
  <c r="L34" i="5"/>
  <c r="K193" i="5"/>
  <c r="K205" i="5"/>
  <c r="N130" i="5"/>
  <c r="L130" i="5"/>
  <c r="K203" i="5"/>
  <c r="L170" i="5"/>
  <c r="N170" i="5"/>
  <c r="S114" i="5" a="1"/>
  <c r="S114" i="5" s="1"/>
  <c r="P114" i="5" s="1"/>
  <c r="J114" i="5"/>
  <c r="T114" i="5" a="1"/>
  <c r="T114" i="5" s="1"/>
  <c r="N263" i="5"/>
  <c r="L263" i="5"/>
  <c r="K240" i="5"/>
  <c r="K95" i="5"/>
  <c r="O120" i="5"/>
  <c r="O206" i="5"/>
  <c r="K250" i="5"/>
  <c r="N146" i="5"/>
  <c r="L146" i="5"/>
  <c r="N144" i="5"/>
  <c r="L144" i="5"/>
  <c r="S240" i="5" a="1"/>
  <c r="S240" i="5" s="1"/>
  <c r="P240" i="5" s="1"/>
  <c r="J240" i="5"/>
  <c r="T240" i="5" a="1"/>
  <c r="T240" i="5" s="1"/>
  <c r="M130" i="5"/>
  <c r="T289" i="5" a="1"/>
  <c r="T289" i="5" s="1"/>
  <c r="S289" i="5" a="1"/>
  <c r="S289" i="5" s="1"/>
  <c r="P289" i="5" s="1"/>
  <c r="J289" i="5"/>
  <c r="M95" i="5"/>
  <c r="N264" i="5"/>
  <c r="L264" i="5"/>
  <c r="L174" i="5"/>
  <c r="N174" i="5"/>
  <c r="K112" i="5"/>
  <c r="M25" i="5"/>
  <c r="M112" i="5"/>
  <c r="K59" i="5"/>
  <c r="N56" i="5"/>
  <c r="L56" i="5"/>
  <c r="K168" i="5"/>
  <c r="K148" i="5"/>
  <c r="S157" i="5" a="1"/>
  <c r="S157" i="5" s="1"/>
  <c r="P157" i="5" s="1"/>
  <c r="T157" i="5" a="1"/>
  <c r="T157" i="5" s="1"/>
  <c r="J157" i="5"/>
  <c r="S168" i="5" a="1"/>
  <c r="S168" i="5" s="1"/>
  <c r="P168" i="5" s="1"/>
  <c r="J168" i="5"/>
  <c r="T168" i="5" a="1"/>
  <c r="T168" i="5" s="1"/>
  <c r="K68" i="5"/>
  <c r="S126" i="5" a="1"/>
  <c r="S126" i="5" s="1"/>
  <c r="P126" i="5" s="1"/>
  <c r="T126" i="5" a="1"/>
  <c r="T126" i="5" s="1"/>
  <c r="J126" i="5"/>
  <c r="K178" i="5"/>
  <c r="K69" i="5"/>
  <c r="L70" i="5"/>
  <c r="N70" i="5"/>
  <c r="K165" i="5"/>
  <c r="N188" i="5"/>
  <c r="L188" i="5"/>
  <c r="M113" i="5"/>
  <c r="N96" i="5"/>
  <c r="L96" i="5"/>
  <c r="T143" i="5" a="1"/>
  <c r="T143" i="5" s="1"/>
  <c r="S143" i="5" a="1"/>
  <c r="S143" i="5" s="1"/>
  <c r="P143" i="5" s="1"/>
  <c r="J143" i="5"/>
  <c r="L168" i="5"/>
  <c r="N168" i="5"/>
  <c r="K219" i="5"/>
  <c r="T106" i="5" a="1"/>
  <c r="T106" i="5" s="1"/>
  <c r="J106" i="5"/>
  <c r="S106" i="5" a="1"/>
  <c r="S106" i="5" s="1"/>
  <c r="P106" i="5" s="1"/>
  <c r="N221" i="5"/>
  <c r="M131" i="5"/>
  <c r="O63" i="5"/>
  <c r="S152" i="5" a="1"/>
  <c r="S152" i="5" s="1"/>
  <c r="P152" i="5" s="1"/>
  <c r="J152" i="5"/>
  <c r="T152" i="5" a="1"/>
  <c r="T152" i="5" s="1"/>
  <c r="L199" i="5"/>
  <c r="N199" i="5"/>
  <c r="K122" i="5"/>
  <c r="J94" i="5"/>
  <c r="S94" i="5" a="1"/>
  <c r="S94" i="5" s="1"/>
  <c r="P94" i="5" s="1"/>
  <c r="T94" i="5" a="1"/>
  <c r="T94" i="5" s="1"/>
  <c r="M307" i="5"/>
  <c r="M159" i="5"/>
  <c r="M229" i="5"/>
  <c r="S186" i="5" a="1"/>
  <c r="S186" i="5" s="1"/>
  <c r="P186" i="5" s="1"/>
  <c r="T186" i="5" a="1"/>
  <c r="T186" i="5" s="1"/>
  <c r="J186" i="5"/>
  <c r="M318" i="5"/>
  <c r="M146" i="5"/>
  <c r="M230" i="5"/>
  <c r="M206" i="5"/>
  <c r="L241" i="5"/>
  <c r="N241" i="5"/>
  <c r="M208" i="5"/>
  <c r="M107" i="5"/>
  <c r="M186" i="5"/>
  <c r="K151" i="5"/>
  <c r="K232" i="5"/>
  <c r="K113" i="5"/>
  <c r="S112" i="5" a="1"/>
  <c r="S112" i="5" s="1"/>
  <c r="P112" i="5" s="1"/>
  <c r="J112" i="5"/>
  <c r="T112" i="5" a="1"/>
  <c r="T112" i="5" s="1"/>
  <c r="J96" i="5"/>
  <c r="S96" i="5" a="1"/>
  <c r="S96" i="5" s="1"/>
  <c r="P96" i="5" s="1"/>
  <c r="T96" i="5" a="1"/>
  <c r="T96" i="5" s="1"/>
  <c r="J93" i="5"/>
  <c r="T93" i="5" a="1"/>
  <c r="T93" i="5" s="1"/>
  <c r="S93" i="5" a="1"/>
  <c r="S93" i="5" s="1"/>
  <c r="P93" i="5" s="1"/>
  <c r="L271" i="5"/>
  <c r="N271" i="5"/>
  <c r="M248" i="5"/>
  <c r="O256" i="5"/>
  <c r="K16" i="5"/>
  <c r="M46" i="5"/>
  <c r="L176" i="5"/>
  <c r="N176" i="5"/>
  <c r="N187" i="5"/>
  <c r="M123" i="5"/>
  <c r="S122" i="5" a="1"/>
  <c r="S122" i="5" s="1"/>
  <c r="P122" i="5" s="1"/>
  <c r="J122" i="5"/>
  <c r="T122" i="5" a="1"/>
  <c r="T122" i="5" s="1"/>
  <c r="S42" i="5" a="1"/>
  <c r="S42" i="5" s="1"/>
  <c r="P42" i="5" s="1"/>
  <c r="J42" i="5"/>
  <c r="T42" i="5" a="1"/>
  <c r="T42" i="5" s="1"/>
  <c r="N48" i="5"/>
  <c r="L48" i="5"/>
  <c r="S219" i="5" a="1"/>
  <c r="S219" i="5" s="1"/>
  <c r="P219" i="5" s="1"/>
  <c r="J219" i="5"/>
  <c r="T219" i="5" a="1"/>
  <c r="T219" i="5" s="1"/>
  <c r="K175" i="5"/>
  <c r="T256" i="5" a="1"/>
  <c r="T256" i="5" s="1"/>
  <c r="S256" i="5" a="1"/>
  <c r="S256" i="5" s="1"/>
  <c r="P256" i="5" s="1"/>
  <c r="J256" i="5"/>
  <c r="M148" i="5"/>
  <c r="S154" i="5" a="1"/>
  <c r="S154" i="5" s="1"/>
  <c r="P154" i="5" s="1"/>
  <c r="T154" i="5" a="1"/>
  <c r="T154" i="5" s="1"/>
  <c r="J154" i="5"/>
  <c r="M125" i="5"/>
  <c r="O174" i="5"/>
  <c r="M241" i="5"/>
  <c r="M139" i="5"/>
  <c r="K176" i="5"/>
  <c r="J151" i="5"/>
  <c r="T151" i="5" a="1"/>
  <c r="T151" i="5" s="1"/>
  <c r="S151" i="5" a="1"/>
  <c r="S151" i="5" s="1"/>
  <c r="P151" i="5" s="1"/>
  <c r="M168" i="5"/>
  <c r="J291" i="5"/>
  <c r="S291" i="5" a="1"/>
  <c r="S291" i="5" s="1"/>
  <c r="P291" i="5" s="1"/>
  <c r="T291" i="5" a="1"/>
  <c r="T291" i="5" s="1"/>
  <c r="K158" i="5"/>
  <c r="M175" i="5"/>
  <c r="L125" i="5"/>
  <c r="N125" i="5"/>
  <c r="J120" i="5"/>
  <c r="S120" i="5" a="1"/>
  <c r="S120" i="5" s="1"/>
  <c r="P120" i="5" s="1"/>
  <c r="T120" i="5" a="1"/>
  <c r="T120" i="5" s="1"/>
  <c r="O283" i="5"/>
  <c r="M89" i="5"/>
  <c r="S174" i="5" a="1"/>
  <c r="S174" i="5" s="1"/>
  <c r="P174" i="5" s="1"/>
  <c r="T174" i="5" a="1"/>
  <c r="T174" i="5" s="1"/>
  <c r="J174" i="5"/>
  <c r="O241" i="5"/>
  <c r="M174" i="5"/>
  <c r="O298" i="5"/>
  <c r="O67" i="5"/>
  <c r="M40" i="5"/>
  <c r="K76" i="5"/>
  <c r="J50" i="5"/>
  <c r="S50" i="5" a="1"/>
  <c r="S50" i="5" s="1"/>
  <c r="P50" i="5" s="1"/>
  <c r="T50" i="5" a="1"/>
  <c r="T50" i="5" s="1"/>
  <c r="M144" i="5"/>
  <c r="M20" i="5"/>
  <c r="N251" i="5"/>
  <c r="S76" i="5" a="1"/>
  <c r="S76" i="5" s="1"/>
  <c r="P76" i="5" s="1"/>
  <c r="J76" i="5"/>
  <c r="T76" i="5" a="1"/>
  <c r="T76" i="5" s="1"/>
  <c r="M147" i="5"/>
  <c r="K144" i="5"/>
  <c r="O199" i="5"/>
  <c r="O215" i="5"/>
  <c r="O108" i="5"/>
  <c r="L139" i="5"/>
  <c r="N139" i="5"/>
  <c r="K257" i="5"/>
  <c r="K204" i="5"/>
  <c r="N162" i="5"/>
  <c r="L162" i="5"/>
  <c r="N256" i="5"/>
  <c r="L256" i="5"/>
  <c r="K309" i="5"/>
  <c r="M215" i="5"/>
  <c r="N152" i="5"/>
  <c r="L152" i="5"/>
  <c r="M221" i="5"/>
  <c r="O125" i="5"/>
  <c r="K264" i="5"/>
  <c r="O49" i="5"/>
  <c r="K34" i="5"/>
  <c r="M140" i="5"/>
  <c r="K30" i="5"/>
  <c r="M170" i="5"/>
  <c r="O16" i="5"/>
  <c r="J193" i="5"/>
  <c r="T193" i="5" a="1"/>
  <c r="T193" i="5" s="1"/>
  <c r="S193" i="5" a="1"/>
  <c r="S193" i="5" s="1"/>
  <c r="P193" i="5" s="1"/>
  <c r="M65" i="5"/>
  <c r="O260" i="5"/>
  <c r="N117" i="5"/>
  <c r="L117" i="5"/>
  <c r="K206" i="5"/>
  <c r="N318" i="5"/>
  <c r="S212" i="5" a="1"/>
  <c r="S212" i="5" s="1"/>
  <c r="P212" i="5" s="1"/>
  <c r="T212" i="5" a="1"/>
  <c r="T212" i="5" s="1"/>
  <c r="J212" i="5"/>
  <c r="O86" i="5"/>
  <c r="S199" i="5" a="1"/>
  <c r="S199" i="5" s="1"/>
  <c r="P199" i="5" s="1"/>
  <c r="J199" i="5"/>
  <c r="T199" i="5" a="1"/>
  <c r="T199" i="5" s="1"/>
  <c r="K154" i="5"/>
  <c r="O170" i="5"/>
  <c r="O158" i="5"/>
  <c r="M217" i="5"/>
  <c r="K188" i="5"/>
  <c r="M44" i="5"/>
  <c r="M93" i="5"/>
  <c r="M199" i="5"/>
  <c r="S271" i="5" a="1"/>
  <c r="S271" i="5" s="1"/>
  <c r="P271" i="5" s="1"/>
  <c r="J271" i="5"/>
  <c r="T271" i="5" a="1"/>
  <c r="T271" i="5" s="1"/>
  <c r="N165" i="5"/>
  <c r="L165" i="5"/>
  <c r="S229" i="5" a="1"/>
  <c r="S229" i="5" s="1"/>
  <c r="P229" i="5" s="1"/>
  <c r="T229" i="5" a="1"/>
  <c r="T229" i="5" s="1"/>
  <c r="J229" i="5"/>
  <c r="K146" i="5"/>
  <c r="M122" i="5"/>
  <c r="T175" i="5" a="1"/>
  <c r="T175" i="5" s="1"/>
  <c r="S175" i="5" a="1"/>
  <c r="S175" i="5" s="1"/>
  <c r="P175" i="5" s="1"/>
  <c r="J175" i="5"/>
  <c r="O132" i="5"/>
  <c r="J225" i="5"/>
  <c r="T225" i="5" a="1"/>
  <c r="T225" i="5" s="1"/>
  <c r="S225" i="5" a="1"/>
  <c r="S225" i="5" s="1"/>
  <c r="P225" i="5" s="1"/>
  <c r="K191" i="5"/>
  <c r="O204" i="5"/>
  <c r="K145" i="5"/>
  <c r="M283" i="5"/>
  <c r="M162" i="5"/>
  <c r="K208" i="5"/>
  <c r="K239" i="5"/>
  <c r="O303" i="5"/>
  <c r="S263" i="5" a="1"/>
  <c r="S263" i="5" s="1"/>
  <c r="P263" i="5" s="1"/>
  <c r="J263" i="5"/>
  <c r="T263" i="5" a="1"/>
  <c r="T263" i="5" s="1"/>
  <c r="S130" i="5" a="1"/>
  <c r="S130" i="5" s="1"/>
  <c r="P130" i="5" s="1"/>
  <c r="J130" i="5"/>
  <c r="T130" i="5" a="1"/>
  <c r="T130" i="5" s="1"/>
  <c r="N98" i="5"/>
  <c r="O175" i="5"/>
  <c r="L169" i="5"/>
  <c r="N169" i="5"/>
  <c r="M270" i="5"/>
  <c r="O248" i="5"/>
  <c r="N191" i="5"/>
  <c r="L191" i="5"/>
  <c r="L90" i="5"/>
  <c r="N90" i="5"/>
  <c r="O318" i="5"/>
  <c r="O162" i="5"/>
  <c r="M197" i="5"/>
  <c r="N94" i="5"/>
  <c r="L94" i="5"/>
  <c r="M11" i="5"/>
  <c r="L93" i="5"/>
  <c r="N93" i="5"/>
  <c r="J252" i="5"/>
  <c r="T252" i="5" a="1"/>
  <c r="T252" i="5" s="1"/>
  <c r="S252" i="5" a="1"/>
  <c r="S252" i="5" s="1"/>
  <c r="P252" i="5" s="1"/>
  <c r="M205" i="5"/>
  <c r="K256" i="5"/>
  <c r="N245" i="5"/>
  <c r="L245" i="5"/>
  <c r="L208" i="5"/>
  <c r="N208" i="5"/>
  <c r="O213" i="5"/>
  <c r="K101" i="5"/>
  <c r="K125" i="5"/>
  <c r="M271" i="5"/>
  <c r="T270" i="5" a="1"/>
  <c r="T270" i="5" s="1"/>
  <c r="J270" i="5"/>
  <c r="S270" i="5" a="1"/>
  <c r="S270" i="5" s="1"/>
  <c r="P270" i="5" s="1"/>
  <c r="T218" i="5" a="1"/>
  <c r="T218" i="5" s="1"/>
  <c r="J218" i="5"/>
  <c r="S218" i="5" a="1"/>
  <c r="S218" i="5" s="1"/>
  <c r="P218" i="5" s="1"/>
  <c r="O83" i="5"/>
  <c r="N163" i="5"/>
  <c r="L126" i="5"/>
  <c r="N126" i="5"/>
  <c r="J146" i="5"/>
  <c r="S146" i="5" a="1"/>
  <c r="S146" i="5" s="1"/>
  <c r="P146" i="5" s="1"/>
  <c r="T146" i="5" a="1"/>
  <c r="T146" i="5" s="1"/>
  <c r="K186" i="5"/>
  <c r="K285" i="5"/>
  <c r="J227" i="5"/>
  <c r="S227" i="5" a="1"/>
  <c r="S227" i="5" s="1"/>
  <c r="P227" i="5" s="1"/>
  <c r="T227" i="5" a="1"/>
  <c r="T227" i="5" s="1"/>
  <c r="K127" i="5"/>
  <c r="M114" i="5"/>
  <c r="M243" i="5"/>
  <c r="L270" i="5"/>
  <c r="N270" i="5"/>
  <c r="O190" i="5"/>
  <c r="L89" i="5"/>
  <c r="N89" i="5"/>
  <c r="K298" i="5"/>
  <c r="O307" i="5"/>
  <c r="O243" i="5"/>
  <c r="N260" i="5"/>
  <c r="K120" i="5"/>
  <c r="M212" i="5"/>
  <c r="K93" i="5"/>
  <c r="K323" i="5"/>
  <c r="M310" i="5"/>
  <c r="K132" i="5"/>
  <c r="O240" i="5"/>
  <c r="K100" i="5"/>
  <c r="K153" i="5"/>
  <c r="N311" i="5"/>
  <c r="O251" i="5"/>
  <c r="K128" i="5"/>
  <c r="M216" i="5"/>
  <c r="O221" i="5"/>
  <c r="M250" i="5"/>
  <c r="O301" i="5"/>
  <c r="M120" i="5"/>
  <c r="M142" i="5"/>
  <c r="O238" i="5"/>
  <c r="O217" i="5"/>
  <c r="K212" i="5"/>
  <c r="K241" i="5"/>
  <c r="T250" i="5" a="1"/>
  <c r="T250" i="5" s="1"/>
  <c r="S250" i="5" a="1"/>
  <c r="S250" i="5" s="1"/>
  <c r="P250" i="5" s="1"/>
  <c r="J250" i="5"/>
  <c r="S257" i="5" a="1"/>
  <c r="S257" i="5" s="1"/>
  <c r="P257" i="5" s="1"/>
  <c r="T257" i="5" a="1"/>
  <c r="T257" i="5" s="1"/>
  <c r="J257" i="5"/>
  <c r="S208" i="5" a="1"/>
  <c r="S208" i="5" s="1"/>
  <c r="P208" i="5" s="1"/>
  <c r="J208" i="5"/>
  <c r="T208" i="5" a="1"/>
  <c r="T208" i="5" s="1"/>
  <c r="M103" i="5"/>
  <c r="O201" i="5"/>
  <c r="N225" i="5"/>
  <c r="L225" i="5"/>
  <c r="S145" i="5" a="1"/>
  <c r="S145" i="5" s="1"/>
  <c r="P145" i="5" s="1"/>
  <c r="T145" i="5" a="1"/>
  <c r="T145" i="5" s="1"/>
  <c r="J145" i="5"/>
  <c r="S159" i="5" a="1"/>
  <c r="S159" i="5" s="1"/>
  <c r="P159" i="5" s="1"/>
  <c r="T159" i="5" a="1"/>
  <c r="T159" i="5" s="1"/>
  <c r="J159" i="5"/>
  <c r="S194" i="5" a="1"/>
  <c r="S194" i="5" s="1"/>
  <c r="P194" i="5" s="1"/>
  <c r="T194" i="5" a="1"/>
  <c r="T194" i="5" s="1"/>
  <c r="J194" i="5"/>
  <c r="M232" i="5"/>
  <c r="O93" i="5"/>
  <c r="O153" i="5"/>
  <c r="O245" i="5"/>
  <c r="O101" i="5"/>
  <c r="K229" i="5"/>
  <c r="K270" i="5"/>
  <c r="K159" i="5"/>
  <c r="J205" i="5"/>
  <c r="S205" i="5" a="1"/>
  <c r="S205" i="5" s="1"/>
  <c r="P205" i="5" s="1"/>
  <c r="T205" i="5" a="1"/>
  <c r="T205" i="5" s="1"/>
  <c r="M260" i="5"/>
  <c r="O212" i="5"/>
  <c r="N307" i="5"/>
  <c r="M240" i="5"/>
  <c r="M225" i="5"/>
  <c r="K123" i="5"/>
  <c r="N259" i="5"/>
  <c r="N206" i="5"/>
  <c r="L206" i="5"/>
  <c r="N250" i="5"/>
  <c r="L250" i="5"/>
  <c r="K245" i="5"/>
  <c r="K271" i="5"/>
  <c r="O314" i="5"/>
  <c r="O311" i="5"/>
  <c r="S129" i="5" a="1"/>
  <c r="S129" i="5" s="1"/>
  <c r="P129" i="5" s="1"/>
  <c r="T129" i="5" a="1"/>
  <c r="T129" i="5" s="1"/>
  <c r="J129" i="5"/>
  <c r="S232" i="5" a="1"/>
  <c r="S232" i="5" s="1"/>
  <c r="P232" i="5" s="1"/>
  <c r="T232" i="5" a="1"/>
  <c r="T232" i="5" s="1"/>
  <c r="J232" i="5"/>
  <c r="L240" i="5"/>
  <c r="N240" i="5"/>
  <c r="K139" i="5"/>
  <c r="S170" i="5" a="1"/>
  <c r="S170" i="5" s="1"/>
  <c r="P170" i="5" s="1"/>
  <c r="J170" i="5"/>
  <c r="T170" i="5" a="1"/>
  <c r="T170" i="5" s="1"/>
  <c r="M298" i="5"/>
  <c r="O197" i="5"/>
  <c r="N315" i="5"/>
  <c r="T5" i="5" a="1"/>
  <c r="T5" i="5" s="1"/>
  <c r="J5" i="5"/>
  <c r="S5" i="5" a="1"/>
  <c r="S5" i="5" s="1"/>
  <c r="P5" i="5" s="1"/>
  <c r="T230" i="5" a="1"/>
  <c r="T230" i="5" s="1"/>
  <c r="J230" i="5"/>
  <c r="S230" i="5" a="1"/>
  <c r="S230" i="5" s="1"/>
  <c r="P230" i="5" s="1"/>
  <c r="T294" i="5" a="1"/>
  <c r="T294" i="5" s="1"/>
  <c r="S294" i="5" a="1"/>
  <c r="S294" i="5" s="1"/>
  <c r="P294" i="5" s="1"/>
  <c r="J294" i="5"/>
  <c r="N204" i="5"/>
  <c r="L204" i="5"/>
  <c r="N217" i="5"/>
  <c r="O259" i="5"/>
  <c r="M227" i="5"/>
  <c r="O331" i="5"/>
  <c r="O310" i="5"/>
  <c r="S285" i="5" a="1"/>
  <c r="S285" i="5" s="1"/>
  <c r="P285" i="5" s="1"/>
  <c r="T285" i="5" a="1"/>
  <c r="T285" i="5" s="1"/>
  <c r="J285" i="5"/>
  <c r="S309" i="5" a="1"/>
  <c r="S309" i="5" s="1"/>
  <c r="P309" i="5" s="1"/>
  <c r="J309" i="5"/>
  <c r="T309" i="5" a="1"/>
  <c r="T309" i="5" s="1"/>
  <c r="L186" i="5"/>
  <c r="N186" i="5"/>
  <c r="N213" i="5"/>
  <c r="O338" i="5"/>
  <c r="K143" i="5"/>
  <c r="K830" i="4" l="1"/>
  <c r="K828" i="4"/>
  <c r="K820" i="4"/>
  <c r="K824" i="4"/>
  <c r="K821" i="4"/>
  <c r="K823" i="4"/>
  <c r="K825" i="4"/>
  <c r="K819" i="4"/>
  <c r="K827" i="4"/>
  <c r="K818" i="4"/>
  <c r="K826" i="4"/>
  <c r="J86" i="4"/>
  <c r="J80" i="4"/>
  <c r="J84" i="4"/>
  <c r="J83" i="4"/>
  <c r="J82" i="4"/>
  <c r="J78" i="4"/>
  <c r="J81" i="4"/>
  <c r="J77" i="4"/>
  <c r="F493" i="4"/>
  <c r="I96" i="4"/>
  <c r="I93" i="4"/>
  <c r="I81" i="4"/>
  <c r="I91" i="4"/>
  <c r="I94" i="4"/>
  <c r="I83" i="4"/>
  <c r="K791" i="4"/>
  <c r="I441" i="4"/>
  <c r="I542" i="4"/>
  <c r="D738" i="4"/>
  <c r="I737" i="4"/>
  <c r="F135" i="4"/>
  <c r="K164" i="4" s="1"/>
  <c r="K163" i="4"/>
  <c r="K876" i="4"/>
  <c r="K879" i="4"/>
  <c r="K869" i="4"/>
  <c r="I335" i="4"/>
  <c r="I317" i="4"/>
  <c r="I331" i="4"/>
  <c r="I76" i="4"/>
  <c r="K101" i="4"/>
  <c r="K97" i="4"/>
  <c r="K98" i="4"/>
  <c r="K96" i="4"/>
  <c r="K95" i="4"/>
  <c r="K99" i="4"/>
  <c r="K86" i="4"/>
  <c r="I812" i="4"/>
  <c r="I804" i="4"/>
  <c r="I807" i="4"/>
  <c r="I808" i="4"/>
  <c r="I809" i="4"/>
  <c r="I805" i="4"/>
  <c r="I800" i="4"/>
  <c r="I806" i="4"/>
  <c r="I797" i="4"/>
  <c r="I810" i="4"/>
  <c r="I799" i="4"/>
  <c r="D135" i="4"/>
  <c r="I154" i="4"/>
  <c r="I429" i="4"/>
  <c r="I550" i="4"/>
  <c r="I801" i="4"/>
  <c r="I857" i="4"/>
  <c r="K455" i="4"/>
  <c r="K453" i="4"/>
  <c r="J810" i="4"/>
  <c r="K864" i="4"/>
  <c r="J79" i="4"/>
  <c r="F127" i="4"/>
  <c r="K127" i="4"/>
  <c r="K797" i="4"/>
  <c r="J548" i="4"/>
  <c r="J543" i="4"/>
  <c r="J542" i="4"/>
  <c r="J544" i="4"/>
  <c r="J546" i="4"/>
  <c r="J537" i="4"/>
  <c r="J536" i="4"/>
  <c r="J545" i="4"/>
  <c r="J535" i="4"/>
  <c r="K563" i="4"/>
  <c r="K557" i="4"/>
  <c r="K552" i="4"/>
  <c r="K559" i="4"/>
  <c r="K558" i="4"/>
  <c r="K551" i="4"/>
  <c r="K553" i="4"/>
  <c r="K560" i="4"/>
  <c r="K544" i="4"/>
  <c r="K550" i="4"/>
  <c r="K547" i="4"/>
  <c r="K555" i="4"/>
  <c r="K554" i="4"/>
  <c r="K561" i="4"/>
  <c r="I904" i="4"/>
  <c r="K427" i="4"/>
  <c r="I432" i="4"/>
  <c r="I803" i="4"/>
  <c r="I324" i="4"/>
  <c r="K882" i="4"/>
  <c r="I371" i="4"/>
  <c r="K792" i="4"/>
  <c r="K794" i="4"/>
  <c r="K443" i="4"/>
  <c r="K439" i="4"/>
  <c r="I794" i="4"/>
  <c r="I791" i="4"/>
  <c r="K78" i="4"/>
  <c r="I430" i="4"/>
  <c r="I440" i="4"/>
  <c r="I443" i="4"/>
  <c r="J440" i="4"/>
  <c r="I869" i="4"/>
  <c r="I867" i="4"/>
  <c r="K423" i="4"/>
  <c r="K77" i="4"/>
  <c r="J325" i="4"/>
  <c r="J315" i="4"/>
  <c r="J323" i="4"/>
  <c r="I454" i="4"/>
  <c r="I455" i="4"/>
  <c r="K440" i="4"/>
  <c r="I543" i="4"/>
  <c r="K161" i="4"/>
  <c r="I535" i="4"/>
  <c r="K881" i="4"/>
  <c r="K883" i="4"/>
  <c r="K885" i="4"/>
  <c r="K542" i="4"/>
  <c r="J146" i="4"/>
  <c r="J438" i="4"/>
  <c r="I788" i="4"/>
  <c r="J868" i="4"/>
  <c r="J871" i="4"/>
  <c r="I900" i="4"/>
  <c r="F372" i="4"/>
  <c r="I319" i="4"/>
  <c r="K340" i="4"/>
  <c r="K329" i="4"/>
  <c r="K337" i="4"/>
  <c r="K326" i="4"/>
  <c r="K84" i="4"/>
  <c r="K87" i="4"/>
  <c r="K327" i="4"/>
  <c r="K865" i="4"/>
  <c r="K928" i="4"/>
  <c r="K919" i="4"/>
  <c r="K925" i="4"/>
  <c r="K916" i="4"/>
  <c r="K917" i="4"/>
  <c r="K915" i="4"/>
  <c r="K909" i="4"/>
  <c r="I85" i="4"/>
  <c r="I311" i="4"/>
  <c r="I326" i="4"/>
  <c r="I321" i="4"/>
  <c r="I318" i="4"/>
  <c r="E459" i="4"/>
  <c r="J864" i="4"/>
  <c r="K72" i="4"/>
  <c r="K92" i="4"/>
  <c r="J539" i="4"/>
  <c r="K315" i="4"/>
  <c r="K428" i="4"/>
  <c r="K75" i="4"/>
  <c r="I549" i="4"/>
  <c r="K817" i="4"/>
  <c r="K812" i="4"/>
  <c r="K810" i="4"/>
  <c r="K811" i="4"/>
  <c r="K813" i="4"/>
  <c r="K802" i="4"/>
  <c r="K809" i="4"/>
  <c r="K807" i="4"/>
  <c r="K799" i="4"/>
  <c r="K804" i="4"/>
  <c r="K803" i="4"/>
  <c r="K800" i="4"/>
  <c r="K815" i="4"/>
  <c r="K805" i="4"/>
  <c r="K814" i="4"/>
  <c r="J815" i="4"/>
  <c r="J811" i="4"/>
  <c r="J813" i="4"/>
  <c r="J803" i="4"/>
  <c r="J812" i="4"/>
  <c r="J808" i="4"/>
  <c r="J809" i="4"/>
  <c r="I447" i="4"/>
  <c r="I428" i="4"/>
  <c r="I423" i="4"/>
  <c r="I442" i="4"/>
  <c r="E738" i="4"/>
  <c r="I544" i="4"/>
  <c r="I534" i="4"/>
  <c r="K880" i="4"/>
  <c r="I79" i="4"/>
  <c r="D127" i="4"/>
  <c r="I126" i="4"/>
  <c r="K868" i="4"/>
  <c r="J74" i="4"/>
  <c r="I78" i="4"/>
  <c r="I327" i="4"/>
  <c r="K424" i="4"/>
  <c r="J807" i="4"/>
  <c r="I72" i="4"/>
  <c r="K451" i="4"/>
  <c r="I524" i="4"/>
  <c r="I520" i="4"/>
  <c r="I519" i="4"/>
  <c r="I521" i="4"/>
  <c r="I522" i="4"/>
  <c r="I802" i="4"/>
  <c r="I858" i="4"/>
  <c r="J450" i="4"/>
  <c r="K888" i="4"/>
  <c r="I880" i="4"/>
  <c r="J76" i="4"/>
  <c r="F738" i="4"/>
  <c r="K737" i="4"/>
  <c r="J805" i="4"/>
  <c r="I866" i="4"/>
  <c r="J802" i="4"/>
  <c r="J798" i="4"/>
  <c r="J800" i="4"/>
  <c r="J791" i="4"/>
  <c r="J795" i="4"/>
  <c r="J797" i="4"/>
  <c r="J799" i="4"/>
  <c r="J788" i="4"/>
  <c r="J796" i="4"/>
  <c r="J789" i="4"/>
  <c r="J794" i="4"/>
  <c r="J913" i="4"/>
  <c r="J910" i="4"/>
  <c r="J903" i="4"/>
  <c r="J907" i="4"/>
  <c r="J901" i="4"/>
  <c r="J900" i="4"/>
  <c r="J909" i="4"/>
  <c r="J911" i="4"/>
  <c r="J908" i="4"/>
  <c r="J899" i="4"/>
  <c r="J906" i="4"/>
  <c r="J904" i="4"/>
  <c r="J902" i="4"/>
  <c r="I825" i="4"/>
  <c r="I822" i="4"/>
  <c r="I813" i="4"/>
  <c r="I819" i="4"/>
  <c r="I821" i="4"/>
  <c r="I820" i="4"/>
  <c r="I815" i="4"/>
  <c r="I814" i="4"/>
  <c r="I823" i="4"/>
  <c r="I816" i="4"/>
  <c r="I818" i="4"/>
  <c r="J877" i="4"/>
  <c r="K529" i="4"/>
  <c r="K526" i="4"/>
  <c r="K524" i="4"/>
  <c r="K527" i="4"/>
  <c r="K808" i="4"/>
  <c r="I82" i="4"/>
  <c r="K425" i="4"/>
  <c r="K543" i="4"/>
  <c r="I73" i="4"/>
  <c r="K789" i="4"/>
  <c r="K436" i="4"/>
  <c r="K438" i="4"/>
  <c r="K444" i="4"/>
  <c r="I795" i="4"/>
  <c r="I796" i="4"/>
  <c r="I84" i="4"/>
  <c r="I437" i="4"/>
  <c r="I433" i="4"/>
  <c r="I438" i="4"/>
  <c r="I871" i="4"/>
  <c r="I862" i="4"/>
  <c r="K76" i="4"/>
  <c r="K80" i="4"/>
  <c r="J320" i="4"/>
  <c r="J437" i="4"/>
  <c r="J427" i="4"/>
  <c r="J434" i="4"/>
  <c r="J425" i="4"/>
  <c r="I457" i="4"/>
  <c r="I888" i="4"/>
  <c r="I885" i="4"/>
  <c r="I88" i="4"/>
  <c r="K159" i="4"/>
  <c r="I329" i="4"/>
  <c r="J806" i="4"/>
  <c r="K873" i="4"/>
  <c r="K886" i="4"/>
  <c r="K858" i="4"/>
  <c r="K866" i="4"/>
  <c r="K538" i="4"/>
  <c r="J441" i="4"/>
  <c r="J866" i="4"/>
  <c r="I127" i="4"/>
  <c r="I427" i="4"/>
  <c r="K85" i="4"/>
  <c r="K862" i="4"/>
  <c r="K870" i="4"/>
  <c r="K871" i="4"/>
  <c r="I77" i="4"/>
  <c r="I87" i="4"/>
  <c r="I314" i="4"/>
  <c r="I332" i="4"/>
  <c r="I323" i="4"/>
  <c r="I322" i="4"/>
  <c r="K91" i="4"/>
  <c r="K89" i="4"/>
  <c r="E493" i="4"/>
  <c r="K788" i="4"/>
  <c r="I558" i="4"/>
  <c r="I556" i="4"/>
  <c r="I555" i="4"/>
  <c r="I553" i="4"/>
  <c r="I554" i="4"/>
  <c r="I548" i="4"/>
  <c r="I536" i="4"/>
  <c r="I552" i="4"/>
  <c r="I547" i="4"/>
  <c r="I538" i="4"/>
  <c r="I545" i="4"/>
  <c r="J514" i="4"/>
  <c r="J510" i="4"/>
  <c r="J509" i="4"/>
  <c r="J511" i="4"/>
  <c r="K893" i="4"/>
  <c r="K889" i="4"/>
  <c r="K887" i="4"/>
  <c r="K891" i="4"/>
  <c r="K890" i="4"/>
  <c r="I551" i="4"/>
  <c r="K872" i="4"/>
  <c r="J75" i="4"/>
  <c r="I439" i="4"/>
  <c r="I557" i="4"/>
  <c r="K796" i="4"/>
  <c r="J804" i="4"/>
  <c r="J72" i="4"/>
  <c r="K452" i="4"/>
  <c r="K450" i="4"/>
  <c r="K447" i="4"/>
  <c r="K446" i="4"/>
  <c r="K449" i="4"/>
  <c r="K448" i="4"/>
  <c r="K445" i="4"/>
  <c r="K435" i="4"/>
  <c r="K433" i="4"/>
  <c r="K432" i="4"/>
  <c r="K878" i="4"/>
  <c r="I313" i="4"/>
  <c r="J451" i="4"/>
  <c r="J445" i="4"/>
  <c r="J448" i="4"/>
  <c r="J446" i="4"/>
  <c r="J444" i="4"/>
  <c r="J449" i="4"/>
  <c r="J447" i="4"/>
  <c r="J513" i="4"/>
  <c r="K437" i="4"/>
  <c r="K806" i="4"/>
  <c r="I881" i="4"/>
  <c r="I876" i="4"/>
  <c r="I875" i="4"/>
  <c r="I868" i="4"/>
  <c r="I877" i="4"/>
  <c r="I865" i="4"/>
  <c r="K430" i="4"/>
  <c r="F459" i="4"/>
  <c r="K829" i="4"/>
  <c r="I75" i="4"/>
  <c r="I320" i="4"/>
  <c r="I426" i="4"/>
  <c r="I546" i="4"/>
  <c r="K822" i="4"/>
  <c r="I425" i="4"/>
  <c r="D459" i="4"/>
  <c r="K816" i="4"/>
  <c r="J878" i="4"/>
  <c r="J875" i="4"/>
  <c r="J872" i="4"/>
  <c r="J876" i="4"/>
  <c r="J873" i="4"/>
  <c r="J874" i="4"/>
  <c r="J85" i="4"/>
  <c r="J814" i="4"/>
  <c r="K892" i="4"/>
  <c r="J73" i="4"/>
  <c r="K458" i="4"/>
  <c r="K798" i="4"/>
  <c r="I923" i="4"/>
  <c r="I903" i="4"/>
  <c r="I916" i="4"/>
  <c r="I912" i="4"/>
  <c r="I905" i="4"/>
  <c r="I911" i="4"/>
  <c r="I907" i="4"/>
  <c r="I919" i="4"/>
  <c r="I913" i="4"/>
  <c r="I906" i="4"/>
  <c r="I920" i="4"/>
  <c r="I859" i="4"/>
  <c r="I95" i="4"/>
  <c r="D372" i="4"/>
  <c r="D493" i="4"/>
  <c r="I493" i="4" s="1"/>
  <c r="I492" i="4"/>
  <c r="J793" i="4"/>
  <c r="I434" i="4"/>
  <c r="K88" i="4"/>
  <c r="J737" i="4"/>
  <c r="K790" i="4"/>
  <c r="K793" i="4"/>
  <c r="K431" i="4"/>
  <c r="K434" i="4"/>
  <c r="K534" i="4"/>
  <c r="I793" i="4"/>
  <c r="K429" i="4"/>
  <c r="I436" i="4"/>
  <c r="I435" i="4"/>
  <c r="I446" i="4"/>
  <c r="I864" i="4"/>
  <c r="I860" i="4"/>
  <c r="I873" i="4"/>
  <c r="K74" i="4"/>
  <c r="I459" i="4"/>
  <c r="I449" i="4"/>
  <c r="I456" i="4"/>
  <c r="I451" i="4"/>
  <c r="I541" i="4"/>
  <c r="I539" i="4"/>
  <c r="K162" i="4"/>
  <c r="I537" i="4"/>
  <c r="J867" i="4"/>
  <c r="K874" i="4"/>
  <c r="K875" i="4"/>
  <c r="K884" i="4"/>
  <c r="K540" i="4"/>
  <c r="K537" i="4"/>
  <c r="E135" i="4"/>
  <c r="J148" i="4"/>
  <c r="J443" i="4"/>
  <c r="I789" i="4"/>
  <c r="I901" i="4"/>
  <c r="K83" i="4"/>
  <c r="K859" i="4"/>
  <c r="K861" i="4"/>
  <c r="I86" i="4"/>
  <c r="I89" i="4"/>
  <c r="I315" i="4"/>
  <c r="I312" i="4"/>
  <c r="I333" i="4"/>
  <c r="I334" i="4"/>
  <c r="E372" i="4"/>
  <c r="K73" i="4"/>
  <c r="K93" i="4"/>
  <c r="K94" i="4"/>
  <c r="E127" i="4"/>
  <c r="K860" i="4"/>
  <c r="AX299" i="5" l="1"/>
  <c r="AN315" i="5"/>
  <c r="BK280" i="5"/>
  <c r="AX339" i="5"/>
  <c r="AJ336" i="5"/>
  <c r="AJ212" i="5"/>
  <c r="AV115" i="5"/>
  <c r="BO266" i="5"/>
  <c r="AN321" i="5"/>
  <c r="AO296" i="5"/>
  <c r="AO235" i="5"/>
  <c r="AV335" i="5"/>
  <c r="BG275" i="5"/>
  <c r="AM284" i="5"/>
  <c r="AH287" i="5"/>
  <c r="AS215" i="5"/>
  <c r="BA329" i="5"/>
  <c r="AM231" i="5"/>
  <c r="BJ305" i="5"/>
  <c r="AW326" i="5"/>
  <c r="AT184" i="5"/>
  <c r="BE135" i="5"/>
  <c r="AM317" i="5"/>
  <c r="AJ288" i="5"/>
  <c r="AO284" i="5"/>
  <c r="BA184" i="5"/>
  <c r="BH269" i="5"/>
  <c r="AJ206" i="5"/>
  <c r="AT317" i="5"/>
  <c r="AO211" i="5"/>
  <c r="AM334" i="5"/>
  <c r="AN283" i="5"/>
  <c r="BM267" i="5"/>
  <c r="AI320" i="5"/>
  <c r="AL186" i="5"/>
  <c r="AQ281" i="5"/>
  <c r="AL217" i="5"/>
  <c r="AM308" i="5"/>
  <c r="AL303" i="5"/>
  <c r="BB324" i="5"/>
  <c r="AI326" i="5"/>
  <c r="AH315" i="5"/>
  <c r="AW308" i="5"/>
  <c r="AL276" i="5"/>
  <c r="AW234" i="5"/>
  <c r="BA276" i="5"/>
  <c r="AO139" i="5"/>
  <c r="AJ186" i="5"/>
  <c r="AH330" i="5"/>
  <c r="AQ302" i="5"/>
  <c r="AX319" i="5"/>
  <c r="AW290" i="5"/>
  <c r="AQ273" i="5"/>
  <c r="AM312" i="5"/>
  <c r="AH192" i="5"/>
  <c r="AV220" i="5"/>
  <c r="AJ282" i="5"/>
  <c r="AS334" i="5"/>
  <c r="AM336" i="5"/>
  <c r="BE222" i="5"/>
  <c r="BG305" i="5"/>
  <c r="BN299" i="5"/>
  <c r="BG274" i="5"/>
  <c r="AK172" i="5"/>
  <c r="BH274" i="5"/>
  <c r="BE329" i="5"/>
  <c r="BC305" i="5"/>
  <c r="AU224" i="5"/>
  <c r="AV305" i="5"/>
  <c r="AN238" i="5"/>
  <c r="AI330" i="5"/>
  <c r="AH129" i="5"/>
  <c r="AN266" i="5"/>
  <c r="AZ327" i="5"/>
  <c r="BB254" i="5"/>
  <c r="AI302" i="5"/>
  <c r="AJ326" i="5"/>
  <c r="AH285" i="5"/>
  <c r="BG236" i="5"/>
  <c r="AV287" i="5"/>
  <c r="AK260" i="5"/>
  <c r="AJ305" i="5"/>
  <c r="AJ120" i="5"/>
  <c r="AR302" i="5"/>
  <c r="AL331" i="5"/>
  <c r="AH232" i="5"/>
  <c r="AW299" i="5"/>
  <c r="AI290" i="5"/>
  <c r="AX177" i="5"/>
  <c r="AX202" i="5"/>
  <c r="AN268" i="5"/>
  <c r="AK142" i="5"/>
  <c r="AM274" i="5"/>
  <c r="BA321" i="5"/>
  <c r="BH141" i="5"/>
  <c r="AN301" i="5"/>
  <c r="BA308" i="5"/>
  <c r="BG339" i="5"/>
  <c r="AN211" i="5"/>
  <c r="BN160" i="5"/>
  <c r="AT308" i="5"/>
  <c r="BE280" i="5"/>
  <c r="AQ336" i="5"/>
  <c r="BJ292" i="5"/>
  <c r="AH277" i="5"/>
  <c r="AS319" i="5"/>
  <c r="BF308" i="5"/>
  <c r="AT267" i="5"/>
  <c r="AO312" i="5"/>
  <c r="AI310" i="5"/>
  <c r="BD339" i="5"/>
  <c r="AV277" i="5"/>
  <c r="AM335" i="5"/>
  <c r="AY100" i="5"/>
  <c r="BA287" i="5"/>
  <c r="AO288" i="5"/>
  <c r="AH293" i="5"/>
  <c r="BP322" i="5"/>
  <c r="AM268" i="5"/>
  <c r="AP272" i="5"/>
  <c r="AS195" i="5"/>
  <c r="AT214" i="5"/>
  <c r="BQ324" i="5"/>
  <c r="AN336" i="5"/>
  <c r="BA173" i="5"/>
  <c r="AM295" i="5"/>
  <c r="AL335" i="5"/>
  <c r="BA305" i="5"/>
  <c r="AP313" i="5"/>
  <c r="AW312" i="5"/>
  <c r="AR269" i="5"/>
  <c r="AS330" i="5"/>
  <c r="AM171" i="5"/>
  <c r="AT335" i="5"/>
  <c r="AZ324" i="5"/>
  <c r="AI271" i="5"/>
  <c r="BE255" i="5"/>
  <c r="BF237" i="5"/>
  <c r="AZ339" i="5"/>
  <c r="BK255" i="5"/>
  <c r="AU276" i="5"/>
  <c r="AN270" i="5"/>
  <c r="AH230" i="5"/>
  <c r="BJ166" i="5"/>
  <c r="BB214" i="5"/>
  <c r="BE308" i="5"/>
  <c r="AQ206" i="5"/>
  <c r="BP244" i="5"/>
  <c r="AO251" i="5"/>
  <c r="AL290" i="5"/>
  <c r="AU190" i="5"/>
  <c r="AT306" i="5"/>
  <c r="AR237" i="5"/>
  <c r="AH295" i="5"/>
  <c r="AL293" i="5"/>
  <c r="BC161" i="5"/>
  <c r="BE299" i="5"/>
  <c r="AK237" i="5"/>
  <c r="AN158" i="5"/>
  <c r="AU280" i="5"/>
  <c r="AW187" i="5"/>
  <c r="AN256" i="5"/>
  <c r="AO228" i="5"/>
  <c r="AL305" i="5"/>
  <c r="BC299" i="5"/>
  <c r="AU217" i="5"/>
  <c r="AO206" i="5"/>
  <c r="AS269" i="5"/>
  <c r="AR300" i="5"/>
  <c r="AJ301" i="5"/>
  <c r="AJ328" i="5"/>
  <c r="AL300" i="5"/>
  <c r="AQ292" i="5"/>
  <c r="AM234" i="5"/>
  <c r="AY171" i="5"/>
  <c r="AW282" i="5"/>
  <c r="AM201" i="5"/>
  <c r="AQ210" i="5"/>
  <c r="AH145" i="5"/>
  <c r="AT293" i="5"/>
  <c r="AU244" i="5"/>
  <c r="AX308" i="5"/>
  <c r="AT220" i="5"/>
  <c r="AL317" i="5"/>
  <c r="AJ299" i="5"/>
  <c r="AI229" i="5"/>
  <c r="AU135" i="5"/>
  <c r="AT163" i="5"/>
  <c r="AJ293" i="5"/>
  <c r="AI306" i="5"/>
  <c r="AM251" i="5"/>
  <c r="AJ319" i="5"/>
  <c r="BH267" i="5"/>
  <c r="AI127" i="5"/>
  <c r="AH322" i="5"/>
  <c r="AP267" i="5"/>
  <c r="BI177" i="5"/>
  <c r="BF209" i="5"/>
  <c r="AP279" i="5"/>
  <c r="AR143" i="5"/>
  <c r="AN272" i="5"/>
  <c r="AM105" i="5"/>
  <c r="BI276" i="5"/>
  <c r="AS163" i="5"/>
  <c r="AI304" i="5"/>
  <c r="AW210" i="5"/>
  <c r="BB262" i="5"/>
  <c r="AR228" i="5"/>
  <c r="BG317" i="5"/>
  <c r="AP233" i="5"/>
  <c r="BE189" i="5"/>
  <c r="AM246" i="5"/>
  <c r="AL206" i="5"/>
  <c r="AP317" i="5"/>
  <c r="AX187" i="5"/>
  <c r="AH159" i="5"/>
  <c r="AN306" i="5"/>
  <c r="AJ139" i="5"/>
  <c r="AU150" i="5"/>
  <c r="AL334" i="5"/>
  <c r="AK255" i="5"/>
  <c r="AK286" i="5"/>
  <c r="AK276" i="5"/>
  <c r="AO186" i="5"/>
  <c r="AO268" i="5"/>
  <c r="AP276" i="5"/>
  <c r="AQ180" i="5"/>
  <c r="AW196" i="5"/>
  <c r="AU247" i="5"/>
  <c r="AT156" i="5"/>
  <c r="AJ274" i="5"/>
  <c r="AO254" i="5"/>
  <c r="BK322" i="5"/>
  <c r="AI296" i="5"/>
  <c r="AH328" i="5"/>
  <c r="AZ242" i="5"/>
  <c r="AT258" i="5"/>
  <c r="AN335" i="5"/>
  <c r="BB222" i="5"/>
  <c r="AI313" i="5"/>
  <c r="BO317" i="5"/>
  <c r="BC276" i="5"/>
  <c r="AT279" i="5"/>
  <c r="BG266" i="5"/>
  <c r="AL150" i="5"/>
  <c r="AQ279" i="5"/>
  <c r="AJ264" i="5"/>
  <c r="AY198" i="5"/>
  <c r="AI297" i="5"/>
  <c r="BF317" i="5"/>
  <c r="AL89" i="5"/>
  <c r="BI164" i="5"/>
  <c r="AL163" i="5"/>
  <c r="AK302" i="5"/>
  <c r="AY202" i="5"/>
  <c r="AH316" i="5"/>
  <c r="AZ160" i="5"/>
  <c r="AZ224" i="5"/>
  <c r="AY326" i="5"/>
  <c r="AP234" i="5"/>
  <c r="AQ216" i="5"/>
  <c r="BD327" i="5"/>
  <c r="BA223" i="5"/>
  <c r="AZ211" i="5"/>
  <c r="AR277" i="5"/>
  <c r="AI301" i="5"/>
  <c r="AK267" i="5"/>
  <c r="AW319" i="5"/>
  <c r="AL225" i="5"/>
  <c r="AJ159" i="5"/>
  <c r="AO213" i="5"/>
  <c r="BH262" i="5"/>
  <c r="AU326" i="5"/>
  <c r="AZ234" i="5"/>
  <c r="AY266" i="5"/>
  <c r="AN213" i="5"/>
  <c r="AM213" i="5"/>
  <c r="AW185" i="5"/>
  <c r="AJ158" i="5"/>
  <c r="AR135" i="5"/>
  <c r="AU213" i="5"/>
  <c r="AJ182" i="5"/>
  <c r="BG329" i="5"/>
  <c r="AW156" i="5"/>
  <c r="AM214" i="5"/>
  <c r="BB192" i="5"/>
  <c r="AJ196" i="5"/>
  <c r="AM167" i="5"/>
  <c r="AS198" i="5"/>
  <c r="BJ324" i="5"/>
  <c r="AW223" i="5"/>
  <c r="AK114" i="5"/>
  <c r="AS141" i="5"/>
  <c r="AW118" i="5"/>
  <c r="AQ214" i="5"/>
  <c r="AN329" i="5"/>
  <c r="AH274" i="5"/>
  <c r="AW102" i="5"/>
  <c r="AV324" i="5"/>
  <c r="AQ264" i="5"/>
  <c r="BL220" i="5"/>
  <c r="AS211" i="5"/>
  <c r="AR184" i="5"/>
  <c r="AL258" i="5"/>
  <c r="AV329" i="5"/>
  <c r="AM211" i="5"/>
  <c r="BI236" i="5"/>
  <c r="AN265" i="5"/>
  <c r="BC196" i="5"/>
  <c r="AM137" i="5"/>
  <c r="AI30" i="5"/>
  <c r="AY69" i="5"/>
  <c r="AO265" i="5"/>
  <c r="AY173" i="5"/>
  <c r="BB224" i="5"/>
  <c r="AI213" i="5"/>
  <c r="AS51" i="5"/>
  <c r="BC109" i="5"/>
  <c r="AU115" i="5"/>
  <c r="AS137" i="5"/>
  <c r="AL191" i="5"/>
  <c r="AH292" i="5"/>
  <c r="AM303" i="5"/>
  <c r="AQ176" i="5"/>
  <c r="AH271" i="5"/>
  <c r="AJ119" i="5"/>
  <c r="AO20" i="5"/>
  <c r="AO244" i="5"/>
  <c r="AW165" i="5"/>
  <c r="AK144" i="5"/>
  <c r="AV111" i="5"/>
  <c r="AV209" i="5"/>
  <c r="AU327" i="5"/>
  <c r="AH93" i="5"/>
  <c r="BL185" i="5"/>
  <c r="BL160" i="5"/>
  <c r="BK189" i="5"/>
  <c r="AT259" i="5"/>
  <c r="AL200" i="5"/>
  <c r="AQ313" i="5"/>
  <c r="AQ189" i="5"/>
  <c r="BA133" i="5"/>
  <c r="AH333" i="5"/>
  <c r="AW306" i="5"/>
  <c r="AI153" i="5"/>
  <c r="AJ271" i="5"/>
  <c r="AQ286" i="5"/>
  <c r="BL116" i="5"/>
  <c r="BJ269" i="5"/>
  <c r="AN337" i="5"/>
  <c r="AP116" i="5"/>
  <c r="AR324" i="5"/>
  <c r="AX101" i="5"/>
  <c r="BH287" i="5"/>
  <c r="AT329" i="5"/>
  <c r="AI325" i="5"/>
  <c r="AK301" i="5"/>
  <c r="AK311" i="5"/>
  <c r="AX327" i="5"/>
  <c r="AJ266" i="5"/>
  <c r="AL329" i="5"/>
  <c r="AR142" i="5"/>
  <c r="AJ281" i="5"/>
  <c r="BG308" i="5"/>
  <c r="AP292" i="5"/>
  <c r="BH321" i="5"/>
  <c r="BC286" i="5"/>
  <c r="AI187" i="5"/>
  <c r="AL320" i="5"/>
  <c r="AM276" i="5"/>
  <c r="AW249" i="5"/>
  <c r="BI322" i="5"/>
  <c r="BB237" i="5"/>
  <c r="AH294" i="5"/>
  <c r="AL330" i="5"/>
  <c r="AQ299" i="5"/>
  <c r="AH244" i="5"/>
  <c r="AR280" i="5"/>
  <c r="AW279" i="5"/>
  <c r="AX209" i="5"/>
  <c r="AU286" i="5"/>
  <c r="AV274" i="5"/>
  <c r="AW268" i="5"/>
  <c r="AO320" i="5"/>
  <c r="AR231" i="5"/>
  <c r="AO267" i="5"/>
  <c r="AQ308" i="5"/>
  <c r="AP280" i="5"/>
  <c r="AQ329" i="5"/>
  <c r="AJ292" i="5"/>
  <c r="AR202" i="5"/>
  <c r="BL324" i="5"/>
  <c r="AL296" i="5"/>
  <c r="AX269" i="5"/>
  <c r="AW266" i="5"/>
  <c r="AT221" i="5"/>
  <c r="BN292" i="5"/>
  <c r="AN314" i="5"/>
  <c r="AK298" i="5"/>
  <c r="AI324" i="5"/>
  <c r="AJ195" i="5"/>
  <c r="BM166" i="5"/>
  <c r="AS317" i="5"/>
  <c r="AK227" i="5"/>
  <c r="AR328" i="5"/>
  <c r="AN171" i="5"/>
  <c r="AU77" i="5"/>
  <c r="AZ321" i="5"/>
  <c r="AK308" i="5"/>
  <c r="AN308" i="5"/>
  <c r="AX220" i="5"/>
  <c r="BQ255" i="5"/>
  <c r="AQ332" i="5"/>
  <c r="AM293" i="5"/>
  <c r="BE214" i="5"/>
  <c r="AK225" i="5"/>
  <c r="AJ243" i="5"/>
  <c r="AH313" i="5"/>
  <c r="AY183" i="5"/>
  <c r="BH166" i="5"/>
  <c r="AU234" i="5"/>
  <c r="AZ284" i="5"/>
  <c r="AO328" i="5"/>
  <c r="AQ321" i="5"/>
  <c r="AU306" i="5"/>
  <c r="AS335" i="5"/>
  <c r="BP273" i="5"/>
  <c r="AJ316" i="5"/>
  <c r="AU336" i="5"/>
  <c r="AJ134" i="5"/>
  <c r="AL259" i="5"/>
  <c r="AI338" i="5"/>
  <c r="BG328" i="5"/>
  <c r="AN281" i="5"/>
  <c r="AT312" i="5"/>
  <c r="BF235" i="5"/>
  <c r="AI245" i="5"/>
  <c r="AI268" i="5"/>
  <c r="AU177" i="5"/>
  <c r="AU202" i="5"/>
  <c r="AK137" i="5"/>
  <c r="BP275" i="5"/>
  <c r="AK120" i="5"/>
  <c r="AP221" i="5"/>
  <c r="AZ296" i="5"/>
  <c r="AQ224" i="5"/>
  <c r="AI184" i="5"/>
  <c r="AM209" i="5"/>
  <c r="AY224" i="5"/>
  <c r="BP324" i="5"/>
  <c r="AN312" i="5"/>
  <c r="BC171" i="5"/>
  <c r="AP138" i="5"/>
  <c r="AP326" i="5"/>
  <c r="AY267" i="5"/>
  <c r="AS322" i="5"/>
  <c r="AK299" i="5"/>
  <c r="BJ184" i="5"/>
  <c r="AW280" i="5"/>
  <c r="AI277" i="5"/>
  <c r="AP275" i="5"/>
  <c r="AL273" i="5"/>
  <c r="BI280" i="5"/>
  <c r="AH200" i="5"/>
  <c r="BI155" i="5"/>
  <c r="BK236" i="5"/>
  <c r="AJ223" i="5"/>
  <c r="AW287" i="5"/>
  <c r="BP192" i="5"/>
  <c r="BK220" i="5"/>
  <c r="AV300" i="5"/>
  <c r="AU321" i="5"/>
  <c r="AK99" i="5"/>
  <c r="AP282" i="5"/>
  <c r="AN267" i="5"/>
  <c r="AN248" i="5"/>
  <c r="AJ298" i="5"/>
  <c r="BE269" i="5"/>
  <c r="BD224" i="5"/>
  <c r="AN325" i="5"/>
  <c r="AS278" i="5"/>
  <c r="AS297" i="5"/>
  <c r="AM247" i="5"/>
  <c r="AJ303" i="5"/>
  <c r="AL233" i="5"/>
  <c r="BE287" i="5"/>
  <c r="BB302" i="5"/>
  <c r="AN307" i="5"/>
  <c r="BO275" i="5"/>
  <c r="AY308" i="5"/>
  <c r="AL279" i="5"/>
  <c r="AI317" i="5"/>
  <c r="AH273" i="5"/>
  <c r="AQ258" i="5"/>
  <c r="BA207" i="5"/>
  <c r="AK313" i="5"/>
  <c r="AX207" i="5"/>
  <c r="AN246" i="5"/>
  <c r="AH250" i="5"/>
  <c r="AK250" i="5"/>
  <c r="BJ317" i="5"/>
  <c r="AX279" i="5"/>
  <c r="AR161" i="5"/>
  <c r="AS300" i="5"/>
  <c r="AZ237" i="5"/>
  <c r="AI339" i="5"/>
  <c r="AZ255" i="5"/>
  <c r="AV334" i="5"/>
  <c r="BF321" i="5"/>
  <c r="AH290" i="5"/>
  <c r="AS155" i="5"/>
  <c r="AQ182" i="5"/>
  <c r="AI267" i="5"/>
  <c r="AO333" i="5"/>
  <c r="AI278" i="5"/>
  <c r="AW228" i="5"/>
  <c r="AU329" i="5"/>
  <c r="AR274" i="5"/>
  <c r="AM313" i="5"/>
  <c r="AJ317" i="5"/>
  <c r="BB109" i="5"/>
  <c r="AT299" i="5"/>
  <c r="BD322" i="5"/>
  <c r="AJ231" i="5"/>
  <c r="AO131" i="5"/>
  <c r="AS262" i="5"/>
  <c r="AM212" i="5"/>
  <c r="AQ297" i="5"/>
  <c r="AQ247" i="5"/>
  <c r="AJ254" i="5"/>
  <c r="AN279" i="5"/>
  <c r="AZ200" i="5"/>
  <c r="AI100" i="5"/>
  <c r="AH283" i="5"/>
  <c r="AW304" i="5"/>
  <c r="BM192" i="5"/>
  <c r="BK172" i="5"/>
  <c r="AI172" i="5"/>
  <c r="BJ247" i="5"/>
  <c r="AZ287" i="5"/>
  <c r="AM240" i="5"/>
  <c r="AI132" i="5"/>
  <c r="AI335" i="5"/>
  <c r="AZ182" i="5"/>
  <c r="AR317" i="5"/>
  <c r="AJ265" i="5"/>
  <c r="AO155" i="5"/>
  <c r="AN121" i="5"/>
  <c r="AZ207" i="5"/>
  <c r="AL224" i="5"/>
  <c r="AX267" i="5"/>
  <c r="AJ152" i="5"/>
  <c r="AQ268" i="5"/>
  <c r="AI125" i="5"/>
  <c r="AZ279" i="5"/>
  <c r="AK266" i="5"/>
  <c r="AO324" i="5"/>
  <c r="AM292" i="5"/>
  <c r="AQ249" i="5"/>
  <c r="AS160" i="5"/>
  <c r="BD214" i="5"/>
  <c r="BJ97" i="5"/>
  <c r="AZ326" i="5"/>
  <c r="AI314" i="5"/>
  <c r="AI159" i="5"/>
  <c r="AM320" i="5"/>
  <c r="BD155" i="5"/>
  <c r="AO253" i="5"/>
  <c r="AU200" i="5"/>
  <c r="AL311" i="5"/>
  <c r="AS115" i="5"/>
  <c r="AK287" i="5"/>
  <c r="AP263" i="5"/>
  <c r="AL160" i="5"/>
  <c r="AU293" i="5"/>
  <c r="BB234" i="5"/>
  <c r="AH326" i="5"/>
  <c r="AZ233" i="5"/>
  <c r="BD308" i="5"/>
  <c r="BD104" i="5"/>
  <c r="AW258" i="5"/>
  <c r="AO272" i="5"/>
  <c r="AI276" i="5"/>
  <c r="AO29" i="5"/>
  <c r="AK240" i="5"/>
  <c r="AU139" i="5"/>
  <c r="AY275" i="5"/>
  <c r="BA180" i="5"/>
  <c r="AX335" i="5"/>
  <c r="AI286" i="5"/>
  <c r="AI266" i="5"/>
  <c r="AP253" i="5"/>
  <c r="AQ151" i="5"/>
  <c r="AS279" i="5"/>
  <c r="AJ183" i="5"/>
  <c r="AO111" i="5"/>
  <c r="AH257" i="5"/>
  <c r="BH247" i="5"/>
  <c r="AY284" i="5"/>
  <c r="BB292" i="5"/>
  <c r="AM307" i="5"/>
  <c r="AN181" i="5"/>
  <c r="BK88" i="5"/>
  <c r="AO135" i="5"/>
  <c r="BJ180" i="5"/>
  <c r="AV75" i="5"/>
  <c r="AP278" i="5"/>
  <c r="BB189" i="5"/>
  <c r="AI298" i="5"/>
  <c r="BM317" i="5"/>
  <c r="AI186" i="5"/>
  <c r="AU312" i="5"/>
  <c r="AL275" i="5"/>
  <c r="AM273" i="5"/>
  <c r="AP222" i="5"/>
  <c r="AY280" i="5"/>
  <c r="BA244" i="5"/>
  <c r="BM274" i="5"/>
  <c r="AS143" i="5"/>
  <c r="AQ228" i="5"/>
  <c r="AP296" i="5"/>
  <c r="AX183" i="5"/>
  <c r="AI328" i="5"/>
  <c r="BC222" i="5"/>
  <c r="AP321" i="5"/>
  <c r="AN224" i="5"/>
  <c r="AX317" i="5"/>
  <c r="AN98" i="5"/>
  <c r="AJ321" i="5"/>
  <c r="AH262" i="5"/>
  <c r="AR235" i="5"/>
  <c r="BC209" i="5"/>
  <c r="AK277" i="5"/>
  <c r="AM161" i="5"/>
  <c r="AM192" i="5"/>
  <c r="AH218" i="5"/>
  <c r="AR238" i="5"/>
  <c r="AL210" i="5"/>
  <c r="AJ256" i="5"/>
  <c r="BE156" i="5"/>
  <c r="AI337" i="5"/>
  <c r="BF105" i="5"/>
  <c r="BF244" i="5"/>
  <c r="BF109" i="5"/>
  <c r="BD138" i="5"/>
  <c r="AO116" i="5"/>
  <c r="AV107" i="5"/>
  <c r="AO138" i="5"/>
  <c r="AV223" i="5"/>
  <c r="AQ137" i="5"/>
  <c r="BC280" i="5"/>
  <c r="AN108" i="5"/>
  <c r="AO151" i="5"/>
  <c r="AL253" i="5"/>
  <c r="AI265" i="5"/>
  <c r="BA306" i="5"/>
  <c r="BL92" i="5"/>
  <c r="AO150" i="5"/>
  <c r="AK44" i="5"/>
  <c r="AM86" i="5"/>
  <c r="AY85" i="5"/>
  <c r="AO326" i="5"/>
  <c r="AL169" i="5"/>
  <c r="AH231" i="5"/>
  <c r="AI239" i="5"/>
  <c r="AZ210" i="5"/>
  <c r="AJ20" i="5"/>
  <c r="BF247" i="5"/>
  <c r="AJ125" i="5"/>
  <c r="BA233" i="5"/>
  <c r="AT287" i="5"/>
  <c r="AI311" i="5"/>
  <c r="AS312" i="5"/>
  <c r="BE233" i="5"/>
  <c r="AN165" i="5"/>
  <c r="AP82" i="5"/>
  <c r="AN26" i="5"/>
  <c r="AK290" i="5"/>
  <c r="AJ160" i="5"/>
  <c r="AQ26" i="5"/>
  <c r="AH120" i="5"/>
  <c r="BK273" i="5"/>
  <c r="BI249" i="5"/>
  <c r="AW58" i="5"/>
  <c r="AK195" i="5"/>
  <c r="AL96" i="5"/>
  <c r="AK232" i="5"/>
  <c r="AI323" i="5"/>
  <c r="AT327" i="5"/>
  <c r="BH329" i="5"/>
  <c r="BA181" i="5"/>
  <c r="AY160" i="5"/>
  <c r="AL90" i="5"/>
  <c r="AI166" i="5"/>
  <c r="BC327" i="5"/>
  <c r="AW265" i="5"/>
  <c r="AW167" i="5"/>
  <c r="AP244" i="5"/>
  <c r="AI256" i="5"/>
  <c r="AJ7" i="5"/>
  <c r="AJ339" i="5"/>
  <c r="BA258" i="5"/>
  <c r="BA171" i="5"/>
  <c r="AN264" i="5"/>
  <c r="BL305" i="5"/>
  <c r="AM331" i="5"/>
  <c r="AL337" i="5"/>
  <c r="BD235" i="5"/>
  <c r="AM197" i="5"/>
  <c r="AQ255" i="5"/>
  <c r="BP317" i="5"/>
  <c r="AT282" i="5"/>
  <c r="BB268" i="5"/>
  <c r="AJ333" i="5"/>
  <c r="AQ211" i="5"/>
  <c r="AL214" i="5"/>
  <c r="AT274" i="5"/>
  <c r="BI235" i="5"/>
  <c r="AU209" i="5"/>
  <c r="AM207" i="5"/>
  <c r="AP210" i="5"/>
  <c r="AU302" i="5"/>
  <c r="AR293" i="5"/>
  <c r="AJ320" i="5"/>
  <c r="AR148" i="5"/>
  <c r="AW335" i="5"/>
  <c r="AW317" i="5"/>
  <c r="AM338" i="5"/>
  <c r="AH309" i="5"/>
  <c r="AJ185" i="5"/>
  <c r="AU334" i="5"/>
  <c r="AH234" i="5"/>
  <c r="AH237" i="5"/>
  <c r="AZ273" i="5"/>
  <c r="BE249" i="5"/>
  <c r="AP301" i="5"/>
  <c r="AH222" i="5"/>
  <c r="BF292" i="5"/>
  <c r="AK200" i="5"/>
  <c r="AH298" i="5"/>
  <c r="AH196" i="5"/>
  <c r="AQ267" i="5"/>
  <c r="AK300" i="5"/>
  <c r="AS251" i="5"/>
  <c r="BG273" i="5"/>
  <c r="AP286" i="5"/>
  <c r="BI339" i="5"/>
  <c r="AK223" i="5"/>
  <c r="AQ168" i="5"/>
  <c r="BL255" i="5"/>
  <c r="AR220" i="5"/>
  <c r="AU339" i="5"/>
  <c r="AL319" i="5"/>
  <c r="BE305" i="5"/>
  <c r="AQ275" i="5"/>
  <c r="BB308" i="5"/>
  <c r="AT292" i="5"/>
  <c r="AV321" i="5"/>
  <c r="AM280" i="5"/>
  <c r="BE328" i="5"/>
  <c r="AT334" i="5"/>
  <c r="AM259" i="5"/>
  <c r="AO300" i="5"/>
  <c r="BC189" i="5"/>
  <c r="AP281" i="5"/>
  <c r="AK333" i="5"/>
  <c r="AJ327" i="5"/>
  <c r="AP295" i="5"/>
  <c r="BC255" i="5"/>
  <c r="AN202" i="5"/>
  <c r="AS281" i="5"/>
  <c r="AY268" i="5"/>
  <c r="BH246" i="5"/>
  <c r="AZ335" i="5"/>
  <c r="AK316" i="5"/>
  <c r="BL322" i="5"/>
  <c r="AO325" i="5"/>
  <c r="AS327" i="5"/>
  <c r="AZ305" i="5"/>
  <c r="AJ318" i="5"/>
  <c r="AH5" i="5"/>
  <c r="AH189" i="5"/>
  <c r="BH155" i="5"/>
  <c r="AM101" i="5"/>
  <c r="AQ324" i="5"/>
  <c r="BN244" i="5"/>
  <c r="AN296" i="5"/>
  <c r="AV141" i="5"/>
  <c r="AJ323" i="5"/>
  <c r="AQ244" i="5"/>
  <c r="AP297" i="5"/>
  <c r="AQ156" i="5"/>
  <c r="AP236" i="5"/>
  <c r="AM221" i="5"/>
  <c r="AO321" i="5"/>
  <c r="AY233" i="5"/>
  <c r="AI237" i="5"/>
  <c r="AP320" i="5"/>
  <c r="BK274" i="5"/>
  <c r="AM302" i="5"/>
  <c r="AT275" i="5"/>
  <c r="AU216" i="5"/>
  <c r="AN319" i="5"/>
  <c r="AY211" i="5"/>
  <c r="AT278" i="5"/>
  <c r="AL321" i="5"/>
  <c r="BA339" i="5"/>
  <c r="AU233" i="5"/>
  <c r="AN214" i="5"/>
  <c r="AW296" i="5"/>
  <c r="AK273" i="5"/>
  <c r="AM329" i="5"/>
  <c r="AT192" i="5"/>
  <c r="AJ208" i="5"/>
  <c r="AU246" i="5"/>
  <c r="BM220" i="5"/>
  <c r="AQ317" i="5"/>
  <c r="AS202" i="5"/>
  <c r="BJ275" i="5"/>
  <c r="AT201" i="5"/>
  <c r="BF266" i="5"/>
  <c r="AS339" i="5"/>
  <c r="AM244" i="5"/>
  <c r="AM238" i="5"/>
  <c r="BE183" i="5"/>
  <c r="AU274" i="5"/>
  <c r="AO167" i="5"/>
  <c r="BJ192" i="5"/>
  <c r="BC322" i="5"/>
  <c r="AQ328" i="5"/>
  <c r="AH284" i="5"/>
  <c r="BB105" i="5"/>
  <c r="AO278" i="5"/>
  <c r="AM305" i="5"/>
  <c r="AY279" i="5"/>
  <c r="AL196" i="5"/>
  <c r="AU284" i="5"/>
  <c r="AO181" i="5"/>
  <c r="AS259" i="5"/>
  <c r="AL240" i="5"/>
  <c r="AL287" i="5"/>
  <c r="AS324" i="5"/>
  <c r="AJ258" i="5"/>
  <c r="AM314" i="5"/>
  <c r="AH331" i="5"/>
  <c r="AI270" i="5"/>
  <c r="AR313" i="5"/>
  <c r="BI192" i="5"/>
  <c r="BG247" i="5"/>
  <c r="BB209" i="5"/>
  <c r="AO334" i="5"/>
  <c r="AS274" i="5"/>
  <c r="AM321" i="5"/>
  <c r="BJ185" i="5"/>
  <c r="AV280" i="5"/>
  <c r="AR326" i="5"/>
  <c r="BI246" i="5"/>
  <c r="BM280" i="5"/>
  <c r="AR282" i="5"/>
  <c r="BE247" i="5"/>
  <c r="AT273" i="5"/>
  <c r="AL336" i="5"/>
  <c r="AM198" i="5"/>
  <c r="AM330" i="5"/>
  <c r="AK332" i="5"/>
  <c r="AX200" i="5"/>
  <c r="AI139" i="5"/>
  <c r="AR290" i="5"/>
  <c r="AU328" i="5"/>
  <c r="AX284" i="5"/>
  <c r="BJ244" i="5"/>
  <c r="AX328" i="5"/>
  <c r="AI334" i="5"/>
  <c r="BG276" i="5"/>
  <c r="AY317" i="5"/>
  <c r="BG324" i="5"/>
  <c r="BH202" i="5"/>
  <c r="AY255" i="5"/>
  <c r="AM245" i="5"/>
  <c r="AU308" i="5"/>
  <c r="AO279" i="5"/>
  <c r="AN216" i="5"/>
  <c r="BG141" i="5"/>
  <c r="AI305" i="5"/>
  <c r="AN332" i="5"/>
  <c r="AP334" i="5"/>
  <c r="AJ279" i="5"/>
  <c r="AV269" i="5"/>
  <c r="BC269" i="5"/>
  <c r="AK216" i="5"/>
  <c r="BI274" i="5"/>
  <c r="AM155" i="5"/>
  <c r="BN317" i="5"/>
  <c r="AL270" i="5"/>
  <c r="AR108" i="5"/>
  <c r="AR306" i="5"/>
  <c r="AT143" i="5"/>
  <c r="AI248" i="5"/>
  <c r="BN249" i="5"/>
  <c r="AY249" i="5"/>
  <c r="BA317" i="5"/>
  <c r="BL192" i="5"/>
  <c r="AO287" i="5"/>
  <c r="AJ283" i="5"/>
  <c r="AU266" i="5"/>
  <c r="AN263" i="5"/>
  <c r="AT246" i="5"/>
  <c r="AJ315" i="5"/>
  <c r="AM286" i="5"/>
  <c r="AU279" i="5"/>
  <c r="AM301" i="5"/>
  <c r="AL242" i="5"/>
  <c r="AW329" i="5"/>
  <c r="AH260" i="5"/>
  <c r="BC160" i="5"/>
  <c r="AQ260" i="5"/>
  <c r="AX275" i="5"/>
  <c r="AS326" i="5"/>
  <c r="BL266" i="5"/>
  <c r="AX234" i="5"/>
  <c r="BA249" i="5"/>
  <c r="AM333" i="5"/>
  <c r="AQ217" i="5"/>
  <c r="AJ217" i="5"/>
  <c r="AJ307" i="5"/>
  <c r="AH296" i="5"/>
  <c r="AL94" i="5"/>
  <c r="AK337" i="5"/>
  <c r="AO292" i="5"/>
  <c r="AR322" i="5"/>
  <c r="BI247" i="5"/>
  <c r="AN253" i="5"/>
  <c r="AQ278" i="5"/>
  <c r="AV181" i="5"/>
  <c r="AS302" i="5"/>
  <c r="AZ266" i="5"/>
  <c r="AJ306" i="5"/>
  <c r="BG108" i="5"/>
  <c r="BK202" i="5"/>
  <c r="AR224" i="5"/>
  <c r="AO221" i="5"/>
  <c r="AR217" i="5"/>
  <c r="AS305" i="5"/>
  <c r="BO182" i="5"/>
  <c r="AM153" i="5"/>
  <c r="BK324" i="5"/>
  <c r="AY324" i="5"/>
  <c r="AL161" i="5"/>
  <c r="AK310" i="5"/>
  <c r="BE177" i="5"/>
  <c r="AV278" i="5"/>
  <c r="AI200" i="5"/>
  <c r="AO238" i="5"/>
  <c r="AK222" i="5"/>
  <c r="AK111" i="5"/>
  <c r="AQ53" i="5"/>
  <c r="AI180" i="5"/>
  <c r="AP304" i="5"/>
  <c r="BA269" i="5"/>
  <c r="AZ104" i="5"/>
  <c r="BC273" i="5"/>
  <c r="AH163" i="5"/>
  <c r="AW137" i="5"/>
  <c r="AK197" i="5"/>
  <c r="AZ282" i="5"/>
  <c r="AR319" i="5"/>
  <c r="AI235" i="5"/>
  <c r="AK288" i="5"/>
  <c r="AX235" i="5"/>
  <c r="BC302" i="5"/>
  <c r="AR287" i="5"/>
  <c r="AZ223" i="5"/>
  <c r="AR299" i="5"/>
  <c r="AZ231" i="5"/>
  <c r="AK331" i="5"/>
  <c r="AR286" i="5"/>
  <c r="AH170" i="5"/>
  <c r="AJ294" i="5"/>
  <c r="BA324" i="5"/>
  <c r="AH264" i="5"/>
  <c r="AV210" i="5"/>
  <c r="AS181" i="5"/>
  <c r="BO324" i="5"/>
  <c r="AZ134" i="5"/>
  <c r="AI155" i="5"/>
  <c r="AQ322" i="5"/>
  <c r="AK280" i="5"/>
  <c r="AL213" i="5"/>
  <c r="AO290" i="5"/>
  <c r="BG287" i="5"/>
  <c r="BB273" i="5"/>
  <c r="AZ249" i="5"/>
  <c r="AP165" i="5"/>
  <c r="AK306" i="5"/>
  <c r="AN328" i="5"/>
  <c r="AY329" i="5"/>
  <c r="AO327" i="5"/>
  <c r="BC339" i="5"/>
  <c r="BG321" i="5"/>
  <c r="AX189" i="5"/>
  <c r="BB290" i="5"/>
  <c r="AW322" i="5"/>
  <c r="AK292" i="5"/>
  <c r="AP283" i="5"/>
  <c r="AX321" i="5"/>
  <c r="AJ240" i="5"/>
  <c r="AQ88" i="5"/>
  <c r="AL325" i="5"/>
  <c r="BC254" i="5"/>
  <c r="BN322" i="5"/>
  <c r="BN189" i="5"/>
  <c r="AI261" i="5"/>
  <c r="AQ179" i="5"/>
  <c r="BF246" i="5"/>
  <c r="AT288" i="5"/>
  <c r="AO330" i="5"/>
  <c r="AT238" i="5"/>
  <c r="AK235" i="5"/>
  <c r="AY246" i="5"/>
  <c r="AT304" i="5"/>
  <c r="BL275" i="5"/>
  <c r="AZ275" i="5"/>
  <c r="BA275" i="5"/>
  <c r="AT211" i="5"/>
  <c r="AN278" i="5"/>
  <c r="AY269" i="5"/>
  <c r="AU319" i="5"/>
  <c r="AR330" i="5"/>
  <c r="AT265" i="5"/>
  <c r="AN320" i="5"/>
  <c r="AV327" i="5"/>
  <c r="AH306" i="5"/>
  <c r="AR339" i="5"/>
  <c r="BQ317" i="5"/>
  <c r="AK334" i="5"/>
  <c r="AQ284" i="5"/>
  <c r="AY228" i="5"/>
  <c r="AQ334" i="5"/>
  <c r="AJ325" i="5"/>
  <c r="AX249" i="5"/>
  <c r="AJ310" i="5"/>
  <c r="AJ170" i="5"/>
  <c r="AJ232" i="5"/>
  <c r="AJ334" i="5"/>
  <c r="AR292" i="5"/>
  <c r="AU299" i="5"/>
  <c r="AI303" i="5"/>
  <c r="AR304" i="5"/>
  <c r="AM328" i="5"/>
  <c r="AR297" i="5"/>
  <c r="AS164" i="5"/>
  <c r="AH300" i="5"/>
  <c r="AO170" i="5"/>
  <c r="AH216" i="5"/>
  <c r="AP302" i="5"/>
  <c r="AQ320" i="5"/>
  <c r="AR179" i="5"/>
  <c r="AP125" i="5"/>
  <c r="AS321" i="5"/>
  <c r="AU292" i="5"/>
  <c r="BL141" i="5"/>
  <c r="AY105" i="5"/>
  <c r="AN275" i="5"/>
  <c r="AJ338" i="5"/>
  <c r="BD209" i="5"/>
  <c r="BF329" i="5"/>
  <c r="AN277" i="5"/>
  <c r="AL315" i="5"/>
  <c r="AK274" i="5"/>
  <c r="AV286" i="5"/>
  <c r="AL204" i="5"/>
  <c r="AX231" i="5"/>
  <c r="AM337" i="5"/>
  <c r="AL222" i="5"/>
  <c r="AN333" i="5"/>
  <c r="BF322" i="5"/>
  <c r="AS304" i="5"/>
  <c r="AI272" i="5"/>
  <c r="AK189" i="5"/>
  <c r="AT321" i="5"/>
  <c r="AL307" i="5"/>
  <c r="AH268" i="5"/>
  <c r="BB335" i="5"/>
  <c r="BC202" i="5"/>
  <c r="AM217" i="5"/>
  <c r="AO156" i="5"/>
  <c r="AL280" i="5"/>
  <c r="AH205" i="5"/>
  <c r="AV255" i="5"/>
  <c r="BE267" i="5"/>
  <c r="AR316" i="5"/>
  <c r="AL278" i="5"/>
  <c r="AM311" i="5"/>
  <c r="AS228" i="5"/>
  <c r="BC304" i="5"/>
  <c r="AS295" i="5"/>
  <c r="AP336" i="5"/>
  <c r="AI332" i="5"/>
  <c r="BB276" i="5"/>
  <c r="AT336" i="5"/>
  <c r="BH308" i="5"/>
  <c r="BB328" i="5"/>
  <c r="BA255" i="5"/>
  <c r="AH339" i="5"/>
  <c r="BE275" i="5"/>
  <c r="AP308" i="5"/>
  <c r="BB286" i="5"/>
  <c r="BA266" i="5"/>
  <c r="AH336" i="5"/>
  <c r="AS299" i="5"/>
  <c r="AH324" i="5"/>
  <c r="AR248" i="5"/>
  <c r="BI166" i="5"/>
  <c r="AM196" i="5"/>
  <c r="AU156" i="5"/>
  <c r="AR262" i="5"/>
  <c r="AI307" i="5"/>
  <c r="AJ180" i="5"/>
  <c r="BF135" i="5"/>
  <c r="BG249" i="5"/>
  <c r="AQ304" i="5"/>
  <c r="AI105" i="5"/>
  <c r="AP305" i="5"/>
  <c r="BH220" i="5"/>
  <c r="AK198" i="5"/>
  <c r="BA304" i="5"/>
  <c r="AR266" i="5"/>
  <c r="AY192" i="5"/>
  <c r="AR246" i="5"/>
  <c r="AR163" i="5"/>
  <c r="AV317" i="5"/>
  <c r="AI143" i="5"/>
  <c r="BD292" i="5"/>
  <c r="AV244" i="5"/>
  <c r="BH280" i="5"/>
  <c r="AZ247" i="5"/>
  <c r="AL312" i="5"/>
  <c r="AW231" i="5"/>
  <c r="AP287" i="5"/>
  <c r="AT324" i="5"/>
  <c r="AM310" i="5"/>
  <c r="AK297" i="5"/>
  <c r="AX296" i="5"/>
  <c r="BL202" i="5"/>
  <c r="AH194" i="5"/>
  <c r="BB242" i="5"/>
  <c r="AL182" i="5"/>
  <c r="AK103" i="5"/>
  <c r="AW305" i="5"/>
  <c r="AQ316" i="5"/>
  <c r="AL313" i="5"/>
  <c r="BI150" i="5"/>
  <c r="BM324" i="5"/>
  <c r="AH236" i="5"/>
  <c r="AM93" i="5"/>
  <c r="BK247" i="5"/>
  <c r="AQ195" i="5"/>
  <c r="AT326" i="5"/>
  <c r="AV299" i="5"/>
  <c r="AJ104" i="5"/>
  <c r="AV202" i="5"/>
  <c r="AL250" i="5"/>
  <c r="BA237" i="5"/>
  <c r="AT322" i="5"/>
  <c r="AH308" i="5"/>
  <c r="AM332" i="5"/>
  <c r="AP220" i="5"/>
  <c r="BD317" i="5"/>
  <c r="AV172" i="5"/>
  <c r="AO319" i="5"/>
  <c r="BE118" i="5"/>
  <c r="AS182" i="5"/>
  <c r="BO322" i="5"/>
  <c r="BE292" i="5"/>
  <c r="AJ140" i="5"/>
  <c r="BD160" i="5"/>
  <c r="BK161" i="5"/>
  <c r="AI285" i="5"/>
  <c r="AI274" i="5"/>
  <c r="AO295" i="5"/>
  <c r="BK269" i="5"/>
  <c r="AP251" i="5"/>
  <c r="AN162" i="5"/>
  <c r="AX192" i="5"/>
  <c r="AN135" i="5"/>
  <c r="AJ233" i="5"/>
  <c r="AT108" i="5"/>
  <c r="AQ213" i="5"/>
  <c r="AQ188" i="5"/>
  <c r="AK210" i="5"/>
  <c r="BE51" i="5"/>
  <c r="AV56" i="5"/>
  <c r="BE223" i="5"/>
  <c r="AW104" i="5"/>
  <c r="AW40" i="5"/>
  <c r="AL139" i="5"/>
  <c r="AU304" i="5"/>
  <c r="AL165" i="5"/>
  <c r="AS196" i="5"/>
  <c r="AS210" i="5"/>
  <c r="AR234" i="5"/>
  <c r="AJ222" i="5"/>
  <c r="AN151" i="5"/>
  <c r="AO335" i="5"/>
  <c r="AI241" i="5"/>
  <c r="AP179" i="5"/>
  <c r="AJ173" i="5"/>
  <c r="AP102" i="5"/>
  <c r="AZ138" i="5"/>
  <c r="AM262" i="5"/>
  <c r="AR204" i="5"/>
  <c r="AV339" i="5"/>
  <c r="BE273" i="5"/>
  <c r="AS177" i="5"/>
  <c r="BD150" i="5"/>
  <c r="AN170" i="5"/>
  <c r="AQ164" i="5"/>
  <c r="BH36" i="5"/>
  <c r="BA198" i="5"/>
  <c r="AJ289" i="5"/>
  <c r="AY209" i="5"/>
  <c r="AT187" i="5"/>
  <c r="AP141" i="5"/>
  <c r="BM99" i="5"/>
  <c r="AN141" i="5"/>
  <c r="AR327" i="5"/>
  <c r="AZ328" i="5"/>
  <c r="AJ262" i="5"/>
  <c r="AP299" i="5"/>
  <c r="AI244" i="5"/>
  <c r="AH175" i="5"/>
  <c r="AV68" i="5"/>
  <c r="AS235" i="5"/>
  <c r="AU134" i="5"/>
  <c r="AR308" i="5"/>
  <c r="AN207" i="5"/>
  <c r="AX196" i="5"/>
  <c r="AZ184" i="5"/>
  <c r="BN184" i="5"/>
  <c r="AX81" i="5"/>
  <c r="AL117" i="5"/>
  <c r="BM322" i="5"/>
  <c r="AK185" i="5"/>
  <c r="AL98" i="5"/>
  <c r="BJ150" i="5"/>
  <c r="AR254" i="5"/>
  <c r="BI267" i="5"/>
  <c r="AJ48" i="5"/>
  <c r="AM260" i="5"/>
  <c r="AH288" i="5"/>
  <c r="AI204" i="5"/>
  <c r="AZ55" i="5"/>
  <c r="AN137" i="5"/>
  <c r="AQ170" i="5"/>
  <c r="BO160" i="5"/>
  <c r="AY138" i="5"/>
  <c r="AI113" i="5"/>
  <c r="AT339" i="5"/>
  <c r="AM63" i="5"/>
  <c r="AX97" i="5"/>
  <c r="AH208" i="5"/>
  <c r="AN331" i="5"/>
  <c r="AK271" i="5"/>
  <c r="AN241" i="5"/>
  <c r="AM269" i="5"/>
  <c r="BG109" i="5"/>
  <c r="AZ235" i="5"/>
  <c r="AH334" i="5"/>
  <c r="AJ302" i="5"/>
  <c r="AY322" i="5"/>
  <c r="AT296" i="5"/>
  <c r="AX116" i="5"/>
  <c r="AK205" i="5"/>
  <c r="AO174" i="5"/>
  <c r="AQ200" i="5"/>
  <c r="AR276" i="5"/>
  <c r="AI279" i="5"/>
  <c r="AP237" i="5"/>
  <c r="AH146" i="5"/>
  <c r="AK224" i="5"/>
  <c r="AM278" i="5"/>
  <c r="AL324" i="5"/>
  <c r="AM248" i="5"/>
  <c r="BE224" i="5"/>
  <c r="BB296" i="5"/>
  <c r="AP330" i="5"/>
  <c r="AN172" i="5"/>
  <c r="BI299" i="5"/>
  <c r="BD79" i="5"/>
  <c r="AO322" i="5"/>
  <c r="AV121" i="5"/>
  <c r="BM244" i="5"/>
  <c r="BB280" i="5"/>
  <c r="AL97" i="5"/>
  <c r="AR101" i="5"/>
  <c r="AH320" i="5"/>
  <c r="AM16" i="5"/>
  <c r="AJ218" i="5"/>
  <c r="AV116" i="5"/>
  <c r="AY305" i="5"/>
  <c r="AU152" i="5"/>
  <c r="AK133" i="5"/>
  <c r="AR116" i="5"/>
  <c r="AL286" i="5"/>
  <c r="AK170" i="5"/>
  <c r="AP247" i="5"/>
  <c r="AY71" i="5"/>
  <c r="BG242" i="5"/>
  <c r="BI185" i="5"/>
  <c r="AV169" i="5"/>
  <c r="BA211" i="5"/>
  <c r="BD266" i="5"/>
  <c r="AV328" i="5"/>
  <c r="AJ280" i="5"/>
  <c r="BM275" i="5"/>
  <c r="BF52" i="5"/>
  <c r="AQ290" i="5"/>
  <c r="AY328" i="5"/>
  <c r="AQ296" i="5"/>
  <c r="AM339" i="5"/>
  <c r="AM92" i="5"/>
  <c r="AZ280" i="5"/>
  <c r="BG244" i="5"/>
  <c r="BB317" i="5"/>
  <c r="AO163" i="5"/>
  <c r="AH321" i="5"/>
  <c r="AL274" i="5"/>
  <c r="AR144" i="5"/>
  <c r="AM175" i="5"/>
  <c r="AW68" i="5"/>
  <c r="AW195" i="5"/>
  <c r="BF177" i="5"/>
  <c r="AT262" i="5"/>
  <c r="AP196" i="5"/>
  <c r="AL155" i="5"/>
  <c r="AH229" i="5"/>
  <c r="AH193" i="5"/>
  <c r="AI293" i="5"/>
  <c r="BA109" i="5"/>
  <c r="BF214" i="5"/>
  <c r="AK186" i="5"/>
  <c r="BB202" i="5"/>
  <c r="AP231" i="5"/>
  <c r="AW55" i="5"/>
  <c r="AU121" i="5"/>
  <c r="BE266" i="5"/>
  <c r="AY287" i="5"/>
  <c r="AW339" i="5"/>
  <c r="AX233" i="5"/>
  <c r="AM215" i="5"/>
  <c r="AR172" i="5"/>
  <c r="AJ37" i="5"/>
  <c r="AW255" i="5"/>
  <c r="BK104" i="5"/>
  <c r="AT160" i="5"/>
  <c r="AK107" i="5"/>
  <c r="AW198" i="5"/>
  <c r="AV117" i="5"/>
  <c r="BE207" i="5"/>
  <c r="AT181" i="5"/>
  <c r="BF164" i="5"/>
  <c r="AP27" i="5"/>
  <c r="AN204" i="5"/>
  <c r="AI169" i="5"/>
  <c r="AK29" i="5"/>
  <c r="AK305" i="5"/>
  <c r="AK40" i="5"/>
  <c r="AT93" i="5"/>
  <c r="BA200" i="5"/>
  <c r="AL48" i="5"/>
  <c r="AN117" i="5"/>
  <c r="AY101" i="5"/>
  <c r="BA242" i="5"/>
  <c r="AK65" i="5"/>
  <c r="AN284" i="5"/>
  <c r="AR181" i="5"/>
  <c r="AL184" i="5"/>
  <c r="AU57" i="5"/>
  <c r="BF287" i="5"/>
  <c r="AW85" i="5"/>
  <c r="AJ71" i="5"/>
  <c r="AK161" i="5"/>
  <c r="AX125" i="5"/>
  <c r="AZ63" i="5"/>
  <c r="BE111" i="5"/>
  <c r="AK113" i="5"/>
  <c r="AO38" i="5"/>
  <c r="AH307" i="5"/>
  <c r="BO255" i="5"/>
  <c r="AU290" i="5"/>
  <c r="AP185" i="5"/>
  <c r="AQ142" i="5"/>
  <c r="AN139" i="5"/>
  <c r="AK282" i="5"/>
  <c r="AO246" i="5"/>
  <c r="AR137" i="5"/>
  <c r="AJ162" i="5"/>
  <c r="AH92" i="5"/>
  <c r="AH301" i="5"/>
  <c r="AK318" i="5"/>
  <c r="AO276" i="5"/>
  <c r="AV85" i="5"/>
  <c r="BC246" i="5"/>
  <c r="AK95" i="5"/>
  <c r="AQ143" i="5"/>
  <c r="AN153" i="5"/>
  <c r="AS24" i="5"/>
  <c r="AO339" i="5"/>
  <c r="BE121" i="5"/>
  <c r="AL133" i="5"/>
  <c r="AR180" i="5"/>
  <c r="AO305" i="5"/>
  <c r="AH286" i="5"/>
  <c r="BH273" i="5"/>
  <c r="AL269" i="5"/>
  <c r="AX258" i="5"/>
  <c r="AU223" i="5"/>
  <c r="AR336" i="5"/>
  <c r="AI189" i="5"/>
  <c r="AH248" i="5"/>
  <c r="BE317" i="5"/>
  <c r="BO192" i="5"/>
  <c r="AT167" i="5"/>
  <c r="BC244" i="5"/>
  <c r="AO86" i="5"/>
  <c r="AP303" i="5"/>
  <c r="AN176" i="5"/>
  <c r="AK270" i="5"/>
  <c r="BF98" i="5"/>
  <c r="AH201" i="5"/>
  <c r="BB150" i="5"/>
  <c r="AW121" i="5"/>
  <c r="AI257" i="5"/>
  <c r="AR295" i="5"/>
  <c r="AM174" i="5"/>
  <c r="AQ108" i="5"/>
  <c r="AT5" i="5"/>
  <c r="BI180" i="5"/>
  <c r="BH97" i="5"/>
  <c r="AM120" i="5"/>
  <c r="AX156" i="5"/>
  <c r="AO182" i="5"/>
  <c r="AW134" i="5"/>
  <c r="AI147" i="5"/>
  <c r="AY327" i="5"/>
  <c r="BE133" i="5"/>
  <c r="BA214" i="5"/>
  <c r="AM322" i="5"/>
  <c r="AI175" i="5"/>
  <c r="BC138" i="5"/>
  <c r="AN242" i="5"/>
  <c r="BA192" i="5"/>
  <c r="AJ156" i="5"/>
  <c r="BC267" i="5"/>
  <c r="AQ23" i="5"/>
  <c r="AK230" i="5"/>
  <c r="BN192" i="5"/>
  <c r="AS134" i="5"/>
  <c r="BD279" i="5"/>
  <c r="AO187" i="5"/>
  <c r="AH289" i="5"/>
  <c r="BG57" i="5"/>
  <c r="AL27" i="5"/>
  <c r="BF137" i="5"/>
  <c r="AV201" i="5"/>
  <c r="BF192" i="5"/>
  <c r="AT269" i="5"/>
  <c r="AU18" i="5"/>
  <c r="AM164" i="5"/>
  <c r="AH267" i="5"/>
  <c r="BF202" i="5"/>
  <c r="AP164" i="5"/>
  <c r="AZ299" i="5"/>
  <c r="AJ189" i="5"/>
  <c r="BF111" i="5"/>
  <c r="AI174" i="5"/>
  <c r="AZ290" i="5"/>
  <c r="AO303" i="5"/>
  <c r="AM283" i="5"/>
  <c r="AU324" i="5"/>
  <c r="AH256" i="5"/>
  <c r="AW274" i="5"/>
  <c r="BG177" i="5"/>
  <c r="BA70" i="5"/>
  <c r="AR98" i="5"/>
  <c r="AX247" i="5"/>
  <c r="AU31" i="5"/>
  <c r="AP195" i="5"/>
  <c r="AS20" i="5"/>
  <c r="AN303" i="5"/>
  <c r="AO137" i="5"/>
  <c r="AT134" i="5"/>
  <c r="AL333" i="5"/>
  <c r="AK169" i="5"/>
  <c r="AX254" i="5"/>
  <c r="AZ58" i="5"/>
  <c r="AI119" i="5"/>
  <c r="BA66" i="5"/>
  <c r="AZ276" i="5"/>
  <c r="AZ172" i="5"/>
  <c r="AH149" i="5"/>
  <c r="AL83" i="5"/>
  <c r="AU182" i="5"/>
  <c r="AJ55" i="5"/>
  <c r="BM38" i="5"/>
  <c r="BD223" i="5"/>
  <c r="BB279" i="5"/>
  <c r="AK164" i="5"/>
  <c r="AK83" i="5"/>
  <c r="AM264" i="5"/>
  <c r="AS213" i="5"/>
  <c r="AX210" i="5"/>
  <c r="AW69" i="5"/>
  <c r="AI249" i="5"/>
  <c r="AM113" i="5"/>
  <c r="AY108" i="5"/>
  <c r="AO306" i="5"/>
  <c r="AK269" i="5"/>
  <c r="AU133" i="5"/>
  <c r="AL20" i="5"/>
  <c r="BE274" i="5"/>
  <c r="AM275" i="5"/>
  <c r="AS260" i="5"/>
  <c r="BI137" i="5"/>
  <c r="AP13" i="5"/>
  <c r="AK20" i="5"/>
  <c r="AH291" i="5"/>
  <c r="AM256" i="5"/>
  <c r="AY231" i="5"/>
  <c r="AH143" i="5"/>
  <c r="AN61" i="5"/>
  <c r="AQ6" i="5"/>
  <c r="AP206" i="5"/>
  <c r="AI205" i="5"/>
  <c r="AX34" i="5"/>
  <c r="BM255" i="5"/>
  <c r="AM156" i="5"/>
  <c r="AQ191" i="5"/>
  <c r="AH50" i="5"/>
  <c r="AS249" i="5"/>
  <c r="AI315" i="5"/>
  <c r="AH219" i="5"/>
  <c r="BI172" i="5"/>
  <c r="AU92" i="5"/>
  <c r="AW63" i="5"/>
  <c r="BF324" i="5"/>
  <c r="AO188" i="5"/>
  <c r="AU29" i="5"/>
  <c r="BC26" i="5"/>
  <c r="AI193" i="5"/>
  <c r="AZ202" i="5"/>
  <c r="BC100" i="5"/>
  <c r="AX266" i="5"/>
  <c r="AK319" i="5"/>
  <c r="AP58" i="5"/>
  <c r="AZ173" i="5"/>
  <c r="AH55" i="5"/>
  <c r="AQ126" i="5"/>
  <c r="AK23" i="5"/>
  <c r="BB160" i="5"/>
  <c r="AR255" i="5"/>
  <c r="AU210" i="5"/>
  <c r="BJ118" i="5"/>
  <c r="BB155" i="5"/>
  <c r="AN222" i="5"/>
  <c r="AJ45" i="5"/>
  <c r="AI263" i="5"/>
  <c r="BF167" i="5"/>
  <c r="AZ156" i="5"/>
  <c r="AU198" i="5"/>
  <c r="AW235" i="5"/>
  <c r="BJ85" i="5"/>
  <c r="AM327" i="5"/>
  <c r="AJ169" i="5"/>
  <c r="AV93" i="5"/>
  <c r="AQ333" i="5"/>
  <c r="AS105" i="5"/>
  <c r="AM180" i="5"/>
  <c r="AI220" i="5"/>
  <c r="AK328" i="5"/>
  <c r="BC85" i="5"/>
  <c r="AI196" i="5"/>
  <c r="AP212" i="5"/>
  <c r="AN182" i="5"/>
  <c r="AU10" i="5"/>
  <c r="AS248" i="5"/>
  <c r="AJ79" i="5"/>
  <c r="AW161" i="5"/>
  <c r="AJ313" i="5"/>
  <c r="BD244" i="5"/>
  <c r="AW321" i="5"/>
  <c r="AP277" i="5"/>
  <c r="BF97" i="5"/>
  <c r="AW172" i="5"/>
  <c r="BE209" i="5"/>
  <c r="AH319" i="5"/>
  <c r="BL274" i="5"/>
  <c r="AZ222" i="5"/>
  <c r="BB103" i="5"/>
  <c r="BA51" i="5"/>
  <c r="AS131" i="5"/>
  <c r="AX302" i="5"/>
  <c r="AN330" i="5"/>
  <c r="AI179" i="5"/>
  <c r="AN339" i="5"/>
  <c r="AR191" i="5"/>
  <c r="AH152" i="5"/>
  <c r="AH269" i="5"/>
  <c r="AL109" i="5"/>
  <c r="AL264" i="5"/>
  <c r="BB108" i="5"/>
  <c r="AY237" i="5"/>
  <c r="AN116" i="5"/>
  <c r="BD183" i="5"/>
  <c r="AV18" i="5"/>
  <c r="AN147" i="5"/>
  <c r="AY94" i="5"/>
  <c r="BE100" i="5"/>
  <c r="AX28" i="5"/>
  <c r="AX68" i="5"/>
  <c r="AH102" i="5"/>
  <c r="AR335" i="5"/>
  <c r="AI260" i="5"/>
  <c r="BI138" i="5"/>
  <c r="AR5" i="5"/>
  <c r="AT182" i="5"/>
  <c r="AP85" i="5"/>
  <c r="AL135" i="5"/>
  <c r="AH19" i="5"/>
  <c r="BF103" i="5"/>
  <c r="AP65" i="5"/>
  <c r="AH162" i="5"/>
  <c r="AN25" i="5"/>
  <c r="BN88" i="5"/>
  <c r="AO104" i="5"/>
  <c r="BG33" i="5"/>
  <c r="AQ198" i="5"/>
  <c r="AK86" i="5"/>
  <c r="BB255" i="5"/>
  <c r="BL118" i="5"/>
  <c r="AJ263" i="5"/>
  <c r="AO216" i="5"/>
  <c r="AT204" i="5"/>
  <c r="AS71" i="5"/>
  <c r="AY179" i="5"/>
  <c r="AX133" i="5"/>
  <c r="AJ270" i="5"/>
  <c r="BD276" i="5"/>
  <c r="AT237" i="5"/>
  <c r="BF99" i="5"/>
  <c r="AJ56" i="5"/>
  <c r="AN33" i="5"/>
  <c r="AS320" i="5"/>
  <c r="BB266" i="5"/>
  <c r="AK249" i="5"/>
  <c r="BG189" i="5"/>
  <c r="BD321" i="5"/>
  <c r="AH252" i="5"/>
  <c r="AN286" i="5"/>
  <c r="BJ220" i="5"/>
  <c r="AU273" i="5"/>
  <c r="AO313" i="5"/>
  <c r="AM296" i="5"/>
  <c r="AW163" i="5"/>
  <c r="BI97" i="5"/>
  <c r="AT280" i="5"/>
  <c r="AY93" i="5"/>
  <c r="AR329" i="5"/>
  <c r="AI93" i="5"/>
  <c r="BF220" i="5"/>
  <c r="AT249" i="5"/>
  <c r="AZ198" i="5"/>
  <c r="AM183" i="5"/>
  <c r="AW236" i="5"/>
  <c r="AK335" i="5"/>
  <c r="BJ274" i="5"/>
  <c r="AK155" i="5"/>
  <c r="AP246" i="5"/>
  <c r="AX237" i="5"/>
  <c r="AW244" i="5"/>
  <c r="BN275" i="5"/>
  <c r="AL297" i="5"/>
  <c r="AY189" i="5"/>
  <c r="BC180" i="5"/>
  <c r="AI295" i="5"/>
  <c r="AN233" i="5"/>
  <c r="AR284" i="5"/>
  <c r="AI282" i="5"/>
  <c r="AS109" i="5"/>
  <c r="AS223" i="5"/>
  <c r="AI208" i="5"/>
  <c r="AX182" i="5"/>
  <c r="BC141" i="5"/>
  <c r="AU221" i="5"/>
  <c r="AI312" i="5"/>
  <c r="AJ126" i="5"/>
  <c r="BI189" i="5"/>
  <c r="BA302" i="5"/>
  <c r="AK181" i="5"/>
  <c r="AO67" i="5"/>
  <c r="AS25" i="5"/>
  <c r="BC317" i="5"/>
  <c r="AR253" i="5"/>
  <c r="AQ20" i="5"/>
  <c r="AN227" i="5"/>
  <c r="AO60" i="5"/>
  <c r="AR160" i="5"/>
  <c r="AN149" i="5"/>
  <c r="AK146" i="5"/>
  <c r="AK295" i="5"/>
  <c r="AZ329" i="5"/>
  <c r="AP324" i="5"/>
  <c r="AJ308" i="5"/>
  <c r="AX324" i="5"/>
  <c r="AN316" i="5"/>
  <c r="AI275" i="5"/>
  <c r="AY339" i="5"/>
  <c r="BH339" i="5"/>
  <c r="AI269" i="5"/>
  <c r="AH261" i="5"/>
  <c r="AY247" i="5"/>
  <c r="AM324" i="5"/>
  <c r="AI283" i="5"/>
  <c r="AO329" i="5"/>
  <c r="AU131" i="5"/>
  <c r="BB244" i="5"/>
  <c r="AR138" i="5"/>
  <c r="BE242" i="5"/>
  <c r="AV10" i="5"/>
  <c r="AH317" i="5"/>
  <c r="BD180" i="5"/>
  <c r="AL152" i="5"/>
  <c r="AW169" i="5"/>
  <c r="AJ331" i="5"/>
  <c r="AZ192" i="5"/>
  <c r="AL299" i="5"/>
  <c r="AR169" i="5"/>
  <c r="AM158" i="5"/>
  <c r="BB49" i="5"/>
  <c r="AJ227" i="5"/>
  <c r="AX139" i="5"/>
  <c r="AO210" i="5"/>
  <c r="AM104" i="5"/>
  <c r="AR154" i="5"/>
  <c r="AR87" i="5"/>
  <c r="BB305" i="5"/>
  <c r="BA182" i="5"/>
  <c r="AR305" i="5"/>
  <c r="AT183" i="5"/>
  <c r="BA274" i="5"/>
  <c r="AS237" i="5"/>
  <c r="BC224" i="5"/>
  <c r="AP269" i="5"/>
  <c r="AY335" i="5"/>
  <c r="AW214" i="5"/>
  <c r="BE161" i="5"/>
  <c r="AI141" i="5"/>
  <c r="AH187" i="5"/>
  <c r="BH255" i="5"/>
  <c r="AL177" i="5"/>
  <c r="AL88" i="5"/>
  <c r="AX195" i="5"/>
  <c r="AH186" i="5"/>
  <c r="AH106" i="5"/>
  <c r="BK116" i="5"/>
  <c r="AO270" i="5"/>
  <c r="AS336" i="5"/>
  <c r="BB233" i="5"/>
  <c r="AL322" i="5"/>
  <c r="AL245" i="5"/>
  <c r="AV282" i="5"/>
  <c r="BJ322" i="5"/>
  <c r="AI299" i="5"/>
  <c r="AV228" i="5"/>
  <c r="AJ276" i="5"/>
  <c r="AH253" i="5"/>
  <c r="AM277" i="5"/>
  <c r="AH282" i="5"/>
  <c r="BI202" i="5"/>
  <c r="AV312" i="5"/>
  <c r="AM297" i="5"/>
  <c r="AQ223" i="5"/>
  <c r="BB141" i="5"/>
  <c r="AM83" i="5"/>
  <c r="BG116" i="5"/>
  <c r="AS154" i="5"/>
  <c r="AM162" i="5"/>
  <c r="AN297" i="5"/>
  <c r="AO316" i="5"/>
  <c r="AR312" i="5"/>
  <c r="AN212" i="5"/>
  <c r="AK199" i="5"/>
  <c r="BB258" i="5"/>
  <c r="BB88" i="5"/>
  <c r="AL256" i="5"/>
  <c r="AP118" i="5"/>
  <c r="AN169" i="5"/>
  <c r="AH259" i="5"/>
  <c r="AK327" i="5"/>
  <c r="AP293" i="5"/>
  <c r="AH199" i="5"/>
  <c r="AK140" i="5"/>
  <c r="AI309" i="5"/>
  <c r="BB97" i="5"/>
  <c r="BE99" i="5"/>
  <c r="AN138" i="5"/>
  <c r="AI145" i="5"/>
  <c r="AX273" i="5"/>
  <c r="BA209" i="5"/>
  <c r="AT210" i="5"/>
  <c r="AQ288" i="5"/>
  <c r="BJ172" i="5"/>
  <c r="AN311" i="5"/>
  <c r="AN183" i="5"/>
  <c r="BB249" i="5"/>
  <c r="BL182" i="5"/>
  <c r="AP216" i="5"/>
  <c r="BG209" i="5"/>
  <c r="AS290" i="5"/>
  <c r="BH275" i="5"/>
  <c r="AR320" i="5"/>
  <c r="BE254" i="5"/>
  <c r="AV319" i="5"/>
  <c r="AP166" i="5"/>
  <c r="BA273" i="5"/>
  <c r="AZ180" i="5"/>
  <c r="AX242" i="5"/>
  <c r="AM189" i="5"/>
  <c r="AR95" i="5"/>
  <c r="AL281" i="5"/>
  <c r="AJ242" i="5"/>
  <c r="AI207" i="5"/>
  <c r="AK171" i="5"/>
  <c r="AT297" i="5"/>
  <c r="AL318" i="5"/>
  <c r="AU188" i="5"/>
  <c r="AN338" i="5"/>
  <c r="AI206" i="5"/>
  <c r="AM287" i="5"/>
  <c r="BA36" i="5"/>
  <c r="BD38" i="5"/>
  <c r="AN42" i="5"/>
  <c r="AW292" i="5"/>
  <c r="BC184" i="5"/>
  <c r="AT151" i="5"/>
  <c r="AQ220" i="5"/>
  <c r="AJ34" i="5"/>
  <c r="AL314" i="5"/>
  <c r="AO262" i="5"/>
  <c r="AQ155" i="5"/>
  <c r="AN254" i="5"/>
  <c r="AX51" i="5"/>
  <c r="AX44" i="5"/>
  <c r="BA328" i="5"/>
  <c r="AM298" i="5"/>
  <c r="BG72" i="5"/>
  <c r="AQ248" i="5"/>
  <c r="AO224" i="5"/>
  <c r="BK150" i="5"/>
  <c r="BG235" i="5"/>
  <c r="AH303" i="5"/>
  <c r="AZ137" i="5"/>
  <c r="AR16" i="5"/>
  <c r="AH224" i="5"/>
  <c r="AI95" i="5"/>
  <c r="AV258" i="5"/>
  <c r="AP322" i="5"/>
  <c r="AQ295" i="5"/>
  <c r="BB156" i="5"/>
  <c r="BB68" i="5"/>
  <c r="BB137" i="5"/>
  <c r="AM195" i="5"/>
  <c r="AO266" i="5"/>
  <c r="AK46" i="5"/>
  <c r="AM282" i="5"/>
  <c r="AX171" i="5"/>
  <c r="AJ235" i="5"/>
  <c r="AM125" i="5"/>
  <c r="AN160" i="5"/>
  <c r="AV222" i="5"/>
  <c r="AX100" i="5"/>
  <c r="AK315" i="5"/>
  <c r="AU305" i="5"/>
  <c r="AO207" i="5"/>
  <c r="AK215" i="5"/>
  <c r="AY214" i="5"/>
  <c r="AM133" i="5"/>
  <c r="BK299" i="5"/>
  <c r="AK229" i="5"/>
  <c r="AH134" i="5"/>
  <c r="AP223" i="5"/>
  <c r="AK130" i="5"/>
  <c r="AW189" i="5"/>
  <c r="BH116" i="5"/>
  <c r="AS170" i="5"/>
  <c r="AZ103" i="5"/>
  <c r="AJ81" i="5"/>
  <c r="AU117" i="5"/>
  <c r="AH173" i="5"/>
  <c r="AK242" i="5"/>
  <c r="BK275" i="5"/>
  <c r="AK248" i="5"/>
  <c r="AP256" i="5"/>
  <c r="AI253" i="5"/>
  <c r="AJ248" i="5"/>
  <c r="AS316" i="5"/>
  <c r="AL144" i="5"/>
  <c r="AO166" i="5"/>
  <c r="AY276" i="5"/>
  <c r="BF182" i="5"/>
  <c r="BF12" i="5"/>
  <c r="BQ138" i="5"/>
  <c r="BD26" i="5"/>
  <c r="AH182" i="5"/>
  <c r="AU220" i="5"/>
  <c r="AR188" i="5"/>
  <c r="BK185" i="5"/>
  <c r="BH35" i="5"/>
  <c r="AP121" i="5"/>
  <c r="BJ321" i="5"/>
  <c r="AR273" i="5"/>
  <c r="AU262" i="5"/>
  <c r="BC195" i="5"/>
  <c r="BF328" i="5"/>
  <c r="AO299" i="5"/>
  <c r="AU148" i="5"/>
  <c r="BE234" i="5"/>
  <c r="BC198" i="5"/>
  <c r="AS222" i="5"/>
  <c r="AJ312" i="5"/>
  <c r="BI262" i="5"/>
  <c r="AS142" i="5"/>
  <c r="AY282" i="5"/>
  <c r="AK247" i="5"/>
  <c r="AO242" i="5"/>
  <c r="AH60" i="5"/>
  <c r="AK89" i="5"/>
  <c r="BO244" i="5"/>
  <c r="AJ267" i="5"/>
  <c r="AI331" i="5"/>
  <c r="AS286" i="5"/>
  <c r="AH332" i="5"/>
  <c r="AP44" i="5"/>
  <c r="BB18" i="5"/>
  <c r="AQ109" i="5"/>
  <c r="BD77" i="5"/>
  <c r="BH111" i="5"/>
  <c r="AK147" i="5"/>
  <c r="AO273" i="5"/>
  <c r="AX117" i="5"/>
  <c r="AS308" i="5"/>
  <c r="AH122" i="5"/>
  <c r="AS166" i="5"/>
  <c r="AV308" i="5"/>
  <c r="AR56" i="5"/>
  <c r="AV14" i="5"/>
  <c r="AI284" i="5"/>
  <c r="AI144" i="5"/>
  <c r="AJ73" i="5"/>
  <c r="BF255" i="5"/>
  <c r="BL247" i="5"/>
  <c r="AU13" i="5"/>
  <c r="BB195" i="5"/>
  <c r="AJ184" i="5"/>
  <c r="BE220" i="5"/>
  <c r="BI66" i="5"/>
  <c r="AN152" i="5"/>
  <c r="AK139" i="5"/>
  <c r="BC121" i="5"/>
  <c r="AL241" i="5"/>
  <c r="AY150" i="5"/>
  <c r="BA35" i="5"/>
  <c r="AP101" i="5"/>
  <c r="AQ141" i="5"/>
  <c r="BJ202" i="5"/>
  <c r="BE246" i="5"/>
  <c r="AV216" i="5"/>
  <c r="AI27" i="5"/>
  <c r="AT24" i="5"/>
  <c r="AN258" i="5"/>
  <c r="AN250" i="5"/>
  <c r="AW262" i="5"/>
  <c r="AR278" i="5"/>
  <c r="AQ125" i="5"/>
  <c r="BH184" i="5"/>
  <c r="AS98" i="5"/>
  <c r="AL199" i="5"/>
  <c r="AH35" i="5"/>
  <c r="AH157" i="5"/>
  <c r="AI112" i="5"/>
  <c r="AP211" i="5"/>
  <c r="AH242" i="5"/>
  <c r="AL288" i="5"/>
  <c r="AX214" i="5"/>
  <c r="AS96" i="5"/>
  <c r="AK213" i="5"/>
  <c r="AX49" i="5"/>
  <c r="AS148" i="5"/>
  <c r="AY13" i="5"/>
  <c r="BL249" i="5"/>
  <c r="AR118" i="5"/>
  <c r="BC135" i="5"/>
  <c r="BB5" i="5"/>
  <c r="AK106" i="5"/>
  <c r="BB181" i="5"/>
  <c r="AY196" i="5"/>
  <c r="AL71" i="5"/>
  <c r="AV279" i="5"/>
  <c r="AK116" i="5"/>
  <c r="AQ173" i="5"/>
  <c r="AJ75" i="5"/>
  <c r="AJ29" i="5"/>
  <c r="AL268" i="5"/>
  <c r="AM154" i="5"/>
  <c r="BF38" i="5"/>
  <c r="AK312" i="5"/>
  <c r="BE72" i="5"/>
  <c r="AL6" i="5"/>
  <c r="AJ199" i="5"/>
  <c r="AP162" i="5"/>
  <c r="AT92" i="5"/>
  <c r="AW98" i="5"/>
  <c r="AL70" i="5"/>
  <c r="AY166" i="5"/>
  <c r="AW237" i="5"/>
  <c r="BF24" i="5"/>
  <c r="AV322" i="5"/>
  <c r="BL189" i="5"/>
  <c r="BP14" i="5"/>
  <c r="AP273" i="5"/>
  <c r="BI292" i="5"/>
  <c r="AK241" i="5"/>
  <c r="AT79" i="5"/>
  <c r="AK206" i="5"/>
  <c r="BA79" i="5"/>
  <c r="AL188" i="5"/>
  <c r="AX172" i="5"/>
  <c r="AO161" i="5"/>
  <c r="AZ57" i="5"/>
  <c r="AS111" i="5"/>
  <c r="AU265" i="5"/>
  <c r="AP42" i="5"/>
  <c r="AZ22" i="5"/>
  <c r="AV152" i="5"/>
  <c r="AR279" i="5"/>
  <c r="AR200" i="5"/>
  <c r="AH180" i="5"/>
  <c r="AL187" i="5"/>
  <c r="AR195" i="5"/>
  <c r="AX161" i="5"/>
  <c r="AI97" i="5"/>
  <c r="AQ152" i="5"/>
  <c r="AT224" i="5"/>
  <c r="AL174" i="5"/>
  <c r="BO292" i="5"/>
  <c r="AU267" i="5"/>
  <c r="AJ178" i="5"/>
  <c r="AI44" i="5"/>
  <c r="AJ17" i="5"/>
  <c r="AN101" i="5"/>
  <c r="AM130" i="5"/>
  <c r="AU27" i="5"/>
  <c r="AV34" i="5"/>
  <c r="BC233" i="5"/>
  <c r="BG79" i="5"/>
  <c r="AT23" i="5"/>
  <c r="AP64" i="5"/>
  <c r="BF118" i="5"/>
  <c r="AT22" i="5"/>
  <c r="AM107" i="5"/>
  <c r="AM168" i="5"/>
  <c r="AH17" i="5"/>
  <c r="AJ19" i="5"/>
  <c r="AK138" i="5"/>
  <c r="AL33" i="5"/>
  <c r="AK154" i="5"/>
  <c r="AK9" i="5"/>
  <c r="AZ196" i="5"/>
  <c r="BE68" i="5"/>
  <c r="AO51" i="5"/>
  <c r="BP33" i="5"/>
  <c r="BC133" i="5"/>
  <c r="AX62" i="5"/>
  <c r="AW78" i="5"/>
  <c r="AP207" i="5"/>
  <c r="AP94" i="5"/>
  <c r="AN107" i="5"/>
  <c r="BA40" i="5"/>
  <c r="AI92" i="5"/>
  <c r="AV217" i="5"/>
  <c r="AP130" i="5"/>
  <c r="AH114" i="5"/>
  <c r="AI336" i="5"/>
  <c r="AH190" i="5"/>
  <c r="AP148" i="5"/>
  <c r="AH312" i="5"/>
  <c r="AR96" i="5"/>
  <c r="BD246" i="5"/>
  <c r="AQ236" i="5"/>
  <c r="AT217" i="5"/>
  <c r="BA103" i="5"/>
  <c r="AH166" i="5"/>
  <c r="AK211" i="5"/>
  <c r="AL34" i="5"/>
  <c r="BK305" i="5"/>
  <c r="AJ60" i="5"/>
  <c r="AW25" i="5"/>
  <c r="AT135" i="5"/>
  <c r="AT228" i="5"/>
  <c r="AP176" i="5"/>
  <c r="AN100" i="5"/>
  <c r="AJ290" i="5"/>
  <c r="AS192" i="5"/>
  <c r="AQ293" i="5"/>
  <c r="BK97" i="5"/>
  <c r="BM249" i="5"/>
  <c r="BJ23" i="5"/>
  <c r="BB167" i="5"/>
  <c r="AQ326" i="5"/>
  <c r="AX222" i="5"/>
  <c r="AH118" i="5"/>
  <c r="AH47" i="5"/>
  <c r="AH54" i="5"/>
  <c r="AK53" i="5"/>
  <c r="AL86" i="5"/>
  <c r="AM29" i="5"/>
  <c r="AJ83" i="5"/>
  <c r="AN10" i="5"/>
  <c r="BD234" i="5"/>
  <c r="AR249" i="5"/>
  <c r="BN220" i="5"/>
  <c r="AM12" i="5"/>
  <c r="BC29" i="5"/>
  <c r="AJ117" i="5"/>
  <c r="AY56" i="5"/>
  <c r="AJ13" i="5"/>
  <c r="AY223" i="5"/>
  <c r="AP268" i="5"/>
  <c r="BE77" i="5"/>
  <c r="AS152" i="5"/>
  <c r="AN228" i="5"/>
  <c r="AJ88" i="5"/>
  <c r="AR83" i="5"/>
  <c r="AK34" i="5"/>
  <c r="AK263" i="5"/>
  <c r="BB184" i="5"/>
  <c r="AV182" i="5"/>
  <c r="AJ41" i="5"/>
  <c r="AK25" i="5"/>
  <c r="BC292" i="5"/>
  <c r="AJ297" i="5"/>
  <c r="AP266" i="5"/>
  <c r="BB287" i="5"/>
  <c r="BB38" i="5"/>
  <c r="AP133" i="5"/>
  <c r="AK244" i="5"/>
  <c r="AY187" i="5"/>
  <c r="AH86" i="5"/>
  <c r="AT222" i="5"/>
  <c r="BH14" i="5"/>
  <c r="AT213" i="5"/>
  <c r="AU171" i="5"/>
  <c r="AJ132" i="5"/>
  <c r="AO260" i="5"/>
  <c r="AK243" i="5"/>
  <c r="AX329" i="5"/>
  <c r="AL183" i="5"/>
  <c r="AX265" i="5"/>
  <c r="AI212" i="5"/>
  <c r="AH249" i="5"/>
  <c r="AK258" i="5"/>
  <c r="BO299" i="5"/>
  <c r="AZ267" i="5"/>
  <c r="BB164" i="5"/>
  <c r="BA296" i="5"/>
  <c r="BF299" i="5"/>
  <c r="AO301" i="5"/>
  <c r="AO241" i="5"/>
  <c r="AM243" i="5"/>
  <c r="AL234" i="5"/>
  <c r="AJ324" i="5"/>
  <c r="AL208" i="5"/>
  <c r="BM292" i="5"/>
  <c r="AH338" i="5"/>
  <c r="AS201" i="5"/>
  <c r="AT190" i="5"/>
  <c r="AT98" i="5"/>
  <c r="AN295" i="5"/>
  <c r="AK11" i="5"/>
  <c r="AY236" i="5"/>
  <c r="BH160" i="5"/>
  <c r="AS276" i="5"/>
  <c r="BD78" i="5"/>
  <c r="AL260" i="5"/>
  <c r="AQ139" i="5"/>
  <c r="AP68" i="5"/>
  <c r="AP290" i="5"/>
  <c r="AH213" i="5"/>
  <c r="AQ319" i="5"/>
  <c r="BA56" i="5"/>
  <c r="AI251" i="5"/>
  <c r="BD161" i="5"/>
  <c r="AN324" i="5"/>
  <c r="AZ161" i="5"/>
  <c r="AK221" i="5"/>
  <c r="AM316" i="5"/>
  <c r="BH305" i="5"/>
  <c r="AZ98" i="5"/>
  <c r="BF161" i="5"/>
  <c r="AH130" i="5"/>
  <c r="AQ209" i="5"/>
  <c r="AX142" i="5"/>
  <c r="BM305" i="5"/>
  <c r="AY23" i="5"/>
  <c r="AL328" i="5"/>
  <c r="AI16" i="5"/>
  <c r="AY38" i="5"/>
  <c r="BD275" i="5"/>
  <c r="BF233" i="5"/>
  <c r="AI333" i="5"/>
  <c r="BE184" i="5"/>
  <c r="AJ273" i="5"/>
  <c r="AJ311" i="5"/>
  <c r="AU254" i="5"/>
  <c r="AQ265" i="5"/>
  <c r="BB321" i="5"/>
  <c r="AJ296" i="5"/>
  <c r="AQ266" i="5"/>
  <c r="BD249" i="5"/>
  <c r="AS329" i="5"/>
  <c r="AO311" i="5"/>
  <c r="AT94" i="5"/>
  <c r="AO281" i="5"/>
  <c r="AK275" i="5"/>
  <c r="AS292" i="5"/>
  <c r="AK162" i="5"/>
  <c r="AR115" i="5"/>
  <c r="AI154" i="5"/>
  <c r="BE276" i="5"/>
  <c r="BG322" i="5"/>
  <c r="BA280" i="5"/>
  <c r="AN18" i="5"/>
  <c r="BE235" i="5"/>
  <c r="AI85" i="5"/>
  <c r="AQ133" i="5"/>
  <c r="AW190" i="5"/>
  <c r="AZ262" i="5"/>
  <c r="AQ259" i="5"/>
  <c r="AX268" i="5"/>
  <c r="AT90" i="5"/>
  <c r="AZ322" i="5"/>
  <c r="AK283" i="5"/>
  <c r="AR109" i="5"/>
  <c r="AL164" i="5"/>
  <c r="AS165" i="5"/>
  <c r="AP306" i="5"/>
  <c r="BE172" i="5"/>
  <c r="AP134" i="5"/>
  <c r="AT216" i="5"/>
  <c r="AU142" i="5"/>
  <c r="AK93" i="5"/>
  <c r="BB115" i="5"/>
  <c r="AH77" i="5"/>
  <c r="BA102" i="5"/>
  <c r="AX223" i="5"/>
  <c r="AW220" i="5"/>
  <c r="AH151" i="5"/>
  <c r="AJ108" i="5"/>
  <c r="AO42" i="5"/>
  <c r="AW44" i="5"/>
  <c r="AS54" i="5"/>
  <c r="AV177" i="5"/>
  <c r="AP333" i="5"/>
  <c r="BJ160" i="5"/>
  <c r="AT255" i="5"/>
  <c r="AJ259" i="5"/>
  <c r="BP247" i="5"/>
  <c r="BN273" i="5"/>
  <c r="AO125" i="5"/>
  <c r="BA121" i="5"/>
  <c r="BG292" i="5"/>
  <c r="AL202" i="5"/>
  <c r="AL265" i="5"/>
  <c r="AJ192" i="5"/>
  <c r="AN142" i="5"/>
  <c r="AO160" i="5"/>
  <c r="AS293" i="5"/>
  <c r="BF207" i="5"/>
  <c r="AR334" i="5"/>
  <c r="BD280" i="5"/>
  <c r="AN304" i="5"/>
  <c r="BJ161" i="5"/>
  <c r="BC223" i="5"/>
  <c r="BJ249" i="5"/>
  <c r="AM318" i="5"/>
  <c r="AN287" i="5"/>
  <c r="BC287" i="5"/>
  <c r="AT290" i="5"/>
  <c r="AL192" i="5"/>
  <c r="AN200" i="5"/>
  <c r="AV134" i="5"/>
  <c r="BB236" i="5"/>
  <c r="AW71" i="5"/>
  <c r="AX306" i="5"/>
  <c r="AH304" i="5"/>
  <c r="AO269" i="5"/>
  <c r="BA177" i="5"/>
  <c r="AV92" i="5"/>
  <c r="AY134" i="5"/>
  <c r="AW273" i="5"/>
  <c r="BJ189" i="5"/>
  <c r="AX326" i="5"/>
  <c r="AO77" i="5"/>
  <c r="AM132" i="5"/>
  <c r="AI188" i="5"/>
  <c r="AR268" i="5"/>
  <c r="AW103" i="5"/>
  <c r="AJ168" i="5"/>
  <c r="AL332" i="5"/>
  <c r="BA290" i="5"/>
  <c r="AY200" i="5"/>
  <c r="AS95" i="5"/>
  <c r="AO176" i="5"/>
  <c r="BD287" i="5"/>
  <c r="BH324" i="5"/>
  <c r="AI223" i="5"/>
  <c r="AL93" i="5"/>
  <c r="AJ198" i="5"/>
  <c r="AJ211" i="5"/>
  <c r="AQ101" i="5"/>
  <c r="AO337" i="5"/>
  <c r="BL88" i="5"/>
  <c r="AH270" i="5"/>
  <c r="AJ250" i="5"/>
  <c r="BB274" i="5"/>
  <c r="AS254" i="5"/>
  <c r="AJ255" i="5"/>
  <c r="AH318" i="5"/>
  <c r="AM190" i="5"/>
  <c r="AZ108" i="5"/>
  <c r="AP189" i="5"/>
  <c r="AI167" i="5"/>
  <c r="AL207" i="5"/>
  <c r="AM49" i="5"/>
  <c r="BC321" i="5"/>
  <c r="AL249" i="5"/>
  <c r="AH104" i="5"/>
  <c r="BA150" i="5"/>
  <c r="AS253" i="5"/>
  <c r="AL251" i="5"/>
  <c r="AN299" i="5"/>
  <c r="BA268" i="5"/>
  <c r="AY195" i="5"/>
  <c r="BH244" i="5"/>
  <c r="BB246" i="5"/>
  <c r="BN324" i="5"/>
  <c r="AS185" i="5"/>
  <c r="AJ151" i="5"/>
  <c r="AI157" i="5"/>
  <c r="AV192" i="5"/>
  <c r="AS184" i="5"/>
  <c r="BA220" i="5"/>
  <c r="AM220" i="5"/>
  <c r="AN327" i="5"/>
  <c r="AK231" i="5"/>
  <c r="AM258" i="5"/>
  <c r="BM182" i="5"/>
  <c r="AJ43" i="5"/>
  <c r="BO220" i="5"/>
  <c r="AH310" i="5"/>
  <c r="AL56" i="5"/>
  <c r="BD305" i="5"/>
  <c r="BQ322" i="5"/>
  <c r="AQ97" i="5"/>
  <c r="AN95" i="5"/>
  <c r="AY24" i="5"/>
  <c r="AL308" i="5"/>
  <c r="AH100" i="5"/>
  <c r="AX304" i="5"/>
  <c r="BE141" i="5"/>
  <c r="AK125" i="5"/>
  <c r="AL271" i="5"/>
  <c r="AH227" i="5"/>
  <c r="AN87" i="5"/>
  <c r="AI146" i="5"/>
  <c r="AQ146" i="5"/>
  <c r="AR166" i="5"/>
  <c r="BH317" i="5"/>
  <c r="AL255" i="5"/>
  <c r="BA322" i="5"/>
  <c r="BA247" i="5"/>
  <c r="BD255" i="5"/>
  <c r="AJ174" i="5"/>
  <c r="BC308" i="5"/>
  <c r="AT305" i="5"/>
  <c r="BK267" i="5"/>
  <c r="AT234" i="5"/>
  <c r="AH126" i="5"/>
  <c r="AK112" i="5"/>
  <c r="AP142" i="5"/>
  <c r="AH299" i="5"/>
  <c r="AK163" i="5"/>
  <c r="BG36" i="5"/>
  <c r="AS277" i="5"/>
  <c r="AU282" i="5"/>
  <c r="AX185" i="5"/>
  <c r="AL181" i="5"/>
  <c r="AI176" i="5"/>
  <c r="AU72" i="5"/>
  <c r="AS69" i="5"/>
  <c r="AP12" i="5"/>
  <c r="BE180" i="5"/>
  <c r="AH177" i="5"/>
  <c r="AT207" i="5"/>
  <c r="AJ332" i="5"/>
  <c r="AM206" i="5"/>
  <c r="BF172" i="5"/>
  <c r="BG26" i="5"/>
  <c r="AI190" i="5"/>
  <c r="AN201" i="5"/>
  <c r="AM108" i="5"/>
  <c r="AI138" i="5"/>
  <c r="BI99" i="5"/>
  <c r="AU161" i="5"/>
  <c r="AQ303" i="5"/>
  <c r="AT189" i="5"/>
  <c r="AJ121" i="5"/>
  <c r="AN186" i="5"/>
  <c r="AL295" i="5"/>
  <c r="AN123" i="5"/>
  <c r="AM170" i="5"/>
  <c r="AH278" i="5"/>
  <c r="AV180" i="5"/>
  <c r="AZ302" i="5"/>
  <c r="AM185" i="5"/>
  <c r="BF236" i="5"/>
  <c r="BE322" i="5"/>
  <c r="BB116" i="5"/>
  <c r="AJ335" i="5"/>
  <c r="AT49" i="5"/>
  <c r="AP264" i="5"/>
  <c r="AK217" i="5"/>
  <c r="AO286" i="5"/>
  <c r="AV184" i="5"/>
  <c r="AO209" i="5"/>
  <c r="AP197" i="5"/>
  <c r="AH254" i="5"/>
  <c r="BA183" i="5"/>
  <c r="AH215" i="5"/>
  <c r="BC328" i="5"/>
  <c r="AS72" i="5"/>
  <c r="AQ72" i="5"/>
  <c r="BG299" i="5"/>
  <c r="AT139" i="5"/>
  <c r="AO26" i="5"/>
  <c r="BP266" i="5"/>
  <c r="AN88" i="5"/>
  <c r="AR151" i="5"/>
  <c r="AO179" i="5"/>
  <c r="AU70" i="5"/>
  <c r="AS288" i="5"/>
  <c r="AU5" i="5"/>
  <c r="AN185" i="5"/>
  <c r="AQ134" i="5"/>
  <c r="AQ282" i="5"/>
  <c r="AM266" i="5"/>
  <c r="AU125" i="5"/>
  <c r="AI225" i="5"/>
  <c r="AK174" i="5"/>
  <c r="AI151" i="5"/>
  <c r="BM299" i="5"/>
  <c r="BF68" i="5"/>
  <c r="AP139" i="5"/>
  <c r="AI173" i="5"/>
  <c r="AV164" i="5"/>
  <c r="AJ260" i="5"/>
  <c r="AL228" i="5"/>
  <c r="BB78" i="5"/>
  <c r="AZ52" i="5"/>
  <c r="AP20" i="5"/>
  <c r="AI148" i="5"/>
  <c r="AL262" i="5"/>
  <c r="BC78" i="5"/>
  <c r="AS268" i="5"/>
  <c r="BH150" i="5"/>
  <c r="AP172" i="5"/>
  <c r="AX181" i="5"/>
  <c r="BK92" i="5"/>
  <c r="AZ269" i="5"/>
  <c r="BF242" i="5"/>
  <c r="AR198" i="5"/>
  <c r="AL254" i="5"/>
  <c r="AP335" i="5"/>
  <c r="BH189" i="5"/>
  <c r="AL304" i="5"/>
  <c r="AU231" i="5"/>
  <c r="AR174" i="5"/>
  <c r="BI183" i="5"/>
  <c r="AH235" i="5"/>
  <c r="AJ105" i="5"/>
  <c r="AH214" i="5"/>
  <c r="AO102" i="5"/>
  <c r="BJ14" i="5"/>
  <c r="AM88" i="5"/>
  <c r="AZ133" i="5"/>
  <c r="BD99" i="5"/>
  <c r="AX109" i="5"/>
  <c r="AJ50" i="5"/>
  <c r="BB29" i="5"/>
  <c r="BE321" i="5"/>
  <c r="AO293" i="5"/>
  <c r="AK5" i="5"/>
  <c r="AK187" i="5"/>
  <c r="AJ144" i="5"/>
  <c r="AL52" i="5"/>
  <c r="AU165" i="5"/>
  <c r="AK28" i="5"/>
  <c r="AO109" i="5"/>
  <c r="AS17" i="5"/>
  <c r="AK166" i="5"/>
  <c r="AO80" i="5"/>
  <c r="AN105" i="5"/>
  <c r="AQ166" i="5"/>
  <c r="BD51" i="5"/>
  <c r="AO195" i="5"/>
  <c r="BA38" i="5"/>
  <c r="AX134" i="5"/>
  <c r="AT177" i="5"/>
  <c r="AK168" i="5"/>
  <c r="BD222" i="5"/>
  <c r="AW233" i="5"/>
  <c r="AM241" i="5"/>
  <c r="AP254" i="5"/>
  <c r="AV198" i="5"/>
  <c r="BB267" i="5"/>
  <c r="BB134" i="5"/>
  <c r="AK81" i="5"/>
  <c r="AV104" i="5"/>
  <c r="BK177" i="5"/>
  <c r="AQ305" i="5"/>
  <c r="BK183" i="5"/>
  <c r="AJ300" i="5"/>
  <c r="AN215" i="5"/>
  <c r="AT133" i="5"/>
  <c r="BD324" i="5"/>
  <c r="AQ169" i="5"/>
  <c r="AM299" i="5"/>
  <c r="AL223" i="5"/>
  <c r="AO154" i="5"/>
  <c r="AI88" i="5"/>
  <c r="AT38" i="5"/>
  <c r="AN223" i="5"/>
  <c r="AI158" i="5"/>
  <c r="AY304" i="5"/>
  <c r="AI221" i="5"/>
  <c r="AO248" i="5"/>
  <c r="AZ80" i="5"/>
  <c r="AL221" i="5"/>
  <c r="BB207" i="5"/>
  <c r="AI168" i="5"/>
  <c r="AJ210" i="5"/>
  <c r="AJ275" i="5"/>
  <c r="AM271" i="5"/>
  <c r="BH99" i="5"/>
  <c r="AV40" i="5"/>
  <c r="AH202" i="5"/>
  <c r="AW109" i="5"/>
  <c r="AL91" i="5"/>
  <c r="BH66" i="5"/>
  <c r="AX78" i="5"/>
  <c r="AT48" i="5"/>
  <c r="AJ107" i="5"/>
  <c r="AV101" i="5"/>
  <c r="AU44" i="5"/>
  <c r="AH28" i="5"/>
  <c r="BF305" i="5"/>
  <c r="AM81" i="5"/>
  <c r="AX253" i="5"/>
  <c r="AU104" i="5"/>
  <c r="AX312" i="5"/>
  <c r="AZ35" i="5"/>
  <c r="AK41" i="5"/>
  <c r="BB26" i="5"/>
  <c r="AK160" i="5"/>
  <c r="AN32" i="5"/>
  <c r="AU287" i="5"/>
  <c r="BC296" i="5"/>
  <c r="AP274" i="5"/>
  <c r="AU82" i="5"/>
  <c r="AI43" i="5"/>
  <c r="BD14" i="5"/>
  <c r="BI321" i="5"/>
  <c r="AY235" i="5"/>
  <c r="AL69" i="5"/>
  <c r="AI262" i="5"/>
  <c r="AI195" i="5"/>
  <c r="BB34" i="5"/>
  <c r="AN94" i="5"/>
  <c r="BM247" i="5"/>
  <c r="AH76" i="5"/>
  <c r="AU195" i="5"/>
  <c r="AK123" i="5"/>
  <c r="BD156" i="5"/>
  <c r="AO208" i="5"/>
  <c r="BA185" i="5"/>
  <c r="BF276" i="5"/>
  <c r="BI27" i="5"/>
  <c r="AH210" i="5"/>
  <c r="AS231" i="5"/>
  <c r="AN161" i="5"/>
  <c r="AI28" i="5"/>
  <c r="AR185" i="5"/>
  <c r="AK236" i="5"/>
  <c r="AY63" i="5"/>
  <c r="AL338" i="5"/>
  <c r="AJ329" i="5"/>
  <c r="AQ306" i="5"/>
  <c r="AO63" i="5"/>
  <c r="BD40" i="5"/>
  <c r="AK307" i="5"/>
  <c r="BD242" i="5"/>
  <c r="BL292" i="5"/>
  <c r="BC249" i="5"/>
  <c r="AQ165" i="5"/>
  <c r="AI203" i="5"/>
  <c r="AJ143" i="5"/>
  <c r="AZ268" i="5"/>
  <c r="AW142" i="5"/>
  <c r="AS169" i="5"/>
  <c r="AV38" i="5"/>
  <c r="AZ101" i="5"/>
  <c r="AJ76" i="5"/>
  <c r="AJ277" i="5"/>
  <c r="AI82" i="5"/>
  <c r="AM169" i="5"/>
  <c r="AQ221" i="5"/>
  <c r="AL113" i="5"/>
  <c r="AL138" i="5"/>
  <c r="AJ109" i="5"/>
  <c r="AH85" i="5"/>
  <c r="AH136" i="5"/>
  <c r="BG77" i="5"/>
  <c r="AV185" i="5"/>
  <c r="AK278" i="5"/>
  <c r="AQ25" i="5"/>
  <c r="AW164" i="5"/>
  <c r="AT266" i="5"/>
  <c r="AR37" i="5"/>
  <c r="AO21" i="5"/>
  <c r="AI11" i="5"/>
  <c r="AJ69" i="5"/>
  <c r="AM102" i="5"/>
  <c r="AV105" i="5"/>
  <c r="AH69" i="5"/>
  <c r="AR281" i="5"/>
  <c r="AL170" i="5"/>
  <c r="AH154" i="5"/>
  <c r="AI165" i="5"/>
  <c r="AU24" i="5"/>
  <c r="BN266" i="5"/>
  <c r="BB166" i="5"/>
  <c r="AI69" i="5"/>
  <c r="AQ122" i="5"/>
  <c r="BA82" i="5"/>
  <c r="AM32" i="5"/>
  <c r="AK17" i="5"/>
  <c r="AW14" i="5"/>
  <c r="BD262" i="5"/>
  <c r="BK192" i="5"/>
  <c r="AW253" i="5"/>
  <c r="AO240" i="5"/>
  <c r="AW324" i="5"/>
  <c r="AV246" i="5"/>
  <c r="AJ188" i="5"/>
  <c r="AY299" i="5"/>
  <c r="AU277" i="5"/>
  <c r="AI128" i="5"/>
  <c r="AI183" i="5"/>
  <c r="AW213" i="5"/>
  <c r="BD141" i="5"/>
  <c r="BI273" i="5"/>
  <c r="AJ166" i="5"/>
  <c r="AI228" i="5"/>
  <c r="AL105" i="5"/>
  <c r="AZ187" i="5"/>
  <c r="AR107" i="5"/>
  <c r="AN251" i="5"/>
  <c r="AM184" i="5"/>
  <c r="BE167" i="5"/>
  <c r="BA161" i="5"/>
  <c r="AP208" i="5"/>
  <c r="BI105" i="5"/>
  <c r="AN326" i="5"/>
  <c r="AL126" i="5"/>
  <c r="AY321" i="5"/>
  <c r="BG234" i="5"/>
  <c r="AU228" i="5"/>
  <c r="AK192" i="5"/>
  <c r="BD267" i="5"/>
  <c r="AR212" i="5"/>
  <c r="AX80" i="5"/>
  <c r="AV326" i="5"/>
  <c r="AN180" i="5"/>
  <c r="AN146" i="5"/>
  <c r="AJ187" i="5"/>
  <c r="BI305" i="5"/>
  <c r="AN249" i="5"/>
  <c r="AU235" i="5"/>
  <c r="AJ251" i="5"/>
  <c r="AZ185" i="5"/>
  <c r="BO97" i="5"/>
  <c r="AP143" i="5"/>
  <c r="BP27" i="5"/>
  <c r="AJ129" i="5"/>
  <c r="AT170" i="5"/>
  <c r="BC167" i="5"/>
  <c r="AU164" i="5"/>
  <c r="AN184" i="5"/>
  <c r="BL299" i="5"/>
  <c r="BD237" i="5"/>
  <c r="AH112" i="5"/>
  <c r="AP79" i="5"/>
  <c r="AH209" i="5"/>
  <c r="BD304" i="5"/>
  <c r="AI101" i="5"/>
  <c r="AH138" i="5"/>
  <c r="AT268" i="5"/>
  <c r="BG207" i="5"/>
  <c r="BP249" i="5"/>
  <c r="AW207" i="5"/>
  <c r="AK320" i="5"/>
  <c r="AU187" i="5"/>
  <c r="AN300" i="5"/>
  <c r="AO107" i="5"/>
  <c r="AR242" i="5"/>
  <c r="AW107" i="5"/>
  <c r="AW286" i="5"/>
  <c r="AK259" i="5"/>
  <c r="AH263" i="5"/>
  <c r="AR236" i="5"/>
  <c r="AY262" i="5"/>
  <c r="AY16" i="5"/>
  <c r="BO138" i="5"/>
  <c r="AP160" i="5"/>
  <c r="AZ167" i="5"/>
  <c r="AP339" i="5"/>
  <c r="AR215" i="5"/>
  <c r="BB180" i="5"/>
  <c r="AO126" i="5"/>
  <c r="AZ66" i="5"/>
  <c r="AH212" i="5"/>
  <c r="AP214" i="5"/>
  <c r="AU166" i="5"/>
  <c r="AU269" i="5"/>
  <c r="AP327" i="5"/>
  <c r="BC192" i="5"/>
  <c r="AX236" i="5"/>
  <c r="AY121" i="5"/>
  <c r="BB70" i="5"/>
  <c r="BB247" i="5"/>
  <c r="AP316" i="5"/>
  <c r="AP135" i="5"/>
  <c r="BE237" i="5"/>
  <c r="AN131" i="5"/>
  <c r="AN189" i="5"/>
  <c r="BA13" i="5"/>
  <c r="AS233" i="5"/>
  <c r="AW150" i="5"/>
  <c r="AR222" i="5"/>
  <c r="BG111" i="5"/>
  <c r="AQ111" i="5"/>
  <c r="AR216" i="5"/>
  <c r="AY312" i="5"/>
  <c r="AS94" i="5"/>
  <c r="BF55" i="5"/>
  <c r="AO282" i="5"/>
  <c r="AP204" i="5"/>
  <c r="AP198" i="5"/>
  <c r="BF273" i="5"/>
  <c r="AK212" i="5"/>
  <c r="AJ287" i="5"/>
  <c r="AK233" i="5"/>
  <c r="BK292" i="5"/>
  <c r="AJ157" i="5"/>
  <c r="AN255" i="5"/>
  <c r="AI120" i="5"/>
  <c r="AM235" i="5"/>
  <c r="AM255" i="5"/>
  <c r="BB339" i="5"/>
  <c r="AO214" i="5"/>
  <c r="BJ267" i="5"/>
  <c r="AH337" i="5"/>
  <c r="BB327" i="5"/>
  <c r="AP126" i="5"/>
  <c r="AR207" i="5"/>
  <c r="AQ116" i="5"/>
  <c r="BF224" i="5"/>
  <c r="BC183" i="5"/>
  <c r="AN235" i="5"/>
  <c r="BD274" i="5"/>
  <c r="BJ236" i="5"/>
  <c r="AO317" i="5"/>
  <c r="BH299" i="5"/>
  <c r="AL316" i="5"/>
  <c r="AK122" i="5"/>
  <c r="AU93" i="5"/>
  <c r="AX60" i="5"/>
  <c r="BI269" i="5"/>
  <c r="BD137" i="5"/>
  <c r="AV215" i="5"/>
  <c r="BA335" i="5"/>
  <c r="AH272" i="5"/>
  <c r="AK303" i="5"/>
  <c r="AJ269" i="5"/>
  <c r="AQ167" i="5"/>
  <c r="AI264" i="5"/>
  <c r="AM326" i="5"/>
  <c r="AH314" i="5"/>
  <c r="BJ273" i="5"/>
  <c r="AZ306" i="5"/>
  <c r="AK246" i="5"/>
  <c r="BG184" i="5"/>
  <c r="AW192" i="5"/>
  <c r="AI259" i="5"/>
  <c r="AS133" i="5"/>
  <c r="BG180" i="5"/>
  <c r="AP217" i="5"/>
  <c r="AP228" i="5"/>
  <c r="AS179" i="5"/>
  <c r="BH138" i="5"/>
  <c r="BC164" i="5"/>
  <c r="AH207" i="5"/>
  <c r="BA327" i="5"/>
  <c r="BA195" i="5"/>
  <c r="AJ161" i="5"/>
  <c r="AJ207" i="5"/>
  <c r="AH281" i="5"/>
  <c r="BF234" i="5"/>
  <c r="AL306" i="5"/>
  <c r="AV266" i="5"/>
  <c r="BE182" i="5"/>
  <c r="AP191" i="5"/>
  <c r="AP329" i="5"/>
  <c r="AM242" i="5"/>
  <c r="BP299" i="5"/>
  <c r="BD207" i="5"/>
  <c r="AL284" i="5"/>
  <c r="AR296" i="5"/>
  <c r="BC329" i="5"/>
  <c r="AH225" i="5"/>
  <c r="AP200" i="5"/>
  <c r="BJ255" i="5"/>
  <c r="AO180" i="5"/>
  <c r="AI191" i="5"/>
  <c r="AT286" i="5"/>
  <c r="AH302" i="5"/>
  <c r="AP83" i="5"/>
  <c r="AV262" i="5"/>
  <c r="BM92" i="5"/>
  <c r="BL22" i="5"/>
  <c r="BC172" i="5"/>
  <c r="BF171" i="5"/>
  <c r="AH246" i="5"/>
  <c r="AL282" i="5"/>
  <c r="AI96" i="5"/>
  <c r="AM227" i="5"/>
  <c r="AK182" i="5"/>
  <c r="AO177" i="5"/>
  <c r="AU116" i="5"/>
  <c r="AI231" i="5"/>
  <c r="BC177" i="5"/>
  <c r="AV214" i="5"/>
  <c r="AV79" i="5"/>
  <c r="AR125" i="5"/>
  <c r="AK159" i="5"/>
  <c r="AL209" i="5"/>
  <c r="AI327" i="5"/>
  <c r="AW171" i="5"/>
  <c r="AY253" i="5"/>
  <c r="AM118" i="5"/>
  <c r="BF185" i="5"/>
  <c r="AQ185" i="5"/>
  <c r="AH61" i="5"/>
  <c r="AT231" i="5"/>
  <c r="AW125" i="5"/>
  <c r="AY116" i="5"/>
  <c r="BG133" i="5"/>
  <c r="AK148" i="5"/>
  <c r="BH13" i="5"/>
  <c r="BD192" i="5"/>
  <c r="AN305" i="5"/>
  <c r="BB57" i="5"/>
  <c r="BM266" i="5"/>
  <c r="AW211" i="5"/>
  <c r="AK196" i="5"/>
  <c r="BB118" i="5"/>
  <c r="AJ130" i="5"/>
  <c r="AW328" i="5"/>
  <c r="AS16" i="5"/>
  <c r="AJ261" i="5"/>
  <c r="AP111" i="5"/>
  <c r="AO153" i="5"/>
  <c r="BH172" i="5"/>
  <c r="AQ174" i="5"/>
  <c r="AJ286" i="5"/>
  <c r="AJ39" i="5"/>
  <c r="AO192" i="5"/>
  <c r="AS172" i="5"/>
  <c r="BM33" i="5"/>
  <c r="AU160" i="5"/>
  <c r="AT56" i="5"/>
  <c r="AQ287" i="5"/>
  <c r="AI76" i="5"/>
  <c r="AO64" i="5"/>
  <c r="AH335" i="5"/>
  <c r="AJ138" i="5"/>
  <c r="BH276" i="5"/>
  <c r="AK208" i="5"/>
  <c r="AZ236" i="5"/>
  <c r="BG18" i="5"/>
  <c r="AU189" i="5"/>
  <c r="AT180" i="5"/>
  <c r="AH247" i="5"/>
  <c r="AS5" i="5"/>
  <c r="AP242" i="5"/>
  <c r="AP213" i="5"/>
  <c r="AK135" i="5"/>
  <c r="AM199" i="5"/>
  <c r="AI280" i="5"/>
  <c r="AI281" i="5"/>
  <c r="AV125" i="5"/>
  <c r="BB85" i="5"/>
  <c r="BJ138" i="5"/>
  <c r="AZ254" i="5"/>
  <c r="AJ247" i="5"/>
  <c r="AY161" i="5"/>
  <c r="AP328" i="5"/>
  <c r="BA160" i="5"/>
  <c r="AH311" i="5"/>
  <c r="AJ167" i="5"/>
  <c r="BA222" i="5"/>
  <c r="BE202" i="5"/>
  <c r="AU296" i="5"/>
  <c r="AL162" i="5"/>
  <c r="AM249" i="5"/>
  <c r="BI237" i="5"/>
  <c r="AQ235" i="5"/>
  <c r="AI255" i="5"/>
  <c r="AO234" i="5"/>
  <c r="AI288" i="5"/>
  <c r="AY12" i="5"/>
  <c r="AU300" i="5"/>
  <c r="AH96" i="5"/>
  <c r="AW200" i="5"/>
  <c r="BB131" i="5"/>
  <c r="AJ245" i="5"/>
  <c r="BJ141" i="5"/>
  <c r="AL263" i="5"/>
  <c r="BK166" i="5"/>
  <c r="BH292" i="5"/>
  <c r="AP31" i="5"/>
  <c r="AW202" i="5"/>
  <c r="AP319" i="5"/>
  <c r="BI160" i="5"/>
  <c r="AH221" i="5"/>
  <c r="BN274" i="5"/>
  <c r="AI111" i="5"/>
  <c r="AI135" i="5"/>
  <c r="AN148" i="5"/>
  <c r="AZ88" i="5"/>
  <c r="AK234" i="5"/>
  <c r="AP10" i="5"/>
  <c r="BC236" i="5"/>
  <c r="AU215" i="5"/>
  <c r="AO297" i="5"/>
  <c r="AK175" i="5"/>
  <c r="AZ10" i="5"/>
  <c r="BG10" i="5"/>
  <c r="AR267" i="5"/>
  <c r="AX138" i="5"/>
  <c r="AO53" i="5"/>
  <c r="AW302" i="5"/>
  <c r="BA118" i="5"/>
  <c r="AW173" i="5"/>
  <c r="AK314" i="5"/>
  <c r="AN317" i="5"/>
  <c r="BC247" i="5"/>
  <c r="AL146" i="5"/>
  <c r="AI240" i="5"/>
  <c r="AN64" i="5"/>
  <c r="AN126" i="5"/>
  <c r="AM254" i="5"/>
  <c r="AM72" i="5"/>
  <c r="AU237" i="5"/>
  <c r="AT247" i="5"/>
  <c r="AN237" i="5"/>
  <c r="AQ312" i="5"/>
  <c r="BE192" i="5"/>
  <c r="AY220" i="5"/>
  <c r="AT97" i="5"/>
  <c r="AS150" i="5"/>
  <c r="AI178" i="5"/>
  <c r="BM273" i="5"/>
  <c r="BE164" i="5"/>
  <c r="BD273" i="5"/>
  <c r="AY244" i="5"/>
  <c r="AI329" i="5"/>
  <c r="BA100" i="5"/>
  <c r="AP48" i="5"/>
  <c r="AV16" i="5"/>
  <c r="AR247" i="5"/>
  <c r="AT150" i="5"/>
  <c r="BA22" i="5"/>
  <c r="AK118" i="5"/>
  <c r="AL190" i="5"/>
  <c r="AT141" i="5"/>
  <c r="AT196" i="5"/>
  <c r="AT100" i="5"/>
  <c r="BC13" i="5"/>
  <c r="AO71" i="5"/>
  <c r="AJ197" i="5"/>
  <c r="AV69" i="5"/>
  <c r="BC156" i="5"/>
  <c r="AJ82" i="5"/>
  <c r="AT88" i="5"/>
  <c r="AI246" i="5"/>
  <c r="BK141" i="5"/>
  <c r="AT104" i="5"/>
  <c r="BM160" i="5"/>
  <c r="AY141" i="5"/>
  <c r="AW81" i="5"/>
  <c r="BB33" i="5"/>
  <c r="AJ216" i="5"/>
  <c r="AT319" i="5"/>
  <c r="AN293" i="5"/>
  <c r="AH240" i="5"/>
  <c r="AX280" i="5"/>
  <c r="AH155" i="5"/>
  <c r="AK284" i="5"/>
  <c r="AW92" i="5"/>
  <c r="AU253" i="5"/>
  <c r="AP146" i="5"/>
  <c r="BG233" i="5"/>
  <c r="AP224" i="5"/>
  <c r="AQ339" i="5"/>
  <c r="AN166" i="5"/>
  <c r="AH105" i="5"/>
  <c r="AN118" i="5"/>
  <c r="BG255" i="5"/>
  <c r="AQ300" i="5"/>
  <c r="BG134" i="5"/>
  <c r="AV156" i="5"/>
  <c r="AT83" i="5"/>
  <c r="BG237" i="5"/>
  <c r="AS151" i="5"/>
  <c r="AP66" i="5"/>
  <c r="AH52" i="5"/>
  <c r="AH174" i="5"/>
  <c r="BD177" i="5"/>
  <c r="AJ236" i="5"/>
  <c r="BN12" i="5"/>
  <c r="AV99" i="5"/>
  <c r="AQ57" i="5"/>
  <c r="AI219" i="5"/>
  <c r="AO263" i="5"/>
  <c r="AI59" i="5"/>
  <c r="AN231" i="5"/>
  <c r="AM306" i="5"/>
  <c r="AK36" i="5"/>
  <c r="AM144" i="5"/>
  <c r="AH78" i="5"/>
  <c r="BG246" i="5"/>
  <c r="AL54" i="5"/>
  <c r="AZ75" i="5"/>
  <c r="BL33" i="5"/>
  <c r="AX94" i="5"/>
  <c r="AL100" i="5"/>
  <c r="AJ118" i="5"/>
  <c r="AL167" i="5"/>
  <c r="AS101" i="5"/>
  <c r="AN53" i="5"/>
  <c r="AL112" i="5"/>
  <c r="AI63" i="5"/>
  <c r="AY185" i="5"/>
  <c r="BE25" i="5"/>
  <c r="AW99" i="5"/>
  <c r="AU14" i="5"/>
  <c r="AT253" i="5"/>
  <c r="AU211" i="5"/>
  <c r="AR133" i="5"/>
  <c r="AK13" i="5"/>
  <c r="AO222" i="5"/>
  <c r="AS144" i="5"/>
  <c r="AV171" i="5"/>
  <c r="AT25" i="5"/>
  <c r="BM189" i="5"/>
  <c r="AM116" i="5"/>
  <c r="AY26" i="5"/>
  <c r="AL130" i="5"/>
  <c r="AV302" i="5"/>
  <c r="BC284" i="5"/>
  <c r="BB284" i="5"/>
  <c r="AI250" i="5"/>
  <c r="AS244" i="5"/>
  <c r="AJ53" i="5"/>
  <c r="AR260" i="5"/>
  <c r="AN282" i="5"/>
  <c r="AP117" i="5"/>
  <c r="BL280" i="5"/>
  <c r="AX166" i="5"/>
  <c r="AN112" i="5"/>
  <c r="AS107" i="5"/>
  <c r="AW131" i="5"/>
  <c r="AW11" i="5"/>
  <c r="BI135" i="5"/>
  <c r="AS282" i="5"/>
  <c r="AY273" i="5"/>
  <c r="BA234" i="5"/>
  <c r="AT144" i="5"/>
  <c r="AT155" i="5"/>
  <c r="AL125" i="5"/>
  <c r="AL156" i="5"/>
  <c r="AJ230" i="5"/>
  <c r="AV53" i="5"/>
  <c r="AK325" i="5"/>
  <c r="BC182" i="5"/>
  <c r="AM290" i="5"/>
  <c r="AM160" i="5"/>
  <c r="AV60" i="5"/>
  <c r="AV273" i="5"/>
  <c r="AV253" i="5"/>
  <c r="BL273" i="5"/>
  <c r="BF138" i="5"/>
  <c r="AO70" i="5"/>
  <c r="AQ215" i="5"/>
  <c r="AI129" i="5"/>
  <c r="AT244" i="5"/>
  <c r="AQ231" i="5"/>
  <c r="BJ66" i="5"/>
  <c r="AT102" i="5"/>
  <c r="AO231" i="5"/>
  <c r="AS217" i="5"/>
  <c r="AM41" i="5"/>
  <c r="AK109" i="5"/>
  <c r="AX108" i="5"/>
  <c r="AR100" i="5"/>
  <c r="BM14" i="5"/>
  <c r="AT82" i="5"/>
  <c r="BD135" i="5"/>
  <c r="BN22" i="5"/>
  <c r="AR10" i="5"/>
  <c r="AR183" i="5"/>
  <c r="AY55" i="5"/>
  <c r="AQ99" i="5"/>
  <c r="AL22" i="5"/>
  <c r="AY292" i="5"/>
  <c r="AQ13" i="5"/>
  <c r="AY131" i="5"/>
  <c r="AO236" i="5"/>
  <c r="BI104" i="5"/>
  <c r="AO185" i="5"/>
  <c r="AP188" i="5"/>
  <c r="AO142" i="5"/>
  <c r="AS247" i="5"/>
  <c r="AR167" i="5"/>
  <c r="AY222" i="5"/>
  <c r="BL38" i="5"/>
  <c r="AN206" i="5"/>
  <c r="BF116" i="5"/>
  <c r="AQ107" i="5"/>
  <c r="AL198" i="5"/>
  <c r="AL179" i="5"/>
  <c r="BJ13" i="5"/>
  <c r="AM188" i="5"/>
  <c r="AY125" i="5"/>
  <c r="AS121" i="5"/>
  <c r="AL154" i="5"/>
  <c r="AT20" i="5"/>
  <c r="AS80" i="5"/>
  <c r="AS28" i="5"/>
  <c r="BA246" i="5"/>
  <c r="BD299" i="5"/>
  <c r="BA55" i="5"/>
  <c r="AP249" i="5"/>
  <c r="AM43" i="5"/>
  <c r="BF33" i="5"/>
  <c r="AM149" i="5"/>
  <c r="BB185" i="5"/>
  <c r="BC70" i="5"/>
  <c r="BH182" i="5"/>
  <c r="AL176" i="5"/>
  <c r="AI68" i="5"/>
  <c r="AQ115" i="5"/>
  <c r="AW86" i="5"/>
  <c r="AT179" i="5"/>
  <c r="BA254" i="5"/>
  <c r="AT173" i="5"/>
  <c r="BA235" i="5"/>
  <c r="AX179" i="5"/>
  <c r="AX180" i="5"/>
  <c r="AK188" i="5"/>
  <c r="AX143" i="5"/>
  <c r="AR134" i="5"/>
  <c r="AR150" i="5"/>
  <c r="AI126" i="5"/>
  <c r="AX55" i="5"/>
  <c r="AZ25" i="5"/>
  <c r="BI79" i="5"/>
  <c r="BG167" i="5"/>
  <c r="BA16" i="5"/>
  <c r="AK96" i="5"/>
  <c r="AY133" i="5"/>
  <c r="AV118" i="5"/>
  <c r="AK191" i="5"/>
  <c r="AL16" i="5"/>
  <c r="AZ246" i="5"/>
  <c r="AN313" i="5"/>
  <c r="AO148" i="5"/>
  <c r="AO277" i="5"/>
  <c r="BF102" i="5"/>
  <c r="BN166" i="5"/>
  <c r="AS265" i="5"/>
  <c r="AH111" i="5"/>
  <c r="AY177" i="5"/>
  <c r="BD111" i="5"/>
  <c r="BD118" i="5"/>
  <c r="AJ181" i="5"/>
  <c r="AL230" i="5"/>
  <c r="BE33" i="5"/>
  <c r="AQ69" i="5"/>
  <c r="BN255" i="5"/>
  <c r="AM103" i="5"/>
  <c r="AI81" i="5"/>
  <c r="AO36" i="5"/>
  <c r="BD64" i="5"/>
  <c r="AX255" i="5"/>
  <c r="AH58" i="5"/>
  <c r="BL172" i="5"/>
  <c r="AL142" i="5"/>
  <c r="BI275" i="5"/>
  <c r="AN65" i="5"/>
  <c r="BD85" i="5"/>
  <c r="AY103" i="5"/>
  <c r="BH77" i="5"/>
  <c r="BF25" i="5"/>
  <c r="AO78" i="5"/>
  <c r="AR223" i="5"/>
  <c r="AP265" i="5"/>
  <c r="AU25" i="5"/>
  <c r="AI300" i="5"/>
  <c r="AT172" i="5"/>
  <c r="AH329" i="5"/>
  <c r="AH168" i="5"/>
  <c r="AT55" i="5"/>
  <c r="AM67" i="5"/>
  <c r="AI192" i="5"/>
  <c r="AS57" i="5"/>
  <c r="BC166" i="5"/>
  <c r="AI201" i="5"/>
  <c r="BD81" i="5"/>
  <c r="AJ215" i="5"/>
  <c r="BC92" i="5"/>
  <c r="BE36" i="5"/>
  <c r="AI67" i="5"/>
  <c r="BJ88" i="5"/>
  <c r="AP284" i="5"/>
  <c r="AS42" i="5"/>
  <c r="AZ18" i="5"/>
  <c r="AR206" i="5"/>
  <c r="AT101" i="5"/>
  <c r="AX72" i="5"/>
  <c r="BH135" i="5"/>
  <c r="AI211" i="5"/>
  <c r="BA189" i="5"/>
  <c r="BC88" i="5"/>
  <c r="AM304" i="5"/>
  <c r="AO264" i="5"/>
  <c r="AN288" i="5"/>
  <c r="AU173" i="5"/>
  <c r="AU55" i="5"/>
  <c r="AT60" i="5"/>
  <c r="AO165" i="5"/>
  <c r="BN14" i="5"/>
  <c r="AN167" i="5"/>
  <c r="AP186" i="5"/>
  <c r="BC22" i="5"/>
  <c r="AM62" i="5"/>
  <c r="AP258" i="5"/>
  <c r="AN209" i="5"/>
  <c r="BG12" i="5"/>
  <c r="AP312" i="5"/>
  <c r="AJ201" i="5"/>
  <c r="AX10" i="5"/>
  <c r="BJ339" i="5"/>
  <c r="BD36" i="5"/>
  <c r="AN130" i="5"/>
  <c r="AS22" i="5"/>
  <c r="AT254" i="5"/>
  <c r="AI50" i="5"/>
  <c r="AZ115" i="5"/>
  <c r="AM225" i="5"/>
  <c r="AK336" i="5"/>
  <c r="AK202" i="5"/>
  <c r="AQ202" i="5"/>
  <c r="AV138" i="5"/>
  <c r="AM250" i="5"/>
  <c r="AN236" i="5"/>
  <c r="AZ70" i="5"/>
  <c r="AQ66" i="5"/>
  <c r="AV77" i="5"/>
  <c r="AP144" i="5"/>
  <c r="BF180" i="5"/>
  <c r="AR272" i="5"/>
  <c r="BG138" i="5"/>
  <c r="AT99" i="5"/>
  <c r="AT188" i="5"/>
  <c r="AO168" i="5"/>
  <c r="BB135" i="5"/>
  <c r="AN197" i="5"/>
  <c r="AX37" i="5"/>
  <c r="AZ214" i="5"/>
  <c r="AH147" i="5"/>
  <c r="AK281" i="5"/>
  <c r="BF134" i="5"/>
  <c r="BE185" i="5"/>
  <c r="AI149" i="5"/>
  <c r="BP22" i="5"/>
  <c r="AQ222" i="5"/>
  <c r="BB171" i="5"/>
  <c r="AH280" i="5"/>
  <c r="AJ72" i="5"/>
  <c r="AH127" i="5"/>
  <c r="AV28" i="5"/>
  <c r="AP241" i="5"/>
  <c r="AT42" i="5"/>
  <c r="AP51" i="5"/>
  <c r="AK75" i="5"/>
  <c r="BN64" i="5"/>
  <c r="AO17" i="5"/>
  <c r="AM237" i="5"/>
  <c r="AQ24" i="5"/>
  <c r="AZ34" i="5"/>
  <c r="BF66" i="5"/>
  <c r="BD27" i="5"/>
  <c r="AH107" i="5"/>
  <c r="AO152" i="5"/>
  <c r="AH276" i="5"/>
  <c r="BH92" i="5"/>
  <c r="AK190" i="5"/>
  <c r="AP49" i="5"/>
  <c r="BC72" i="5"/>
  <c r="AK64" i="5"/>
  <c r="BI12" i="5"/>
  <c r="AY25" i="5"/>
  <c r="AO82" i="5"/>
  <c r="AX26" i="5"/>
  <c r="AK262" i="5"/>
  <c r="AH223" i="5"/>
  <c r="AU169" i="5"/>
  <c r="AN20" i="5"/>
  <c r="AO106" i="5"/>
  <c r="BP220" i="5"/>
  <c r="AH116" i="5"/>
  <c r="AS224" i="5"/>
  <c r="BK64" i="5"/>
  <c r="AL185" i="5"/>
  <c r="BC104" i="5"/>
  <c r="AI104" i="5"/>
  <c r="BC274" i="5"/>
  <c r="AI80" i="5"/>
  <c r="AW16" i="5"/>
  <c r="BK38" i="5"/>
  <c r="BF156" i="5"/>
  <c r="AV58" i="5"/>
  <c r="BH177" i="5"/>
  <c r="AX211" i="5"/>
  <c r="AP182" i="5"/>
  <c r="AS10" i="5"/>
  <c r="BF64" i="5"/>
  <c r="AP248" i="5"/>
  <c r="AU80" i="5"/>
  <c r="BH104" i="5"/>
  <c r="BA224" i="5"/>
  <c r="AJ214" i="5"/>
  <c r="AV100" i="5"/>
  <c r="BM183" i="5"/>
  <c r="BK105" i="5"/>
  <c r="AH226" i="5"/>
  <c r="AK338" i="5"/>
  <c r="BD185" i="5"/>
  <c r="AT35" i="5"/>
  <c r="BN280" i="5"/>
  <c r="BI220" i="5"/>
  <c r="BD202" i="5"/>
  <c r="AU37" i="5"/>
  <c r="BG38" i="5"/>
  <c r="AK272" i="5"/>
  <c r="AH103" i="5"/>
  <c r="AN5" i="5"/>
  <c r="BM12" i="5"/>
  <c r="AM10" i="5"/>
  <c r="AL36" i="5"/>
  <c r="BA116" i="5"/>
  <c r="AT169" i="5"/>
  <c r="AW275" i="5"/>
  <c r="BA284" i="5"/>
  <c r="AQ335" i="5"/>
  <c r="AK19" i="5"/>
  <c r="BD167" i="5"/>
  <c r="AP112" i="5"/>
  <c r="AH255" i="5"/>
  <c r="AO217" i="5"/>
  <c r="BG172" i="5"/>
  <c r="AK157" i="5"/>
  <c r="AJ77" i="5"/>
  <c r="BA18" i="5"/>
  <c r="AJ67" i="5"/>
  <c r="AW56" i="5"/>
  <c r="AJ146" i="5"/>
  <c r="AR131" i="5"/>
  <c r="AQ269" i="5"/>
  <c r="AP39" i="5"/>
  <c r="AK304" i="5"/>
  <c r="AO98" i="5"/>
  <c r="AQ207" i="5"/>
  <c r="AN35" i="5"/>
  <c r="AH241" i="5"/>
  <c r="AJ246" i="5"/>
  <c r="AK37" i="5"/>
  <c r="AO128" i="5"/>
  <c r="AR321" i="5"/>
  <c r="BD329" i="5"/>
  <c r="BP138" i="5"/>
  <c r="AH148" i="5"/>
  <c r="BF10" i="5"/>
  <c r="AV306" i="5"/>
  <c r="AH91" i="5"/>
  <c r="AP80" i="5"/>
  <c r="AI224" i="5"/>
  <c r="AV139" i="5"/>
  <c r="BJ57" i="5"/>
  <c r="AI75" i="5"/>
  <c r="AO113" i="5"/>
  <c r="AM26" i="5"/>
  <c r="AN244" i="5"/>
  <c r="AY302" i="5"/>
  <c r="AL246" i="5"/>
  <c r="AR147" i="5"/>
  <c r="BG85" i="5"/>
  <c r="AJ203" i="5"/>
  <c r="BF275" i="5"/>
  <c r="AS44" i="5"/>
  <c r="AV49" i="5"/>
  <c r="AI24" i="5"/>
  <c r="AY274" i="5"/>
  <c r="BD198" i="5"/>
  <c r="BF198" i="5"/>
  <c r="AY62" i="5"/>
  <c r="AQ117" i="5"/>
  <c r="AT81" i="5"/>
  <c r="BA94" i="5"/>
  <c r="AW12" i="5"/>
  <c r="AL76" i="5"/>
  <c r="AV12" i="5"/>
  <c r="BN33" i="5"/>
  <c r="BB24" i="5"/>
  <c r="AK14" i="5"/>
  <c r="AU137" i="5"/>
  <c r="BC237" i="5"/>
  <c r="AL205" i="5"/>
  <c r="BA33" i="5"/>
  <c r="AJ95" i="5"/>
  <c r="AN13" i="5"/>
  <c r="AN23" i="5"/>
  <c r="AU94" i="5"/>
  <c r="AQ87" i="5"/>
  <c r="AH251" i="5"/>
  <c r="AO304" i="5"/>
  <c r="BB69" i="5"/>
  <c r="BO66" i="5"/>
  <c r="AW74" i="5"/>
  <c r="AV190" i="5"/>
  <c r="AN67" i="5"/>
  <c r="BH33" i="5"/>
  <c r="AU251" i="5"/>
  <c r="AJ106" i="5"/>
  <c r="AT29" i="5"/>
  <c r="AI53" i="5"/>
  <c r="AJ21" i="5"/>
  <c r="AW75" i="5"/>
  <c r="AQ41" i="5"/>
  <c r="BC258" i="5"/>
  <c r="AK63" i="5"/>
  <c r="BB22" i="5"/>
  <c r="AT161" i="5"/>
  <c r="AO32" i="5"/>
  <c r="AM117" i="5"/>
  <c r="AV276" i="5"/>
  <c r="AS204" i="5"/>
  <c r="AO197" i="5"/>
  <c r="AV62" i="5"/>
  <c r="BN104" i="5"/>
  <c r="AO27" i="5"/>
  <c r="BG164" i="5"/>
  <c r="BL244" i="5"/>
  <c r="AH325" i="5"/>
  <c r="AW6" i="5"/>
  <c r="AU174" i="5"/>
  <c r="AM33" i="5"/>
  <c r="AL243" i="5"/>
  <c r="AR259" i="5"/>
  <c r="AK57" i="5"/>
  <c r="AZ93" i="5"/>
  <c r="AK115" i="5"/>
  <c r="AI99" i="5"/>
  <c r="AM37" i="5"/>
  <c r="AT31" i="5"/>
  <c r="BE244" i="5"/>
  <c r="AK105" i="5"/>
  <c r="BL267" i="5"/>
  <c r="AH98" i="5"/>
  <c r="BF269" i="5"/>
  <c r="AS183" i="5"/>
  <c r="AJ92" i="5"/>
  <c r="BF189" i="5"/>
  <c r="AR244" i="5"/>
  <c r="AJ14" i="5"/>
  <c r="AH80" i="5"/>
  <c r="BG105" i="5"/>
  <c r="BJ280" i="5"/>
  <c r="BI116" i="5"/>
  <c r="AV81" i="5"/>
  <c r="AP255" i="5"/>
  <c r="AZ33" i="5"/>
  <c r="AS174" i="5"/>
  <c r="AK143" i="5"/>
  <c r="AK69" i="5"/>
  <c r="AR53" i="5"/>
  <c r="BO249" i="5"/>
  <c r="BJ12" i="5"/>
  <c r="BB81" i="5"/>
  <c r="AI84" i="5"/>
  <c r="AT138" i="5"/>
  <c r="BC81" i="5"/>
  <c r="AR40" i="5"/>
  <c r="AP108" i="5"/>
  <c r="AN280" i="5"/>
  <c r="AX282" i="5"/>
  <c r="AS221" i="5"/>
  <c r="AN128" i="5"/>
  <c r="BG202" i="5"/>
  <c r="AO122" i="5"/>
  <c r="BC134" i="5"/>
  <c r="BD62" i="5"/>
  <c r="AH87" i="5"/>
  <c r="AJ36" i="5"/>
  <c r="AY109" i="5"/>
  <c r="AJ113" i="5"/>
  <c r="AV284" i="5"/>
  <c r="AW43" i="5"/>
  <c r="AL153" i="5"/>
  <c r="BM88" i="5"/>
  <c r="AW60" i="5"/>
  <c r="BK317" i="5"/>
  <c r="AT117" i="5"/>
  <c r="AN83" i="5"/>
  <c r="AX43" i="5"/>
  <c r="AR130" i="5"/>
  <c r="AW26" i="5"/>
  <c r="AH18" i="5"/>
  <c r="AL115" i="5"/>
  <c r="AP147" i="5"/>
  <c r="AQ68" i="5"/>
  <c r="AL15" i="5"/>
  <c r="AX92" i="5"/>
  <c r="AZ121" i="5"/>
  <c r="AX173" i="5"/>
  <c r="AL46" i="5"/>
  <c r="AK203" i="5"/>
  <c r="AS62" i="5"/>
  <c r="AO56" i="5"/>
  <c r="AH57" i="5"/>
  <c r="AH33" i="5"/>
  <c r="AK82" i="5"/>
  <c r="AN163" i="5"/>
  <c r="BE138" i="5"/>
  <c r="AK60" i="5"/>
  <c r="BE160" i="5"/>
  <c r="AR86" i="5"/>
  <c r="AW77" i="5"/>
  <c r="AK80" i="5"/>
  <c r="AR43" i="5"/>
  <c r="BM66" i="5"/>
  <c r="AV90" i="5"/>
  <c r="BL57" i="5"/>
  <c r="BB322" i="5"/>
  <c r="AJ165" i="5"/>
  <c r="AT62" i="5"/>
  <c r="AY35" i="5"/>
  <c r="AX66" i="5"/>
  <c r="AI77" i="5"/>
  <c r="AQ327" i="5"/>
  <c r="BD72" i="5"/>
  <c r="BE85" i="5"/>
  <c r="BK85" i="5"/>
  <c r="AI273" i="5"/>
  <c r="AU111" i="5"/>
  <c r="BJ109" i="5"/>
  <c r="AU155" i="5"/>
  <c r="AU62" i="5"/>
  <c r="AM191" i="5"/>
  <c r="BA52" i="5"/>
  <c r="AS180" i="5"/>
  <c r="AU66" i="5"/>
  <c r="AI194" i="5"/>
  <c r="AK100" i="5"/>
  <c r="AQ251" i="5"/>
  <c r="AH279" i="5"/>
  <c r="AL64" i="5"/>
  <c r="AU100" i="5"/>
  <c r="BI64" i="5"/>
  <c r="AL41" i="5"/>
  <c r="AV35" i="5"/>
  <c r="AQ274" i="5"/>
  <c r="AQ5" i="5"/>
  <c r="AO11" i="5"/>
  <c r="AH46" i="5"/>
  <c r="AU60" i="5"/>
  <c r="AJ16" i="5"/>
  <c r="AO76" i="5"/>
  <c r="AQ85" i="5"/>
  <c r="AY98" i="5"/>
  <c r="AX35" i="5"/>
  <c r="AJ44" i="5"/>
  <c r="BG86" i="5"/>
  <c r="BG40" i="5"/>
  <c r="AT26" i="5"/>
  <c r="AQ42" i="5"/>
  <c r="BJ72" i="5"/>
  <c r="AL32" i="5"/>
  <c r="AL67" i="5"/>
  <c r="AP87" i="5"/>
  <c r="AO88" i="5"/>
  <c r="AS266" i="5"/>
  <c r="BQ189" i="5"/>
  <c r="AI64" i="5"/>
  <c r="AJ40" i="5"/>
  <c r="AN208" i="5"/>
  <c r="AL310" i="5"/>
  <c r="BC116" i="5"/>
  <c r="BC324" i="5"/>
  <c r="AS93" i="5"/>
  <c r="AQ234" i="5"/>
  <c r="BJ183" i="5"/>
  <c r="AR12" i="5"/>
  <c r="AX102" i="5"/>
  <c r="AH51" i="5"/>
  <c r="AH73" i="5"/>
  <c r="AX141" i="5"/>
  <c r="BC64" i="5"/>
  <c r="AR25" i="5"/>
  <c r="AW37" i="5"/>
  <c r="AU11" i="5"/>
  <c r="AO34" i="5"/>
  <c r="BG118" i="5"/>
  <c r="AX86" i="5"/>
  <c r="AR42" i="5"/>
  <c r="AX12" i="5"/>
  <c r="AL60" i="5"/>
  <c r="AH48" i="5"/>
  <c r="AW116" i="5"/>
  <c r="BH52" i="5"/>
  <c r="AN40" i="5"/>
  <c r="BB55" i="5"/>
  <c r="AP92" i="5"/>
  <c r="AX104" i="5"/>
  <c r="AR6" i="5"/>
  <c r="BL104" i="5"/>
  <c r="AX292" i="5"/>
  <c r="AR28" i="5"/>
  <c r="AJ244" i="5"/>
  <c r="BC173" i="5"/>
  <c r="BG51" i="5"/>
  <c r="AL31" i="5"/>
  <c r="AT109" i="5"/>
  <c r="BL317" i="5"/>
  <c r="BH51" i="5"/>
  <c r="AN51" i="5"/>
  <c r="AI29" i="5"/>
  <c r="AO202" i="5"/>
  <c r="BL79" i="5"/>
  <c r="BK266" i="5"/>
  <c r="AQ36" i="5"/>
  <c r="AO43" i="5"/>
  <c r="AS55" i="5"/>
  <c r="AQ150" i="5"/>
  <c r="AU183" i="5"/>
  <c r="BN183" i="5"/>
  <c r="AZ44" i="5"/>
  <c r="AZ69" i="5"/>
  <c r="AH56" i="5"/>
  <c r="BC77" i="5"/>
  <c r="AI133" i="5"/>
  <c r="AU207" i="5"/>
  <c r="AW38" i="5"/>
  <c r="AL82" i="5"/>
  <c r="AJ91" i="5"/>
  <c r="AV207" i="5"/>
  <c r="AS116" i="5"/>
  <c r="AJ6" i="5"/>
  <c r="AK38" i="5"/>
  <c r="AI308" i="5"/>
  <c r="AH119" i="5"/>
  <c r="BO22" i="5"/>
  <c r="AO54" i="5"/>
  <c r="AM55" i="5"/>
  <c r="AP100" i="5"/>
  <c r="AH11" i="5"/>
  <c r="AT85" i="5"/>
  <c r="AM115" i="5"/>
  <c r="AX36" i="5"/>
  <c r="AU222" i="5"/>
  <c r="AQ196" i="5"/>
  <c r="AR44" i="5"/>
  <c r="AX82" i="5"/>
  <c r="AL5" i="5"/>
  <c r="AO105" i="5"/>
  <c r="BE97" i="5"/>
  <c r="AJ87" i="5"/>
  <c r="AN54" i="5"/>
  <c r="AP21" i="5"/>
  <c r="BA10" i="5"/>
  <c r="AK76" i="5"/>
  <c r="BG52" i="5"/>
  <c r="AN220" i="5"/>
  <c r="BB196" i="5"/>
  <c r="AQ246" i="5"/>
  <c r="AH79" i="5"/>
  <c r="AI37" i="5"/>
  <c r="BQ273" i="5"/>
  <c r="BF14" i="5"/>
  <c r="AL21" i="5"/>
  <c r="AQ144" i="5"/>
  <c r="AM31" i="5"/>
  <c r="AM66" i="5"/>
  <c r="AI45" i="5"/>
  <c r="BM79" i="5"/>
  <c r="AS103" i="5"/>
  <c r="BE86" i="5"/>
  <c r="AW155" i="5"/>
  <c r="AS85" i="5"/>
  <c r="AP93" i="5"/>
  <c r="AX33" i="5"/>
  <c r="BA74" i="5"/>
  <c r="AQ272" i="5"/>
  <c r="BL13" i="5"/>
  <c r="AY78" i="5"/>
  <c r="AU214" i="5"/>
  <c r="AJ249" i="5"/>
  <c r="AU48" i="5"/>
  <c r="AN106" i="5"/>
  <c r="AZ23" i="5"/>
  <c r="BK118" i="5"/>
  <c r="BJ33" i="5"/>
  <c r="BM97" i="5"/>
  <c r="AY33" i="5"/>
  <c r="AW179" i="5"/>
  <c r="AS56" i="5"/>
  <c r="BB161" i="5"/>
  <c r="AW5" i="5"/>
  <c r="AN57" i="5"/>
  <c r="AV166" i="5"/>
  <c r="AN75" i="5"/>
  <c r="AH23" i="5"/>
  <c r="AR60" i="5"/>
  <c r="AH275" i="5"/>
  <c r="BE88" i="5"/>
  <c r="AT115" i="5"/>
  <c r="AZ179" i="5"/>
  <c r="BJ22" i="5"/>
  <c r="AP69" i="5"/>
  <c r="AN111" i="5"/>
  <c r="BA105" i="5"/>
  <c r="AJ80" i="5"/>
  <c r="AX201" i="5"/>
  <c r="AJ97" i="5"/>
  <c r="AO48" i="5"/>
  <c r="AQ135" i="5"/>
  <c r="BB14" i="5"/>
  <c r="AV27" i="5"/>
  <c r="BI77" i="5"/>
  <c r="AO275" i="5"/>
  <c r="AY22" i="5"/>
  <c r="AJ63" i="5"/>
  <c r="AO33" i="5"/>
  <c r="AK184" i="5"/>
  <c r="AY49" i="5"/>
  <c r="BA99" i="5"/>
  <c r="AN260" i="5"/>
  <c r="AN276" i="5"/>
  <c r="AK173" i="5"/>
  <c r="BN66" i="5"/>
  <c r="BA86" i="5"/>
  <c r="AT57" i="5"/>
  <c r="AP152" i="5"/>
  <c r="AR58" i="5"/>
  <c r="AV163" i="5"/>
  <c r="AM71" i="5"/>
  <c r="AM233" i="5"/>
  <c r="BN97" i="5"/>
  <c r="AP52" i="5"/>
  <c r="BH27" i="5"/>
  <c r="AH172" i="5"/>
  <c r="AV63" i="5"/>
  <c r="AI152" i="5"/>
  <c r="AQ83" i="5"/>
  <c r="AL216" i="5"/>
  <c r="AT52" i="5"/>
  <c r="AV189" i="5"/>
  <c r="AJ84" i="5"/>
  <c r="AX53" i="5"/>
  <c r="AL55" i="5"/>
  <c r="AS88" i="5"/>
  <c r="BA137" i="5"/>
  <c r="AW267" i="5"/>
  <c r="AJ26" i="5"/>
  <c r="AV247" i="5"/>
  <c r="BB177" i="5"/>
  <c r="BA155" i="5"/>
  <c r="AO65" i="5"/>
  <c r="AU317" i="5"/>
  <c r="AN188" i="5"/>
  <c r="AT71" i="5"/>
  <c r="AO49" i="5"/>
  <c r="AL248" i="5"/>
  <c r="BD29" i="5"/>
  <c r="AV88" i="5"/>
  <c r="AI18" i="5"/>
  <c r="AQ208" i="5"/>
  <c r="BF183" i="5"/>
  <c r="BB25" i="5"/>
  <c r="AS97" i="5"/>
  <c r="AH43" i="5"/>
  <c r="AW143" i="5"/>
  <c r="AO79" i="5"/>
  <c r="AM159" i="5"/>
  <c r="AK91" i="5"/>
  <c r="AZ12" i="5"/>
  <c r="BC60" i="5"/>
  <c r="BB82" i="5"/>
  <c r="AZ5" i="5"/>
  <c r="AV143" i="5"/>
  <c r="AP109" i="5"/>
  <c r="AN76" i="5"/>
  <c r="BH183" i="5"/>
  <c r="AO247" i="5"/>
  <c r="AP259" i="5"/>
  <c r="AV233" i="5"/>
  <c r="AP72" i="5"/>
  <c r="AM165" i="5"/>
  <c r="BN79" i="5"/>
  <c r="AT70" i="5"/>
  <c r="AR65" i="5"/>
  <c r="AJ12" i="5"/>
  <c r="AP215" i="5"/>
  <c r="AI36" i="5"/>
  <c r="AN82" i="5"/>
  <c r="AU74" i="5"/>
  <c r="AO223" i="5"/>
  <c r="AJ253" i="5"/>
  <c r="BD60" i="5"/>
  <c r="AK15" i="5"/>
  <c r="AN72" i="5"/>
  <c r="BA196" i="5"/>
  <c r="BM116" i="5"/>
  <c r="AN77" i="5"/>
  <c r="AT107" i="5"/>
  <c r="AL74" i="5"/>
  <c r="AK121" i="5"/>
  <c r="AP95" i="5"/>
  <c r="AP33" i="5"/>
  <c r="BJ235" i="5"/>
  <c r="AX14" i="5"/>
  <c r="AJ131" i="5"/>
  <c r="AT17" i="5"/>
  <c r="AV25" i="5"/>
  <c r="AK92" i="5"/>
  <c r="AZ81" i="5"/>
  <c r="AP163" i="5"/>
  <c r="AU163" i="5"/>
  <c r="AW22" i="5"/>
  <c r="AO6" i="5"/>
  <c r="AN39" i="5"/>
  <c r="AN81" i="5"/>
  <c r="AP81" i="5"/>
  <c r="AQ12" i="5"/>
  <c r="AW42" i="5"/>
  <c r="AI90" i="5"/>
  <c r="AW242" i="5"/>
  <c r="AZ13" i="5"/>
  <c r="AM181" i="5"/>
  <c r="AO258" i="5"/>
  <c r="AN27" i="5"/>
  <c r="AI171" i="5"/>
  <c r="AS214" i="5"/>
  <c r="AS75" i="5"/>
  <c r="AQ98" i="5"/>
  <c r="BK244" i="5"/>
  <c r="BC266" i="5"/>
  <c r="AM6" i="5"/>
  <c r="AZ183" i="5"/>
  <c r="AS35" i="5"/>
  <c r="BI317" i="5"/>
  <c r="AH66" i="5"/>
  <c r="AS267" i="5"/>
  <c r="AH113" i="5"/>
  <c r="BD52" i="5"/>
  <c r="BD10" i="5"/>
  <c r="BE104" i="5"/>
  <c r="AH16" i="5"/>
  <c r="AR11" i="5"/>
  <c r="AR208" i="5"/>
  <c r="AJ241" i="5"/>
  <c r="AQ283" i="5"/>
  <c r="AI118" i="5"/>
  <c r="AO162" i="5"/>
  <c r="AW50" i="5"/>
  <c r="BG64" i="5"/>
  <c r="AQ81" i="5"/>
  <c r="AQ212" i="5"/>
  <c r="BC40" i="5"/>
  <c r="AJ64" i="5"/>
  <c r="AR27" i="5"/>
  <c r="AR171" i="5"/>
  <c r="AZ135" i="5"/>
  <c r="AM68" i="5"/>
  <c r="AT320" i="5"/>
  <c r="AL75" i="5"/>
  <c r="AZ24" i="5"/>
  <c r="AL178" i="5"/>
  <c r="AN144" i="5"/>
  <c r="BJ27" i="5"/>
  <c r="AX5" i="5"/>
  <c r="AQ280" i="5"/>
  <c r="AS275" i="5"/>
  <c r="AX50" i="5"/>
  <c r="AU86" i="5"/>
  <c r="AU109" i="5"/>
  <c r="AK151" i="5"/>
  <c r="BH235" i="5"/>
  <c r="AH185" i="5"/>
  <c r="BL99" i="5"/>
  <c r="BJ177" i="5"/>
  <c r="AV200" i="5"/>
  <c r="AV36" i="5"/>
  <c r="AS200" i="5"/>
  <c r="AP150" i="5"/>
  <c r="AV17" i="5"/>
  <c r="AN199" i="5"/>
  <c r="AQ102" i="5"/>
  <c r="AR104" i="5"/>
  <c r="AS92" i="5"/>
  <c r="BM185" i="5"/>
  <c r="AR173" i="5"/>
  <c r="BD35" i="5"/>
  <c r="BP12" i="5"/>
  <c r="BI88" i="5"/>
  <c r="AL175" i="5"/>
  <c r="AQ177" i="5"/>
  <c r="AK167" i="5"/>
  <c r="AM263" i="5"/>
  <c r="BI109" i="5"/>
  <c r="AW133" i="5"/>
  <c r="AP240" i="5"/>
  <c r="AH139" i="5"/>
  <c r="BI255" i="5"/>
  <c r="AX25" i="5"/>
  <c r="AK24" i="5"/>
  <c r="AK322" i="5"/>
  <c r="BF40" i="5"/>
  <c r="AR97" i="5"/>
  <c r="AZ177" i="5"/>
  <c r="AN15" i="5"/>
  <c r="AU268" i="5"/>
  <c r="BB220" i="5"/>
  <c r="AY180" i="5"/>
  <c r="AQ54" i="5"/>
  <c r="AZ27" i="5"/>
  <c r="BP38" i="5"/>
  <c r="BD121" i="5"/>
  <c r="AL201" i="5"/>
  <c r="AQ70" i="5"/>
  <c r="BD184" i="5"/>
  <c r="AJ68" i="5"/>
  <c r="BE171" i="5"/>
  <c r="AI48" i="5"/>
  <c r="AL231" i="5"/>
  <c r="AM11" i="5"/>
  <c r="AN113" i="5"/>
  <c r="AN6" i="5"/>
  <c r="BH24" i="5"/>
  <c r="AK209" i="5"/>
  <c r="AU196" i="5"/>
  <c r="AR29" i="5"/>
  <c r="AI115" i="5"/>
  <c r="BB77" i="5"/>
  <c r="AQ100" i="5"/>
  <c r="BF23" i="5"/>
  <c r="BE262" i="5"/>
  <c r="BF69" i="5"/>
  <c r="BF27" i="5"/>
  <c r="AM200" i="5"/>
  <c r="AY70" i="5"/>
  <c r="AZ244" i="5"/>
  <c r="AM69" i="5"/>
  <c r="AH211" i="5"/>
  <c r="BC108" i="5"/>
  <c r="BO273" i="5"/>
  <c r="AN262" i="5"/>
  <c r="BB52" i="5"/>
  <c r="AV179" i="5"/>
  <c r="AO200" i="5"/>
  <c r="AL244" i="5"/>
  <c r="AJ172" i="5"/>
  <c r="AX105" i="5"/>
  <c r="AO314" i="5"/>
  <c r="AS208" i="5"/>
  <c r="AM90" i="5"/>
  <c r="BO184" i="5"/>
  <c r="AV187" i="5"/>
  <c r="AV160" i="5"/>
  <c r="AN97" i="5"/>
  <c r="AR92" i="5"/>
  <c r="BD55" i="5"/>
  <c r="AK56" i="5"/>
  <c r="AQ63" i="5"/>
  <c r="AR164" i="5"/>
  <c r="AN155" i="5"/>
  <c r="BJ104" i="5"/>
  <c r="AZ292" i="5"/>
  <c r="AR190" i="5"/>
  <c r="AU108" i="5"/>
  <c r="AY14" i="5"/>
  <c r="AS171" i="5"/>
  <c r="AJ190" i="5"/>
  <c r="AT95" i="5"/>
  <c r="AJ142" i="5"/>
  <c r="AP54" i="5"/>
  <c r="AY296" i="5"/>
  <c r="AX24" i="5"/>
  <c r="AK238" i="5"/>
  <c r="AN49" i="5"/>
  <c r="AZ181" i="5"/>
  <c r="AU52" i="5"/>
  <c r="BB102" i="5"/>
  <c r="AV26" i="5"/>
  <c r="AU138" i="5"/>
  <c r="AL62" i="5"/>
  <c r="AH59" i="5"/>
  <c r="AJ38" i="5"/>
  <c r="AQ190" i="5"/>
  <c r="AT72" i="5"/>
  <c r="AZ109" i="5"/>
  <c r="AN48" i="5"/>
  <c r="AR170" i="5"/>
  <c r="AK141" i="5"/>
  <c r="AL326" i="5"/>
  <c r="AJ220" i="5"/>
  <c r="AX107" i="5"/>
  <c r="AO83" i="5"/>
  <c r="AT209" i="5"/>
  <c r="AL211" i="5"/>
  <c r="AI86" i="5"/>
  <c r="AM75" i="5"/>
  <c r="AH164" i="5"/>
  <c r="AW177" i="5"/>
  <c r="AK43" i="5"/>
  <c r="AH70" i="5"/>
  <c r="AS50" i="5"/>
  <c r="BF141" i="5"/>
  <c r="BH137" i="5"/>
  <c r="AU151" i="5"/>
  <c r="AJ127" i="5"/>
  <c r="AV234" i="5"/>
  <c r="AV237" i="5"/>
  <c r="AK131" i="5"/>
  <c r="AH64" i="5"/>
  <c r="AM52" i="5"/>
  <c r="BM184" i="5"/>
  <c r="AL229" i="5"/>
  <c r="AI57" i="5"/>
  <c r="AH31" i="5"/>
  <c r="AK104" i="5"/>
  <c r="AM96" i="5"/>
  <c r="AY137" i="5"/>
  <c r="AS238" i="5"/>
  <c r="AM13" i="5"/>
  <c r="BB133" i="5"/>
  <c r="BF280" i="5"/>
  <c r="AN60" i="5"/>
  <c r="BL66" i="5"/>
  <c r="BN185" i="5"/>
  <c r="AN38" i="5"/>
  <c r="AX131" i="5"/>
  <c r="AM163" i="5"/>
  <c r="AW247" i="5"/>
  <c r="AO172" i="5"/>
  <c r="AQ32" i="5"/>
  <c r="AR81" i="5"/>
  <c r="AR165" i="5"/>
  <c r="AU335" i="5"/>
  <c r="AZ77" i="5"/>
  <c r="AN71" i="5"/>
  <c r="AH184" i="5"/>
  <c r="AJ278" i="5"/>
  <c r="AK32" i="5"/>
  <c r="AT284" i="5"/>
  <c r="AM27" i="5"/>
  <c r="AM99" i="5"/>
  <c r="BG14" i="5"/>
  <c r="AI47" i="5"/>
  <c r="AP17" i="5"/>
  <c r="AL111" i="5"/>
  <c r="AO190" i="5"/>
  <c r="AR80" i="5"/>
  <c r="AH62" i="5"/>
  <c r="AO108" i="5"/>
  <c r="AP57" i="5"/>
  <c r="AH167" i="5"/>
  <c r="AM279" i="5"/>
  <c r="AU49" i="5"/>
  <c r="AM24" i="5"/>
  <c r="AI61" i="5"/>
  <c r="AY135" i="5"/>
  <c r="AZ116" i="5"/>
  <c r="AS328" i="5"/>
  <c r="AY97" i="5"/>
  <c r="AI22" i="5"/>
  <c r="AM80" i="5"/>
  <c r="AT251" i="5"/>
  <c r="AI78" i="5"/>
  <c r="AZ78" i="5"/>
  <c r="AL140" i="5"/>
  <c r="AV183" i="5"/>
  <c r="AN55" i="5"/>
  <c r="AL149" i="5"/>
  <c r="AT152" i="5"/>
  <c r="AU35" i="5"/>
  <c r="BB64" i="5"/>
  <c r="BM64" i="5"/>
  <c r="AR55" i="5"/>
  <c r="AI131" i="5"/>
  <c r="AN11" i="5"/>
  <c r="AX29" i="5"/>
  <c r="AI243" i="5"/>
  <c r="BA49" i="5"/>
  <c r="AN85" i="5"/>
  <c r="AI109" i="5"/>
  <c r="AO134" i="5"/>
  <c r="BD103" i="5"/>
  <c r="AK73" i="5"/>
  <c r="BH322" i="5"/>
  <c r="AV268" i="5"/>
  <c r="AJ204" i="5"/>
  <c r="AL236" i="5"/>
  <c r="AR265" i="5"/>
  <c r="AH195" i="5"/>
  <c r="AL180" i="5"/>
  <c r="AW105" i="5"/>
  <c r="AJ150" i="5"/>
  <c r="BA131" i="5"/>
  <c r="BC49" i="5"/>
  <c r="AP250" i="5"/>
  <c r="AM141" i="5"/>
  <c r="BO189" i="5"/>
  <c r="AI117" i="5"/>
  <c r="AL159" i="5"/>
  <c r="BE69" i="5"/>
  <c r="BI25" i="5"/>
  <c r="BC214" i="5"/>
  <c r="AR31" i="5"/>
  <c r="AK254" i="5"/>
  <c r="AI51" i="5"/>
  <c r="BH237" i="5"/>
  <c r="BA88" i="5"/>
  <c r="BA107" i="5"/>
  <c r="AM187" i="5"/>
  <c r="BA44" i="5"/>
  <c r="AY64" i="5"/>
  <c r="AP262" i="5"/>
  <c r="AR155" i="5"/>
  <c r="BC185" i="5"/>
  <c r="AH6" i="5"/>
  <c r="BM118" i="5"/>
  <c r="AR88" i="5"/>
  <c r="AV161" i="5"/>
  <c r="AW62" i="5"/>
  <c r="AO169" i="5"/>
  <c r="BE52" i="5"/>
  <c r="AJ65" i="5"/>
  <c r="AX69" i="5"/>
  <c r="BB304" i="5"/>
  <c r="AW31" i="5"/>
  <c r="AO196" i="5"/>
  <c r="AO58" i="5"/>
  <c r="AL39" i="5"/>
  <c r="AP50" i="5"/>
  <c r="AX27" i="5"/>
  <c r="BB200" i="5"/>
  <c r="AM177" i="5"/>
  <c r="AO204" i="5"/>
  <c r="BL25" i="5"/>
  <c r="AK102" i="5"/>
  <c r="AZ308" i="5"/>
  <c r="AY44" i="5"/>
  <c r="AV236" i="5"/>
  <c r="AL301" i="5"/>
  <c r="BG22" i="5"/>
  <c r="AM35" i="5"/>
  <c r="AH243" i="5"/>
  <c r="AP180" i="5"/>
  <c r="AJ102" i="5"/>
  <c r="AR33" i="5"/>
  <c r="BJ246" i="5"/>
  <c r="AY107" i="5"/>
  <c r="BC275" i="5"/>
  <c r="AK42" i="5"/>
  <c r="AV66" i="5"/>
  <c r="BH266" i="5"/>
  <c r="AL18" i="5"/>
  <c r="AT171" i="5"/>
  <c r="AP105" i="5"/>
  <c r="AH25" i="5"/>
  <c r="AS18" i="5"/>
  <c r="BE60" i="5"/>
  <c r="AI41" i="5"/>
  <c r="AY10" i="5"/>
  <c r="AL78" i="5"/>
  <c r="AQ254" i="5"/>
  <c r="BO38" i="5"/>
  <c r="AQ48" i="5"/>
  <c r="AN69" i="5"/>
  <c r="BG27" i="5"/>
  <c r="AI222" i="5"/>
  <c r="BL166" i="5"/>
  <c r="AI39" i="5"/>
  <c r="AK339" i="5"/>
  <c r="AW82" i="5"/>
  <c r="AU167" i="5"/>
  <c r="AQ37" i="5"/>
  <c r="AI60" i="5"/>
  <c r="AQ184" i="5"/>
  <c r="AP60" i="5"/>
  <c r="AL17" i="5"/>
  <c r="AL128" i="5"/>
  <c r="AM139" i="5"/>
  <c r="AY242" i="5"/>
  <c r="AN63" i="5"/>
  <c r="AT165" i="5"/>
  <c r="AM148" i="5"/>
  <c r="AR50" i="5"/>
  <c r="AI32" i="5"/>
  <c r="AO308" i="5"/>
  <c r="AV97" i="5"/>
  <c r="AR75" i="5"/>
  <c r="AP18" i="5"/>
  <c r="AM138" i="5"/>
  <c r="AP235" i="5"/>
  <c r="BC66" i="5"/>
  <c r="AS74" i="5"/>
  <c r="AN78" i="5"/>
  <c r="AM73" i="5"/>
  <c r="AO55" i="5"/>
  <c r="AQ121" i="5"/>
  <c r="AL80" i="5"/>
  <c r="BC38" i="5"/>
  <c r="AQ242" i="5"/>
  <c r="AI182" i="5"/>
  <c r="BF108" i="5"/>
  <c r="AO255" i="5"/>
  <c r="AL108" i="5"/>
  <c r="AR251" i="5"/>
  <c r="AL50" i="5"/>
  <c r="AO10" i="5"/>
  <c r="AR213" i="5"/>
  <c r="AS38" i="5"/>
  <c r="BC99" i="5"/>
  <c r="AI17" i="5"/>
  <c r="BF36" i="5"/>
  <c r="AS64" i="5"/>
  <c r="AX167" i="5"/>
  <c r="AQ95" i="5"/>
  <c r="BE324" i="5"/>
  <c r="AT200" i="5"/>
  <c r="AK50" i="5"/>
  <c r="AS167" i="5"/>
  <c r="AT14" i="5"/>
  <c r="AW148" i="5"/>
  <c r="AP260" i="5"/>
  <c r="AH156" i="5"/>
  <c r="AP71" i="5"/>
  <c r="AP77" i="5"/>
  <c r="AU64" i="5"/>
  <c r="AN50" i="5"/>
  <c r="AK321" i="5"/>
  <c r="AJ15" i="5"/>
  <c r="AP131" i="5"/>
  <c r="BB86" i="5"/>
  <c r="BE57" i="5"/>
  <c r="AW13" i="5"/>
  <c r="AR48" i="5"/>
  <c r="AW166" i="5"/>
  <c r="AZ72" i="5"/>
  <c r="AK220" i="5"/>
  <c r="AK153" i="5"/>
  <c r="AL131" i="5"/>
  <c r="AN70" i="5"/>
  <c r="AI58" i="5"/>
  <c r="AS284" i="5"/>
  <c r="AQ93" i="5"/>
  <c r="AP26" i="5"/>
  <c r="AS48" i="5"/>
  <c r="AH188" i="5"/>
  <c r="AT215" i="5"/>
  <c r="AP67" i="5"/>
  <c r="AW184" i="5"/>
  <c r="AP154" i="5"/>
  <c r="AK256" i="5"/>
  <c r="AL215" i="5"/>
  <c r="AV213" i="5"/>
  <c r="BL150" i="5"/>
  <c r="BF18" i="5"/>
  <c r="AQ92" i="5"/>
  <c r="AO97" i="5"/>
  <c r="AQ55" i="5"/>
  <c r="BH64" i="5"/>
  <c r="AZ79" i="5"/>
  <c r="AP62" i="5"/>
  <c r="AK27" i="5"/>
  <c r="AN74" i="5"/>
  <c r="AV52" i="5"/>
  <c r="AI73" i="5"/>
  <c r="AK74" i="5"/>
  <c r="AH239" i="5"/>
  <c r="AT235" i="5"/>
  <c r="AL95" i="5"/>
  <c r="BG24" i="5"/>
  <c r="AI94" i="5"/>
  <c r="AQ43" i="5"/>
  <c r="BI35" i="5"/>
  <c r="AJ322" i="5"/>
  <c r="AS37" i="5"/>
  <c r="AJ268" i="5"/>
  <c r="AK48" i="5"/>
  <c r="AS36" i="5"/>
  <c r="AI142" i="5"/>
  <c r="AL53" i="5"/>
  <c r="AJ28" i="5"/>
  <c r="BB269" i="5"/>
  <c r="AK126" i="5"/>
  <c r="BE13" i="5"/>
  <c r="AP181" i="5"/>
  <c r="AL19" i="5"/>
  <c r="AW24" i="5"/>
  <c r="BA60" i="5"/>
  <c r="AS12" i="5"/>
  <c r="AR210" i="5"/>
  <c r="BC86" i="5"/>
  <c r="AQ131" i="5"/>
  <c r="AI110" i="5"/>
  <c r="AK261" i="5"/>
  <c r="AM281" i="5"/>
  <c r="AU180" i="5"/>
  <c r="AK207" i="5"/>
  <c r="AH297" i="5"/>
  <c r="BD13" i="5"/>
  <c r="AU141" i="5"/>
  <c r="AP173" i="5"/>
  <c r="AK279" i="5"/>
  <c r="BH40" i="5"/>
  <c r="BF62" i="5"/>
  <c r="AM147" i="5"/>
  <c r="AN210" i="5"/>
  <c r="AW88" i="5"/>
  <c r="AU79" i="5"/>
  <c r="BG269" i="5"/>
  <c r="AL102" i="5"/>
  <c r="AV242" i="5"/>
  <c r="BF160" i="5"/>
  <c r="AS65" i="5"/>
  <c r="AK16" i="5"/>
  <c r="AZ131" i="5"/>
  <c r="AJ66" i="5"/>
  <c r="AJ176" i="5"/>
  <c r="AJ89" i="5"/>
  <c r="AH36" i="5"/>
  <c r="BI92" i="5"/>
  <c r="BF267" i="5"/>
  <c r="AJ112" i="5"/>
  <c r="AI5" i="5"/>
  <c r="AL92" i="5"/>
  <c r="BO247" i="5"/>
  <c r="AV74" i="5"/>
  <c r="AO68" i="5"/>
  <c r="AQ130" i="5"/>
  <c r="AH121" i="5"/>
  <c r="AX85" i="5"/>
  <c r="BC220" i="5"/>
  <c r="BL12" i="5"/>
  <c r="AI294" i="5"/>
  <c r="AH176" i="5"/>
  <c r="AZ220" i="5"/>
  <c r="AS86" i="5"/>
  <c r="AS209" i="5"/>
  <c r="BI85" i="5"/>
  <c r="AZ286" i="5"/>
  <c r="AV150" i="5"/>
  <c r="AU278" i="5"/>
  <c r="AO28" i="5"/>
  <c r="AN115" i="5"/>
  <c r="AT80" i="5"/>
  <c r="AI71" i="5"/>
  <c r="BE49" i="5"/>
  <c r="AH75" i="5"/>
  <c r="AH45" i="5"/>
  <c r="AK132" i="5"/>
  <c r="AV6" i="5"/>
  <c r="AY5" i="5"/>
  <c r="AO112" i="5"/>
  <c r="BH236" i="5"/>
  <c r="AM94" i="5"/>
  <c r="AS82" i="5"/>
  <c r="BC111" i="5"/>
  <c r="AY164" i="5"/>
  <c r="AW152" i="5"/>
  <c r="AK85" i="5"/>
  <c r="AU83" i="5"/>
  <c r="BE12" i="5"/>
  <c r="AW160" i="5"/>
  <c r="AX274" i="5"/>
  <c r="BA286" i="5"/>
  <c r="AV254" i="5"/>
  <c r="BE236" i="5"/>
  <c r="BA78" i="5"/>
  <c r="AH124" i="5"/>
  <c r="AJ52" i="5"/>
  <c r="AT86" i="5"/>
  <c r="AZ51" i="5"/>
  <c r="AQ160" i="5"/>
  <c r="AV173" i="5"/>
  <c r="AN56" i="5"/>
  <c r="AV55" i="5"/>
  <c r="AI181" i="5"/>
  <c r="AI89" i="5"/>
  <c r="BH180" i="5"/>
  <c r="AO146" i="5"/>
  <c r="AU97" i="5"/>
  <c r="AX64" i="5"/>
  <c r="AL14" i="5"/>
  <c r="AW108" i="5"/>
  <c r="AR69" i="5"/>
  <c r="AK265" i="5"/>
  <c r="AL23" i="5"/>
  <c r="AN102" i="5"/>
  <c r="AJ23" i="5"/>
  <c r="BB23" i="5"/>
  <c r="AM315" i="5"/>
  <c r="AL77" i="5"/>
  <c r="AZ74" i="5"/>
  <c r="AQ277" i="5"/>
  <c r="AJ86" i="5"/>
  <c r="AT242" i="5"/>
  <c r="AH198" i="5"/>
  <c r="BC55" i="5"/>
  <c r="AW93" i="5"/>
  <c r="AO16" i="5"/>
  <c r="AP40" i="5"/>
  <c r="AU42" i="5"/>
  <c r="AM56" i="5"/>
  <c r="BO64" i="5"/>
  <c r="AK88" i="5"/>
  <c r="BA92" i="5"/>
  <c r="AI65" i="5"/>
  <c r="AX57" i="5"/>
  <c r="AH44" i="5"/>
  <c r="AW224" i="5"/>
  <c r="AJ61" i="5"/>
  <c r="AW70" i="5"/>
  <c r="AI102" i="5"/>
  <c r="AZ85" i="5"/>
  <c r="AH39" i="5"/>
  <c r="AS173" i="5"/>
  <c r="AM44" i="5"/>
  <c r="BL97" i="5"/>
  <c r="AY86" i="5"/>
  <c r="AJ179" i="5"/>
  <c r="AS156" i="5"/>
  <c r="AR70" i="5"/>
  <c r="AH191" i="5"/>
  <c r="AP6" i="5"/>
  <c r="AY258" i="5"/>
  <c r="AK94" i="5"/>
  <c r="AU68" i="5"/>
  <c r="AZ164" i="5"/>
  <c r="AN290" i="5"/>
  <c r="AJ114" i="5"/>
  <c r="AN9" i="5"/>
  <c r="AT36" i="5"/>
  <c r="BA68" i="5"/>
  <c r="AM58" i="5"/>
  <c r="BC10" i="5"/>
  <c r="AR141" i="5"/>
  <c r="AW49" i="5"/>
  <c r="AK67" i="5"/>
  <c r="AJ31" i="5"/>
  <c r="AU85" i="5"/>
  <c r="AW139" i="5"/>
  <c r="AY172" i="5"/>
  <c r="BH79" i="5"/>
  <c r="AI137" i="5"/>
  <c r="BA97" i="5"/>
  <c r="AQ58" i="5"/>
  <c r="BD171" i="5"/>
  <c r="AM270" i="5"/>
  <c r="AQ44" i="5"/>
  <c r="AH125" i="5"/>
  <c r="BG69" i="5"/>
  <c r="AP96" i="5"/>
  <c r="AJ11" i="5"/>
  <c r="BJ25" i="5"/>
  <c r="AJ330" i="5"/>
  <c r="AP190" i="5"/>
  <c r="AN80" i="5"/>
  <c r="AT58" i="5"/>
  <c r="AQ17" i="5"/>
  <c r="AL58" i="5"/>
  <c r="AH21" i="5"/>
  <c r="AH95" i="5"/>
  <c r="AH27" i="5"/>
  <c r="AU95" i="5"/>
  <c r="AT75" i="5"/>
  <c r="BC16" i="5"/>
  <c r="AR26" i="5"/>
  <c r="BC68" i="5"/>
  <c r="AH40" i="5"/>
  <c r="BB100" i="5"/>
  <c r="AN134" i="5"/>
  <c r="AJ209" i="5"/>
  <c r="BC105" i="5"/>
  <c r="AP14" i="5"/>
  <c r="AL68" i="5"/>
  <c r="BJ64" i="5"/>
  <c r="BH185" i="5"/>
  <c r="AH203" i="5"/>
  <c r="BG160" i="5"/>
  <c r="AJ93" i="5"/>
  <c r="AP55" i="5"/>
  <c r="AW276" i="5"/>
  <c r="AL104" i="5"/>
  <c r="AS31" i="5"/>
  <c r="AL85" i="5"/>
  <c r="AI162" i="5"/>
  <c r="AH141" i="5"/>
  <c r="AR177" i="5"/>
  <c r="AR24" i="5"/>
  <c r="AM123" i="5"/>
  <c r="AW10" i="5"/>
  <c r="AY53" i="5"/>
  <c r="AM76" i="5"/>
  <c r="AW34" i="5"/>
  <c r="AO123" i="5"/>
  <c r="AK326" i="5"/>
  <c r="AK324" i="5"/>
  <c r="AM121" i="5"/>
  <c r="AM109" i="5"/>
  <c r="AQ104" i="5"/>
  <c r="AN140" i="5"/>
  <c r="AL66" i="5"/>
  <c r="AL212" i="5"/>
  <c r="AI42" i="5"/>
  <c r="AK31" i="5"/>
  <c r="AO115" i="5"/>
  <c r="BA81" i="5"/>
  <c r="BB60" i="5"/>
  <c r="AU75" i="5"/>
  <c r="AH178" i="5"/>
  <c r="AQ39" i="5"/>
  <c r="BB35" i="5"/>
  <c r="AX74" i="5"/>
  <c r="AO5" i="5"/>
  <c r="AM65" i="5"/>
  <c r="AI124" i="5"/>
  <c r="BE23" i="5"/>
  <c r="AZ42" i="5"/>
  <c r="AI8" i="5"/>
  <c r="AS14" i="5"/>
  <c r="BN116" i="5"/>
  <c r="BD116" i="5"/>
  <c r="AM61" i="5"/>
  <c r="AI52" i="5"/>
  <c r="AP88" i="5"/>
  <c r="BB275" i="5"/>
  <c r="BH133" i="5"/>
  <c r="AJ164" i="5"/>
  <c r="BA141" i="5"/>
  <c r="AQ147" i="5"/>
  <c r="AJ30" i="5"/>
  <c r="AV86" i="5"/>
  <c r="AO92" i="5"/>
  <c r="AV33" i="5"/>
  <c r="AH238" i="5"/>
  <c r="AQ253" i="5"/>
  <c r="AH323" i="5"/>
  <c r="BL184" i="5"/>
  <c r="AH144" i="5"/>
  <c r="AR156" i="5"/>
  <c r="AO37" i="5"/>
  <c r="BI24" i="5"/>
  <c r="BI244" i="5"/>
  <c r="BA5" i="5"/>
  <c r="AJ78" i="5"/>
  <c r="AL197" i="5"/>
  <c r="BH60" i="5"/>
  <c r="AM100" i="5"/>
  <c r="AO13" i="5"/>
  <c r="AI23" i="5"/>
  <c r="AM25" i="5"/>
  <c r="BD105" i="5"/>
  <c r="AR93" i="5"/>
  <c r="AR187" i="5"/>
  <c r="AN198" i="5"/>
  <c r="AH327" i="5"/>
  <c r="AU107" i="5"/>
  <c r="AM57" i="5"/>
  <c r="BN27" i="5"/>
  <c r="BF104" i="5"/>
  <c r="AH245" i="5"/>
  <c r="AK101" i="5"/>
  <c r="AK10" i="5"/>
  <c r="AH110" i="5"/>
  <c r="BC18" i="5"/>
  <c r="BA115" i="5"/>
  <c r="AQ56" i="5"/>
  <c r="AQ50" i="5"/>
  <c r="BA69" i="5"/>
  <c r="AZ111" i="5"/>
  <c r="AO40" i="5"/>
  <c r="BE10" i="5"/>
  <c r="AU38" i="5"/>
  <c r="AX70" i="5"/>
  <c r="AI20" i="5"/>
  <c r="AQ118" i="5"/>
  <c r="AL235" i="5"/>
  <c r="AZ102" i="5"/>
  <c r="AP184" i="5"/>
  <c r="AV80" i="5"/>
  <c r="AP11" i="5"/>
  <c r="BE137" i="5"/>
  <c r="AZ118" i="5"/>
  <c r="AT28" i="5"/>
  <c r="AT16" i="5"/>
  <c r="AL12" i="5"/>
  <c r="BA14" i="5"/>
  <c r="AT18" i="5"/>
  <c r="AP209" i="5"/>
  <c r="AR41" i="5"/>
  <c r="AL141" i="5"/>
  <c r="AP155" i="5"/>
  <c r="AM89" i="5"/>
  <c r="AZ99" i="5"/>
  <c r="BF166" i="5"/>
  <c r="AQ31" i="5"/>
  <c r="AW246" i="5"/>
  <c r="AS207" i="5"/>
  <c r="AQ154" i="5"/>
  <c r="AM39" i="5"/>
  <c r="AV211" i="5"/>
  <c r="AJ46" i="5"/>
  <c r="BI14" i="5"/>
  <c r="AX103" i="5"/>
  <c r="AM216" i="5"/>
  <c r="AP37" i="5"/>
  <c r="BJ99" i="5"/>
  <c r="AO90" i="5"/>
  <c r="AI107" i="5"/>
  <c r="AN174" i="5"/>
  <c r="BB299" i="5"/>
  <c r="BG214" i="5"/>
  <c r="AK329" i="5"/>
  <c r="AT154" i="5"/>
  <c r="AJ163" i="5"/>
  <c r="AH15" i="5"/>
  <c r="BB98" i="5"/>
  <c r="AW48" i="5"/>
  <c r="AN243" i="5"/>
  <c r="AS29" i="5"/>
  <c r="BD102" i="5"/>
  <c r="AN21" i="5"/>
  <c r="AO256" i="5"/>
  <c r="BM161" i="5"/>
  <c r="AS234" i="5"/>
  <c r="AL26" i="5"/>
  <c r="AK87" i="5"/>
  <c r="AV135" i="5"/>
  <c r="AR201" i="5"/>
  <c r="AM28" i="5"/>
  <c r="AM228" i="5"/>
  <c r="AH84" i="5"/>
  <c r="BA166" i="5"/>
  <c r="AY210" i="5"/>
  <c r="AY79" i="5"/>
  <c r="AI210" i="5"/>
  <c r="AN274" i="5"/>
  <c r="BA164" i="5"/>
  <c r="AP171" i="5"/>
  <c r="BD109" i="5"/>
  <c r="AW183" i="5"/>
  <c r="AN34" i="5"/>
  <c r="AI116" i="5"/>
  <c r="AH94" i="5"/>
  <c r="BM172" i="5"/>
  <c r="BE103" i="5"/>
  <c r="AI150" i="5"/>
  <c r="AL238" i="5"/>
  <c r="AO35" i="5"/>
  <c r="AS236" i="5"/>
  <c r="AY52" i="5"/>
  <c r="BK79" i="5"/>
  <c r="BF262" i="5"/>
  <c r="BL85" i="5"/>
  <c r="AI114" i="5"/>
  <c r="AP70" i="5"/>
  <c r="AT276" i="5"/>
  <c r="AR74" i="5"/>
  <c r="AJ133" i="5"/>
  <c r="AS68" i="5"/>
  <c r="AO141" i="5"/>
  <c r="BC25" i="5"/>
  <c r="AP56" i="5"/>
  <c r="AO24" i="5"/>
  <c r="BD49" i="5"/>
  <c r="AN133" i="5"/>
  <c r="AP177" i="5"/>
  <c r="BL138" i="5"/>
  <c r="AM134" i="5"/>
  <c r="AW201" i="5"/>
  <c r="AH171" i="5"/>
  <c r="AV23" i="5"/>
  <c r="AH204" i="5"/>
  <c r="AI215" i="5"/>
  <c r="BD233" i="5"/>
  <c r="AJ153" i="5"/>
  <c r="AO74" i="5"/>
  <c r="AQ238" i="5"/>
  <c r="BB12" i="5"/>
  <c r="AH22" i="5"/>
  <c r="AL132" i="5"/>
  <c r="BD66" i="5"/>
  <c r="AR72" i="5"/>
  <c r="AK79" i="5"/>
  <c r="AH20" i="5"/>
  <c r="BQ244" i="5"/>
  <c r="AM22" i="5"/>
  <c r="AP86" i="5"/>
  <c r="AI214" i="5"/>
  <c r="AS33" i="5"/>
  <c r="AP90" i="5"/>
  <c r="AS306" i="5"/>
  <c r="AK117" i="5"/>
  <c r="AV292" i="5"/>
  <c r="AU255" i="5"/>
  <c r="AX6" i="5"/>
  <c r="AY181" i="5"/>
  <c r="AM21" i="5"/>
  <c r="AX77" i="5"/>
  <c r="BH164" i="5"/>
  <c r="AM97" i="5"/>
  <c r="AP107" i="5"/>
  <c r="AU181" i="5"/>
  <c r="BK109" i="5"/>
  <c r="AX290" i="5"/>
  <c r="BJ182" i="5"/>
  <c r="AZ317" i="5"/>
  <c r="AT68" i="5"/>
  <c r="AN86" i="5"/>
  <c r="AT43" i="5"/>
  <c r="AV94" i="5"/>
  <c r="BC242" i="5"/>
  <c r="AW180" i="5"/>
  <c r="AW53" i="5"/>
  <c r="AH34" i="5"/>
  <c r="BH167" i="5"/>
  <c r="BI33" i="5"/>
  <c r="AK149" i="5"/>
  <c r="AM5" i="5"/>
  <c r="AM128" i="5"/>
  <c r="BB13" i="5"/>
  <c r="AQ28" i="5"/>
  <c r="AN92" i="5"/>
  <c r="AI238" i="5"/>
  <c r="BA279" i="5"/>
  <c r="BC36" i="5"/>
  <c r="AL99" i="5"/>
  <c r="AI319" i="5"/>
  <c r="AZ100" i="5"/>
  <c r="AR67" i="5"/>
  <c r="AW138" i="5"/>
  <c r="AP34" i="5"/>
  <c r="BH102" i="5"/>
  <c r="BQ220" i="5"/>
  <c r="AQ90" i="5"/>
  <c r="AM224" i="5"/>
  <c r="AT41" i="5"/>
  <c r="AX155" i="5"/>
  <c r="BA172" i="5"/>
  <c r="AS49" i="5"/>
  <c r="AJ128" i="5"/>
  <c r="AV167" i="5"/>
  <c r="AX79" i="5"/>
  <c r="AK293" i="5"/>
  <c r="AO103" i="5"/>
  <c r="AI233" i="5"/>
  <c r="AX22" i="5"/>
  <c r="AY115" i="5"/>
  <c r="BG104" i="5"/>
  <c r="BL14" i="5"/>
  <c r="AT11" i="5"/>
  <c r="AS287" i="5"/>
  <c r="AV148" i="5"/>
  <c r="AO147" i="5"/>
  <c r="AO25" i="5"/>
  <c r="AM126" i="5"/>
  <c r="AT27" i="5"/>
  <c r="AK158" i="5"/>
  <c r="BG161" i="5"/>
  <c r="BE134" i="5"/>
  <c r="AI134" i="5"/>
  <c r="AV290" i="5"/>
  <c r="AW327" i="5"/>
  <c r="BG280" i="5"/>
  <c r="BM141" i="5"/>
  <c r="AN247" i="5"/>
  <c r="AP106" i="5"/>
  <c r="AV98" i="5"/>
  <c r="AI322" i="5"/>
  <c r="AJ5" i="5"/>
  <c r="AX244" i="5"/>
  <c r="BM57" i="5"/>
  <c r="AM182" i="5"/>
  <c r="BA34" i="5"/>
  <c r="AQ29" i="5"/>
  <c r="AH183" i="5"/>
  <c r="AX118" i="5"/>
  <c r="AS99" i="5"/>
  <c r="AQ330" i="5"/>
  <c r="BA292" i="5"/>
  <c r="AM208" i="5"/>
  <c r="BA236" i="5"/>
  <c r="AK128" i="5"/>
  <c r="AJ171" i="5"/>
  <c r="AX228" i="5"/>
  <c r="AU249" i="5"/>
  <c r="AR189" i="5"/>
  <c r="AZ155" i="5"/>
  <c r="BO88" i="5"/>
  <c r="AP53" i="5"/>
  <c r="AH181" i="5"/>
  <c r="BA62" i="5"/>
  <c r="AP167" i="5"/>
  <c r="AK296" i="5"/>
  <c r="AT202" i="5"/>
  <c r="AO81" i="5"/>
  <c r="AK179" i="5"/>
  <c r="AU6" i="5"/>
  <c r="AN269" i="5"/>
  <c r="AH258" i="5"/>
  <c r="AK239" i="5"/>
  <c r="AW141" i="5"/>
  <c r="AV249" i="5"/>
  <c r="AN322" i="5"/>
  <c r="AQ171" i="5"/>
  <c r="AX322" i="5"/>
  <c r="AR209" i="5"/>
  <c r="AP168" i="5"/>
  <c r="AS78" i="5"/>
  <c r="BQ247" i="5"/>
  <c r="BA108" i="5"/>
  <c r="AI258" i="5"/>
  <c r="AZ150" i="5"/>
  <c r="AM166" i="5"/>
  <c r="AH65" i="5"/>
  <c r="BD57" i="5"/>
  <c r="AL148" i="5"/>
  <c r="AH9" i="5"/>
  <c r="AJ27" i="5"/>
  <c r="AI199" i="5"/>
  <c r="AI170" i="5"/>
  <c r="AT302" i="5"/>
  <c r="AX287" i="5"/>
  <c r="BC62" i="5"/>
  <c r="AT164" i="5"/>
  <c r="AS43" i="5"/>
  <c r="AT6" i="5"/>
  <c r="AQ192" i="5"/>
  <c r="AM85" i="5"/>
  <c r="AR14" i="5"/>
  <c r="BF339" i="5"/>
  <c r="AZ16" i="5"/>
  <c r="AH72" i="5"/>
  <c r="AN217" i="5"/>
  <c r="AY118" i="5"/>
  <c r="AL37" i="5"/>
  <c r="AR66" i="5"/>
  <c r="AL292" i="5"/>
  <c r="AP151" i="5"/>
  <c r="AW66" i="5"/>
  <c r="AX98" i="5"/>
  <c r="AY163" i="5"/>
  <c r="AP63" i="5"/>
  <c r="AI98" i="5"/>
  <c r="AY29" i="5"/>
  <c r="BO33" i="5"/>
  <c r="AK152" i="5"/>
  <c r="AK245" i="5"/>
  <c r="AH117" i="5"/>
  <c r="BC207" i="5"/>
  <c r="AJ101" i="5"/>
  <c r="AH74" i="5"/>
  <c r="AU275" i="5"/>
  <c r="BJ135" i="5"/>
  <c r="AM78" i="5"/>
  <c r="AR57" i="5"/>
  <c r="AQ237" i="5"/>
  <c r="AT185" i="5"/>
  <c r="AM51" i="5"/>
  <c r="AR221" i="5"/>
  <c r="AT13" i="5"/>
  <c r="AZ71" i="5"/>
  <c r="AO94" i="5"/>
  <c r="AS60" i="5"/>
  <c r="AS108" i="5"/>
  <c r="BD134" i="5"/>
  <c r="AJ25" i="5"/>
  <c r="BA134" i="5"/>
  <c r="AK176" i="5"/>
  <c r="AZ209" i="5"/>
  <c r="AQ79" i="5"/>
  <c r="AS118" i="5"/>
  <c r="AV43" i="5"/>
  <c r="AH38" i="5"/>
  <c r="AJ191" i="5"/>
  <c r="AV24" i="5"/>
  <c r="AI15" i="5"/>
  <c r="AU53" i="5"/>
  <c r="AO12" i="5"/>
  <c r="AK78" i="5"/>
  <c r="AI289" i="5"/>
  <c r="AN68" i="5"/>
  <c r="AJ49" i="5"/>
  <c r="AQ94" i="5"/>
  <c r="AI236" i="5"/>
  <c r="BI266" i="5"/>
  <c r="AH108" i="5"/>
  <c r="AW18" i="5"/>
  <c r="AM210" i="5"/>
  <c r="AH71" i="5"/>
  <c r="AV142" i="5"/>
  <c r="AM9" i="5"/>
  <c r="AK214" i="5"/>
  <c r="AO133" i="5"/>
  <c r="BB329" i="5"/>
  <c r="AR214" i="5"/>
  <c r="BC14" i="5"/>
  <c r="AZ141" i="5"/>
  <c r="BD247" i="5"/>
  <c r="AX262" i="5"/>
  <c r="AM38" i="5"/>
  <c r="BF86" i="5"/>
  <c r="AQ172" i="5"/>
  <c r="AO18" i="5"/>
  <c r="AN58" i="5"/>
  <c r="AL49" i="5"/>
  <c r="BD18" i="5"/>
  <c r="BO14" i="5"/>
  <c r="AL63" i="5"/>
  <c r="BH23" i="5"/>
  <c r="AI38" i="5"/>
  <c r="AS52" i="5"/>
  <c r="AH97" i="5"/>
  <c r="AH266" i="5"/>
  <c r="AH135" i="5"/>
  <c r="AU192" i="5"/>
  <c r="AI55" i="5"/>
  <c r="BD100" i="5"/>
  <c r="AN164" i="5"/>
  <c r="AW57" i="5"/>
  <c r="AU88" i="5"/>
  <c r="AX52" i="5"/>
  <c r="BE27" i="5"/>
  <c r="AZ14" i="5"/>
  <c r="BD12" i="5"/>
  <c r="BA77" i="5"/>
  <c r="BE64" i="5"/>
  <c r="BD328" i="5"/>
  <c r="AV267" i="5"/>
  <c r="AP288" i="5"/>
  <c r="BL27" i="5"/>
  <c r="AU242" i="5"/>
  <c r="AL24" i="5"/>
  <c r="AT37" i="5"/>
  <c r="AM288" i="5"/>
  <c r="AW51" i="5"/>
  <c r="AU23" i="5"/>
  <c r="AQ262" i="5"/>
  <c r="AY234" i="5"/>
  <c r="AJ175" i="5"/>
  <c r="AV57" i="5"/>
  <c r="AI321" i="5"/>
  <c r="AW117" i="5"/>
  <c r="AN66" i="5"/>
  <c r="BG150" i="5"/>
  <c r="BI57" i="5"/>
  <c r="BD97" i="5"/>
  <c r="AL65" i="5"/>
  <c r="AU90" i="5"/>
  <c r="AP99" i="5"/>
  <c r="BK14" i="5"/>
  <c r="AZ82" i="5"/>
  <c r="AM176" i="5"/>
  <c r="AO96" i="5"/>
  <c r="AQ62" i="5"/>
  <c r="BD133" i="5"/>
  <c r="AX224" i="5"/>
  <c r="BD33" i="5"/>
  <c r="AO62" i="5"/>
  <c r="AH140" i="5"/>
  <c r="AX305" i="5"/>
  <c r="AZ64" i="5"/>
  <c r="AH24" i="5"/>
  <c r="AH133" i="5"/>
  <c r="BE24" i="5"/>
  <c r="AJ337" i="5"/>
  <c r="BK72" i="5"/>
  <c r="AT64" i="5"/>
  <c r="AO250" i="5"/>
  <c r="AO249" i="5"/>
  <c r="AJ284" i="5"/>
  <c r="BN247" i="5"/>
  <c r="AI185" i="5"/>
  <c r="AU28" i="5"/>
  <c r="AI106" i="5"/>
  <c r="AI72" i="5"/>
  <c r="BC118" i="5"/>
  <c r="AI164" i="5"/>
  <c r="AR79" i="5"/>
  <c r="AP104" i="5"/>
  <c r="AL30" i="5"/>
  <c r="AT74" i="5"/>
  <c r="AX16" i="5"/>
  <c r="AY102" i="5"/>
  <c r="BM269" i="5"/>
  <c r="AO130" i="5"/>
  <c r="AP192" i="5"/>
  <c r="BE62" i="5"/>
  <c r="AL266" i="5"/>
  <c r="AT65" i="5"/>
  <c r="BB198" i="5"/>
  <c r="AH169" i="5"/>
  <c r="AZ274" i="5"/>
  <c r="AV51" i="5"/>
  <c r="AM253" i="5"/>
  <c r="BL161" i="5"/>
  <c r="AZ125" i="5"/>
  <c r="AL29" i="5"/>
  <c r="AM151" i="5"/>
  <c r="AV131" i="5"/>
  <c r="AY74" i="5"/>
  <c r="AL122" i="5"/>
  <c r="AN125" i="5"/>
  <c r="AR85" i="5"/>
  <c r="AK77" i="5"/>
  <c r="AT116" i="5"/>
  <c r="AH37" i="5"/>
  <c r="AI287" i="5"/>
  <c r="AO144" i="5"/>
  <c r="AO121" i="5"/>
  <c r="AK201" i="5"/>
  <c r="AU118" i="5"/>
  <c r="AY40" i="5"/>
  <c r="AL106" i="5"/>
  <c r="AX286" i="5"/>
  <c r="BC12" i="5"/>
  <c r="AM202" i="5"/>
  <c r="AH8" i="5"/>
  <c r="AP122" i="5"/>
  <c r="BB99" i="5"/>
  <c r="BH118" i="5"/>
  <c r="AW284" i="5"/>
  <c r="AO173" i="5"/>
  <c r="BA299" i="5"/>
  <c r="AH12" i="5"/>
  <c r="BG13" i="5"/>
  <c r="AN17" i="5"/>
  <c r="AW94" i="5"/>
  <c r="AJ213" i="5"/>
  <c r="AV39" i="5"/>
  <c r="AJ205" i="5"/>
  <c r="AO191" i="5"/>
  <c r="AR94" i="5"/>
  <c r="AN93" i="5"/>
  <c r="BG262" i="5"/>
  <c r="AK18" i="5"/>
  <c r="BQ22" i="5"/>
  <c r="BA27" i="5"/>
  <c r="AJ234" i="5"/>
  <c r="BC262" i="5"/>
  <c r="AO164" i="5"/>
  <c r="BD86" i="5"/>
  <c r="AV304" i="5"/>
  <c r="BG121" i="5"/>
  <c r="AL79" i="5"/>
  <c r="AQ138" i="5"/>
  <c r="AO171" i="5"/>
  <c r="BD164" i="5"/>
  <c r="AI7" i="5"/>
  <c r="AK51" i="5"/>
  <c r="AQ10" i="5"/>
  <c r="AN24" i="5"/>
  <c r="AV70" i="5"/>
  <c r="AP238" i="5"/>
  <c r="AY156" i="5"/>
  <c r="AI242" i="5"/>
  <c r="AQ27" i="5"/>
  <c r="BB121" i="5"/>
  <c r="AL10" i="5"/>
  <c r="AP32" i="5"/>
  <c r="AM146" i="5"/>
  <c r="AK54" i="5"/>
  <c r="BN305" i="5"/>
  <c r="AS280" i="5"/>
  <c r="AN96" i="5"/>
  <c r="AT105" i="5"/>
  <c r="AJ62" i="5"/>
  <c r="AK204" i="5"/>
  <c r="AN156" i="5"/>
  <c r="AJ74" i="5"/>
  <c r="AL195" i="5"/>
  <c r="AK180" i="5"/>
  <c r="AX115" i="5"/>
  <c r="AV31" i="5"/>
  <c r="BK184" i="5"/>
  <c r="AS41" i="5"/>
  <c r="AV133" i="5"/>
  <c r="AL302" i="5"/>
  <c r="AV13" i="5"/>
  <c r="AY111" i="5"/>
  <c r="AJ148" i="5"/>
  <c r="AI14" i="5"/>
  <c r="AU26" i="5"/>
  <c r="AS81" i="5"/>
  <c r="BI324" i="5"/>
  <c r="AJ136" i="5"/>
  <c r="BF150" i="5"/>
  <c r="AT10" i="5"/>
  <c r="AL143" i="5"/>
  <c r="BB183" i="5"/>
  <c r="BL269" i="5"/>
  <c r="AM319" i="5"/>
  <c r="AH197" i="5"/>
  <c r="AR99" i="5"/>
  <c r="AV109" i="5"/>
  <c r="AQ78" i="5"/>
  <c r="AL166" i="5"/>
  <c r="AN334" i="5"/>
  <c r="AI177" i="5"/>
  <c r="AH217" i="5"/>
  <c r="BN38" i="5"/>
  <c r="BK66" i="5"/>
  <c r="AM79" i="5"/>
  <c r="AH63" i="5"/>
  <c r="AS26" i="5"/>
  <c r="AI54" i="5"/>
  <c r="AM53" i="5"/>
  <c r="AJ10" i="5"/>
  <c r="BC102" i="5"/>
  <c r="BA64" i="5"/>
  <c r="AJ99" i="5"/>
  <c r="BA85" i="5"/>
  <c r="BF26" i="5"/>
  <c r="BN118" i="5"/>
  <c r="AV296" i="5"/>
  <c r="AH99" i="5"/>
  <c r="AO31" i="5"/>
  <c r="AS77" i="5"/>
  <c r="AJ103" i="5"/>
  <c r="BH22" i="5"/>
  <c r="AX276" i="5"/>
  <c r="AZ38" i="5"/>
  <c r="AY57" i="5"/>
  <c r="AL11" i="5"/>
  <c r="AZ60" i="5"/>
  <c r="AO41" i="5"/>
  <c r="AZ68" i="5"/>
  <c r="BD189" i="5"/>
  <c r="BJ92" i="5"/>
  <c r="BG135" i="5"/>
  <c r="AY99" i="5"/>
  <c r="BK249" i="5"/>
  <c r="BA26" i="5"/>
  <c r="AY58" i="5"/>
  <c r="AR102" i="5"/>
  <c r="BE198" i="5"/>
  <c r="AT300" i="5"/>
  <c r="BG102" i="5"/>
  <c r="AV72" i="5"/>
  <c r="AP202" i="5"/>
  <c r="AI87" i="5"/>
  <c r="AN14" i="5"/>
  <c r="AY42" i="5"/>
  <c r="BC23" i="5"/>
  <c r="AQ187" i="5"/>
  <c r="AP24" i="5"/>
  <c r="AU102" i="5"/>
  <c r="AX48" i="5"/>
  <c r="AI160" i="5"/>
  <c r="AO118" i="5"/>
  <c r="AT39" i="5"/>
  <c r="AH109" i="5"/>
  <c r="AR63" i="5"/>
  <c r="AH81" i="5"/>
  <c r="AK39" i="5"/>
  <c r="AQ40" i="5"/>
  <c r="AR38" i="5"/>
  <c r="AH206" i="5"/>
  <c r="AM70" i="5"/>
  <c r="AK70" i="5"/>
  <c r="AR275" i="5"/>
  <c r="BG92" i="5"/>
  <c r="AS23" i="5"/>
  <c r="AP183" i="5"/>
  <c r="AW27" i="5"/>
  <c r="AW28" i="5"/>
  <c r="AU98" i="5"/>
  <c r="AX31" i="5"/>
  <c r="AW29" i="5"/>
  <c r="AY182" i="5"/>
  <c r="AJ221" i="5"/>
  <c r="AX148" i="5"/>
  <c r="AT66" i="5"/>
  <c r="BE108" i="5"/>
  <c r="BF92" i="5"/>
  <c r="AQ75" i="5"/>
  <c r="AK12" i="5"/>
  <c r="BA29" i="5"/>
  <c r="BA163" i="5"/>
  <c r="AK150" i="5"/>
  <c r="AI19" i="5"/>
  <c r="AK178" i="5"/>
  <c r="AI25" i="5"/>
  <c r="AM91" i="5"/>
  <c r="AM186" i="5"/>
  <c r="AR139" i="5"/>
  <c r="AS191" i="5"/>
  <c r="BG155" i="5"/>
  <c r="AT195" i="5"/>
  <c r="AR34" i="5"/>
  <c r="AH158" i="5"/>
  <c r="BF79" i="5"/>
  <c r="AX58" i="5"/>
  <c r="AI62" i="5"/>
  <c r="AH53" i="5"/>
  <c r="AL43" i="5"/>
  <c r="AR64" i="5"/>
  <c r="BH85" i="5"/>
  <c r="AL42" i="5"/>
  <c r="AR36" i="5"/>
  <c r="BH88" i="5"/>
  <c r="AJ58" i="5"/>
  <c r="BI182" i="5"/>
  <c r="AH14" i="5"/>
  <c r="AR17" i="5"/>
  <c r="AY68" i="5"/>
  <c r="AJ70" i="5"/>
  <c r="AT118" i="5"/>
  <c r="AT111" i="5"/>
  <c r="AV44" i="5"/>
  <c r="AO69" i="5"/>
  <c r="BK99" i="5"/>
  <c r="AL87" i="5"/>
  <c r="AH101" i="5"/>
  <c r="AN22" i="5"/>
  <c r="AX42" i="5"/>
  <c r="AI108" i="5"/>
  <c r="AU65" i="5"/>
  <c r="AI49" i="5"/>
  <c r="BJ116" i="5"/>
  <c r="AT121" i="5"/>
  <c r="AQ49" i="5"/>
  <c r="AV48" i="5"/>
  <c r="AX163" i="5"/>
  <c r="AM50" i="5"/>
  <c r="BD172" i="5"/>
  <c r="AK66" i="5"/>
  <c r="AR62" i="5"/>
  <c r="BF22" i="5"/>
  <c r="AO101" i="5"/>
  <c r="BC98" i="5"/>
  <c r="AQ67" i="5"/>
  <c r="BC51" i="5"/>
  <c r="AH49" i="5"/>
  <c r="AV50" i="5"/>
  <c r="AJ116" i="5"/>
  <c r="BJ79" i="5"/>
  <c r="BG183" i="5"/>
  <c r="AK33" i="5"/>
  <c r="AJ202" i="5"/>
  <c r="AO57" i="5"/>
  <c r="AY6" i="5"/>
  <c r="AU69" i="5"/>
  <c r="BJ266" i="5"/>
  <c r="AQ96" i="5"/>
  <c r="AS258" i="5"/>
  <c r="AI234" i="5"/>
  <c r="AN240" i="5"/>
  <c r="BG60" i="5"/>
  <c r="AM143" i="5"/>
  <c r="AK22" i="5"/>
  <c r="BO27" i="5"/>
  <c r="AL151" i="5"/>
  <c r="AV108" i="5"/>
  <c r="BE66" i="5"/>
  <c r="AW83" i="5"/>
  <c r="BG23" i="5"/>
  <c r="AQ11" i="5"/>
  <c r="AZ56" i="5"/>
  <c r="AS13" i="5"/>
  <c r="AN168" i="5"/>
  <c r="AH115" i="5"/>
  <c r="AV82" i="5"/>
  <c r="AL25" i="5"/>
  <c r="AL267" i="5"/>
  <c r="AO100" i="5"/>
  <c r="BA104" i="5"/>
  <c r="AT198" i="5"/>
  <c r="AY254" i="5"/>
  <c r="AH30" i="5"/>
  <c r="AJ111" i="5"/>
  <c r="BC24" i="5"/>
  <c r="BB72" i="5"/>
  <c r="AM34" i="5"/>
  <c r="AR121" i="5"/>
  <c r="AW23" i="5"/>
  <c r="AT137" i="5"/>
  <c r="AM236" i="5"/>
  <c r="AM20" i="5"/>
  <c r="AS102" i="5"/>
  <c r="BK182" i="5"/>
  <c r="AI218" i="5"/>
  <c r="AI197" i="5"/>
  <c r="AX88" i="5"/>
  <c r="AJ115" i="5"/>
  <c r="AR52" i="5"/>
  <c r="AU56" i="5"/>
  <c r="AV265" i="5"/>
  <c r="BD254" i="5"/>
  <c r="AH123" i="5"/>
  <c r="BI13" i="5"/>
  <c r="AL57" i="5"/>
  <c r="AQ80" i="5"/>
  <c r="AI74" i="5"/>
  <c r="BC27" i="5"/>
  <c r="AR49" i="5"/>
  <c r="AT103" i="5"/>
  <c r="AY290" i="5"/>
  <c r="AL35" i="5"/>
  <c r="AR90" i="5"/>
  <c r="BD220" i="5"/>
  <c r="BJ38" i="5"/>
  <c r="BJ155" i="5"/>
  <c r="AL172" i="5"/>
  <c r="BD88" i="5"/>
  <c r="BE105" i="5"/>
  <c r="BI22" i="5"/>
  <c r="AV224" i="5"/>
  <c r="BF121" i="5"/>
  <c r="AI6" i="5"/>
  <c r="AL137" i="5"/>
  <c r="AH83" i="5"/>
  <c r="AU43" i="5"/>
  <c r="BA202" i="5"/>
  <c r="BF13" i="5"/>
  <c r="BD166" i="5"/>
  <c r="BB104" i="5"/>
  <c r="BE327" i="5"/>
  <c r="AR288" i="5"/>
  <c r="BM150" i="5"/>
  <c r="AN234" i="5"/>
  <c r="AP28" i="5"/>
  <c r="BI141" i="5"/>
  <c r="AL168" i="5"/>
  <c r="AP187" i="5"/>
  <c r="AQ74" i="5"/>
  <c r="AQ52" i="5"/>
  <c r="AU103" i="5"/>
  <c r="AN31" i="5"/>
  <c r="AY82" i="5"/>
  <c r="AI12" i="5"/>
  <c r="BA135" i="5"/>
  <c r="AU184" i="5"/>
  <c r="AM172" i="5"/>
  <c r="AI70" i="5"/>
  <c r="AN225" i="5"/>
  <c r="AR211" i="5"/>
  <c r="BI72" i="5"/>
  <c r="AX71" i="5"/>
  <c r="BA138" i="5"/>
  <c r="AH68" i="5"/>
  <c r="AL44" i="5"/>
  <c r="BH18" i="5"/>
  <c r="AH13" i="5"/>
  <c r="BG192" i="5"/>
  <c r="BF184" i="5"/>
  <c r="AP332" i="5"/>
  <c r="AY60" i="5"/>
  <c r="AI140" i="5"/>
  <c r="AO99" i="5"/>
  <c r="AU236" i="5"/>
  <c r="BA24" i="5"/>
  <c r="AQ204" i="5"/>
  <c r="AT233" i="5"/>
  <c r="AY167" i="5"/>
  <c r="AK330" i="5"/>
  <c r="AO212" i="5"/>
  <c r="AT174" i="5"/>
  <c r="AU143" i="5"/>
  <c r="BD68" i="5"/>
  <c r="AR152" i="5"/>
  <c r="AO215" i="5"/>
  <c r="BE102" i="5"/>
  <c r="AJ42" i="5"/>
  <c r="AN150" i="5"/>
  <c r="AT77" i="5"/>
  <c r="AX160" i="5"/>
  <c r="BC79" i="5"/>
  <c r="AU185" i="5"/>
  <c r="BD92" i="5"/>
  <c r="AK268" i="5"/>
  <c r="BK246" i="5"/>
  <c r="AJ177" i="5"/>
  <c r="AZ163" i="5"/>
  <c r="BB173" i="5"/>
  <c r="AU322" i="5"/>
  <c r="AJ24" i="5"/>
  <c r="AM223" i="5"/>
  <c r="AS135" i="5"/>
  <c r="AM15" i="5"/>
  <c r="AX38" i="5"/>
  <c r="AU172" i="5"/>
  <c r="AK253" i="5"/>
  <c r="AV235" i="5"/>
  <c r="BP189" i="5"/>
  <c r="BG182" i="5"/>
  <c r="AH42" i="5"/>
  <c r="AN122" i="5"/>
  <c r="BB51" i="5"/>
  <c r="BB138" i="5"/>
  <c r="AY286" i="5"/>
  <c r="AZ94" i="5"/>
  <c r="BE38" i="5"/>
  <c r="BB40" i="5"/>
  <c r="AU63" i="5"/>
  <c r="AO220" i="5"/>
  <c r="AY155" i="5"/>
  <c r="BF57" i="5"/>
  <c r="BG267" i="5"/>
  <c r="AZ195" i="5"/>
  <c r="AK317" i="5"/>
  <c r="AK108" i="5"/>
  <c r="AM131" i="5"/>
  <c r="BD236" i="5"/>
  <c r="AJ225" i="5"/>
  <c r="BB92" i="5"/>
  <c r="AO189" i="5"/>
  <c r="AJ147" i="5"/>
  <c r="AI121" i="5"/>
  <c r="AZ258" i="5"/>
  <c r="BG166" i="5"/>
  <c r="AS11" i="5"/>
  <c r="AJ295" i="5"/>
  <c r="BC69" i="5"/>
  <c r="BK160" i="5"/>
  <c r="BH249" i="5"/>
  <c r="AH165" i="5"/>
  <c r="AS161" i="5"/>
  <c r="AJ224" i="5"/>
  <c r="AH220" i="5"/>
  <c r="AQ276" i="5"/>
  <c r="AZ166" i="5"/>
  <c r="AM152" i="5"/>
  <c r="AL272" i="5"/>
  <c r="AS66" i="5"/>
  <c r="AS242" i="5"/>
  <c r="AM60" i="5"/>
  <c r="BA167" i="5"/>
  <c r="AT277" i="5"/>
  <c r="BG99" i="5"/>
  <c r="AQ201" i="5"/>
  <c r="AL339" i="5"/>
  <c r="AU81" i="5"/>
  <c r="BC137" i="5"/>
  <c r="AP16" i="5"/>
  <c r="BA12" i="5"/>
  <c r="BA23" i="5"/>
  <c r="BF85" i="5"/>
  <c r="AP41" i="5"/>
  <c r="AK6" i="5"/>
  <c r="AL134" i="5"/>
  <c r="AQ71" i="5"/>
  <c r="AM122" i="5"/>
  <c r="AU201" i="5"/>
  <c r="AT328" i="5"/>
  <c r="AS90" i="5"/>
  <c r="AZ171" i="5"/>
  <c r="AT236" i="5"/>
  <c r="AI232" i="5"/>
  <c r="AJ100" i="5"/>
  <c r="AQ105" i="5"/>
  <c r="BK13" i="5"/>
  <c r="AJ155" i="5"/>
  <c r="AW182" i="5"/>
  <c r="AU58" i="5"/>
  <c r="AK72" i="5"/>
  <c r="AM142" i="5"/>
  <c r="AW39" i="5"/>
  <c r="AM82" i="5"/>
  <c r="AI13" i="5"/>
  <c r="AK62" i="5"/>
  <c r="AV195" i="5"/>
  <c r="BF274" i="5"/>
  <c r="AT78" i="5"/>
  <c r="AL327" i="5"/>
  <c r="BM104" i="5"/>
  <c r="BD98" i="5"/>
  <c r="AY27" i="5"/>
  <c r="AV11" i="5"/>
  <c r="BK138" i="5"/>
  <c r="BC234" i="5"/>
  <c r="AQ233" i="5"/>
  <c r="AL227" i="5"/>
  <c r="AN259" i="5"/>
  <c r="AI230" i="5"/>
  <c r="AR258" i="5"/>
  <c r="AP201" i="5"/>
  <c r="AV64" i="5"/>
  <c r="BA72" i="5"/>
  <c r="BC155" i="5"/>
  <c r="BK35" i="5"/>
  <c r="AV155" i="5"/>
  <c r="AN103" i="5"/>
  <c r="BF133" i="5"/>
  <c r="AZ107" i="5"/>
  <c r="BC235" i="5"/>
  <c r="BP255" i="5"/>
  <c r="AO93" i="5"/>
  <c r="BC150" i="5"/>
  <c r="AP97" i="5"/>
  <c r="BF88" i="5"/>
  <c r="AP103" i="5"/>
  <c r="AL72" i="5"/>
  <c r="AT50" i="5"/>
  <c r="BG97" i="5"/>
  <c r="AY80" i="5"/>
  <c r="AW111" i="5"/>
  <c r="AT142" i="5"/>
  <c r="BI52" i="5"/>
  <c r="AL9" i="5"/>
  <c r="AY72" i="5"/>
  <c r="BG35" i="5"/>
  <c r="AR39" i="5"/>
  <c r="AI216" i="5"/>
  <c r="BI308" i="5"/>
  <c r="AO274" i="5"/>
  <c r="BA111" i="5"/>
  <c r="AS273" i="5"/>
  <c r="AN37" i="5"/>
  <c r="AM222" i="5"/>
  <c r="AO22" i="5"/>
  <c r="AQ64" i="5"/>
  <c r="AU36" i="5"/>
  <c r="BM138" i="5"/>
  <c r="BL64" i="5"/>
  <c r="BJ105" i="5"/>
  <c r="AL283" i="5"/>
  <c r="AL101" i="5"/>
  <c r="AM300" i="5"/>
  <c r="AO302" i="5"/>
  <c r="AL298" i="5"/>
  <c r="AR18" i="5"/>
  <c r="AX121" i="5"/>
  <c r="AN154" i="5"/>
  <c r="AV137" i="5"/>
  <c r="BB16" i="5"/>
  <c r="AI292" i="5"/>
  <c r="AN41" i="5"/>
  <c r="AY75" i="5"/>
  <c r="AK136" i="5"/>
  <c r="BB27" i="5"/>
  <c r="AQ77" i="5"/>
  <c r="AP115" i="5"/>
  <c r="AL38" i="5"/>
  <c r="AI9" i="5"/>
  <c r="AT44" i="5"/>
  <c r="AU12" i="5"/>
  <c r="AO75" i="5"/>
  <c r="AT53" i="5"/>
  <c r="AU16" i="5"/>
  <c r="BG25" i="5"/>
  <c r="AV37" i="5"/>
  <c r="AW52" i="5"/>
  <c r="AO259" i="5"/>
  <c r="AR35" i="5"/>
  <c r="AM140" i="5"/>
  <c r="BD182" i="5"/>
  <c r="BH109" i="5"/>
  <c r="AN195" i="5"/>
  <c r="BE35" i="5"/>
  <c r="BJ35" i="5"/>
  <c r="AP25" i="5"/>
  <c r="AO233" i="5"/>
  <c r="AQ16" i="5"/>
  <c r="AS187" i="5"/>
  <c r="AJ154" i="5"/>
  <c r="AK52" i="5"/>
  <c r="AZ189" i="5"/>
  <c r="BO12" i="5"/>
  <c r="AJ122" i="5"/>
  <c r="BM22" i="5"/>
  <c r="BH12" i="5"/>
  <c r="BB223" i="5"/>
  <c r="AW97" i="5"/>
  <c r="BF223" i="5"/>
  <c r="AN29" i="5"/>
  <c r="AV29" i="5"/>
  <c r="BJ299" i="5"/>
  <c r="BN92" i="5"/>
  <c r="BC211" i="5"/>
  <c r="AU40" i="5"/>
  <c r="BB111" i="5"/>
  <c r="BD269" i="5"/>
  <c r="AO201" i="5"/>
  <c r="BK33" i="5"/>
  <c r="AI156" i="5"/>
  <c r="AX198" i="5"/>
  <c r="AP98" i="5"/>
  <c r="AR23" i="5"/>
  <c r="AV231" i="5"/>
  <c r="AN28" i="5"/>
  <c r="AX246" i="5"/>
  <c r="BF51" i="5"/>
  <c r="AK26" i="5"/>
  <c r="AI198" i="5"/>
  <c r="AN79" i="5"/>
  <c r="AS58" i="5"/>
  <c r="AI227" i="5"/>
  <c r="AO117" i="5"/>
  <c r="AW209" i="5"/>
  <c r="BF60" i="5"/>
  <c r="BM27" i="5"/>
  <c r="BH105" i="5"/>
  <c r="BL183" i="5"/>
  <c r="AH90" i="5"/>
  <c r="AI21" i="5"/>
  <c r="AN12" i="5"/>
  <c r="AS39" i="5"/>
  <c r="BH38" i="5"/>
  <c r="AH29" i="5"/>
  <c r="AN36" i="5"/>
  <c r="AN16" i="5"/>
  <c r="AR13" i="5"/>
  <c r="AU50" i="5"/>
  <c r="AP43" i="5"/>
  <c r="AO14" i="5"/>
  <c r="AP161" i="5"/>
  <c r="AZ304" i="5"/>
  <c r="AI318" i="5"/>
  <c r="AL116" i="5"/>
  <c r="AX13" i="5"/>
  <c r="AW222" i="5"/>
  <c r="AV165" i="5"/>
  <c r="AN292" i="5"/>
  <c r="AN99" i="5"/>
  <c r="BD69" i="5"/>
  <c r="AP15" i="5"/>
  <c r="AL189" i="5"/>
  <c r="BH25" i="5"/>
  <c r="AL158" i="5"/>
  <c r="AN187" i="5"/>
  <c r="BF72" i="5"/>
  <c r="AO198" i="5"/>
  <c r="AP300" i="5"/>
  <c r="AM325" i="5"/>
  <c r="AW79" i="5"/>
  <c r="BB66" i="5"/>
  <c r="AN173" i="5"/>
  <c r="BG156" i="5"/>
  <c r="BI161" i="5"/>
  <c r="AU154" i="5"/>
  <c r="AT166" i="5"/>
  <c r="AS53" i="5"/>
  <c r="AY207" i="5"/>
  <c r="AN143" i="5"/>
  <c r="BE116" i="5"/>
  <c r="AS246" i="5"/>
  <c r="AM179" i="5"/>
  <c r="AV42" i="5"/>
  <c r="AL118" i="5"/>
  <c r="AR111" i="5"/>
  <c r="AM150" i="5"/>
  <c r="AO95" i="5"/>
  <c r="AH32" i="5"/>
  <c r="AM40" i="5"/>
  <c r="AT40" i="5"/>
  <c r="BA262" i="5"/>
  <c r="AO332" i="5"/>
  <c r="AK177" i="5"/>
  <c r="AV103" i="5"/>
  <c r="AL81" i="5"/>
  <c r="AH89" i="5"/>
  <c r="AM18" i="5"/>
  <c r="AT223" i="5"/>
  <c r="AJ94" i="5"/>
  <c r="AR78" i="5"/>
  <c r="BE79" i="5"/>
  <c r="AM23" i="5"/>
  <c r="AS189" i="5"/>
  <c r="AV78" i="5"/>
  <c r="AI66" i="5"/>
  <c r="AR20" i="5"/>
  <c r="AM267" i="5"/>
  <c r="AO66" i="5"/>
  <c r="AJ272" i="5"/>
  <c r="AW36" i="5"/>
  <c r="AH179" i="5"/>
  <c r="AO280" i="5"/>
  <c r="AK58" i="5"/>
  <c r="BH161" i="5"/>
  <c r="BB172" i="5"/>
  <c r="AH233" i="5"/>
  <c r="BH57" i="5"/>
  <c r="BK25" i="5"/>
  <c r="AX93" i="5"/>
  <c r="AO237" i="5"/>
  <c r="AN179" i="5"/>
  <c r="AI163" i="5"/>
  <c r="AR233" i="5"/>
  <c r="BH192" i="5"/>
  <c r="AV71" i="5"/>
  <c r="BE98" i="5"/>
  <c r="AR68" i="5"/>
  <c r="AI217" i="5"/>
  <c r="AJ200" i="5"/>
  <c r="AO87" i="5"/>
  <c r="AY88" i="5"/>
  <c r="AX111" i="5"/>
  <c r="AJ51" i="5"/>
  <c r="AT63" i="5"/>
  <c r="AH153" i="5"/>
  <c r="AU71" i="5"/>
  <c r="AI40" i="5"/>
  <c r="AW254" i="5"/>
  <c r="AT69" i="5"/>
  <c r="AJ18" i="5"/>
  <c r="AT51" i="5"/>
  <c r="AX184" i="5"/>
  <c r="AP156" i="5"/>
  <c r="AY81" i="5"/>
  <c r="AW35" i="5"/>
  <c r="AL28" i="5"/>
  <c r="AR82" i="5"/>
  <c r="BH121" i="5"/>
  <c r="AI130" i="5"/>
  <c r="AI26" i="5"/>
  <c r="AN52" i="5"/>
  <c r="AH228" i="5"/>
  <c r="AR182" i="5"/>
  <c r="AJ229" i="5"/>
  <c r="AI46" i="5"/>
  <c r="AZ97" i="5"/>
  <c r="AK61" i="5"/>
  <c r="AM173" i="5"/>
  <c r="AM95" i="5"/>
  <c r="AK21" i="5"/>
  <c r="AO336" i="5"/>
  <c r="AQ103" i="5"/>
  <c r="AN177" i="5"/>
  <c r="AI35" i="5"/>
  <c r="AS104" i="5"/>
  <c r="AO143" i="5"/>
  <c r="AL277" i="5"/>
  <c r="AP5" i="5"/>
  <c r="AN44" i="5"/>
  <c r="AV196" i="5"/>
  <c r="BG66" i="5"/>
  <c r="BK27" i="5"/>
  <c r="AN196" i="5"/>
  <c r="AH142" i="5"/>
  <c r="BB211" i="5"/>
  <c r="BJ137" i="5"/>
  <c r="AL171" i="5"/>
  <c r="AV102" i="5"/>
  <c r="BE22" i="5"/>
  <c r="AH305" i="5"/>
  <c r="AO283" i="5"/>
  <c r="AJ33" i="5"/>
  <c r="BB235" i="5"/>
  <c r="AU39" i="5"/>
  <c r="BH72" i="5"/>
  <c r="AJ9" i="5"/>
  <c r="BB79" i="5"/>
  <c r="AY184" i="5"/>
  <c r="BB36" i="5"/>
  <c r="AL103" i="5"/>
  <c r="BN138" i="5"/>
  <c r="AI247" i="5"/>
  <c r="AQ22" i="5"/>
  <c r="AS83" i="5"/>
  <c r="BL236" i="5"/>
  <c r="BC97" i="5"/>
  <c r="AH7" i="5"/>
  <c r="BB62" i="5"/>
  <c r="AI103" i="5"/>
  <c r="AJ228" i="5"/>
  <c r="AK264" i="5"/>
  <c r="BC103" i="5"/>
  <c r="AQ86" i="5"/>
  <c r="AU17" i="5"/>
  <c r="AJ304" i="5"/>
  <c r="AX40" i="5"/>
  <c r="AO52" i="5"/>
  <c r="AJ96" i="5"/>
  <c r="BA267" i="5"/>
  <c r="BE166" i="5"/>
  <c r="AM54" i="5"/>
  <c r="AI79" i="5"/>
  <c r="AX135" i="5"/>
  <c r="AI316" i="5"/>
  <c r="AT125" i="5"/>
  <c r="BE55" i="5"/>
  <c r="AS70" i="5"/>
  <c r="AU105" i="5"/>
  <c r="AS79" i="5"/>
  <c r="BL105" i="5"/>
  <c r="BG103" i="5"/>
  <c r="AZ29" i="5"/>
  <c r="AK98" i="5"/>
  <c r="BI23" i="5"/>
  <c r="AY104" i="5"/>
  <c r="AR192" i="5"/>
  <c r="AZ86" i="5"/>
  <c r="AM36" i="5"/>
  <c r="AQ183" i="5"/>
  <c r="AJ135" i="5"/>
  <c r="AQ51" i="5"/>
  <c r="AL61" i="5"/>
  <c r="AQ38" i="5"/>
  <c r="AM64" i="5"/>
  <c r="AR103" i="5"/>
  <c r="AS63" i="5"/>
  <c r="AL107" i="5"/>
  <c r="AI91" i="5"/>
  <c r="BE26" i="5"/>
  <c r="AS34" i="5"/>
  <c r="AX150" i="5"/>
  <c r="BE40" i="5"/>
  <c r="AL40" i="5"/>
  <c r="AW269" i="5"/>
  <c r="AR196" i="5"/>
  <c r="BF155" i="5"/>
  <c r="AS296" i="5"/>
  <c r="AJ123" i="5"/>
  <c r="AJ98" i="5"/>
  <c r="BE14" i="5"/>
  <c r="AS255" i="5"/>
  <c r="BE109" i="5"/>
  <c r="AL73" i="5"/>
  <c r="AR71" i="5"/>
  <c r="AL147" i="5"/>
  <c r="BN182" i="5"/>
  <c r="BK12" i="5"/>
  <c r="AN273" i="5"/>
  <c r="BA25" i="5"/>
  <c r="AX164" i="5"/>
  <c r="AJ32" i="5"/>
  <c r="AX75" i="5"/>
  <c r="BI118" i="5"/>
  <c r="AM272" i="5"/>
  <c r="AS190" i="5"/>
  <c r="AX99" i="5"/>
  <c r="AM98" i="5"/>
  <c r="AH26" i="5"/>
  <c r="AK68" i="5"/>
  <c r="AU99" i="5"/>
  <c r="AN302" i="5"/>
  <c r="AO72" i="5"/>
  <c r="AR105" i="5"/>
  <c r="AR117" i="5"/>
  <c r="AM74" i="5"/>
  <c r="AN90" i="5"/>
  <c r="AN43" i="5"/>
  <c r="AP29" i="5"/>
  <c r="AJ141" i="5"/>
  <c r="BE18" i="5"/>
  <c r="BK57" i="5"/>
  <c r="AK165" i="5"/>
  <c r="AL13" i="5"/>
  <c r="AJ57" i="5"/>
  <c r="AL123" i="5"/>
  <c r="AL237" i="5"/>
  <c r="AH41" i="5"/>
  <c r="AZ49" i="5"/>
  <c r="AX18" i="5"/>
  <c r="AT12" i="5"/>
  <c r="AZ36" i="5"/>
  <c r="AU78" i="5"/>
  <c r="AJ314" i="5"/>
  <c r="AL51" i="5"/>
  <c r="AH82" i="5"/>
  <c r="AZ6" i="5"/>
  <c r="BG88" i="5"/>
  <c r="BG185" i="5"/>
  <c r="AT148" i="5"/>
  <c r="AJ90" i="5"/>
  <c r="AM106" i="5"/>
  <c r="AV83" i="5"/>
  <c r="AO23" i="5"/>
  <c r="BI184" i="5"/>
  <c r="AL247" i="5"/>
  <c r="AK134" i="5"/>
  <c r="AK156" i="5"/>
  <c r="AY36" i="5"/>
  <c r="BE339" i="5"/>
  <c r="AS220" i="5"/>
  <c r="AM14" i="5"/>
  <c r="BB182" i="5"/>
  <c r="BC57" i="5"/>
  <c r="AQ148" i="5"/>
  <c r="AU179" i="5"/>
  <c r="AS188" i="5"/>
  <c r="AR77" i="5"/>
  <c r="AP137" i="5"/>
  <c r="AJ85" i="5"/>
  <c r="AK228" i="5"/>
  <c r="AZ92" i="5"/>
  <c r="AY92" i="5"/>
  <c r="AL120" i="5"/>
  <c r="AQ65" i="5"/>
  <c r="AY306" i="5"/>
  <c r="AJ149" i="5"/>
  <c r="AH137" i="5"/>
  <c r="AX23" i="5"/>
  <c r="BE150" i="5"/>
  <c r="AV275" i="5"/>
  <c r="AN221" i="5"/>
  <c r="AM17" i="5"/>
  <c r="AP174" i="5"/>
  <c r="AQ14" i="5"/>
  <c r="AP36" i="5"/>
  <c r="AO44" i="5"/>
  <c r="AM42" i="5"/>
  <c r="AO243" i="5"/>
  <c r="BB10" i="5"/>
  <c r="AK90" i="5"/>
  <c r="BA156" i="5"/>
  <c r="AM135" i="5"/>
  <c r="BA57" i="5"/>
  <c r="AU258" i="5"/>
  <c r="BH69" i="5"/>
  <c r="BO183" i="5"/>
  <c r="AI31" i="5"/>
  <c r="AZ26" i="5"/>
  <c r="AJ35" i="5"/>
  <c r="AS125" i="5"/>
  <c r="BK22" i="5"/>
  <c r="BD108" i="5"/>
  <c r="AQ82" i="5"/>
  <c r="AW72" i="5"/>
  <c r="AL173" i="5"/>
  <c r="AP35" i="5"/>
  <c r="AZ105" i="5"/>
  <c r="AK251" i="5"/>
  <c r="AW64" i="5"/>
  <c r="AM87" i="5"/>
  <c r="AO15" i="5"/>
  <c r="AK71" i="5"/>
  <c r="AH67" i="5"/>
  <c r="AH160" i="5"/>
  <c r="AP38" i="5"/>
  <c r="AO39" i="5"/>
  <c r="AR54" i="5"/>
  <c r="AY51" i="5"/>
  <c r="AP23" i="5"/>
  <c r="BG62" i="5"/>
  <c r="AP22" i="5"/>
  <c r="BC279" i="5"/>
  <c r="AM48" i="5"/>
  <c r="AX56" i="5"/>
  <c r="AY66" i="5"/>
  <c r="AK97" i="5"/>
  <c r="AX63" i="5"/>
  <c r="AY34" i="5"/>
  <c r="AS100" i="5"/>
  <c r="AK35" i="5"/>
  <c r="BF35" i="5"/>
  <c r="AH150" i="5"/>
  <c r="BF249" i="5"/>
  <c r="AU51" i="5"/>
  <c r="AH88" i="5"/>
  <c r="BG137" i="5"/>
  <c r="AI202" i="5"/>
  <c r="AQ18" i="5"/>
  <c r="AI136" i="5"/>
  <c r="AR51" i="5"/>
  <c r="AI209" i="5"/>
  <c r="AZ40" i="5"/>
  <c r="BE92" i="5"/>
  <c r="AU101" i="5"/>
  <c r="AH10" i="5"/>
  <c r="AN104" i="5"/>
  <c r="AK183" i="5"/>
  <c r="AQ181" i="5"/>
  <c r="AN109" i="5"/>
  <c r="AJ54" i="5"/>
  <c r="AS117" i="5"/>
  <c r="AM265" i="5"/>
  <c r="BF77" i="5"/>
  <c r="AW80" i="5"/>
  <c r="BI38" i="5"/>
  <c r="AK49" i="5"/>
  <c r="AS27" i="5"/>
  <c r="BA98" i="5"/>
  <c r="AX137" i="5"/>
  <c r="AS216" i="5"/>
  <c r="BC52" i="5"/>
  <c r="AW33" i="5"/>
  <c r="AI83" i="5"/>
  <c r="AI10" i="5"/>
  <c r="AY18" i="5"/>
  <c r="AW135" i="5"/>
  <c r="AK55" i="5"/>
  <c r="AW181" i="5"/>
  <c r="AI56" i="5"/>
  <c r="AH128" i="5"/>
  <c r="AK30" i="5"/>
  <c r="AW115" i="5"/>
  <c r="BE155" i="5"/>
  <c r="BG220" i="5"/>
  <c r="AP78" i="5"/>
  <c r="O155" i="5" l="1"/>
  <c r="AF128" i="5"/>
  <c r="V128" i="5" s="1"/>
  <c r="AF10" i="5"/>
  <c r="V10" i="5" s="1"/>
  <c r="V88" i="5"/>
  <c r="AF88" i="5"/>
  <c r="V150" i="5"/>
  <c r="AF150" i="5"/>
  <c r="V160" i="5"/>
  <c r="AF160" i="5"/>
  <c r="AF67" i="5"/>
  <c r="V67" i="5" s="1"/>
  <c r="J69" i="5"/>
  <c r="T69" i="5" a="1"/>
  <c r="T69" i="5" s="1"/>
  <c r="S69" i="5" a="1"/>
  <c r="S69" i="5" s="1"/>
  <c r="P69" i="5" s="1"/>
  <c r="N258" i="5"/>
  <c r="L156" i="5"/>
  <c r="K156" i="5"/>
  <c r="O150" i="5"/>
  <c r="O182" i="5"/>
  <c r="K88" i="5"/>
  <c r="L88" i="5"/>
  <c r="AF82" i="5"/>
  <c r="V82" i="5" s="1"/>
  <c r="AF41" i="5"/>
  <c r="V41" i="5" s="1"/>
  <c r="K302" i="5"/>
  <c r="L302" i="5"/>
  <c r="AF26" i="5"/>
  <c r="V26" i="5" s="1"/>
  <c r="O118" i="5"/>
  <c r="T109" i="5" a="1"/>
  <c r="T109" i="5" s="1"/>
  <c r="J109" i="5"/>
  <c r="S109" i="5" a="1"/>
  <c r="S109" i="5" s="1"/>
  <c r="P109" i="5" s="1"/>
  <c r="O296" i="5"/>
  <c r="AF7" i="5"/>
  <c r="V7" i="5" s="1"/>
  <c r="J72" i="5"/>
  <c r="S72" i="5" a="1"/>
  <c r="S72" i="5" s="1"/>
  <c r="P72" i="5" s="1"/>
  <c r="T72" i="5" a="1"/>
  <c r="T72" i="5" s="1"/>
  <c r="J283" i="5"/>
  <c r="T283" i="5" a="1"/>
  <c r="T283" i="5" s="1"/>
  <c r="S283" i="5" a="1"/>
  <c r="S283" i="5" s="1"/>
  <c r="P283" i="5" s="1"/>
  <c r="V305" i="5"/>
  <c r="AF305" i="5"/>
  <c r="AF142" i="5"/>
  <c r="V142" i="5" s="1"/>
  <c r="T196" i="5" a="1"/>
  <c r="T196" i="5" s="1"/>
  <c r="S196" i="5" a="1"/>
  <c r="S196" i="5" s="1"/>
  <c r="P196" i="5" s="1"/>
  <c r="J196" i="5"/>
  <c r="O336" i="5"/>
  <c r="AF228" i="5"/>
  <c r="V228" i="5"/>
  <c r="O121" i="5"/>
  <c r="L184" i="5"/>
  <c r="K184" i="5"/>
  <c r="AF153" i="5"/>
  <c r="V153" i="5" s="1"/>
  <c r="J98" i="5"/>
  <c r="S98" i="5" a="1"/>
  <c r="S98" i="5" s="1"/>
  <c r="P98" i="5" s="1"/>
  <c r="T98" i="5" a="1"/>
  <c r="T98" i="5" s="1"/>
  <c r="AF233" i="5"/>
  <c r="V233" i="5"/>
  <c r="N172" i="5"/>
  <c r="T280" i="5" a="1"/>
  <c r="T280" i="5" s="1"/>
  <c r="J280" i="5"/>
  <c r="S280" i="5" a="1"/>
  <c r="S280" i="5" s="1"/>
  <c r="P280" i="5" s="1"/>
  <c r="V179" i="5"/>
  <c r="AF179" i="5"/>
  <c r="T223" i="5" a="1"/>
  <c r="T223" i="5" s="1"/>
  <c r="J223" i="5"/>
  <c r="S223" i="5" a="1"/>
  <c r="S223" i="5" s="1"/>
  <c r="P223" i="5" s="1"/>
  <c r="AF89" i="5"/>
  <c r="V89" i="5" s="1"/>
  <c r="O332" i="5"/>
  <c r="AF32" i="5"/>
  <c r="V32" i="5" s="1"/>
  <c r="K246" i="5"/>
  <c r="L246" i="5"/>
  <c r="K116" i="5"/>
  <c r="L116" i="5"/>
  <c r="M325" i="5"/>
  <c r="M300" i="5"/>
  <c r="T292" i="5" a="1"/>
  <c r="T292" i="5" s="1"/>
  <c r="S292" i="5" a="1"/>
  <c r="S292" i="5" s="1"/>
  <c r="P292" i="5" s="1"/>
  <c r="J292" i="5"/>
  <c r="AF29" i="5"/>
  <c r="V29" i="5" s="1"/>
  <c r="AF90" i="5"/>
  <c r="V90" i="5" s="1"/>
  <c r="M105" i="5"/>
  <c r="L27" i="5"/>
  <c r="K27" i="5"/>
  <c r="M231" i="5"/>
  <c r="S33" i="5" a="1"/>
  <c r="S33" i="5" s="1"/>
  <c r="P33" i="5" s="1"/>
  <c r="T33" i="5" a="1"/>
  <c r="T33" i="5" s="1"/>
  <c r="J33" i="5"/>
  <c r="K22" i="5"/>
  <c r="L22" i="5"/>
  <c r="N189" i="5"/>
  <c r="M109" i="5"/>
  <c r="T300" i="5" a="1"/>
  <c r="T300" i="5" s="1"/>
  <c r="S300" i="5" a="1"/>
  <c r="S300" i="5" s="1"/>
  <c r="P300" i="5" s="1"/>
  <c r="J300" i="5"/>
  <c r="O105" i="5"/>
  <c r="N64" i="5"/>
  <c r="M273" i="5"/>
  <c r="T274" i="5" a="1"/>
  <c r="T274" i="5" s="1"/>
  <c r="S274" i="5" a="1"/>
  <c r="S274" i="5" s="1"/>
  <c r="P274" i="5" s="1"/>
  <c r="J274" i="5"/>
  <c r="S52" i="5" a="1"/>
  <c r="S52" i="5" s="1"/>
  <c r="P52" i="5" s="1"/>
  <c r="J52" i="5"/>
  <c r="T52" i="5" a="1"/>
  <c r="T52" i="5" s="1"/>
  <c r="J88" i="5"/>
  <c r="T88" i="5" a="1"/>
  <c r="T88" i="5" s="1"/>
  <c r="S88" i="5" a="1"/>
  <c r="S88" i="5" s="1"/>
  <c r="P88" i="5" s="1"/>
  <c r="M150" i="5"/>
  <c r="N133" i="5"/>
  <c r="J35" i="5"/>
  <c r="S35" i="5" a="1"/>
  <c r="S35" i="5" s="1"/>
  <c r="P35" i="5" s="1"/>
  <c r="T35" i="5" a="1"/>
  <c r="T35" i="5" s="1"/>
  <c r="M155" i="5"/>
  <c r="K258" i="5"/>
  <c r="L258" i="5"/>
  <c r="T195" i="5" a="1"/>
  <c r="T195" i="5" s="1"/>
  <c r="S195" i="5" a="1"/>
  <c r="S195" i="5" s="1"/>
  <c r="P195" i="5" s="1"/>
  <c r="J195" i="5"/>
  <c r="S182" i="5" a="1"/>
  <c r="S182" i="5" s="1"/>
  <c r="P182" i="5" s="1"/>
  <c r="J182" i="5"/>
  <c r="T182" i="5" a="1"/>
  <c r="T182" i="5" s="1"/>
  <c r="J201" i="5"/>
  <c r="S201" i="5" a="1"/>
  <c r="S201" i="5" s="1"/>
  <c r="P201" i="5" s="1"/>
  <c r="T201" i="5" a="1"/>
  <c r="T201" i="5" s="1"/>
  <c r="T85" i="5" a="1"/>
  <c r="T85" i="5" s="1"/>
  <c r="S85" i="5" a="1"/>
  <c r="S85" i="5" s="1"/>
  <c r="P85" i="5" s="1"/>
  <c r="J85" i="5"/>
  <c r="O277" i="5"/>
  <c r="L242" i="5"/>
  <c r="K242" i="5"/>
  <c r="L166" i="5"/>
  <c r="K166" i="5"/>
  <c r="AF165" i="5"/>
  <c r="V165" i="5" s="1"/>
  <c r="S317" i="5" a="1"/>
  <c r="S317" i="5" s="1"/>
  <c r="P317" i="5" s="1"/>
  <c r="J317" i="5"/>
  <c r="T317" i="5" a="1"/>
  <c r="T317" i="5" s="1"/>
  <c r="N195" i="5"/>
  <c r="K138" i="5"/>
  <c r="L138" i="5"/>
  <c r="AF42" i="5"/>
  <c r="V42" i="5" s="1"/>
  <c r="M235" i="5"/>
  <c r="N173" i="5"/>
  <c r="K163" i="5"/>
  <c r="L163" i="5"/>
  <c r="J102" i="5"/>
  <c r="T102" i="5" a="1"/>
  <c r="T102" i="5" s="1"/>
  <c r="S102" i="5" a="1"/>
  <c r="S102" i="5" s="1"/>
  <c r="P102" i="5" s="1"/>
  <c r="K330" i="5"/>
  <c r="L330" i="5"/>
  <c r="T167" i="5" a="1"/>
  <c r="T167" i="5" s="1"/>
  <c r="S167" i="5" a="1"/>
  <c r="S167" i="5" s="1"/>
  <c r="P167" i="5" s="1"/>
  <c r="J167" i="5"/>
  <c r="L233" i="5"/>
  <c r="K233" i="5"/>
  <c r="M236" i="5"/>
  <c r="AF13" i="5"/>
  <c r="V13" i="5" s="1"/>
  <c r="AF68" i="5"/>
  <c r="V68" i="5" s="1"/>
  <c r="S138" i="5" a="1"/>
  <c r="S138" i="5" s="1"/>
  <c r="P138" i="5" s="1"/>
  <c r="T138" i="5" a="1"/>
  <c r="T138" i="5" s="1"/>
  <c r="J138" i="5"/>
  <c r="K72" i="5"/>
  <c r="L72" i="5"/>
  <c r="N288" i="5"/>
  <c r="O166" i="5"/>
  <c r="AF83" i="5"/>
  <c r="V83" i="5" s="1"/>
  <c r="M121" i="5"/>
  <c r="S105" i="5" a="1"/>
  <c r="S105" i="5" s="1"/>
  <c r="P105" i="5" s="1"/>
  <c r="T105" i="5" a="1"/>
  <c r="T105" i="5" s="1"/>
  <c r="J105" i="5"/>
  <c r="AF30" i="5"/>
  <c r="V30" i="5" s="1"/>
  <c r="AF115" i="5"/>
  <c r="V115" i="5" s="1"/>
  <c r="M27" i="5"/>
  <c r="M79" i="5"/>
  <c r="AF49" i="5"/>
  <c r="V49" i="5" s="1"/>
  <c r="V14" i="5"/>
  <c r="AF14" i="5"/>
  <c r="AF53" i="5"/>
  <c r="V53" i="5" s="1"/>
  <c r="AF158" i="5"/>
  <c r="V158" i="5" s="1"/>
  <c r="T92" i="5" a="1"/>
  <c r="T92" i="5" s="1"/>
  <c r="J92" i="5"/>
  <c r="S92" i="5" a="1"/>
  <c r="S92" i="5" s="1"/>
  <c r="P92" i="5" s="1"/>
  <c r="J108" i="5"/>
  <c r="S108" i="5" a="1"/>
  <c r="S108" i="5" s="1"/>
  <c r="P108" i="5" s="1"/>
  <c r="T108" i="5" a="1"/>
  <c r="T108" i="5" s="1"/>
  <c r="K92" i="5"/>
  <c r="L92" i="5"/>
  <c r="M275" i="5"/>
  <c r="AF206" i="5"/>
  <c r="V206" i="5" s="1"/>
  <c r="AF81" i="5"/>
  <c r="V81" i="5" s="1"/>
  <c r="V109" i="5"/>
  <c r="AF109" i="5"/>
  <c r="O135" i="5"/>
  <c r="N92" i="5"/>
  <c r="V99" i="5"/>
  <c r="AF99" i="5"/>
  <c r="AF63" i="5"/>
  <c r="V63" i="5" s="1"/>
  <c r="M66" i="5"/>
  <c r="M38" i="5"/>
  <c r="V217" i="5"/>
  <c r="AF217" i="5"/>
  <c r="N334" i="5"/>
  <c r="AF197" i="5"/>
  <c r="V197" i="5" s="1"/>
  <c r="O183" i="5"/>
  <c r="N280" i="5"/>
  <c r="O164" i="5"/>
  <c r="N121" i="5"/>
  <c r="O22" i="5"/>
  <c r="AF12" i="5"/>
  <c r="V12" i="5"/>
  <c r="N118" i="5"/>
  <c r="AF8" i="5"/>
  <c r="V8" i="5" s="1"/>
  <c r="AF37" i="5"/>
  <c r="V37" i="5" s="1"/>
  <c r="M72" i="5"/>
  <c r="T337" i="5" a="1"/>
  <c r="T337" i="5" s="1"/>
  <c r="J337" i="5"/>
  <c r="S337" i="5" a="1"/>
  <c r="S337" i="5" s="1"/>
  <c r="P337" i="5" s="1"/>
  <c r="AF133" i="5"/>
  <c r="V133" i="5"/>
  <c r="AF140" i="5"/>
  <c r="V140" i="5" s="1"/>
  <c r="N224" i="5"/>
  <c r="T57" i="5" a="1"/>
  <c r="T57" i="5" s="1"/>
  <c r="S57" i="5" a="1"/>
  <c r="S57" i="5" s="1"/>
  <c r="P57" i="5" s="1"/>
  <c r="J57" i="5"/>
  <c r="J262" i="5"/>
  <c r="S262" i="5" a="1"/>
  <c r="S262" i="5" s="1"/>
  <c r="P262" i="5" s="1"/>
  <c r="T262" i="5" a="1"/>
  <c r="T262" i="5" s="1"/>
  <c r="M242" i="5"/>
  <c r="S27" i="5" a="1"/>
  <c r="S27" i="5" s="1"/>
  <c r="P27" i="5" s="1"/>
  <c r="J27" i="5"/>
  <c r="T27" i="5" a="1"/>
  <c r="T27" i="5" s="1"/>
  <c r="V135" i="5"/>
  <c r="AF135" i="5"/>
  <c r="V266" i="5"/>
  <c r="AF266" i="5"/>
  <c r="V97" i="5"/>
  <c r="AF97" i="5"/>
  <c r="J86" i="5"/>
  <c r="T86" i="5" a="1"/>
  <c r="T86" i="5" s="1"/>
  <c r="S86" i="5" a="1"/>
  <c r="S86" i="5" s="1"/>
  <c r="P86" i="5" s="1"/>
  <c r="AF71" i="5"/>
  <c r="V71" i="5" s="1"/>
  <c r="V108" i="5"/>
  <c r="AF108" i="5"/>
  <c r="AF38" i="5"/>
  <c r="V38" i="5"/>
  <c r="O209" i="5"/>
  <c r="AF117" i="5"/>
  <c r="V117" i="5" s="1"/>
  <c r="N33" i="5"/>
  <c r="J163" i="5"/>
  <c r="T163" i="5" a="1"/>
  <c r="T163" i="5" s="1"/>
  <c r="S163" i="5" a="1"/>
  <c r="S163" i="5" s="1"/>
  <c r="P163" i="5" s="1"/>
  <c r="V72" i="5"/>
  <c r="AF72" i="5"/>
  <c r="AF9" i="5"/>
  <c r="V9" i="5" s="1"/>
  <c r="AF65" i="5"/>
  <c r="V65" i="5" s="1"/>
  <c r="J150" i="5"/>
  <c r="S150" i="5" a="1"/>
  <c r="S150" i="5" s="1"/>
  <c r="P150" i="5" s="1"/>
  <c r="T150" i="5" a="1"/>
  <c r="T150" i="5" s="1"/>
  <c r="M322" i="5"/>
  <c r="N249" i="5"/>
  <c r="AF258" i="5"/>
  <c r="V258" i="5"/>
  <c r="V181" i="5"/>
  <c r="AF181" i="5"/>
  <c r="T155" i="5" a="1"/>
  <c r="T155" i="5" s="1"/>
  <c r="S155" i="5" a="1"/>
  <c r="S155" i="5" s="1"/>
  <c r="P155" i="5" s="1"/>
  <c r="J155" i="5"/>
  <c r="M249" i="5"/>
  <c r="O228" i="5"/>
  <c r="N57" i="5"/>
  <c r="M134" i="5"/>
  <c r="O287" i="5"/>
  <c r="M172" i="5"/>
  <c r="M102" i="5"/>
  <c r="L181" i="5"/>
  <c r="K181" i="5"/>
  <c r="N255" i="5"/>
  <c r="AF20" i="5"/>
  <c r="V20" i="5" s="1"/>
  <c r="AF171" i="5"/>
  <c r="O276" i="5"/>
  <c r="N79" i="5"/>
  <c r="L236" i="5"/>
  <c r="K236" i="5"/>
  <c r="T103" i="5" a="1"/>
  <c r="T103" i="5" s="1"/>
  <c r="J103" i="5"/>
  <c r="S103" i="5" a="1"/>
  <c r="S103" i="5" s="1"/>
  <c r="P103" i="5" s="1"/>
  <c r="AF94" i="5"/>
  <c r="V94" i="5" s="1"/>
  <c r="J183" i="5"/>
  <c r="S183" i="5" a="1"/>
  <c r="S183" i="5" s="1"/>
  <c r="P183" i="5" s="1"/>
  <c r="T183" i="5" a="1"/>
  <c r="T183" i="5" s="1"/>
  <c r="N210" i="5"/>
  <c r="AF84" i="5"/>
  <c r="V84" i="5" s="1"/>
  <c r="T234" i="5" a="1"/>
  <c r="T234" i="5" s="1"/>
  <c r="S234" i="5" a="1"/>
  <c r="S234" i="5" s="1"/>
  <c r="P234" i="5" s="1"/>
  <c r="J234" i="5"/>
  <c r="AF15" i="5"/>
  <c r="V15" i="5" s="1"/>
  <c r="L329" i="5"/>
  <c r="K329" i="5"/>
  <c r="O99" i="5"/>
  <c r="K211" i="5"/>
  <c r="L211" i="5"/>
  <c r="O246" i="5"/>
  <c r="N137" i="5"/>
  <c r="AF110" i="5"/>
  <c r="V110" i="5" s="1"/>
  <c r="AF245" i="5"/>
  <c r="V245" i="5" s="1"/>
  <c r="K104" i="5"/>
  <c r="L104" i="5"/>
  <c r="V327" i="5"/>
  <c r="AF327" i="5"/>
  <c r="S60" i="5" a="1"/>
  <c r="S60" i="5" s="1"/>
  <c r="P60" i="5" s="1"/>
  <c r="T60" i="5" a="1"/>
  <c r="T60" i="5" s="1"/>
  <c r="J60" i="5"/>
  <c r="AF144" i="5"/>
  <c r="V144" i="5" s="1"/>
  <c r="AF323" i="5"/>
  <c r="V323" i="5" s="1"/>
  <c r="S253" i="5" a="1"/>
  <c r="S253" i="5" s="1"/>
  <c r="P253" i="5" s="1"/>
  <c r="J253" i="5"/>
  <c r="T253" i="5" a="1"/>
  <c r="T253" i="5" s="1"/>
  <c r="J141" i="5"/>
  <c r="T141" i="5" a="1"/>
  <c r="T141" i="5" s="1"/>
  <c r="S141" i="5" a="1"/>
  <c r="S141" i="5" s="1"/>
  <c r="P141" i="5" s="1"/>
  <c r="T116" i="5" a="1"/>
  <c r="T116" i="5" s="1"/>
  <c r="S116" i="5" a="1"/>
  <c r="S116" i="5" s="1"/>
  <c r="P116" i="5" s="1"/>
  <c r="J116" i="5"/>
  <c r="AF178" i="5"/>
  <c r="V178" i="5" s="1"/>
  <c r="L324" i="5"/>
  <c r="K324" i="5"/>
  <c r="L326" i="5"/>
  <c r="K326" i="5"/>
  <c r="AF141" i="5"/>
  <c r="V141" i="5"/>
  <c r="AF203" i="5"/>
  <c r="V203" i="5" s="1"/>
  <c r="AF27" i="5"/>
  <c r="V27" i="5"/>
  <c r="AF95" i="5"/>
  <c r="V95" i="5" s="1"/>
  <c r="AF21" i="5"/>
  <c r="V21" i="5" s="1"/>
  <c r="J330" i="5"/>
  <c r="T330" i="5" a="1"/>
  <c r="T330" i="5" s="1"/>
  <c r="S330" i="5" a="1"/>
  <c r="S330" i="5" s="1"/>
  <c r="P330" i="5" s="1"/>
  <c r="AF125" i="5"/>
  <c r="V125" i="5" s="1"/>
  <c r="K79" i="5"/>
  <c r="L79" i="5"/>
  <c r="L172" i="5"/>
  <c r="K172" i="5"/>
  <c r="T290" i="5" a="1"/>
  <c r="T290" i="5" s="1"/>
  <c r="S290" i="5" a="1"/>
  <c r="S290" i="5" s="1"/>
  <c r="P290" i="5" s="1"/>
  <c r="J290" i="5"/>
  <c r="K164" i="5"/>
  <c r="L164" i="5"/>
  <c r="AF39" i="5"/>
  <c r="V39" i="5" s="1"/>
  <c r="M224" i="5"/>
  <c r="AF44" i="5"/>
  <c r="V44" i="5" s="1"/>
  <c r="V198" i="5"/>
  <c r="AF198" i="5"/>
  <c r="AF124" i="5"/>
  <c r="V124" i="5" s="1"/>
  <c r="O254" i="5"/>
  <c r="S164" i="5" a="1"/>
  <c r="S164" i="5" s="1"/>
  <c r="P164" i="5" s="1"/>
  <c r="T164" i="5" a="1"/>
  <c r="T164" i="5" s="1"/>
  <c r="J164" i="5"/>
  <c r="AF45" i="5"/>
  <c r="V45" i="5" s="1"/>
  <c r="M85" i="5"/>
  <c r="AF176" i="5"/>
  <c r="V176" i="5" s="1"/>
  <c r="M92" i="5"/>
  <c r="AF36" i="5"/>
  <c r="V36" i="5" s="1"/>
  <c r="N242" i="5"/>
  <c r="AF297" i="5"/>
  <c r="V297" i="5"/>
  <c r="L235" i="5"/>
  <c r="K235" i="5"/>
  <c r="J64" i="5"/>
  <c r="S64" i="5" a="1"/>
  <c r="S64" i="5" s="1"/>
  <c r="P64" i="5" s="1"/>
  <c r="T64" i="5" a="1"/>
  <c r="T64" i="5" s="1"/>
  <c r="L213" i="5"/>
  <c r="K213" i="5"/>
  <c r="J184" i="5"/>
  <c r="S184" i="5" a="1"/>
  <c r="S184" i="5" s="1"/>
  <c r="P184" i="5" s="1"/>
  <c r="T184" i="5" a="1"/>
  <c r="T184" i="5" s="1"/>
  <c r="S215" i="5" a="1"/>
  <c r="S215" i="5" s="1"/>
  <c r="P215" i="5" s="1"/>
  <c r="T215" i="5" a="1"/>
  <c r="T215" i="5" s="1"/>
  <c r="J215" i="5"/>
  <c r="AF188" i="5"/>
  <c r="V188" i="5" s="1"/>
  <c r="N284" i="5"/>
  <c r="T321" i="5" a="1"/>
  <c r="T321" i="5" s="1"/>
  <c r="S321" i="5" a="1"/>
  <c r="S321" i="5" s="1"/>
  <c r="P321" i="5" s="1"/>
  <c r="J321" i="5"/>
  <c r="V156" i="5"/>
  <c r="AF156" i="5"/>
  <c r="T251" i="5" a="1"/>
  <c r="T251" i="5" s="1"/>
  <c r="S251" i="5" a="1"/>
  <c r="S251" i="5" s="1"/>
  <c r="P251" i="5" s="1"/>
  <c r="J251" i="5"/>
  <c r="K108" i="5"/>
  <c r="L108" i="5"/>
  <c r="M308" i="5"/>
  <c r="L339" i="5"/>
  <c r="K339" i="5"/>
  <c r="N38" i="5"/>
  <c r="S254" i="5" a="1"/>
  <c r="S254" i="5" s="1"/>
  <c r="P254" i="5" s="1"/>
  <c r="J254" i="5"/>
  <c r="T254" i="5" a="1"/>
  <c r="T254" i="5" s="1"/>
  <c r="AF243" i="5"/>
  <c r="V243" i="5" s="1"/>
  <c r="N236" i="5"/>
  <c r="J25" i="5"/>
  <c r="S25" i="5" a="1"/>
  <c r="S25" i="5" s="1"/>
  <c r="P25" i="5" s="1"/>
  <c r="T25" i="5" a="1"/>
  <c r="T25" i="5" s="1"/>
  <c r="AF195" i="5"/>
  <c r="V195" i="5"/>
  <c r="O64" i="5"/>
  <c r="AF167" i="5"/>
  <c r="V167" i="5"/>
  <c r="O284" i="5"/>
  <c r="O247" i="5"/>
  <c r="N66" i="5"/>
  <c r="T133" i="5" a="1"/>
  <c r="T133" i="5" s="1"/>
  <c r="S133" i="5" a="1"/>
  <c r="S133" i="5" s="1"/>
  <c r="P133" i="5" s="1"/>
  <c r="J133" i="5"/>
  <c r="K238" i="5"/>
  <c r="L238" i="5"/>
  <c r="AF31" i="5"/>
  <c r="V31" i="5" s="1"/>
  <c r="AF64" i="5"/>
  <c r="V64" i="5"/>
  <c r="N237" i="5"/>
  <c r="M234" i="5"/>
  <c r="O141" i="5"/>
  <c r="AF70" i="5"/>
  <c r="V70" i="5" s="1"/>
  <c r="V164" i="5"/>
  <c r="AF164" i="5"/>
  <c r="AF59" i="5"/>
  <c r="V59" i="5" s="1"/>
  <c r="O104" i="5"/>
  <c r="N314" i="5"/>
  <c r="AF211" i="5"/>
  <c r="V211" i="5"/>
  <c r="K121" i="5"/>
  <c r="L121" i="5"/>
  <c r="O38" i="5"/>
  <c r="K180" i="5"/>
  <c r="L180" i="5"/>
  <c r="O268" i="5"/>
  <c r="J322" i="5"/>
  <c r="S322" i="5" a="1"/>
  <c r="S322" i="5" s="1"/>
  <c r="P322" i="5" s="1"/>
  <c r="T322" i="5" a="1"/>
  <c r="T322" i="5" s="1"/>
  <c r="N109" i="5"/>
  <c r="M88" i="5"/>
  <c r="M12" i="5"/>
  <c r="K200" i="5"/>
  <c r="L200" i="5"/>
  <c r="V185" i="5"/>
  <c r="AF185" i="5"/>
  <c r="N275" i="5"/>
  <c r="AF16" i="5"/>
  <c r="V16" i="5" s="1"/>
  <c r="T104" i="5" a="1"/>
  <c r="T104" i="5" s="1"/>
  <c r="S104" i="5" a="1"/>
  <c r="S104" i="5" s="1"/>
  <c r="P104" i="5" s="1"/>
  <c r="J104" i="5"/>
  <c r="AF113" i="5"/>
  <c r="V113" i="5" s="1"/>
  <c r="M267" i="5"/>
  <c r="V66" i="5"/>
  <c r="AF66" i="5"/>
  <c r="M183" i="5"/>
  <c r="O242" i="5"/>
  <c r="O196" i="5"/>
  <c r="M233" i="5"/>
  <c r="AF43" i="5"/>
  <c r="V43" i="5" s="1"/>
  <c r="K155" i="5"/>
  <c r="L155" i="5"/>
  <c r="N177" i="5"/>
  <c r="N247" i="5"/>
  <c r="S137" i="5" a="1"/>
  <c r="S137" i="5" s="1"/>
  <c r="P137" i="5" s="1"/>
  <c r="J137" i="5"/>
  <c r="T137" i="5" a="1"/>
  <c r="T137" i="5" s="1"/>
  <c r="T189" i="5" a="1"/>
  <c r="T189" i="5" s="1"/>
  <c r="S189" i="5" a="1"/>
  <c r="S189" i="5" s="1"/>
  <c r="P189" i="5" s="1"/>
  <c r="J189" i="5"/>
  <c r="AF172" i="5"/>
  <c r="V172" i="5"/>
  <c r="T275" i="5" a="1"/>
  <c r="T275" i="5" s="1"/>
  <c r="J275" i="5"/>
  <c r="S275" i="5" a="1"/>
  <c r="S275" i="5" s="1"/>
  <c r="P275" i="5" s="1"/>
  <c r="M201" i="5"/>
  <c r="AF275" i="5"/>
  <c r="V275" i="5"/>
  <c r="M161" i="5"/>
  <c r="K214" i="5"/>
  <c r="L214" i="5"/>
  <c r="K272" i="5"/>
  <c r="L272" i="5"/>
  <c r="V79" i="5"/>
  <c r="AF79" i="5"/>
  <c r="T97" i="5" a="1"/>
  <c r="T97" i="5" s="1"/>
  <c r="J97" i="5"/>
  <c r="S97" i="5" a="1"/>
  <c r="S97" i="5" s="1"/>
  <c r="P97" i="5" s="1"/>
  <c r="AF11" i="5"/>
  <c r="V11" i="5" s="1"/>
  <c r="M22" i="5"/>
  <c r="AF119" i="5"/>
  <c r="V119" i="5" s="1"/>
  <c r="AF56" i="5"/>
  <c r="V56" i="5" s="1"/>
  <c r="O79" i="5"/>
  <c r="O173" i="5"/>
  <c r="AF48" i="5"/>
  <c r="V48" i="5" s="1"/>
  <c r="M118" i="5"/>
  <c r="AF73" i="5"/>
  <c r="V73" i="5" s="1"/>
  <c r="AF51" i="5"/>
  <c r="V51" i="5" s="1"/>
  <c r="T310" i="5" a="1"/>
  <c r="T310" i="5" s="1"/>
  <c r="S310" i="5" a="1"/>
  <c r="S310" i="5" s="1"/>
  <c r="P310" i="5" s="1"/>
  <c r="J310" i="5"/>
  <c r="M266" i="5"/>
  <c r="L86" i="5"/>
  <c r="K86" i="5"/>
  <c r="AF46" i="5"/>
  <c r="V46" i="5" s="1"/>
  <c r="K64" i="5"/>
  <c r="L64" i="5"/>
  <c r="AF279" i="5"/>
  <c r="V279" i="5"/>
  <c r="O109" i="5"/>
  <c r="O85" i="5"/>
  <c r="M57" i="5"/>
  <c r="O66" i="5"/>
  <c r="N138" i="5"/>
  <c r="AF57" i="5"/>
  <c r="V57" i="5"/>
  <c r="S173" i="5" a="1"/>
  <c r="S173" i="5" s="1"/>
  <c r="P173" i="5" s="1"/>
  <c r="T173" i="5" a="1"/>
  <c r="T173" i="5" s="1"/>
  <c r="J173" i="5"/>
  <c r="AF18" i="5"/>
  <c r="V18" i="5" s="1"/>
  <c r="AF87" i="5"/>
  <c r="V87" i="5" s="1"/>
  <c r="K134" i="5"/>
  <c r="L134" i="5"/>
  <c r="O116" i="5"/>
  <c r="AF80" i="5"/>
  <c r="V80" i="5" s="1"/>
  <c r="J244" i="5"/>
  <c r="T244" i="5" a="1"/>
  <c r="T244" i="5" s="1"/>
  <c r="S244" i="5" a="1"/>
  <c r="S244" i="5" s="1"/>
  <c r="P244" i="5" s="1"/>
  <c r="V98" i="5"/>
  <c r="AF98" i="5"/>
  <c r="L259" i="5"/>
  <c r="K259" i="5"/>
  <c r="AF325" i="5"/>
  <c r="V325" i="5"/>
  <c r="M251" i="5"/>
  <c r="J190" i="5"/>
  <c r="S190" i="5" a="1"/>
  <c r="S190" i="5" s="1"/>
  <c r="P190" i="5" s="1"/>
  <c r="T190" i="5" a="1"/>
  <c r="T190" i="5" s="1"/>
  <c r="M304" i="5"/>
  <c r="V251" i="5"/>
  <c r="AF251" i="5"/>
  <c r="M33" i="5"/>
  <c r="K85" i="5"/>
  <c r="L85" i="5"/>
  <c r="L57" i="5"/>
  <c r="K57" i="5"/>
  <c r="AF91" i="5"/>
  <c r="V91" i="5" s="1"/>
  <c r="AF148" i="5"/>
  <c r="V148" i="5" s="1"/>
  <c r="AF241" i="5"/>
  <c r="V241" i="5" s="1"/>
  <c r="K269" i="5"/>
  <c r="L269" i="5"/>
  <c r="V255" i="5"/>
  <c r="AF255" i="5"/>
  <c r="O167" i="5"/>
  <c r="S12" i="5" a="1"/>
  <c r="S12" i="5" s="1"/>
  <c r="J12" i="5"/>
  <c r="T12" i="5" a="1"/>
  <c r="T12" i="5" s="1"/>
  <c r="V103" i="5"/>
  <c r="AF103" i="5"/>
  <c r="L338" i="5"/>
  <c r="K338" i="5"/>
  <c r="AF226" i="5"/>
  <c r="V226" i="5" s="1"/>
  <c r="M104" i="5"/>
  <c r="M211" i="5"/>
  <c r="S38" i="5" a="1"/>
  <c r="S38" i="5" s="1"/>
  <c r="P38" i="5" s="1"/>
  <c r="T38" i="5" a="1"/>
  <c r="T38" i="5" s="1"/>
  <c r="J38" i="5"/>
  <c r="M64" i="5"/>
  <c r="AF116" i="5"/>
  <c r="V116" i="5"/>
  <c r="V223" i="5"/>
  <c r="AF223" i="5"/>
  <c r="V276" i="5"/>
  <c r="AF276" i="5"/>
  <c r="AF107" i="5"/>
  <c r="V107" i="5" s="1"/>
  <c r="AF127" i="5"/>
  <c r="V127" i="5" s="1"/>
  <c r="AF280" i="5"/>
  <c r="V280" i="5"/>
  <c r="N22" i="5"/>
  <c r="N134" i="5"/>
  <c r="AF147" i="5"/>
  <c r="V147" i="5" s="1"/>
  <c r="S135" i="5" a="1"/>
  <c r="S135" i="5" s="1"/>
  <c r="P135" i="5" s="1"/>
  <c r="J135" i="5"/>
  <c r="T135" i="5" a="1"/>
  <c r="T135" i="5" s="1"/>
  <c r="K336" i="5"/>
  <c r="L336" i="5"/>
  <c r="M254" i="5"/>
  <c r="N312" i="5"/>
  <c r="K14" i="5"/>
  <c r="L14" i="5"/>
  <c r="T288" i="5" a="1"/>
  <c r="T288" i="5" s="1"/>
  <c r="J288" i="5"/>
  <c r="S288" i="5" a="1"/>
  <c r="S288" i="5" s="1"/>
  <c r="P288" i="5" s="1"/>
  <c r="K304" i="5"/>
  <c r="L304" i="5"/>
  <c r="O189" i="5"/>
  <c r="L284" i="5"/>
  <c r="K284" i="5"/>
  <c r="N88" i="5"/>
  <c r="N166" i="5"/>
  <c r="AF168" i="5"/>
  <c r="V168" i="5" s="1"/>
  <c r="AF329" i="5"/>
  <c r="V329" i="5"/>
  <c r="J265" i="5"/>
  <c r="T265" i="5" a="1"/>
  <c r="T265" i="5" s="1"/>
  <c r="S265" i="5" a="1"/>
  <c r="S265" i="5" s="1"/>
  <c r="P265" i="5" s="1"/>
  <c r="L77" i="5"/>
  <c r="K77" i="5"/>
  <c r="AF58" i="5"/>
  <c r="V58" i="5" s="1"/>
  <c r="T118" i="5" a="1"/>
  <c r="T118" i="5" s="1"/>
  <c r="S118" i="5" a="1"/>
  <c r="S118" i="5" s="1"/>
  <c r="P118" i="5" s="1"/>
  <c r="J118" i="5"/>
  <c r="J111" i="5"/>
  <c r="T111" i="5" a="1"/>
  <c r="T111" i="5" s="1"/>
  <c r="S111" i="5" a="1"/>
  <c r="S111" i="5" s="1"/>
  <c r="P111" i="5" s="1"/>
  <c r="L177" i="5"/>
  <c r="K177" i="5"/>
  <c r="M265" i="5"/>
  <c r="K102" i="5"/>
  <c r="L102" i="5"/>
  <c r="T277" i="5" a="1"/>
  <c r="T277" i="5" s="1"/>
  <c r="S277" i="5" a="1"/>
  <c r="S277" i="5" s="1"/>
  <c r="P277" i="5" s="1"/>
  <c r="J277" i="5"/>
  <c r="M313" i="5"/>
  <c r="S180" i="5" a="1"/>
  <c r="S180" i="5" s="1"/>
  <c r="P180" i="5" s="1"/>
  <c r="T180" i="5" a="1"/>
  <c r="T180" i="5" s="1"/>
  <c r="J180" i="5"/>
  <c r="S179" i="5" a="1"/>
  <c r="S179" i="5" s="1"/>
  <c r="P179" i="5" s="1"/>
  <c r="J179" i="5"/>
  <c r="T179" i="5" a="1"/>
  <c r="T179" i="5" s="1"/>
  <c r="O185" i="5"/>
  <c r="L38" i="5"/>
  <c r="K38" i="5"/>
  <c r="K247" i="5"/>
  <c r="L247" i="5"/>
  <c r="N104" i="5"/>
  <c r="J14" i="5"/>
  <c r="T14" i="5" a="1"/>
  <c r="T14" i="5" s="1"/>
  <c r="S14" i="5" a="1"/>
  <c r="S14" i="5" s="1"/>
  <c r="P14" i="5" s="1"/>
  <c r="O138" i="5"/>
  <c r="O253" i="5"/>
  <c r="K325" i="5"/>
  <c r="L325" i="5"/>
  <c r="N282" i="5"/>
  <c r="L260" i="5"/>
  <c r="K260" i="5"/>
  <c r="K244" i="5"/>
  <c r="L244" i="5"/>
  <c r="J211" i="5"/>
  <c r="T211" i="5" a="1"/>
  <c r="T211" i="5" s="1"/>
  <c r="S211" i="5" a="1"/>
  <c r="S211" i="5" s="1"/>
  <c r="P211" i="5" s="1"/>
  <c r="M253" i="5"/>
  <c r="L33" i="5"/>
  <c r="K33" i="5"/>
  <c r="AF78" i="5"/>
  <c r="V78" i="5" s="1"/>
  <c r="K306" i="5"/>
  <c r="L306" i="5"/>
  <c r="L12" i="5"/>
  <c r="K12" i="5"/>
  <c r="AF174" i="5"/>
  <c r="V174" i="5" s="1"/>
  <c r="V52" i="5"/>
  <c r="AF52" i="5"/>
  <c r="O134" i="5"/>
  <c r="N300" i="5"/>
  <c r="V105" i="5"/>
  <c r="AF105" i="5"/>
  <c r="N253" i="5"/>
  <c r="AF155" i="5"/>
  <c r="V155" i="5"/>
  <c r="AF240" i="5"/>
  <c r="V240" i="5" s="1"/>
  <c r="T293" i="5" a="1"/>
  <c r="T293" i="5" s="1"/>
  <c r="S293" i="5" a="1"/>
  <c r="S293" i="5" s="1"/>
  <c r="P293" i="5" s="1"/>
  <c r="J293" i="5"/>
  <c r="M156" i="5"/>
  <c r="T247" i="5" a="1"/>
  <c r="T247" i="5" s="1"/>
  <c r="J247" i="5"/>
  <c r="S247" i="5" a="1"/>
  <c r="S247" i="5" s="1"/>
  <c r="P247" i="5" s="1"/>
  <c r="O220" i="5"/>
  <c r="O312" i="5"/>
  <c r="M237" i="5"/>
  <c r="M317" i="5"/>
  <c r="T314" i="5" a="1"/>
  <c r="T314" i="5" s="1"/>
  <c r="J314" i="5"/>
  <c r="S314" i="5" a="1"/>
  <c r="S314" i="5" s="1"/>
  <c r="P314" i="5" s="1"/>
  <c r="K215" i="5"/>
  <c r="L215" i="5"/>
  <c r="AF221" i="5"/>
  <c r="V221" i="5"/>
  <c r="O319" i="5"/>
  <c r="J131" i="5"/>
  <c r="S131" i="5" a="1"/>
  <c r="S131" i="5" s="1"/>
  <c r="P131" i="5" s="1"/>
  <c r="T131" i="5" a="1"/>
  <c r="T131" i="5" s="1"/>
  <c r="AF96" i="5"/>
  <c r="V96" i="5" s="1"/>
  <c r="AF311" i="5"/>
  <c r="V311" i="5"/>
  <c r="J161" i="5"/>
  <c r="S161" i="5" a="1"/>
  <c r="S161" i="5" s="1"/>
  <c r="P161" i="5" s="1"/>
  <c r="T161" i="5" a="1"/>
  <c r="T161" i="5" s="1"/>
  <c r="V247" i="5"/>
  <c r="AF247" i="5"/>
  <c r="AF335" i="5"/>
  <c r="V335" i="5"/>
  <c r="M287" i="5"/>
  <c r="O133" i="5"/>
  <c r="L231" i="5"/>
  <c r="K231" i="5"/>
  <c r="AF61" i="5"/>
  <c r="V61" i="5" s="1"/>
  <c r="O177" i="5"/>
  <c r="V246" i="5"/>
  <c r="AF246" i="5"/>
  <c r="O172" i="5"/>
  <c r="T22" i="5" a="1"/>
  <c r="T22" i="5" s="1"/>
  <c r="S22" i="5" a="1"/>
  <c r="S22" i="5" s="1"/>
  <c r="P22" i="5" s="1"/>
  <c r="J22" i="5"/>
  <c r="O262" i="5"/>
  <c r="V302" i="5"/>
  <c r="AF302" i="5"/>
  <c r="AF225" i="5"/>
  <c r="V225" i="5" s="1"/>
  <c r="N296" i="5"/>
  <c r="S306" i="5" a="1"/>
  <c r="S306" i="5" s="1"/>
  <c r="P306" i="5" s="1"/>
  <c r="J306" i="5"/>
  <c r="T306" i="5" a="1"/>
  <c r="T306" i="5" s="1"/>
  <c r="AF281" i="5"/>
  <c r="V281" i="5"/>
  <c r="O195" i="5"/>
  <c r="AF207" i="5"/>
  <c r="N164" i="5"/>
  <c r="L192" i="5"/>
  <c r="K192" i="5"/>
  <c r="AF314" i="5"/>
  <c r="V314" i="5"/>
  <c r="M326" i="5"/>
  <c r="AF272" i="5"/>
  <c r="V272" i="5"/>
  <c r="M137" i="5"/>
  <c r="K316" i="5"/>
  <c r="L316" i="5"/>
  <c r="N317" i="5"/>
  <c r="V337" i="5"/>
  <c r="AF337" i="5"/>
  <c r="S282" i="5" a="1"/>
  <c r="S282" i="5" s="1"/>
  <c r="P282" i="5" s="1"/>
  <c r="J282" i="5"/>
  <c r="T282" i="5" a="1"/>
  <c r="T282" i="5" s="1"/>
  <c r="M111" i="5"/>
  <c r="S233" i="5" a="1"/>
  <c r="S233" i="5" s="1"/>
  <c r="P233" i="5" s="1"/>
  <c r="T233" i="5" a="1"/>
  <c r="T233" i="5" s="1"/>
  <c r="J233" i="5"/>
  <c r="O316" i="5"/>
  <c r="O269" i="5"/>
  <c r="AF212" i="5"/>
  <c r="V212" i="5" s="1"/>
  <c r="N180" i="5"/>
  <c r="L167" i="5"/>
  <c r="K167" i="5"/>
  <c r="J236" i="5"/>
  <c r="T236" i="5" a="1"/>
  <c r="T236" i="5" s="1"/>
  <c r="S236" i="5" a="1"/>
  <c r="S236" i="5" s="1"/>
  <c r="P236" i="5" s="1"/>
  <c r="AF263" i="5"/>
  <c r="V263" i="5" s="1"/>
  <c r="J242" i="5"/>
  <c r="S242" i="5" a="1"/>
  <c r="S242" i="5" s="1"/>
  <c r="P242" i="5" s="1"/>
  <c r="T242" i="5" a="1"/>
  <c r="T242" i="5" s="1"/>
  <c r="L300" i="5"/>
  <c r="K300" i="5"/>
  <c r="S320" i="5" a="1"/>
  <c r="S320" i="5" s="1"/>
  <c r="P320" i="5" s="1"/>
  <c r="T320" i="5" a="1"/>
  <c r="T320" i="5" s="1"/>
  <c r="J320" i="5"/>
  <c r="N268" i="5"/>
  <c r="AF209" i="5"/>
  <c r="V209" i="5"/>
  <c r="N167" i="5"/>
  <c r="N27" i="5"/>
  <c r="M185" i="5"/>
  <c r="N326" i="5"/>
  <c r="N105" i="5"/>
  <c r="M187" i="5"/>
  <c r="M141" i="5"/>
  <c r="N246" i="5"/>
  <c r="M166" i="5"/>
  <c r="AF154" i="5"/>
  <c r="V154" i="5" s="1"/>
  <c r="M281" i="5"/>
  <c r="V69" i="5"/>
  <c r="AF69" i="5"/>
  <c r="N266" i="5"/>
  <c r="S77" i="5" a="1"/>
  <c r="S77" i="5" s="1"/>
  <c r="P77" i="5" s="1"/>
  <c r="J77" i="5"/>
  <c r="T77" i="5" a="1"/>
  <c r="T77" i="5" s="1"/>
  <c r="AF136" i="5"/>
  <c r="V136" i="5" s="1"/>
  <c r="O306" i="5"/>
  <c r="T329" i="5" a="1"/>
  <c r="T329" i="5" s="1"/>
  <c r="S329" i="5" a="1"/>
  <c r="S329" i="5" s="1"/>
  <c r="P329" i="5" s="1"/>
  <c r="J329" i="5"/>
  <c r="T231" i="5" a="1"/>
  <c r="T231" i="5" s="1"/>
  <c r="J231" i="5"/>
  <c r="S231" i="5" a="1"/>
  <c r="S231" i="5" s="1"/>
  <c r="P231" i="5" s="1"/>
  <c r="AF210" i="5"/>
  <c r="V210" i="5"/>
  <c r="N185" i="5"/>
  <c r="N156" i="5"/>
  <c r="L274" i="5"/>
  <c r="K274" i="5"/>
  <c r="AF28" i="5"/>
  <c r="V28" i="5" s="1"/>
  <c r="T66" i="5" a="1"/>
  <c r="T66" i="5" s="1"/>
  <c r="S66" i="5" a="1"/>
  <c r="S66" i="5" s="1"/>
  <c r="P66" i="5" s="1"/>
  <c r="J66" i="5"/>
  <c r="V202" i="5"/>
  <c r="AF202" i="5"/>
  <c r="M99" i="5"/>
  <c r="S299" i="5" a="1"/>
  <c r="S299" i="5" s="1"/>
  <c r="P299" i="5" s="1"/>
  <c r="T299" i="5" a="1"/>
  <c r="T299" i="5" s="1"/>
  <c r="J299" i="5"/>
  <c r="O305" i="5"/>
  <c r="S134" i="5" a="1"/>
  <c r="S134" i="5" s="1"/>
  <c r="P134" i="5" s="1"/>
  <c r="J134" i="5"/>
  <c r="T134" i="5" a="1"/>
  <c r="T134" i="5" s="1"/>
  <c r="S198" i="5" a="1"/>
  <c r="S198" i="5" s="1"/>
  <c r="P198" i="5" s="1"/>
  <c r="T198" i="5" a="1"/>
  <c r="T198" i="5" s="1"/>
  <c r="J198" i="5"/>
  <c r="N233" i="5"/>
  <c r="L293" i="5"/>
  <c r="K293" i="5"/>
  <c r="V214" i="5"/>
  <c r="AF214" i="5"/>
  <c r="AF235" i="5"/>
  <c r="V235" i="5"/>
  <c r="S304" i="5" a="1"/>
  <c r="S304" i="5" s="1"/>
  <c r="P304" i="5" s="1"/>
  <c r="J304" i="5"/>
  <c r="T304" i="5" a="1"/>
  <c r="T304" i="5" s="1"/>
  <c r="O92" i="5"/>
  <c r="J181" i="5"/>
  <c r="T181" i="5" a="1"/>
  <c r="T181" i="5" s="1"/>
  <c r="S181" i="5" a="1"/>
  <c r="S181" i="5" s="1"/>
  <c r="P181" i="5" s="1"/>
  <c r="M268" i="5"/>
  <c r="O288" i="5"/>
  <c r="V215" i="5"/>
  <c r="AF215" i="5"/>
  <c r="N183" i="5"/>
  <c r="K286" i="5"/>
  <c r="L286" i="5"/>
  <c r="S335" i="5" a="1"/>
  <c r="S335" i="5" s="1"/>
  <c r="P335" i="5" s="1"/>
  <c r="J335" i="5"/>
  <c r="T335" i="5" a="1"/>
  <c r="T335" i="5" s="1"/>
  <c r="V278" i="5"/>
  <c r="AF278" i="5"/>
  <c r="N303" i="5"/>
  <c r="N99" i="5"/>
  <c r="S332" i="5" a="1"/>
  <c r="S332" i="5" s="1"/>
  <c r="P332" i="5" s="1"/>
  <c r="J332" i="5"/>
  <c r="T332" i="5" a="1"/>
  <c r="T332" i="5" s="1"/>
  <c r="V177" i="5"/>
  <c r="AF177" i="5"/>
  <c r="L185" i="5"/>
  <c r="K185" i="5"/>
  <c r="N277" i="5"/>
  <c r="AF299" i="5"/>
  <c r="V299" i="5"/>
  <c r="AF126" i="5"/>
  <c r="V126" i="5" s="1"/>
  <c r="K234" i="5"/>
  <c r="L234" i="5"/>
  <c r="AF227" i="5"/>
  <c r="V227" i="5" s="1"/>
  <c r="N141" i="5"/>
  <c r="J308" i="5"/>
  <c r="S308" i="5" a="1"/>
  <c r="S308" i="5" s="1"/>
  <c r="P308" i="5" s="1"/>
  <c r="T308" i="5" a="1"/>
  <c r="T308" i="5" s="1"/>
  <c r="V310" i="5"/>
  <c r="AF310" i="5"/>
  <c r="N327" i="5"/>
  <c r="S192" i="5" a="1"/>
  <c r="S192" i="5" s="1"/>
  <c r="P192" i="5" s="1"/>
  <c r="J192" i="5"/>
  <c r="T192" i="5" a="1"/>
  <c r="T192" i="5" s="1"/>
  <c r="M195" i="5"/>
  <c r="L299" i="5"/>
  <c r="K299" i="5"/>
  <c r="K150" i="5"/>
  <c r="L150" i="5"/>
  <c r="V104" i="5"/>
  <c r="AF104" i="5"/>
  <c r="AF318" i="5"/>
  <c r="V318" i="5"/>
  <c r="AF270" i="5"/>
  <c r="V270" i="5" s="1"/>
  <c r="O337" i="5"/>
  <c r="N200" i="5"/>
  <c r="M177" i="5"/>
  <c r="V304" i="5"/>
  <c r="AF304" i="5"/>
  <c r="T287" i="5" a="1"/>
  <c r="T287" i="5" s="1"/>
  <c r="J287" i="5"/>
  <c r="S287" i="5" a="1"/>
  <c r="S287" i="5" s="1"/>
  <c r="P287" i="5" s="1"/>
  <c r="O293" i="5"/>
  <c r="M255" i="5"/>
  <c r="AF151" i="5"/>
  <c r="V151" i="5" s="1"/>
  <c r="M220" i="5"/>
  <c r="N223" i="5"/>
  <c r="S216" i="5" a="1"/>
  <c r="S216" i="5" s="1"/>
  <c r="P216" i="5" s="1"/>
  <c r="J216" i="5"/>
  <c r="T216" i="5" a="1"/>
  <c r="T216" i="5" s="1"/>
  <c r="N306" i="5"/>
  <c r="J259" i="5"/>
  <c r="S259" i="5" a="1"/>
  <c r="S259" i="5" s="1"/>
  <c r="P259" i="5" s="1"/>
  <c r="T259" i="5" a="1"/>
  <c r="T259" i="5" s="1"/>
  <c r="L190" i="5"/>
  <c r="K190" i="5"/>
  <c r="O292" i="5"/>
  <c r="T281" i="5" a="1"/>
  <c r="T281" i="5" s="1"/>
  <c r="J281" i="5"/>
  <c r="S281" i="5" a="1"/>
  <c r="S281" i="5" s="1"/>
  <c r="P281" i="5" s="1"/>
  <c r="M311" i="5"/>
  <c r="K266" i="5"/>
  <c r="L266" i="5"/>
  <c r="K265" i="5"/>
  <c r="L265" i="5"/>
  <c r="N254" i="5"/>
  <c r="AF130" i="5"/>
  <c r="V130" i="5" s="1"/>
  <c r="K161" i="5"/>
  <c r="L161" i="5"/>
  <c r="N324" i="5"/>
  <c r="O161" i="5"/>
  <c r="V213" i="5"/>
  <c r="AF213" i="5"/>
  <c r="N276" i="5"/>
  <c r="T295" i="5" a="1"/>
  <c r="T295" i="5" s="1"/>
  <c r="S295" i="5" a="1"/>
  <c r="S295" i="5" s="1"/>
  <c r="P295" i="5" s="1"/>
  <c r="J295" i="5"/>
  <c r="AF338" i="5"/>
  <c r="V338" i="5"/>
  <c r="J324" i="5"/>
  <c r="S324" i="5" a="1"/>
  <c r="S324" i="5" s="1"/>
  <c r="P324" i="5" s="1"/>
  <c r="T324" i="5" a="1"/>
  <c r="T324" i="5" s="1"/>
  <c r="M164" i="5"/>
  <c r="AF249" i="5"/>
  <c r="V249" i="5"/>
  <c r="V86" i="5"/>
  <c r="AF86" i="5"/>
  <c r="T266" i="5" a="1"/>
  <c r="T266" i="5" s="1"/>
  <c r="J266" i="5"/>
  <c r="S266" i="5" a="1"/>
  <c r="S266" i="5" s="1"/>
  <c r="P266" i="5" s="1"/>
  <c r="O184" i="5"/>
  <c r="T268" i="5" a="1"/>
  <c r="T268" i="5" s="1"/>
  <c r="S268" i="5" a="1"/>
  <c r="S268" i="5" s="1"/>
  <c r="P268" i="5" s="1"/>
  <c r="J268" i="5"/>
  <c r="O223" i="5"/>
  <c r="S249" i="5" a="1"/>
  <c r="S249" i="5" s="1"/>
  <c r="P249" i="5" s="1"/>
  <c r="T249" i="5" a="1"/>
  <c r="T249" i="5" s="1"/>
  <c r="J249" i="5"/>
  <c r="AF54" i="5"/>
  <c r="V54" i="5" s="1"/>
  <c r="AF47" i="5"/>
  <c r="V47" i="5" s="1"/>
  <c r="V118" i="5"/>
  <c r="AF118" i="5"/>
  <c r="M167" i="5"/>
  <c r="M293" i="5"/>
  <c r="L228" i="5"/>
  <c r="K228" i="5"/>
  <c r="AF166" i="5"/>
  <c r="V166" i="5"/>
  <c r="S217" i="5" a="1"/>
  <c r="S217" i="5" s="1"/>
  <c r="P217" i="5" s="1"/>
  <c r="J217" i="5"/>
  <c r="T217" i="5" a="1"/>
  <c r="T217" i="5" s="1"/>
  <c r="V312" i="5"/>
  <c r="AF312" i="5"/>
  <c r="AF114" i="5"/>
  <c r="V114" i="5" s="1"/>
  <c r="L133" i="5"/>
  <c r="K133" i="5"/>
  <c r="O33" i="5"/>
  <c r="N196" i="5"/>
  <c r="AF17" i="5"/>
  <c r="V17" i="5" s="1"/>
  <c r="S79" i="5" a="1"/>
  <c r="S79" i="5" s="1"/>
  <c r="P79" i="5" s="1"/>
  <c r="J79" i="5"/>
  <c r="T79" i="5" a="1"/>
  <c r="T79" i="5" s="1"/>
  <c r="O267" i="5"/>
  <c r="S224" i="5" a="1"/>
  <c r="S224" i="5" s="1"/>
  <c r="P224" i="5" s="1"/>
  <c r="J224" i="5"/>
  <c r="T224" i="5" a="1"/>
  <c r="T224" i="5" s="1"/>
  <c r="AF180" i="5"/>
  <c r="V180" i="5"/>
  <c r="M279" i="5"/>
  <c r="O265" i="5"/>
  <c r="S172" i="5" a="1"/>
  <c r="S172" i="5" s="1"/>
  <c r="P172" i="5" s="1"/>
  <c r="J172" i="5"/>
  <c r="T172" i="5" a="1"/>
  <c r="T172" i="5" s="1"/>
  <c r="J273" i="5"/>
  <c r="T273" i="5" a="1"/>
  <c r="T273" i="5" s="1"/>
  <c r="S273" i="5" a="1"/>
  <c r="S273" i="5" s="1"/>
  <c r="P273" i="5" s="1"/>
  <c r="M14" i="5"/>
  <c r="O237" i="5"/>
  <c r="T166" i="5" a="1"/>
  <c r="T166" i="5" s="1"/>
  <c r="S166" i="5" a="1"/>
  <c r="S166" i="5" s="1"/>
  <c r="P166" i="5" s="1"/>
  <c r="J166" i="5"/>
  <c r="M196" i="5"/>
  <c r="N181" i="5"/>
  <c r="L135" i="5"/>
  <c r="K135" i="5"/>
  <c r="N214" i="5"/>
  <c r="AF242" i="5"/>
  <c r="V242" i="5"/>
  <c r="AF157" i="5"/>
  <c r="V157" i="5" s="1"/>
  <c r="M278" i="5"/>
  <c r="J121" i="5"/>
  <c r="T121" i="5" a="1"/>
  <c r="T121" i="5" s="1"/>
  <c r="S121" i="5" a="1"/>
  <c r="S121" i="5" s="1"/>
  <c r="P121" i="5" s="1"/>
  <c r="K66" i="5"/>
  <c r="L66" i="5"/>
  <c r="N111" i="5"/>
  <c r="AF332" i="5"/>
  <c r="V332" i="5"/>
  <c r="O286" i="5"/>
  <c r="N262" i="5"/>
  <c r="L220" i="5"/>
  <c r="K220" i="5"/>
  <c r="AF182" i="5"/>
  <c r="V182" i="5"/>
  <c r="AF173" i="5"/>
  <c r="V173" i="5"/>
  <c r="N116" i="5"/>
  <c r="L189" i="5"/>
  <c r="K189" i="5"/>
  <c r="V134" i="5"/>
  <c r="AF134" i="5"/>
  <c r="O214" i="5"/>
  <c r="T315" i="5" a="1"/>
  <c r="T315" i="5" s="1"/>
  <c r="S315" i="5" a="1"/>
  <c r="S315" i="5" s="1"/>
  <c r="P315" i="5" s="1"/>
  <c r="J315" i="5"/>
  <c r="L137" i="5"/>
  <c r="K137" i="5"/>
  <c r="M295" i="5"/>
  <c r="O322" i="5"/>
  <c r="O258" i="5"/>
  <c r="AF224" i="5"/>
  <c r="V224" i="5"/>
  <c r="V303" i="5"/>
  <c r="AF303" i="5"/>
  <c r="T298" i="5" a="1"/>
  <c r="T298" i="5" s="1"/>
  <c r="J298" i="5"/>
  <c r="S298" i="5" a="1"/>
  <c r="S298" i="5" s="1"/>
  <c r="P298" i="5" s="1"/>
  <c r="K314" i="5"/>
  <c r="L314" i="5"/>
  <c r="N338" i="5"/>
  <c r="L318" i="5"/>
  <c r="K318" i="5"/>
  <c r="O290" i="5"/>
  <c r="M288" i="5"/>
  <c r="T99" i="5" a="1"/>
  <c r="T99" i="5" s="1"/>
  <c r="J99" i="5"/>
  <c r="S99" i="5" a="1"/>
  <c r="S99" i="5" s="1"/>
  <c r="P99" i="5" s="1"/>
  <c r="AF199" i="5"/>
  <c r="V199" i="5" s="1"/>
  <c r="L327" i="5"/>
  <c r="K327" i="5"/>
  <c r="AF259" i="5"/>
  <c r="V259" i="5"/>
  <c r="N316" i="5"/>
  <c r="K297" i="5"/>
  <c r="L297" i="5"/>
  <c r="M116" i="5"/>
  <c r="L141" i="5"/>
  <c r="K141" i="5"/>
  <c r="J297" i="5"/>
  <c r="T297" i="5" a="1"/>
  <c r="T297" i="5" s="1"/>
  <c r="S297" i="5" a="1"/>
  <c r="S297" i="5" s="1"/>
  <c r="P297" i="5" s="1"/>
  <c r="AF282" i="5"/>
  <c r="V282" i="5"/>
  <c r="V253" i="5"/>
  <c r="AF253" i="5"/>
  <c r="M228" i="5"/>
  <c r="L322" i="5"/>
  <c r="K322" i="5"/>
  <c r="AF106" i="5"/>
  <c r="V106" i="5" s="1"/>
  <c r="AF186" i="5"/>
  <c r="V186" i="5" s="1"/>
  <c r="V187" i="5"/>
  <c r="AF187" i="5"/>
  <c r="M214" i="5"/>
  <c r="T269" i="5" a="1"/>
  <c r="T269" i="5" s="1"/>
  <c r="S269" i="5" a="1"/>
  <c r="S269" i="5" s="1"/>
  <c r="P269" i="5" s="1"/>
  <c r="J269" i="5"/>
  <c r="L237" i="5"/>
  <c r="K237" i="5"/>
  <c r="N182" i="5"/>
  <c r="N192" i="5"/>
  <c r="T331" i="5" a="1"/>
  <c r="T331" i="5" s="1"/>
  <c r="S331" i="5" a="1"/>
  <c r="S331" i="5" s="1"/>
  <c r="P331" i="5" s="1"/>
  <c r="J331" i="5"/>
  <c r="V317" i="5"/>
  <c r="AF317" i="5"/>
  <c r="O329" i="5"/>
  <c r="M324" i="5"/>
  <c r="AF261" i="5"/>
  <c r="M316" i="5"/>
  <c r="K253" i="5"/>
  <c r="L253" i="5"/>
  <c r="L221" i="5"/>
  <c r="K221" i="5"/>
  <c r="L182" i="5"/>
  <c r="K182" i="5"/>
  <c r="M284" i="5"/>
  <c r="O180" i="5"/>
  <c r="M189" i="5"/>
  <c r="O244" i="5"/>
  <c r="L335" i="5"/>
  <c r="K335" i="5"/>
  <c r="O236" i="5"/>
  <c r="N198" i="5"/>
  <c r="O280" i="5"/>
  <c r="N97" i="5"/>
  <c r="N313" i="5"/>
  <c r="O273" i="5"/>
  <c r="J286" i="5"/>
  <c r="S286" i="5" a="1"/>
  <c r="S286" i="5" s="1"/>
  <c r="P286" i="5" s="1"/>
  <c r="T286" i="5" a="1"/>
  <c r="T286" i="5" s="1"/>
  <c r="AF252" i="5"/>
  <c r="V252" i="5" s="1"/>
  <c r="K99" i="5"/>
  <c r="L99" i="5"/>
  <c r="L179" i="5"/>
  <c r="K179" i="5"/>
  <c r="K103" i="5"/>
  <c r="L103" i="5"/>
  <c r="AF19" i="5"/>
  <c r="V19" i="5" s="1"/>
  <c r="V102" i="5"/>
  <c r="AF102" i="5"/>
  <c r="J100" i="5"/>
  <c r="S100" i="5" a="1"/>
  <c r="S100" i="5" s="1"/>
  <c r="P100" i="5" s="1"/>
  <c r="T100" i="5" a="1"/>
  <c r="T100" i="5" s="1"/>
  <c r="AF269" i="5"/>
  <c r="V269" i="5"/>
  <c r="AF152" i="5"/>
  <c r="V152" i="5" s="1"/>
  <c r="N339" i="5"/>
  <c r="N330" i="5"/>
  <c r="V319" i="5"/>
  <c r="AF319" i="5"/>
  <c r="L97" i="5"/>
  <c r="K97" i="5"/>
  <c r="K277" i="5"/>
  <c r="L277" i="5"/>
  <c r="K248" i="5"/>
  <c r="L248" i="5"/>
  <c r="K328" i="5"/>
  <c r="L328" i="5"/>
  <c r="M327" i="5"/>
  <c r="N85" i="5"/>
  <c r="N235" i="5"/>
  <c r="S156" i="5" a="1"/>
  <c r="S156" i="5" s="1"/>
  <c r="P156" i="5" s="1"/>
  <c r="T156" i="5" a="1"/>
  <c r="T156" i="5" s="1"/>
  <c r="J156" i="5"/>
  <c r="T210" i="5" a="1"/>
  <c r="T210" i="5" s="1"/>
  <c r="S210" i="5" a="1"/>
  <c r="S210" i="5" s="1"/>
  <c r="P210" i="5" s="1"/>
  <c r="J210" i="5"/>
  <c r="K255" i="5"/>
  <c r="L255" i="5"/>
  <c r="M160" i="5"/>
  <c r="AF55" i="5"/>
  <c r="V55" i="5" s="1"/>
  <c r="T319" i="5" a="1"/>
  <c r="T319" i="5" s="1"/>
  <c r="J319" i="5"/>
  <c r="S319" i="5" a="1"/>
  <c r="S319" i="5" s="1"/>
  <c r="P319" i="5" s="1"/>
  <c r="O202" i="5"/>
  <c r="AF219" i="5"/>
  <c r="V219" i="5" s="1"/>
  <c r="K249" i="5"/>
  <c r="L249" i="5"/>
  <c r="AF143" i="5"/>
  <c r="V143" i="5" s="1"/>
  <c r="AF291" i="5"/>
  <c r="V291" i="5" s="1"/>
  <c r="M306" i="5"/>
  <c r="M210" i="5"/>
  <c r="AF149" i="5"/>
  <c r="V149" i="5" s="1"/>
  <c r="L303" i="5"/>
  <c r="K303" i="5"/>
  <c r="AF256" i="5"/>
  <c r="V256" i="5" s="1"/>
  <c r="AF267" i="5"/>
  <c r="V267" i="5"/>
  <c r="N269" i="5"/>
  <c r="L201" i="5"/>
  <c r="K201" i="5"/>
  <c r="O137" i="5"/>
  <c r="AF289" i="5"/>
  <c r="V289" i="5" s="1"/>
  <c r="O192" i="5"/>
  <c r="M133" i="5"/>
  <c r="M97" i="5"/>
  <c r="N295" i="5"/>
  <c r="V201" i="5"/>
  <c r="AF201" i="5"/>
  <c r="L98" i="5"/>
  <c r="K98" i="5"/>
  <c r="M303" i="5"/>
  <c r="AF248" i="5"/>
  <c r="V248" i="5"/>
  <c r="L223" i="5"/>
  <c r="K223" i="5"/>
  <c r="V286" i="5"/>
  <c r="AF286" i="5"/>
  <c r="M305" i="5"/>
  <c r="O339" i="5"/>
  <c r="S276" i="5" a="1"/>
  <c r="S276" i="5" s="1"/>
  <c r="P276" i="5" s="1"/>
  <c r="T276" i="5" a="1"/>
  <c r="T276" i="5" s="1"/>
  <c r="J276" i="5"/>
  <c r="S318" i="5" a="1"/>
  <c r="S318" i="5" s="1"/>
  <c r="P318" i="5" s="1"/>
  <c r="J318" i="5"/>
  <c r="T318" i="5" a="1"/>
  <c r="T318" i="5" s="1"/>
  <c r="AF301" i="5"/>
  <c r="V301" i="5"/>
  <c r="AF92" i="5"/>
  <c r="V92" i="5"/>
  <c r="V307" i="5"/>
  <c r="AF307" i="5"/>
  <c r="L111" i="5"/>
  <c r="K111" i="5"/>
  <c r="L198" i="5"/>
  <c r="K198" i="5"/>
  <c r="O233" i="5"/>
  <c r="AF193" i="5"/>
  <c r="V193" i="5" s="1"/>
  <c r="AF229" i="5"/>
  <c r="V229" i="5" s="1"/>
  <c r="M262" i="5"/>
  <c r="L195" i="5"/>
  <c r="K195" i="5"/>
  <c r="V321" i="5"/>
  <c r="AF321" i="5"/>
  <c r="M339" i="5"/>
  <c r="M296" i="5"/>
  <c r="M290" i="5"/>
  <c r="V320" i="5"/>
  <c r="AF320" i="5"/>
  <c r="N322" i="5"/>
  <c r="AF146" i="5"/>
  <c r="V146" i="5" s="1"/>
  <c r="M276" i="5"/>
  <c r="V334" i="5"/>
  <c r="AF334" i="5"/>
  <c r="N331" i="5"/>
  <c r="AF208" i="5"/>
  <c r="V208" i="5" s="1"/>
  <c r="AF288" i="5"/>
  <c r="V288" i="5"/>
  <c r="K254" i="5"/>
  <c r="L254" i="5"/>
  <c r="M184" i="5"/>
  <c r="S235" i="5" a="1"/>
  <c r="S235" i="5" s="1"/>
  <c r="P235" i="5" s="1"/>
  <c r="T235" i="5" a="1"/>
  <c r="T235" i="5" s="1"/>
  <c r="J235" i="5"/>
  <c r="AF175" i="5"/>
  <c r="V175" i="5" s="1"/>
  <c r="M299" i="5"/>
  <c r="N209" i="5"/>
  <c r="O198" i="5"/>
  <c r="N150" i="5"/>
  <c r="O335" i="5"/>
  <c r="L295" i="5"/>
  <c r="K295" i="5"/>
  <c r="O160" i="5"/>
  <c r="K118" i="5"/>
  <c r="L118" i="5"/>
  <c r="N319" i="5"/>
  <c r="M332" i="5"/>
  <c r="V308" i="5"/>
  <c r="AF308" i="5"/>
  <c r="K202" i="5"/>
  <c r="L202" i="5"/>
  <c r="V236" i="5"/>
  <c r="AF236" i="5"/>
  <c r="K313" i="5"/>
  <c r="L313" i="5"/>
  <c r="AF194" i="5"/>
  <c r="V194" i="5" s="1"/>
  <c r="K310" i="5"/>
  <c r="L310" i="5"/>
  <c r="N231" i="5"/>
  <c r="T312" i="5" a="1"/>
  <c r="T312" i="5" s="1"/>
  <c r="J312" i="5"/>
  <c r="S312" i="5" a="1"/>
  <c r="S312" i="5" s="1"/>
  <c r="P312" i="5" s="1"/>
  <c r="N244" i="5"/>
  <c r="T246" i="5" a="1"/>
  <c r="T246" i="5" s="1"/>
  <c r="S246" i="5" a="1"/>
  <c r="S246" i="5" s="1"/>
  <c r="P246" i="5" s="1"/>
  <c r="J246" i="5"/>
  <c r="M192" i="5"/>
  <c r="N305" i="5"/>
  <c r="O304" i="5"/>
  <c r="N135" i="5"/>
  <c r="K262" i="5"/>
  <c r="L262" i="5"/>
  <c r="J248" i="5"/>
  <c r="T248" i="5" a="1"/>
  <c r="T248" i="5" s="1"/>
  <c r="S248" i="5" a="1"/>
  <c r="S248" i="5" s="1"/>
  <c r="P248" i="5" s="1"/>
  <c r="AF324" i="5"/>
  <c r="V324" i="5"/>
  <c r="AF336" i="5"/>
  <c r="V336" i="5"/>
  <c r="N308" i="5"/>
  <c r="V339" i="5"/>
  <c r="AF339" i="5"/>
  <c r="O295" i="5"/>
  <c r="T228" i="5" a="1"/>
  <c r="T228" i="5" s="1"/>
  <c r="S228" i="5" a="1"/>
  <c r="S228" i="5" s="1"/>
  <c r="P228" i="5" s="1"/>
  <c r="J228" i="5"/>
  <c r="L311" i="5"/>
  <c r="K311" i="5"/>
  <c r="O255" i="5"/>
  <c r="AF205" i="5"/>
  <c r="V205" i="5" s="1"/>
  <c r="AF268" i="5"/>
  <c r="V268" i="5"/>
  <c r="J307" i="5"/>
  <c r="T307" i="5" a="1"/>
  <c r="T307" i="5" s="1"/>
  <c r="S307" i="5" a="1"/>
  <c r="S307" i="5" s="1"/>
  <c r="P307" i="5" s="1"/>
  <c r="N333" i="5"/>
  <c r="M337" i="5"/>
  <c r="O231" i="5"/>
  <c r="K315" i="5"/>
  <c r="L315" i="5"/>
  <c r="J338" i="5"/>
  <c r="S338" i="5" a="1"/>
  <c r="S338" i="5" s="1"/>
  <c r="P338" i="5" s="1"/>
  <c r="T338" i="5" a="1"/>
  <c r="T338" i="5" s="1"/>
  <c r="M302" i="5"/>
  <c r="V216" i="5"/>
  <c r="AF216" i="5"/>
  <c r="V300" i="5"/>
  <c r="AF300" i="5"/>
  <c r="O297" i="5"/>
  <c r="M328" i="5"/>
  <c r="N292" i="5"/>
  <c r="T334" i="5" a="1"/>
  <c r="T334" i="5" s="1"/>
  <c r="J334" i="5"/>
  <c r="S334" i="5" a="1"/>
  <c r="S334" i="5" s="1"/>
  <c r="P334" i="5" s="1"/>
  <c r="T325" i="5" a="1"/>
  <c r="T325" i="5" s="1"/>
  <c r="J325" i="5"/>
  <c r="S325" i="5" a="1"/>
  <c r="S325" i="5" s="1"/>
  <c r="P325" i="5" s="1"/>
  <c r="L334" i="5"/>
  <c r="K334" i="5"/>
  <c r="AF306" i="5"/>
  <c r="V306" i="5"/>
  <c r="M320" i="5"/>
  <c r="N265" i="5"/>
  <c r="O330" i="5"/>
  <c r="K283" i="5"/>
  <c r="L283" i="5"/>
  <c r="O327" i="5"/>
  <c r="N328" i="5"/>
  <c r="K290" i="5"/>
  <c r="L290" i="5"/>
  <c r="L210" i="5"/>
  <c r="K210" i="5"/>
  <c r="V264" i="5"/>
  <c r="AF264" i="5"/>
  <c r="N286" i="5"/>
  <c r="L331" i="5"/>
  <c r="K331" i="5"/>
  <c r="O299" i="5"/>
  <c r="N287" i="5"/>
  <c r="O235" i="5"/>
  <c r="N304" i="5"/>
  <c r="L292" i="5"/>
  <c r="K292" i="5"/>
  <c r="L337" i="5"/>
  <c r="K337" i="5"/>
  <c r="AF296" i="5"/>
  <c r="V296" i="5"/>
  <c r="M333" i="5"/>
  <c r="O234" i="5"/>
  <c r="S260" i="5" a="1"/>
  <c r="S260" i="5" s="1"/>
  <c r="P260" i="5" s="1"/>
  <c r="T260" i="5" a="1"/>
  <c r="T260" i="5" s="1"/>
  <c r="J260" i="5"/>
  <c r="N160" i="5"/>
  <c r="AF260" i="5"/>
  <c r="V260" i="5"/>
  <c r="S301" i="5" a="1"/>
  <c r="S301" i="5" s="1"/>
  <c r="P301" i="5" s="1"/>
  <c r="T301" i="5" a="1"/>
  <c r="T301" i="5" s="1"/>
  <c r="J301" i="5"/>
  <c r="O266" i="5"/>
  <c r="K287" i="5"/>
  <c r="L287" i="5"/>
  <c r="N332" i="5"/>
  <c r="T279" i="5" a="1"/>
  <c r="T279" i="5" s="1"/>
  <c r="J279" i="5"/>
  <c r="S279" i="5" a="1"/>
  <c r="S279" i="5" s="1"/>
  <c r="P279" i="5" s="1"/>
  <c r="N290" i="5"/>
  <c r="M200" i="5"/>
  <c r="L332" i="5"/>
  <c r="K332" i="5"/>
  <c r="M330" i="5"/>
  <c r="N273" i="5"/>
  <c r="M282" i="5"/>
  <c r="N274" i="5"/>
  <c r="O334" i="5"/>
  <c r="AF331" i="5"/>
  <c r="V331" i="5"/>
  <c r="K305" i="5"/>
  <c r="L305" i="5"/>
  <c r="S278" i="5" a="1"/>
  <c r="S278" i="5" s="1"/>
  <c r="P278" i="5" s="1"/>
  <c r="T278" i="5" a="1"/>
  <c r="T278" i="5" s="1"/>
  <c r="J278" i="5"/>
  <c r="AF284" i="5"/>
  <c r="V284" i="5"/>
  <c r="M246" i="5"/>
  <c r="M329" i="5"/>
  <c r="K321" i="5"/>
  <c r="L321" i="5"/>
  <c r="O278" i="5"/>
  <c r="N211" i="5"/>
  <c r="M319" i="5"/>
  <c r="K216" i="5"/>
  <c r="L216" i="5"/>
  <c r="O275" i="5"/>
  <c r="T302" i="5" a="1"/>
  <c r="T302" i="5" s="1"/>
  <c r="S302" i="5" a="1"/>
  <c r="S302" i="5" s="1"/>
  <c r="P302" i="5" s="1"/>
  <c r="J302" i="5"/>
  <c r="O320" i="5"/>
  <c r="N321" i="5"/>
  <c r="M297" i="5"/>
  <c r="J296" i="5"/>
  <c r="T296" i="5" a="1"/>
  <c r="T296" i="5" s="1"/>
  <c r="S296" i="5" a="1"/>
  <c r="S296" i="5" s="1"/>
  <c r="P296" i="5" s="1"/>
  <c r="V189" i="5"/>
  <c r="AF189" i="5"/>
  <c r="O325" i="5"/>
  <c r="J316" i="5"/>
  <c r="T316" i="5" a="1"/>
  <c r="T316" i="5" s="1"/>
  <c r="S316" i="5" a="1"/>
  <c r="S316" i="5" s="1"/>
  <c r="P316" i="5" s="1"/>
  <c r="N281" i="5"/>
  <c r="S327" i="5" a="1"/>
  <c r="S327" i="5" s="1"/>
  <c r="P327" i="5" s="1"/>
  <c r="J327" i="5"/>
  <c r="T327" i="5" a="1"/>
  <c r="T327" i="5" s="1"/>
  <c r="L333" i="5"/>
  <c r="K333" i="5"/>
  <c r="K281" i="5"/>
  <c r="L281" i="5"/>
  <c r="K319" i="5"/>
  <c r="L319" i="5"/>
  <c r="K251" i="5"/>
  <c r="L251" i="5"/>
  <c r="L267" i="5"/>
  <c r="K267" i="5"/>
  <c r="V196" i="5"/>
  <c r="AF196" i="5"/>
  <c r="AF298" i="5"/>
  <c r="V298" i="5" s="1"/>
  <c r="AF222" i="5"/>
  <c r="M301" i="5"/>
  <c r="AF234" i="5"/>
  <c r="V234" i="5"/>
  <c r="AF309" i="5"/>
  <c r="V309" i="5" s="1"/>
  <c r="M338" i="5"/>
  <c r="N293" i="5"/>
  <c r="J209" i="5"/>
  <c r="T209" i="5" a="1"/>
  <c r="T209" i="5" s="1"/>
  <c r="S209" i="5" a="1"/>
  <c r="S209" i="5" s="1"/>
  <c r="P209" i="5" s="1"/>
  <c r="O274" i="5"/>
  <c r="J333" i="5"/>
  <c r="T333" i="5" a="1"/>
  <c r="T333" i="5" s="1"/>
  <c r="S333" i="5" a="1"/>
  <c r="S333" i="5" s="1"/>
  <c r="P333" i="5" s="1"/>
  <c r="O282" i="5"/>
  <c r="S255" i="5" a="1"/>
  <c r="S255" i="5" s="1"/>
  <c r="P255" i="5" s="1"/>
  <c r="J255" i="5"/>
  <c r="T255" i="5" a="1"/>
  <c r="T255" i="5" s="1"/>
  <c r="M331" i="5"/>
  <c r="J339" i="5"/>
  <c r="S339" i="5" a="1"/>
  <c r="S339" i="5" s="1"/>
  <c r="P339" i="5" s="1"/>
  <c r="T339" i="5" a="1"/>
  <c r="T339" i="5" s="1"/>
  <c r="J160" i="5"/>
  <c r="T160" i="5" a="1"/>
  <c r="T160" i="5" s="1"/>
  <c r="S160" i="5" a="1"/>
  <c r="S160" i="5" s="1"/>
  <c r="P160" i="5" s="1"/>
  <c r="M181" i="5"/>
  <c r="AF120" i="5"/>
  <c r="V120" i="5" s="1"/>
  <c r="O210" i="5"/>
  <c r="AF231" i="5"/>
  <c r="V231" i="5"/>
  <c r="O326" i="5"/>
  <c r="M138" i="5"/>
  <c r="L109" i="5"/>
  <c r="K109" i="5"/>
  <c r="L105" i="5"/>
  <c r="K105" i="5"/>
  <c r="O156" i="5"/>
  <c r="T238" i="5" a="1"/>
  <c r="T238" i="5" s="1"/>
  <c r="S238" i="5" a="1"/>
  <c r="S238" i="5" s="1"/>
  <c r="P238" i="5" s="1"/>
  <c r="J238" i="5"/>
  <c r="AF218" i="5"/>
  <c r="V218" i="5" s="1"/>
  <c r="AF262" i="5"/>
  <c r="V262" i="5"/>
  <c r="O321" i="5"/>
  <c r="K183" i="5"/>
  <c r="L183" i="5"/>
  <c r="L278" i="5"/>
  <c r="K278" i="5"/>
  <c r="O88" i="5"/>
  <c r="L307" i="5"/>
  <c r="K307" i="5"/>
  <c r="AF257" i="5"/>
  <c r="V257" i="5" s="1"/>
  <c r="N279" i="5"/>
  <c r="M180" i="5"/>
  <c r="AF326" i="5"/>
  <c r="V326" i="5"/>
  <c r="T311" i="5" a="1"/>
  <c r="T311" i="5" s="1"/>
  <c r="S311" i="5" a="1"/>
  <c r="S311" i="5" s="1"/>
  <c r="P311" i="5" s="1"/>
  <c r="J311" i="5"/>
  <c r="S200" i="5" a="1"/>
  <c r="S200" i="5" s="1"/>
  <c r="P200" i="5" s="1"/>
  <c r="J200" i="5"/>
  <c r="T200" i="5" a="1"/>
  <c r="T200" i="5" s="1"/>
  <c r="N155" i="5"/>
  <c r="O97" i="5"/>
  <c r="O324" i="5"/>
  <c r="K268" i="5"/>
  <c r="L268" i="5"/>
  <c r="M182" i="5"/>
  <c r="V283" i="5"/>
  <c r="AF283" i="5"/>
  <c r="O200" i="5"/>
  <c r="N297" i="5"/>
  <c r="M274" i="5"/>
  <c r="N228" i="5"/>
  <c r="O333" i="5"/>
  <c r="V290" i="5"/>
  <c r="AF290" i="5"/>
  <c r="AF250" i="5"/>
  <c r="V250" i="5" s="1"/>
  <c r="S313" i="5" a="1"/>
  <c r="S313" i="5" s="1"/>
  <c r="P313" i="5" s="1"/>
  <c r="T313" i="5" a="1"/>
  <c r="T313" i="5" s="1"/>
  <c r="J313" i="5"/>
  <c r="J258" i="5"/>
  <c r="S258" i="5" a="1"/>
  <c r="S258" i="5" s="1"/>
  <c r="P258" i="5" s="1"/>
  <c r="T258" i="5" a="1"/>
  <c r="T258" i="5" s="1"/>
  <c r="AF273" i="5"/>
  <c r="V273" i="5"/>
  <c r="N278" i="5"/>
  <c r="N325" i="5"/>
  <c r="L282" i="5"/>
  <c r="K282" i="5"/>
  <c r="V200" i="5"/>
  <c r="AF200" i="5"/>
  <c r="L275" i="5"/>
  <c r="K275" i="5"/>
  <c r="O224" i="5"/>
  <c r="J202" i="5"/>
  <c r="S202" i="5" a="1"/>
  <c r="S202" i="5" s="1"/>
  <c r="P202" i="5" s="1"/>
  <c r="T202" i="5" a="1"/>
  <c r="T202" i="5" s="1"/>
  <c r="O328" i="5"/>
  <c r="AF313" i="5"/>
  <c r="V313" i="5"/>
  <c r="N220" i="5"/>
  <c r="M314" i="5"/>
  <c r="T221" i="5" a="1"/>
  <c r="T221" i="5" s="1"/>
  <c r="S221" i="5" a="1"/>
  <c r="S221" i="5" s="1"/>
  <c r="P221" i="5" s="1"/>
  <c r="J221" i="5"/>
  <c r="K280" i="5"/>
  <c r="L280" i="5"/>
  <c r="O308" i="5"/>
  <c r="N320" i="5"/>
  <c r="M209" i="5"/>
  <c r="M280" i="5"/>
  <c r="V244" i="5"/>
  <c r="AF244" i="5"/>
  <c r="N299" i="5"/>
  <c r="AF294" i="5"/>
  <c r="V294" i="5" s="1"/>
  <c r="O249" i="5"/>
  <c r="K320" i="5"/>
  <c r="L320" i="5"/>
  <c r="N337" i="5"/>
  <c r="M286" i="5"/>
  <c r="AF333" i="5"/>
  <c r="V333" i="5"/>
  <c r="M259" i="5"/>
  <c r="AF93" i="5"/>
  <c r="V93" i="5" s="1"/>
  <c r="L209" i="5"/>
  <c r="K209" i="5"/>
  <c r="AF271" i="5"/>
  <c r="V271" i="5" s="1"/>
  <c r="J303" i="5"/>
  <c r="S303" i="5" a="1"/>
  <c r="S303" i="5" s="1"/>
  <c r="P303" i="5" s="1"/>
  <c r="T303" i="5" a="1"/>
  <c r="T303" i="5" s="1"/>
  <c r="AF292" i="5"/>
  <c r="V292" i="5"/>
  <c r="K173" i="5"/>
  <c r="L173" i="5"/>
  <c r="J264" i="5"/>
  <c r="S264" i="5" a="1"/>
  <c r="S264" i="5" s="1"/>
  <c r="P264" i="5" s="1"/>
  <c r="T264" i="5" a="1"/>
  <c r="T264" i="5" s="1"/>
  <c r="V274" i="5"/>
  <c r="AF274" i="5"/>
  <c r="N329" i="5"/>
  <c r="M223" i="5"/>
  <c r="T213" i="5" a="1"/>
  <c r="T213" i="5" s="1"/>
  <c r="J213" i="5"/>
  <c r="S213" i="5" a="1"/>
  <c r="S213" i="5" s="1"/>
  <c r="P213" i="5" s="1"/>
  <c r="J185" i="5"/>
  <c r="S185" i="5" a="1"/>
  <c r="S185" i="5" s="1"/>
  <c r="P185" i="5" s="1"/>
  <c r="T185" i="5" a="1"/>
  <c r="T185" i="5" s="1"/>
  <c r="M277" i="5"/>
  <c r="O211" i="5"/>
  <c r="K160" i="5"/>
  <c r="L160" i="5"/>
  <c r="AF316" i="5"/>
  <c r="V316" i="5"/>
  <c r="N202" i="5"/>
  <c r="M198" i="5"/>
  <c r="O279" i="5"/>
  <c r="N335" i="5"/>
  <c r="M258" i="5"/>
  <c r="AF328" i="5"/>
  <c r="V328" i="5"/>
  <c r="M247" i="5"/>
  <c r="L196" i="5"/>
  <c r="K196" i="5"/>
  <c r="L276" i="5"/>
  <c r="K276" i="5"/>
  <c r="AF159" i="5"/>
  <c r="V159" i="5" s="1"/>
  <c r="L187" i="5"/>
  <c r="K187" i="5"/>
  <c r="O317" i="5"/>
  <c r="K279" i="5"/>
  <c r="L279" i="5"/>
  <c r="J267" i="5"/>
  <c r="S267" i="5" a="1"/>
  <c r="S267" i="5" s="1"/>
  <c r="P267" i="5" s="1"/>
  <c r="T267" i="5" a="1"/>
  <c r="T267" i="5" s="1"/>
  <c r="V322" i="5"/>
  <c r="AF322" i="5"/>
  <c r="L317" i="5"/>
  <c r="K317" i="5"/>
  <c r="T220" i="5" a="1"/>
  <c r="T220" i="5" s="1"/>
  <c r="J220" i="5"/>
  <c r="S220" i="5" a="1"/>
  <c r="S220" i="5" s="1"/>
  <c r="P220" i="5" s="1"/>
  <c r="M244" i="5"/>
  <c r="AF145" i="5"/>
  <c r="V145" i="5" s="1"/>
  <c r="M292" i="5"/>
  <c r="T328" i="5" a="1"/>
  <c r="T328" i="5" s="1"/>
  <c r="J328" i="5"/>
  <c r="S328" i="5" a="1"/>
  <c r="S328" i="5" s="1"/>
  <c r="P328" i="5" s="1"/>
  <c r="O300" i="5"/>
  <c r="M269" i="5"/>
  <c r="K217" i="5"/>
  <c r="L217" i="5"/>
  <c r="J305" i="5"/>
  <c r="T305" i="5" a="1"/>
  <c r="T305" i="5" s="1"/>
  <c r="S305" i="5" a="1"/>
  <c r="S305" i="5" s="1"/>
  <c r="P305" i="5" s="1"/>
  <c r="S187" i="5" a="1"/>
  <c r="S187" i="5" s="1"/>
  <c r="P187" i="5" s="1"/>
  <c r="J187" i="5"/>
  <c r="T187" i="5" a="1"/>
  <c r="T187" i="5" s="1"/>
  <c r="N161" i="5"/>
  <c r="AF295" i="5"/>
  <c r="V295" i="5"/>
  <c r="S237" i="5" a="1"/>
  <c r="S237" i="5" s="1"/>
  <c r="P237" i="5" s="1"/>
  <c r="T237" i="5" a="1"/>
  <c r="T237" i="5" s="1"/>
  <c r="J237" i="5"/>
  <c r="AF230" i="5"/>
  <c r="V230" i="5" s="1"/>
  <c r="O313" i="5"/>
  <c r="M173" i="5"/>
  <c r="N336" i="5"/>
  <c r="S214" i="5" a="1"/>
  <c r="S214" i="5" s="1"/>
  <c r="P214" i="5" s="1"/>
  <c r="T214" i="5" a="1"/>
  <c r="T214" i="5" s="1"/>
  <c r="J214" i="5"/>
  <c r="S272" i="5" a="1"/>
  <c r="S272" i="5" s="1"/>
  <c r="P272" i="5" s="1"/>
  <c r="T272" i="5" a="1"/>
  <c r="T272" i="5" s="1"/>
  <c r="J272" i="5"/>
  <c r="V293" i="5"/>
  <c r="AF293" i="5"/>
  <c r="L288" i="5"/>
  <c r="K288" i="5"/>
  <c r="M335" i="5"/>
  <c r="M312" i="5"/>
  <c r="N267" i="5"/>
  <c r="AF277" i="5"/>
  <c r="V277" i="5"/>
  <c r="K301" i="5"/>
  <c r="L301" i="5"/>
  <c r="M202" i="5"/>
  <c r="S177" i="5" a="1"/>
  <c r="S177" i="5" s="1"/>
  <c r="P177" i="5" s="1"/>
  <c r="T177" i="5" a="1"/>
  <c r="T177" i="5" s="1"/>
  <c r="J177" i="5"/>
  <c r="AF232" i="5"/>
  <c r="V232" i="5" s="1"/>
  <c r="O302" i="5"/>
  <c r="AF285" i="5"/>
  <c r="V285" i="5" s="1"/>
  <c r="T326" i="5" a="1"/>
  <c r="T326" i="5" s="1"/>
  <c r="S326" i="5" a="1"/>
  <c r="S326" i="5" s="1"/>
  <c r="P326" i="5" s="1"/>
  <c r="J326" i="5"/>
  <c r="AF129" i="5"/>
  <c r="V129" i="5" s="1"/>
  <c r="L224" i="5"/>
  <c r="K224" i="5"/>
  <c r="M336" i="5"/>
  <c r="L312" i="5"/>
  <c r="K312" i="5"/>
  <c r="L273" i="5"/>
  <c r="K273" i="5"/>
  <c r="N302" i="5"/>
  <c r="AF330" i="5"/>
  <c r="V330" i="5"/>
  <c r="N234" i="5"/>
  <c r="AF315" i="5"/>
  <c r="V315" i="5"/>
  <c r="L308" i="5"/>
  <c r="K308" i="5"/>
  <c r="M334" i="5"/>
  <c r="N184" i="5"/>
  <c r="T284" i="5" a="1"/>
  <c r="T284" i="5" s="1"/>
  <c r="S284" i="5" a="1"/>
  <c r="S284" i="5" s="1"/>
  <c r="P284" i="5" s="1"/>
  <c r="J284" i="5"/>
  <c r="M135" i="5"/>
  <c r="V287" i="5"/>
  <c r="AF287" i="5"/>
  <c r="L296" i="5"/>
  <c r="K296" i="5"/>
  <c r="M321" i="5"/>
  <c r="T336" i="5" a="1"/>
  <c r="T336" i="5" s="1"/>
  <c r="S336" i="5" a="1"/>
  <c r="S336" i="5" s="1"/>
  <c r="P336" i="5" s="1"/>
  <c r="J336" i="5"/>
  <c r="M315" i="5"/>
  <c r="F460" i="4"/>
  <c r="D128" i="4"/>
  <c r="I151" i="4" s="1"/>
  <c r="I139" i="4"/>
  <c r="I130" i="4"/>
  <c r="I148" i="4"/>
  <c r="I132" i="4"/>
  <c r="E460" i="4"/>
  <c r="J460" i="4"/>
  <c r="J459" i="4"/>
  <c r="I145" i="4"/>
  <c r="K459" i="4"/>
  <c r="I159" i="4"/>
  <c r="I157" i="4"/>
  <c r="I146" i="4"/>
  <c r="I131" i="4"/>
  <c r="J149" i="4"/>
  <c r="J144" i="4"/>
  <c r="J145" i="4"/>
  <c r="J143" i="4"/>
  <c r="I137" i="4"/>
  <c r="I142" i="4"/>
  <c r="I147" i="4"/>
  <c r="I128" i="4"/>
  <c r="I136" i="4"/>
  <c r="I141" i="4"/>
  <c r="I155" i="4"/>
  <c r="F494" i="4"/>
  <c r="K522" i="4"/>
  <c r="K518" i="4"/>
  <c r="K513" i="4"/>
  <c r="K509" i="4"/>
  <c r="J147" i="4"/>
  <c r="E373" i="4"/>
  <c r="J372" i="4"/>
  <c r="J373" i="4"/>
  <c r="I129" i="4"/>
  <c r="D373" i="4"/>
  <c r="I372" i="4"/>
  <c r="I373" i="4"/>
  <c r="D460" i="4"/>
  <c r="I143" i="4"/>
  <c r="F739" i="4"/>
  <c r="K738" i="4"/>
  <c r="K739" i="4"/>
  <c r="I144" i="4"/>
  <c r="E739" i="4"/>
  <c r="J739" i="4"/>
  <c r="J738" i="4"/>
  <c r="F373" i="4"/>
  <c r="K372" i="4"/>
  <c r="K373" i="4"/>
  <c r="I133" i="4"/>
  <c r="F128" i="4"/>
  <c r="K156" i="4"/>
  <c r="K136" i="4"/>
  <c r="K143" i="4"/>
  <c r="K152" i="4"/>
  <c r="K129" i="4"/>
  <c r="K154" i="4"/>
  <c r="I153" i="4"/>
  <c r="K158" i="4"/>
  <c r="D739" i="4"/>
  <c r="I738" i="4"/>
  <c r="K511" i="4"/>
  <c r="E128" i="4"/>
  <c r="J141" i="4"/>
  <c r="J132" i="4"/>
  <c r="J128" i="4"/>
  <c r="J131" i="4"/>
  <c r="J134" i="4"/>
  <c r="J129" i="4"/>
  <c r="J127" i="4"/>
  <c r="J138" i="4"/>
  <c r="J137" i="4"/>
  <c r="J136" i="4"/>
  <c r="J130" i="4"/>
  <c r="J135" i="4"/>
  <c r="J133" i="4"/>
  <c r="I149" i="4"/>
  <c r="D494" i="4"/>
  <c r="I517" i="4" s="1"/>
  <c r="I503" i="4"/>
  <c r="I509" i="4"/>
  <c r="I514" i="4"/>
  <c r="I499" i="4"/>
  <c r="I508" i="4"/>
  <c r="I504" i="4"/>
  <c r="I502" i="4"/>
  <c r="I513" i="4"/>
  <c r="I500" i="4"/>
  <c r="I140" i="4"/>
  <c r="E494" i="4"/>
  <c r="J507" i="4"/>
  <c r="J502" i="4"/>
  <c r="J501" i="4"/>
  <c r="J495" i="4"/>
  <c r="J503" i="4"/>
  <c r="J504" i="4"/>
  <c r="J499" i="4"/>
  <c r="J498" i="4"/>
  <c r="J500" i="4"/>
  <c r="J497" i="4"/>
  <c r="J494" i="4"/>
  <c r="J505" i="4"/>
  <c r="J496" i="4"/>
  <c r="J493" i="4"/>
  <c r="I150" i="4"/>
  <c r="I134" i="4"/>
  <c r="I495" i="4"/>
  <c r="K460" i="4"/>
  <c r="I156" i="4"/>
  <c r="I158" i="4"/>
  <c r="K160" i="4"/>
  <c r="K516" i="4"/>
  <c r="J139" i="4"/>
  <c r="AQ60" i="5"/>
  <c r="AQ161" i="5"/>
  <c r="AI161" i="5"/>
  <c r="AU33" i="5"/>
  <c r="AU34" i="5"/>
  <c r="AV22" i="5"/>
  <c r="AQ34" i="5"/>
  <c r="AQ33" i="5"/>
  <c r="AR22" i="5"/>
  <c r="AJ137" i="5"/>
  <c r="AN190" i="5"/>
  <c r="BD22" i="5"/>
  <c r="BC33" i="5"/>
  <c r="AN191" i="5"/>
  <c r="AI33" i="5"/>
  <c r="AJ22" i="5"/>
  <c r="AI34" i="5"/>
  <c r="AF191" i="5" l="1"/>
  <c r="V191" i="5" s="1"/>
  <c r="V190" i="5"/>
  <c r="AF190" i="5"/>
  <c r="V137" i="5"/>
  <c r="AF137" i="5"/>
  <c r="AF60" i="5"/>
  <c r="V60" i="5" s="1"/>
  <c r="J142" i="4"/>
  <c r="J140" i="4"/>
  <c r="K157" i="4"/>
  <c r="K137" i="4"/>
  <c r="K140" i="4"/>
  <c r="K146" i="4"/>
  <c r="K139" i="4"/>
  <c r="K150" i="4"/>
  <c r="K128" i="4"/>
  <c r="K135" i="4"/>
  <c r="K130" i="4"/>
  <c r="K149" i="4"/>
  <c r="K147" i="4"/>
  <c r="K134" i="4"/>
  <c r="K155" i="4"/>
  <c r="K148" i="4"/>
  <c r="K132" i="4"/>
  <c r="K142" i="4"/>
  <c r="K133" i="4"/>
  <c r="K153" i="4"/>
  <c r="K145" i="4"/>
  <c r="K138" i="4"/>
  <c r="K151" i="4"/>
  <c r="K141" i="4"/>
  <c r="K144" i="4"/>
  <c r="K131" i="4"/>
  <c r="F374" i="4"/>
  <c r="E740" i="4"/>
  <c r="F740" i="4"/>
  <c r="D461" i="4"/>
  <c r="I461" i="4"/>
  <c r="D374" i="4"/>
  <c r="E374" i="4"/>
  <c r="I460" i="4"/>
  <c r="N1" i="5"/>
  <c r="A17" i="5" s="1"/>
  <c r="P12" i="5"/>
  <c r="P4" i="5" s="1"/>
  <c r="A10" i="5" s="1"/>
  <c r="S4" i="5"/>
  <c r="M1" i="5"/>
  <c r="A16" i="5" s="1"/>
  <c r="J508" i="4"/>
  <c r="I518" i="4"/>
  <c r="I511" i="4"/>
  <c r="I496" i="4"/>
  <c r="I506" i="4"/>
  <c r="I510" i="4"/>
  <c r="I505" i="4"/>
  <c r="I494" i="4"/>
  <c r="I497" i="4"/>
  <c r="I501" i="4"/>
  <c r="I507" i="4"/>
  <c r="D740" i="4"/>
  <c r="I739" i="4"/>
  <c r="I516" i="4"/>
  <c r="I512" i="4"/>
  <c r="E461" i="4"/>
  <c r="F461" i="4"/>
  <c r="J374" i="4"/>
  <c r="K523" i="4"/>
  <c r="K512" i="4"/>
  <c r="K494" i="4"/>
  <c r="K498" i="4"/>
  <c r="K519" i="4"/>
  <c r="K497" i="4"/>
  <c r="K502" i="4"/>
  <c r="K499" i="4"/>
  <c r="K515" i="4"/>
  <c r="K506" i="4"/>
  <c r="K507" i="4"/>
  <c r="K514" i="4"/>
  <c r="K510" i="4"/>
  <c r="K508" i="4"/>
  <c r="K496" i="4"/>
  <c r="K501" i="4"/>
  <c r="K503" i="4"/>
  <c r="K520" i="4"/>
  <c r="K505" i="4"/>
  <c r="K521" i="4"/>
  <c r="K517" i="4"/>
  <c r="K495" i="4"/>
  <c r="K500" i="4"/>
  <c r="K504" i="4"/>
  <c r="I498" i="4"/>
  <c r="I515" i="4"/>
  <c r="J506" i="4"/>
  <c r="K1" i="5"/>
  <c r="A14" i="5" s="1"/>
  <c r="T4" i="5"/>
  <c r="O1" i="5"/>
  <c r="A18" i="5" s="1"/>
  <c r="I152" i="4"/>
  <c r="I135" i="4"/>
  <c r="I138" i="4"/>
  <c r="L1" i="5"/>
  <c r="A15" i="5" s="1"/>
  <c r="J1" i="5"/>
  <c r="A13" i="5" s="1"/>
  <c r="AP74" i="5"/>
  <c r="BC35" i="5"/>
  <c r="AO50" i="5"/>
  <c r="AQ35" i="5"/>
  <c r="AS6" i="5"/>
  <c r="AI122" i="5"/>
  <c r="AF122" i="5" l="1"/>
  <c r="V122" i="5" s="1"/>
  <c r="AF6" i="5"/>
  <c r="V6" i="5" s="1"/>
  <c r="AF35" i="5"/>
  <c r="V35" i="5" s="1"/>
  <c r="AF50" i="5"/>
  <c r="V50" i="5" s="1"/>
  <c r="AF74" i="5"/>
  <c r="V74" i="5" s="1"/>
  <c r="E375" i="4"/>
  <c r="E741" i="4"/>
  <c r="J740" i="4"/>
  <c r="J741" i="4"/>
  <c r="F375" i="4"/>
  <c r="K374" i="4"/>
  <c r="E462" i="4"/>
  <c r="J462" i="4"/>
  <c r="J461" i="4"/>
  <c r="D741" i="4"/>
  <c r="I740" i="4"/>
  <c r="D375" i="4"/>
  <c r="I374" i="4"/>
  <c r="D462" i="4"/>
  <c r="F462" i="4"/>
  <c r="K461" i="4"/>
  <c r="K462" i="4"/>
  <c r="A19" i="5"/>
  <c r="F741" i="4"/>
  <c r="K740" i="4"/>
  <c r="AV5" i="5"/>
  <c r="AM111" i="5"/>
  <c r="AS40" i="5"/>
  <c r="AH131" i="5"/>
  <c r="AN192" i="5"/>
  <c r="AT131" i="5"/>
  <c r="AJ237" i="5"/>
  <c r="AP169" i="5"/>
  <c r="AF169" i="5" l="1"/>
  <c r="V169" i="5" s="1"/>
  <c r="AF237" i="5"/>
  <c r="V237" i="5"/>
  <c r="AF192" i="5"/>
  <c r="V192" i="5"/>
  <c r="AF131" i="5"/>
  <c r="V131" i="5" s="1"/>
  <c r="AF40" i="5"/>
  <c r="V40" i="5" s="1"/>
  <c r="AF111" i="5"/>
  <c r="V111" i="5"/>
  <c r="AF5" i="5"/>
  <c r="F463" i="4"/>
  <c r="D742" i="4"/>
  <c r="I742" i="4"/>
  <c r="I741" i="4"/>
  <c r="F742" i="4"/>
  <c r="K741" i="4"/>
  <c r="K742" i="4"/>
  <c r="E742" i="4"/>
  <c r="E376" i="4"/>
  <c r="J389" i="4"/>
  <c r="J385" i="4"/>
  <c r="J386" i="4"/>
  <c r="J384" i="4"/>
  <c r="J382" i="4"/>
  <c r="D376" i="4"/>
  <c r="I375" i="4"/>
  <c r="I397" i="4"/>
  <c r="E463" i="4"/>
  <c r="D463" i="4"/>
  <c r="I462" i="4"/>
  <c r="I386" i="4"/>
  <c r="I394" i="4"/>
  <c r="F376" i="4"/>
  <c r="K404" i="4"/>
  <c r="K375" i="4"/>
  <c r="K392" i="4"/>
  <c r="K394" i="4"/>
  <c r="J375" i="4"/>
  <c r="I395" i="4"/>
  <c r="AP76" i="5"/>
  <c r="AL121" i="5"/>
  <c r="AO85" i="5"/>
  <c r="AH265" i="5"/>
  <c r="AN62" i="5"/>
  <c r="AH132" i="5"/>
  <c r="AM77" i="5"/>
  <c r="AI123" i="5"/>
  <c r="AP75" i="5"/>
  <c r="AM112" i="5"/>
  <c r="AS138" i="5"/>
  <c r="AZ62" i="5"/>
  <c r="AP170" i="5"/>
  <c r="AO183" i="5"/>
  <c r="AY77" i="5"/>
  <c r="AF183" i="5" l="1"/>
  <c r="V183" i="5"/>
  <c r="AF170" i="5"/>
  <c r="V170" i="5" s="1"/>
  <c r="V138" i="5"/>
  <c r="AF138" i="5"/>
  <c r="AF112" i="5"/>
  <c r="V112" i="5" s="1"/>
  <c r="AF75" i="5"/>
  <c r="V75" i="5" s="1"/>
  <c r="AF123" i="5"/>
  <c r="V123" i="5" s="1"/>
  <c r="AF77" i="5"/>
  <c r="V77" i="5"/>
  <c r="AF132" i="5"/>
  <c r="V132" i="5" s="1"/>
  <c r="AF62" i="5"/>
  <c r="V62" i="5" s="1"/>
  <c r="V265" i="5"/>
  <c r="AF265" i="5"/>
  <c r="AF85" i="5"/>
  <c r="V85" i="5"/>
  <c r="V121" i="5"/>
  <c r="AF121" i="5"/>
  <c r="AF76" i="5"/>
  <c r="V76" i="5" s="1"/>
  <c r="I400" i="4"/>
  <c r="I384" i="4"/>
  <c r="I385" i="4"/>
  <c r="I381" i="4"/>
  <c r="I378" i="4"/>
  <c r="I380" i="4"/>
  <c r="I379" i="4"/>
  <c r="I389" i="4"/>
  <c r="I382" i="4"/>
  <c r="I388" i="4"/>
  <c r="E743" i="4"/>
  <c r="I392" i="4"/>
  <c r="F743" i="4"/>
  <c r="I383" i="4"/>
  <c r="K405" i="4"/>
  <c r="K390" i="4"/>
  <c r="K398" i="4"/>
  <c r="K384" i="4"/>
  <c r="K386" i="4"/>
  <c r="K402" i="4"/>
  <c r="K403" i="4"/>
  <c r="K388" i="4"/>
  <c r="K383" i="4"/>
  <c r="K387" i="4"/>
  <c r="K396" i="4"/>
  <c r="K389" i="4"/>
  <c r="K401" i="4"/>
  <c r="K377" i="4"/>
  <c r="K385" i="4"/>
  <c r="K397" i="4"/>
  <c r="K399" i="4"/>
  <c r="K395" i="4"/>
  <c r="K382" i="4"/>
  <c r="K381" i="4"/>
  <c r="K378" i="4"/>
  <c r="K380" i="4"/>
  <c r="K391" i="4"/>
  <c r="K393" i="4"/>
  <c r="K400" i="4"/>
  <c r="E464" i="4"/>
  <c r="J475" i="4" s="1"/>
  <c r="J477" i="4"/>
  <c r="J466" i="4"/>
  <c r="J464" i="4"/>
  <c r="J473" i="4"/>
  <c r="I391" i="4"/>
  <c r="J742" i="4"/>
  <c r="I393" i="4"/>
  <c r="K743" i="4"/>
  <c r="I398" i="4"/>
  <c r="V5" i="5"/>
  <c r="K376" i="4"/>
  <c r="K379" i="4"/>
  <c r="I387" i="4"/>
  <c r="J390" i="4"/>
  <c r="J379" i="4"/>
  <c r="J383" i="4"/>
  <c r="J387" i="4"/>
  <c r="J380" i="4"/>
  <c r="J381" i="4"/>
  <c r="J376" i="4"/>
  <c r="J378" i="4"/>
  <c r="J463" i="4"/>
  <c r="I390" i="4"/>
  <c r="J377" i="4"/>
  <c r="D743" i="4"/>
  <c r="F464" i="4"/>
  <c r="K492" i="4"/>
  <c r="K463" i="4"/>
  <c r="K466" i="4"/>
  <c r="K475" i="4"/>
  <c r="K485" i="4"/>
  <c r="K478" i="4"/>
  <c r="K470" i="4"/>
  <c r="K479" i="4"/>
  <c r="K464" i="4"/>
  <c r="K483" i="4"/>
  <c r="K476" i="4"/>
  <c r="K482" i="4"/>
  <c r="J388" i="4"/>
  <c r="D464" i="4"/>
  <c r="I487" i="4"/>
  <c r="I481" i="4"/>
  <c r="I479" i="4"/>
  <c r="I485" i="4"/>
  <c r="I474" i="4"/>
  <c r="I467" i="4"/>
  <c r="I463" i="4"/>
  <c r="I466" i="4"/>
  <c r="I377" i="4"/>
  <c r="I399" i="4"/>
  <c r="J472" i="4"/>
  <c r="I376" i="4"/>
  <c r="I396" i="4"/>
  <c r="BD23" i="5"/>
  <c r="AQ162" i="5"/>
  <c r="AW100" i="5"/>
  <c r="AT33" i="5"/>
  <c r="AT34" i="5"/>
  <c r="AU22" i="5"/>
  <c r="AS139" i="5"/>
  <c r="AJ238" i="5"/>
  <c r="AI254" i="5"/>
  <c r="AM204" i="5"/>
  <c r="AH161" i="5"/>
  <c r="AF161" i="5" l="1"/>
  <c r="V161" i="5"/>
  <c r="AF204" i="5"/>
  <c r="V204" i="5" s="1"/>
  <c r="V254" i="5"/>
  <c r="AF254" i="5"/>
  <c r="V238" i="5"/>
  <c r="AF238" i="5"/>
  <c r="AF139" i="5"/>
  <c r="V139" i="5" s="1"/>
  <c r="V22" i="5"/>
  <c r="AF22" i="5"/>
  <c r="AF34" i="5"/>
  <c r="V34" i="5" s="1"/>
  <c r="AF33" i="5"/>
  <c r="V33" i="5"/>
  <c r="AF100" i="5"/>
  <c r="V100" i="5" s="1"/>
  <c r="AF162" i="5"/>
  <c r="V162" i="5" s="1"/>
  <c r="AF23" i="5"/>
  <c r="V23" i="5" s="1"/>
  <c r="K493" i="4"/>
  <c r="K469" i="4"/>
  <c r="K484" i="4"/>
  <c r="K468" i="4"/>
  <c r="K471" i="4"/>
  <c r="K489" i="4"/>
  <c r="K467" i="4"/>
  <c r="K474" i="4"/>
  <c r="K480" i="4"/>
  <c r="K487" i="4"/>
  <c r="K488" i="4"/>
  <c r="K477" i="4"/>
  <c r="K490" i="4"/>
  <c r="I488" i="4"/>
  <c r="I471" i="4"/>
  <c r="I469" i="4"/>
  <c r="I464" i="4"/>
  <c r="I468" i="4"/>
  <c r="I473" i="4"/>
  <c r="I465" i="4"/>
  <c r="I470" i="4"/>
  <c r="I475" i="4"/>
  <c r="I472" i="4"/>
  <c r="I484" i="4"/>
  <c r="I478" i="4"/>
  <c r="I480" i="4"/>
  <c r="K486" i="4"/>
  <c r="K472" i="4"/>
  <c r="I477" i="4"/>
  <c r="I483" i="4"/>
  <c r="I482" i="4"/>
  <c r="K481" i="4"/>
  <c r="K473" i="4"/>
  <c r="K465" i="4"/>
  <c r="D744" i="4"/>
  <c r="I765" i="4" s="1"/>
  <c r="I767" i="4"/>
  <c r="I754" i="4"/>
  <c r="I743" i="4"/>
  <c r="I761" i="4"/>
  <c r="I760" i="4"/>
  <c r="I756" i="4"/>
  <c r="I748" i="4"/>
  <c r="J478" i="4"/>
  <c r="J469" i="4"/>
  <c r="J474" i="4"/>
  <c r="J468" i="4"/>
  <c r="J465" i="4"/>
  <c r="J471" i="4"/>
  <c r="J467" i="4"/>
  <c r="J470" i="4"/>
  <c r="J476" i="4"/>
  <c r="E744" i="4"/>
  <c r="J743" i="4"/>
  <c r="I486" i="4"/>
  <c r="I476" i="4"/>
  <c r="F744" i="4"/>
  <c r="K772" i="4"/>
  <c r="K770" i="4"/>
  <c r="K764" i="4"/>
  <c r="K760" i="4"/>
  <c r="K762" i="4"/>
  <c r="K748" i="4"/>
  <c r="K767" i="4"/>
  <c r="K766" i="4"/>
  <c r="K763" i="4"/>
  <c r="K756" i="4"/>
  <c r="K491" i="4"/>
  <c r="AL220" i="5"/>
  <c r="BD25" i="5"/>
  <c r="AO184" i="5"/>
  <c r="AJ239" i="5"/>
  <c r="AQ163" i="5"/>
  <c r="AW101" i="5"/>
  <c r="BD24" i="5"/>
  <c r="AF24" i="5" l="1"/>
  <c r="V24" i="5" s="1"/>
  <c r="AF101" i="5"/>
  <c r="V101" i="5" s="1"/>
  <c r="AF163" i="5"/>
  <c r="V163" i="5"/>
  <c r="AF239" i="5"/>
  <c r="V239" i="5" s="1"/>
  <c r="AF184" i="5"/>
  <c r="V184" i="5"/>
  <c r="AF25" i="5"/>
  <c r="V25" i="5"/>
  <c r="AF220" i="5"/>
  <c r="V220" i="5"/>
  <c r="J758" i="4"/>
  <c r="J746" i="4"/>
  <c r="J747" i="4"/>
  <c r="J744" i="4"/>
  <c r="J745" i="4"/>
  <c r="J748" i="4"/>
  <c r="J749" i="4"/>
  <c r="J750" i="4"/>
  <c r="J752" i="4"/>
  <c r="J753" i="4"/>
  <c r="J755" i="4"/>
  <c r="J756" i="4"/>
  <c r="J754" i="4"/>
  <c r="J751" i="4"/>
  <c r="K773" i="4"/>
  <c r="K759" i="4"/>
  <c r="K745" i="4"/>
  <c r="K749" i="4"/>
  <c r="K747" i="4"/>
  <c r="K750" i="4"/>
  <c r="K753" i="4"/>
  <c r="K761" i="4"/>
  <c r="K754" i="4"/>
  <c r="K765" i="4"/>
  <c r="K751" i="4"/>
  <c r="K769" i="4"/>
  <c r="K757" i="4"/>
  <c r="K744" i="4"/>
  <c r="K768" i="4"/>
  <c r="K752" i="4"/>
  <c r="K758" i="4"/>
  <c r="K746" i="4"/>
  <c r="K755" i="4"/>
  <c r="I768" i="4"/>
  <c r="I744" i="4"/>
  <c r="I750" i="4"/>
  <c r="I755" i="4"/>
  <c r="I752" i="4"/>
  <c r="I745" i="4"/>
  <c r="I757" i="4"/>
  <c r="I746" i="4"/>
  <c r="I749" i="4"/>
  <c r="I759" i="4"/>
  <c r="I751" i="4"/>
  <c r="I762" i="4"/>
  <c r="I747" i="4"/>
  <c r="I758" i="4"/>
  <c r="I766" i="4"/>
  <c r="I753" i="4"/>
  <c r="I764" i="4"/>
  <c r="K771" i="4"/>
  <c r="J757" i="4"/>
  <c r="I763" i="4"/>
  <c r="AF1" i="5" l="1"/>
  <c r="V4" i="5"/>
  <c r="A8" i="5" s="1"/>
</calcChain>
</file>

<file path=xl/sharedStrings.xml><?xml version="1.0" encoding="utf-8"?>
<sst xmlns="http://schemas.openxmlformats.org/spreadsheetml/2006/main" count="1763" uniqueCount="80">
  <si>
    <t>date_full</t>
  </si>
  <si>
    <t>exchange_rate_usd</t>
  </si>
  <si>
    <t>exchange_rate_euro</t>
  </si>
  <si>
    <t>exchange_rate_yen</t>
  </si>
  <si>
    <t>exchange_rate_rub</t>
  </si>
  <si>
    <t>flag</t>
  </si>
  <si>
    <t>ER</t>
  </si>
  <si>
    <t>Oblig</t>
  </si>
  <si>
    <t>select
      o.*
    , od.name_oblig
from
    skyfinance.obligation as o
    left join skyfinance.oblig_dict as od
        on o.class = od.id_oblig</t>
  </si>
  <si>
    <t>id_oblig</t>
  </si>
  <si>
    <t>length_month</t>
  </si>
  <si>
    <t>interest_rate</t>
  </si>
  <si>
    <t>issue_date</t>
  </si>
  <si>
    <t>class</t>
  </si>
  <si>
    <t>nominal_value</t>
  </si>
  <si>
    <t>currency</t>
  </si>
  <si>
    <t>name_oblig</t>
  </si>
  <si>
    <t>USD</t>
  </si>
  <si>
    <t>Asia</t>
  </si>
  <si>
    <t>EUR</t>
  </si>
  <si>
    <t>Corp</t>
  </si>
  <si>
    <t>C</t>
  </si>
  <si>
    <t>AA</t>
  </si>
  <si>
    <t>RUR</t>
  </si>
  <si>
    <t>RTS</t>
  </si>
  <si>
    <t>YEN</t>
  </si>
  <si>
    <t>IBM</t>
  </si>
  <si>
    <t>Прибыль</t>
  </si>
  <si>
    <t>День недели</t>
  </si>
  <si>
    <t>Дата</t>
  </si>
  <si>
    <t>Евро</t>
  </si>
  <si>
    <t>Йена</t>
  </si>
  <si>
    <t>Рубль</t>
  </si>
  <si>
    <t>Флаг</t>
  </si>
  <si>
    <r>
      <t xml:space="preserve">select
      </t>
    </r>
    <r>
      <rPr>
        <b/>
        <sz val="11"/>
        <color rgb="FF000000"/>
        <rFont val="Consolas"/>
        <family val="3"/>
        <charset val="204"/>
      </rPr>
      <t>distinc</t>
    </r>
    <r>
      <rPr>
        <sz val="11"/>
        <color indexed="8"/>
        <rFont val="Consolas"/>
        <family val="3"/>
        <charset val="204"/>
      </rPr>
      <t>t(case when date is not null then date else issue_date end) as date_full
    , exchange_rate_usd
    , exchange_rate_euro
    , exchange_rate_yen
    -- , 1 as exchange_rate_rub
    , case when exchange_rate_usd is not null then 1 else null end as exchange_rate_rub
    , case when exchange_rate_usd is not null then 1 else 0 end as flag
from
    skyfinance.exchange_rate as er
    full join skyfinance.obligation as o
        on o.issue_date = er.date
where 1=1
order by date_full</t>
    </r>
  </si>
  <si>
    <t>'ER-2'!C2:G2000</t>
  </si>
  <si>
    <t>y = 0,0248x + 68,346</t>
  </si>
  <si>
    <t>y = 0,0147x + 62,764</t>
  </si>
  <si>
    <t>y = 0,0002x + 0,5747</t>
  </si>
  <si>
    <t>прогноз</t>
  </si>
  <si>
    <t>Дефолты</t>
  </si>
  <si>
    <t>Валюта</t>
  </si>
  <si>
    <t>Калькулятор</t>
  </si>
  <si>
    <t>Облигации</t>
  </si>
  <si>
    <t>Тип</t>
  </si>
  <si>
    <t>Номинал</t>
  </si>
  <si>
    <t>Класс</t>
  </si>
  <si>
    <t>Рейтинг</t>
  </si>
  <si>
    <t>Срок, мес.</t>
  </si>
  <si>
    <t>Айди</t>
  </si>
  <si>
    <t>Дата начала</t>
  </si>
  <si>
    <t>Получено</t>
  </si>
  <si>
    <t>Облиг</t>
  </si>
  <si>
    <t>Дисконт-фактор</t>
  </si>
  <si>
    <t>Дисконт Фактор</t>
  </si>
  <si>
    <t>Получено, ₽</t>
  </si>
  <si>
    <t>Месяцев
прошло</t>
  </si>
  <si>
    <t>Месяцы и прибыль в ₽</t>
  </si>
  <si>
    <t>Осталось выплат, шт</t>
  </si>
  <si>
    <t>Дефолтные параметры</t>
  </si>
  <si>
    <t>Получим, ₽
с учётом ДФ</t>
  </si>
  <si>
    <t>Получим (вал.), ₽
без ДФ</t>
  </si>
  <si>
    <t>Получим, ₽
итого</t>
  </si>
  <si>
    <t> Получили, ₽</t>
  </si>
  <si>
    <t> Получим, ₽</t>
  </si>
  <si>
    <t> Дата (год-месяц-день)</t>
  </si>
  <si>
    <t>Поля, доступные для редактирования
выделены бледно-морковным</t>
  </si>
  <si>
    <t>№
954/955
1974</t>
  </si>
  <si>
    <t>Доллар</t>
  </si>
  <si>
    <t>Линейно</t>
  </si>
  <si>
    <t>Доллар
МА(25)</t>
  </si>
  <si>
    <t>Евро
МА(15)</t>
  </si>
  <si>
    <t>Йена
МА(30)</t>
  </si>
  <si>
    <t>y = 0,0371ln(x) + 0,4311</t>
  </si>
  <si>
    <t>Логарифм.</t>
  </si>
  <si>
    <t>y = 6,6156ln(x) + 41,041</t>
  </si>
  <si>
    <t>y = 4,5501ln(x) + 42,71</t>
  </si>
  <si>
    <t>Получим на месяц...</t>
  </si>
  <si>
    <t> + во все остальные месяцы</t>
  </si>
  <si>
    <t>Получим, 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</si>
</sst>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yyyy\-mm\-dd"/>
    <numFmt numFmtId="165" formatCode="_-* #,##0_-;\-* #,##0_-;_-* &quot;-&quot;??_-;_-@_-"/>
    <numFmt numFmtId="166" formatCode="#,##0_ ;\-#,##0\ "/>
    <numFmt numFmtId="167" formatCode="_-* #,##0.000_-;\-* #,##0.000_-;_-* &quot;-&quot;??_-;_-@_-"/>
    <numFmt numFmtId="168" formatCode="#,##0.0000_ ;\-#,##0.0000\ "/>
    <numFmt numFmtId="169" formatCode="#,##0.000_ ;\-#,##0.000\ "/>
    <numFmt numFmtId="170" formatCode="0.0000"/>
    <numFmt numFmtId="171" formatCode="#,##0.00_ ;\-#,##0.00\ "/>
  </numFmts>
  <fonts count="1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onsolas"/>
      <family val="3"/>
      <charset val="204"/>
    </font>
    <font>
      <sz val="16"/>
      <color indexed="8"/>
      <name val="Calibri"/>
      <family val="2"/>
      <scheme val="minor"/>
    </font>
    <font>
      <b/>
      <sz val="11"/>
      <color rgb="FF000000"/>
      <name val="Consolas"/>
      <family val="3"/>
      <charset val="204"/>
    </font>
    <font>
      <sz val="12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0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43" fontId="0" fillId="0" borderId="0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16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43" fontId="0" fillId="0" borderId="0" xfId="1" applyFont="1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166" fontId="0" fillId="0" borderId="0" xfId="1" applyNumberFormat="1" applyFont="1" applyBorder="1" applyAlignment="1">
      <alignment vertical="center"/>
    </xf>
    <xf numFmtId="166" fontId="0" fillId="0" borderId="2" xfId="1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5" fontId="0" fillId="0" borderId="5" xfId="1" applyNumberFormat="1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6" fontId="0" fillId="0" borderId="0" xfId="1" applyNumberFormat="1" applyFont="1" applyFill="1" applyBorder="1" applyAlignment="1">
      <alignment vertical="center"/>
    </xf>
    <xf numFmtId="0" fontId="0" fillId="0" borderId="0" xfId="0"/>
    <xf numFmtId="165" fontId="0" fillId="0" borderId="1" xfId="1" applyNumberFormat="1" applyFont="1" applyBorder="1" applyAlignment="1">
      <alignment vertical="center"/>
    </xf>
    <xf numFmtId="167" fontId="0" fillId="0" borderId="1" xfId="1" applyNumberFormat="1" applyFont="1" applyBorder="1" applyAlignment="1">
      <alignment vertical="center"/>
    </xf>
    <xf numFmtId="165" fontId="0" fillId="4" borderId="1" xfId="1" applyNumberFormat="1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65" fontId="7" fillId="5" borderId="1" xfId="1" applyNumberFormat="1" applyFont="1" applyFill="1" applyBorder="1" applyAlignment="1">
      <alignment vertical="center"/>
    </xf>
    <xf numFmtId="164" fontId="5" fillId="5" borderId="7" xfId="0" applyNumberFormat="1" applyFont="1" applyFill="1" applyBorder="1" applyAlignment="1">
      <alignment vertical="center"/>
    </xf>
    <xf numFmtId="166" fontId="5" fillId="0" borderId="7" xfId="0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166" fontId="0" fillId="0" borderId="5" xfId="0" applyNumberFormat="1" applyBorder="1" applyAlignment="1">
      <alignment vertical="center"/>
    </xf>
    <xf numFmtId="166" fontId="0" fillId="0" borderId="6" xfId="0" applyNumberFormat="1" applyBorder="1" applyAlignment="1">
      <alignment vertical="center"/>
    </xf>
    <xf numFmtId="168" fontId="0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13" xfId="1" applyNumberFormat="1" applyFont="1" applyBorder="1" applyAlignment="1">
      <alignment horizontal="right" vertical="center"/>
    </xf>
    <xf numFmtId="0" fontId="0" fillId="0" borderId="13" xfId="0" applyBorder="1" applyAlignment="1">
      <alignment vertical="center"/>
    </xf>
    <xf numFmtId="166" fontId="0" fillId="0" borderId="13" xfId="0" applyNumberFormat="1" applyBorder="1" applyAlignment="1">
      <alignment vertical="center"/>
    </xf>
    <xf numFmtId="43" fontId="0" fillId="0" borderId="0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horizontal="right" vertical="center"/>
    </xf>
    <xf numFmtId="3" fontId="0" fillId="0" borderId="0" xfId="1" applyNumberFormat="1" applyFont="1" applyBorder="1" applyAlignment="1">
      <alignment horizontal="right" vertical="center"/>
    </xf>
    <xf numFmtId="3" fontId="0" fillId="0" borderId="0" xfId="1" applyNumberFormat="1" applyFont="1" applyFill="1" applyBorder="1" applyAlignment="1">
      <alignment horizontal="right" vertical="center"/>
    </xf>
    <xf numFmtId="166" fontId="0" fillId="0" borderId="4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66" fontId="0" fillId="0" borderId="13" xfId="1" applyNumberFormat="1" applyFont="1" applyBorder="1" applyAlignment="1">
      <alignment vertical="center"/>
    </xf>
    <xf numFmtId="169" fontId="0" fillId="5" borderId="1" xfId="1" applyNumberFormat="1" applyFont="1" applyFill="1" applyBorder="1" applyAlignment="1">
      <alignment vertical="center"/>
    </xf>
    <xf numFmtId="43" fontId="0" fillId="0" borderId="0" xfId="1" applyNumberFormat="1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166" fontId="0" fillId="6" borderId="1" xfId="1" applyNumberFormat="1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168" fontId="0" fillId="6" borderId="1" xfId="1" applyNumberFormat="1" applyFont="1" applyFill="1" applyBorder="1" applyAlignment="1">
      <alignment vertical="center"/>
    </xf>
    <xf numFmtId="164" fontId="0" fillId="6" borderId="14" xfId="0" applyNumberForma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4" xfId="0" applyFill="1" applyBorder="1" applyAlignment="1">
      <alignment vertical="center"/>
    </xf>
    <xf numFmtId="0" fontId="5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168" fontId="0" fillId="6" borderId="3" xfId="1" applyNumberFormat="1" applyFont="1" applyFill="1" applyBorder="1" applyAlignment="1">
      <alignment vertical="center"/>
    </xf>
    <xf numFmtId="0" fontId="0" fillId="3" borderId="12" xfId="0" applyFill="1" applyBorder="1"/>
    <xf numFmtId="164" fontId="0" fillId="3" borderId="12" xfId="0" applyNumberFormat="1" applyFill="1" applyBorder="1" applyAlignment="1">
      <alignment vertical="center"/>
    </xf>
    <xf numFmtId="43" fontId="0" fillId="3" borderId="12" xfId="1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3" fontId="0" fillId="0" borderId="0" xfId="0" applyNumberFormat="1"/>
    <xf numFmtId="3" fontId="0" fillId="3" borderId="0" xfId="0" applyNumberFormat="1" applyFill="1"/>
    <xf numFmtId="3" fontId="0" fillId="3" borderId="12" xfId="0" applyNumberFormat="1" applyFill="1" applyBorder="1"/>
    <xf numFmtId="0" fontId="9" fillId="0" borderId="0" xfId="0" applyFont="1"/>
    <xf numFmtId="0" fontId="0" fillId="0" borderId="12" xfId="0" applyBorder="1" applyAlignment="1">
      <alignment vertical="center"/>
    </xf>
    <xf numFmtId="43" fontId="0" fillId="0" borderId="0" xfId="0" applyNumberFormat="1" applyAlignment="1">
      <alignment vertical="center"/>
    </xf>
    <xf numFmtId="43" fontId="0" fillId="3" borderId="12" xfId="0" applyNumberFormat="1" applyFill="1" applyBorder="1" applyAlignment="1">
      <alignment vertical="center"/>
    </xf>
    <xf numFmtId="43" fontId="0" fillId="3" borderId="0" xfId="0" applyNumberForma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166" fontId="0" fillId="0" borderId="13" xfId="0" applyNumberFormat="1" applyFill="1" applyBorder="1" applyAlignment="1">
      <alignment vertical="center"/>
    </xf>
    <xf numFmtId="166" fontId="0" fillId="0" borderId="0" xfId="0" applyNumberFormat="1" applyFill="1" applyBorder="1" applyAlignment="1">
      <alignment vertical="center"/>
    </xf>
    <xf numFmtId="166" fontId="0" fillId="0" borderId="2" xfId="0" applyNumberForma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70" fontId="5" fillId="2" borderId="1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0" fontId="5" fillId="2" borderId="14" xfId="0" applyNumberFormat="1" applyFont="1" applyFill="1" applyBorder="1" applyAlignment="1">
      <alignment horizontal="center" vertical="center"/>
    </xf>
    <xf numFmtId="170" fontId="5" fillId="2" borderId="3" xfId="0" applyNumberFormat="1" applyFont="1" applyFill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right" vertical="center"/>
    </xf>
    <xf numFmtId="164" fontId="10" fillId="0" borderId="0" xfId="0" applyNumberFormat="1" applyFont="1" applyAlignment="1">
      <alignment vertical="center"/>
    </xf>
    <xf numFmtId="43" fontId="0" fillId="7" borderId="0" xfId="1" applyNumberFormat="1" applyFont="1" applyFill="1" applyBorder="1" applyAlignment="1">
      <alignment vertical="center"/>
    </xf>
    <xf numFmtId="3" fontId="0" fillId="7" borderId="0" xfId="1" applyNumberFormat="1" applyFont="1" applyFill="1" applyBorder="1" applyAlignment="1">
      <alignment horizontal="right" vertical="center"/>
    </xf>
    <xf numFmtId="3" fontId="0" fillId="7" borderId="13" xfId="1" applyNumberFormat="1" applyFont="1" applyFill="1" applyBorder="1" applyAlignment="1">
      <alignment horizontal="right" vertical="center"/>
    </xf>
    <xf numFmtId="166" fontId="0" fillId="0" borderId="13" xfId="1" applyNumberFormat="1" applyFont="1" applyFill="1" applyBorder="1" applyAlignment="1">
      <alignment vertical="center"/>
    </xf>
    <xf numFmtId="166" fontId="0" fillId="0" borderId="2" xfId="1" applyNumberFormat="1" applyFont="1" applyFill="1" applyBorder="1" applyAlignment="1">
      <alignment vertical="center"/>
    </xf>
    <xf numFmtId="171" fontId="0" fillId="0" borderId="0" xfId="1" applyNumberFormat="1" applyFont="1" applyFill="1" applyBorder="1" applyAlignment="1">
      <alignment vertical="center"/>
    </xf>
    <xf numFmtId="166" fontId="0" fillId="6" borderId="1" xfId="0" applyNumberForma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166" fontId="5" fillId="2" borderId="21" xfId="0" applyNumberFormat="1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2"/>
    </xf>
    <xf numFmtId="0" fontId="0" fillId="0" borderId="0" xfId="0" applyFill="1" applyAlignment="1">
      <alignment vertical="center"/>
    </xf>
    <xf numFmtId="0" fontId="0" fillId="6" borderId="8" xfId="0" applyFill="1" applyBorder="1" applyAlignment="1">
      <alignment horizontal="left" vertical="center"/>
    </xf>
    <xf numFmtId="167" fontId="8" fillId="6" borderId="8" xfId="0" quotePrefix="1" applyNumberFormat="1" applyFont="1" applyFill="1" applyBorder="1" applyAlignment="1">
      <alignment horizontal="center" vertical="center"/>
    </xf>
    <xf numFmtId="0" fontId="0" fillId="6" borderId="3" xfId="0" quotePrefix="1" applyFill="1" applyBorder="1" applyAlignment="1">
      <alignment vertical="center"/>
    </xf>
    <xf numFmtId="165" fontId="0" fillId="0" borderId="6" xfId="0" applyNumberFormat="1" applyBorder="1" applyAlignment="1">
      <alignment vertical="center"/>
    </xf>
    <xf numFmtId="166" fontId="5" fillId="2" borderId="22" xfId="0" applyNumberFormat="1" applyFont="1" applyFill="1" applyBorder="1" applyAlignment="1">
      <alignment vertical="center"/>
    </xf>
    <xf numFmtId="166" fontId="5" fillId="2" borderId="23" xfId="0" applyNumberFormat="1" applyFont="1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3" fontId="5" fillId="2" borderId="14" xfId="1" applyNumberFormat="1" applyFont="1" applyFill="1" applyBorder="1" applyAlignment="1">
      <alignment horizontal="right" vertical="center"/>
    </xf>
    <xf numFmtId="166" fontId="0" fillId="7" borderId="13" xfId="0" applyNumberForma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5" fillId="6" borderId="7" xfId="0" applyFont="1" applyFill="1" applyBorder="1" applyAlignment="1">
      <alignment horizontal="center" vertical="center" wrapText="1"/>
    </xf>
    <xf numFmtId="3" fontId="5" fillId="2" borderId="7" xfId="1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5" fontId="5" fillId="2" borderId="23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65" fontId="0" fillId="0" borderId="7" xfId="1" applyNumberFormat="1" applyFont="1" applyBorder="1" applyAlignment="1">
      <alignment horizontal="left" vertical="center"/>
    </xf>
    <xf numFmtId="165" fontId="0" fillId="0" borderId="10" xfId="1" applyNumberFormat="1" applyFont="1" applyBorder="1" applyAlignment="1">
      <alignment horizontal="left" vertical="center"/>
    </xf>
    <xf numFmtId="165" fontId="0" fillId="0" borderId="8" xfId="1" applyNumberFormat="1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Доллар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25"/>
            <c:forward val="666"/>
            <c:dispRSqr val="0"/>
            <c:dispEq val="1"/>
            <c:trendlineLbl>
              <c:layout>
                <c:manualLayout>
                  <c:x val="-3.0686056802067666E-3"/>
                  <c:y val="-0.19497047244094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'ER-2'!$D$12:$D$965</c:f>
              <c:numCache>
                <c:formatCode>_(* #,##0.00_);_(* \(#,##0.00\);_(* "-"??_);_(@_)</c:formatCode>
                <c:ptCount val="954"/>
                <c:pt idx="0">
                  <c:v>67.079499999999996</c:v>
                </c:pt>
                <c:pt idx="1">
                  <c:v>66.860500000000002</c:v>
                </c:pt>
                <c:pt idx="2">
                  <c:v>66.916700000000006</c:v>
                </c:pt>
                <c:pt idx="3">
                  <c:v>66.916700000000006</c:v>
                </c:pt>
                <c:pt idx="4">
                  <c:v>66.916700000000006</c:v>
                </c:pt>
                <c:pt idx="5">
                  <c:v>67.191999999999993</c:v>
                </c:pt>
                <c:pt idx="6">
                  <c:v>67.081999999999994</c:v>
                </c:pt>
                <c:pt idx="7">
                  <c:v>66.761700000000005</c:v>
                </c:pt>
                <c:pt idx="8">
                  <c:v>66.443799999999996</c:v>
                </c:pt>
                <c:pt idx="9">
                  <c:v>66.3309</c:v>
                </c:pt>
                <c:pt idx="10">
                  <c:v>66.3309</c:v>
                </c:pt>
                <c:pt idx="11">
                  <c:v>66.3309</c:v>
                </c:pt>
                <c:pt idx="12">
                  <c:v>66.363399999999999</c:v>
                </c:pt>
                <c:pt idx="13">
                  <c:v>66.549899999999994</c:v>
                </c:pt>
                <c:pt idx="14">
                  <c:v>66.331800000000001</c:v>
                </c:pt>
                <c:pt idx="15">
                  <c:v>66.001599999999996</c:v>
                </c:pt>
                <c:pt idx="16">
                  <c:v>65.917000000000002</c:v>
                </c:pt>
                <c:pt idx="17">
                  <c:v>65.917000000000002</c:v>
                </c:pt>
                <c:pt idx="18">
                  <c:v>65.917000000000002</c:v>
                </c:pt>
                <c:pt idx="19">
                  <c:v>65.930000000000007</c:v>
                </c:pt>
                <c:pt idx="20">
                  <c:v>66.341200000000001</c:v>
                </c:pt>
                <c:pt idx="21">
                  <c:v>66.098699999999994</c:v>
                </c:pt>
                <c:pt idx="22">
                  <c:v>65.357699999999994</c:v>
                </c:pt>
                <c:pt idx="23">
                  <c:v>65.6601</c:v>
                </c:pt>
                <c:pt idx="24">
                  <c:v>65.6601</c:v>
                </c:pt>
                <c:pt idx="25">
                  <c:v>65.6601</c:v>
                </c:pt>
                <c:pt idx="26">
                  <c:v>65.585899999999995</c:v>
                </c:pt>
                <c:pt idx="27">
                  <c:v>65.569100000000006</c:v>
                </c:pt>
                <c:pt idx="28">
                  <c:v>65.668599999999998</c:v>
                </c:pt>
                <c:pt idx="29">
                  <c:v>66.019900000000007</c:v>
                </c:pt>
                <c:pt idx="30">
                  <c:v>66.062799999999996</c:v>
                </c:pt>
                <c:pt idx="31">
                  <c:v>66.062799999999996</c:v>
                </c:pt>
                <c:pt idx="32">
                  <c:v>66.062799999999996</c:v>
                </c:pt>
                <c:pt idx="33">
                  <c:v>65.651700000000005</c:v>
                </c:pt>
                <c:pt idx="34">
                  <c:v>65.714699999999993</c:v>
                </c:pt>
                <c:pt idx="35">
                  <c:v>65.678299999999993</c:v>
                </c:pt>
                <c:pt idx="36">
                  <c:v>66.542900000000003</c:v>
                </c:pt>
                <c:pt idx="37">
                  <c:v>66.704400000000007</c:v>
                </c:pt>
                <c:pt idx="38">
                  <c:v>66.704400000000007</c:v>
                </c:pt>
                <c:pt idx="39">
                  <c:v>66.704400000000007</c:v>
                </c:pt>
                <c:pt idx="40">
                  <c:v>66.247</c:v>
                </c:pt>
                <c:pt idx="41">
                  <c:v>66.202200000000005</c:v>
                </c:pt>
                <c:pt idx="42">
                  <c:v>65.856800000000007</c:v>
                </c:pt>
                <c:pt idx="43">
                  <c:v>65.540099999999995</c:v>
                </c:pt>
                <c:pt idx="44">
                  <c:v>65.514899999999997</c:v>
                </c:pt>
                <c:pt idx="45">
                  <c:v>65.514899999999997</c:v>
                </c:pt>
                <c:pt idx="46">
                  <c:v>65.514899999999997</c:v>
                </c:pt>
                <c:pt idx="47">
                  <c:v>65.258200000000002</c:v>
                </c:pt>
                <c:pt idx="48">
                  <c:v>65.618200000000002</c:v>
                </c:pt>
                <c:pt idx="49">
                  <c:v>65.757000000000005</c:v>
                </c:pt>
                <c:pt idx="50">
                  <c:v>65.889499999999998</c:v>
                </c:pt>
                <c:pt idx="51">
                  <c:v>65.814499999999995</c:v>
                </c:pt>
                <c:pt idx="52">
                  <c:v>65.814499999999995</c:v>
                </c:pt>
                <c:pt idx="53">
                  <c:v>65.814499999999995</c:v>
                </c:pt>
                <c:pt idx="54">
                  <c:v>65.795599999999993</c:v>
                </c:pt>
                <c:pt idx="55">
                  <c:v>65.800399999999996</c:v>
                </c:pt>
                <c:pt idx="56">
                  <c:v>65.843000000000004</c:v>
                </c:pt>
                <c:pt idx="57">
                  <c:v>65.964600000000004</c:v>
                </c:pt>
                <c:pt idx="58">
                  <c:v>65.964600000000004</c:v>
                </c:pt>
                <c:pt idx="59">
                  <c:v>65.964600000000004</c:v>
                </c:pt>
                <c:pt idx="60">
                  <c:v>65.964600000000004</c:v>
                </c:pt>
                <c:pt idx="61">
                  <c:v>66.076300000000003</c:v>
                </c:pt>
                <c:pt idx="62">
                  <c:v>65.767399999999995</c:v>
                </c:pt>
                <c:pt idx="63">
                  <c:v>65.588999999999999</c:v>
                </c:pt>
                <c:pt idx="64">
                  <c:v>65.402100000000004</c:v>
                </c:pt>
                <c:pt idx="65">
                  <c:v>65.420100000000005</c:v>
                </c:pt>
                <c:pt idx="66">
                  <c:v>65.420100000000005</c:v>
                </c:pt>
                <c:pt idx="67">
                  <c:v>65.420100000000005</c:v>
                </c:pt>
                <c:pt idx="68">
                  <c:v>64.669399999999996</c:v>
                </c:pt>
                <c:pt idx="69">
                  <c:v>64.316699999999997</c:v>
                </c:pt>
                <c:pt idx="70">
                  <c:v>64.280299999999997</c:v>
                </c:pt>
                <c:pt idx="71">
                  <c:v>63.741999999999997</c:v>
                </c:pt>
                <c:pt idx="72">
                  <c:v>63.770499999999998</c:v>
                </c:pt>
                <c:pt idx="73">
                  <c:v>63.770499999999998</c:v>
                </c:pt>
                <c:pt idx="74">
                  <c:v>63.770499999999998</c:v>
                </c:pt>
                <c:pt idx="75">
                  <c:v>64.499300000000005</c:v>
                </c:pt>
                <c:pt idx="76">
                  <c:v>64.168300000000002</c:v>
                </c:pt>
                <c:pt idx="77">
                  <c:v>64.592500000000001</c:v>
                </c:pt>
                <c:pt idx="78">
                  <c:v>64.801199999999994</c:v>
                </c:pt>
                <c:pt idx="79">
                  <c:v>64.734700000000004</c:v>
                </c:pt>
                <c:pt idx="80">
                  <c:v>64.734700000000004</c:v>
                </c:pt>
                <c:pt idx="81">
                  <c:v>64.734700000000004</c:v>
                </c:pt>
                <c:pt idx="82">
                  <c:v>65.417599999999993</c:v>
                </c:pt>
                <c:pt idx="83">
                  <c:v>65.4726</c:v>
                </c:pt>
                <c:pt idx="84">
                  <c:v>65.163899999999998</c:v>
                </c:pt>
                <c:pt idx="85">
                  <c:v>65.328100000000006</c:v>
                </c:pt>
                <c:pt idx="86">
                  <c:v>65.407200000000003</c:v>
                </c:pt>
                <c:pt idx="87">
                  <c:v>65.407200000000003</c:v>
                </c:pt>
                <c:pt idx="88">
                  <c:v>65.407200000000003</c:v>
                </c:pt>
                <c:pt idx="89">
                  <c:v>65.349800000000002</c:v>
                </c:pt>
                <c:pt idx="90">
                  <c:v>64.776600000000002</c:v>
                </c:pt>
                <c:pt idx="91">
                  <c:v>64.737300000000005</c:v>
                </c:pt>
                <c:pt idx="92">
                  <c:v>64.399100000000004</c:v>
                </c:pt>
                <c:pt idx="93">
                  <c:v>64.517099999999999</c:v>
                </c:pt>
                <c:pt idx="94">
                  <c:v>64.517099999999999</c:v>
                </c:pt>
                <c:pt idx="95">
                  <c:v>64.517099999999999</c:v>
                </c:pt>
                <c:pt idx="96">
                  <c:v>64.246899999999997</c:v>
                </c:pt>
                <c:pt idx="97">
                  <c:v>64.242199999999997</c:v>
                </c:pt>
                <c:pt idx="98">
                  <c:v>63.945</c:v>
                </c:pt>
                <c:pt idx="99">
                  <c:v>64.068799999999996</c:v>
                </c:pt>
                <c:pt idx="100">
                  <c:v>63.9602</c:v>
                </c:pt>
                <c:pt idx="101">
                  <c:v>63.9602</c:v>
                </c:pt>
                <c:pt idx="102">
                  <c:v>63.9602</c:v>
                </c:pt>
                <c:pt idx="103">
                  <c:v>63.786000000000001</c:v>
                </c:pt>
                <c:pt idx="104">
                  <c:v>63.790599999999998</c:v>
                </c:pt>
                <c:pt idx="105">
                  <c:v>63.979799999999997</c:v>
                </c:pt>
                <c:pt idx="106">
                  <c:v>64.679400000000001</c:v>
                </c:pt>
                <c:pt idx="107">
                  <c:v>64.705299999999994</c:v>
                </c:pt>
                <c:pt idx="108">
                  <c:v>64.705299999999994</c:v>
                </c:pt>
                <c:pt idx="109">
                  <c:v>64.705299999999994</c:v>
                </c:pt>
                <c:pt idx="110">
                  <c:v>64.691699999999997</c:v>
                </c:pt>
                <c:pt idx="111">
                  <c:v>64.631399999999999</c:v>
                </c:pt>
                <c:pt idx="112">
                  <c:v>64.631399999999999</c:v>
                </c:pt>
                <c:pt idx="113">
                  <c:v>64.631399999999999</c:v>
                </c:pt>
                <c:pt idx="114">
                  <c:v>64.631399999999999</c:v>
                </c:pt>
                <c:pt idx="115">
                  <c:v>64.631399999999999</c:v>
                </c:pt>
                <c:pt idx="116">
                  <c:v>64.631399999999999</c:v>
                </c:pt>
                <c:pt idx="117">
                  <c:v>65.334999999999994</c:v>
                </c:pt>
                <c:pt idx="118">
                  <c:v>65.2166</c:v>
                </c:pt>
                <c:pt idx="119">
                  <c:v>65.228700000000003</c:v>
                </c:pt>
                <c:pt idx="120">
                  <c:v>65.228700000000003</c:v>
                </c:pt>
                <c:pt idx="121">
                  <c:v>65.228700000000003</c:v>
                </c:pt>
                <c:pt idx="122">
                  <c:v>65.228700000000003</c:v>
                </c:pt>
                <c:pt idx="123">
                  <c:v>65.228700000000003</c:v>
                </c:pt>
                <c:pt idx="124">
                  <c:v>65.470299999999995</c:v>
                </c:pt>
                <c:pt idx="125">
                  <c:v>65.3001</c:v>
                </c:pt>
                <c:pt idx="126">
                  <c:v>64.8489</c:v>
                </c:pt>
                <c:pt idx="127">
                  <c:v>64.559799999999996</c:v>
                </c:pt>
                <c:pt idx="128">
                  <c:v>64.6327</c:v>
                </c:pt>
                <c:pt idx="129">
                  <c:v>64.6327</c:v>
                </c:pt>
                <c:pt idx="130">
                  <c:v>64.6327</c:v>
                </c:pt>
                <c:pt idx="131">
                  <c:v>64.488799999999998</c:v>
                </c:pt>
                <c:pt idx="132">
                  <c:v>64.537199999999999</c:v>
                </c:pt>
                <c:pt idx="133">
                  <c:v>64.415599999999998</c:v>
                </c:pt>
                <c:pt idx="134">
                  <c:v>64.491299999999995</c:v>
                </c:pt>
                <c:pt idx="135">
                  <c:v>64.610600000000005</c:v>
                </c:pt>
                <c:pt idx="136">
                  <c:v>64.610600000000005</c:v>
                </c:pt>
                <c:pt idx="137">
                  <c:v>64.610600000000005</c:v>
                </c:pt>
                <c:pt idx="138">
                  <c:v>64.4636</c:v>
                </c:pt>
                <c:pt idx="139">
                  <c:v>64.539400000000001</c:v>
                </c:pt>
                <c:pt idx="140">
                  <c:v>64.9084</c:v>
                </c:pt>
                <c:pt idx="141">
                  <c:v>65.058300000000003</c:v>
                </c:pt>
                <c:pt idx="142">
                  <c:v>65.383399999999995</c:v>
                </c:pt>
                <c:pt idx="143">
                  <c:v>65.383399999999995</c:v>
                </c:pt>
                <c:pt idx="144">
                  <c:v>65.383399999999995</c:v>
                </c:pt>
                <c:pt idx="145">
                  <c:v>65.554699999999997</c:v>
                </c:pt>
                <c:pt idx="146">
                  <c:v>65.1614</c:v>
                </c:pt>
                <c:pt idx="147">
                  <c:v>65.124300000000005</c:v>
                </c:pt>
                <c:pt idx="148">
                  <c:v>65.233999999999995</c:v>
                </c:pt>
                <c:pt idx="149">
                  <c:v>65.039500000000004</c:v>
                </c:pt>
                <c:pt idx="150">
                  <c:v>65.039500000000004</c:v>
                </c:pt>
                <c:pt idx="151">
                  <c:v>65.039500000000004</c:v>
                </c:pt>
                <c:pt idx="152">
                  <c:v>64.791899999999998</c:v>
                </c:pt>
                <c:pt idx="153">
                  <c:v>64.515799999999999</c:v>
                </c:pt>
                <c:pt idx="154">
                  <c:v>64.515799999999999</c:v>
                </c:pt>
                <c:pt idx="155">
                  <c:v>64.631399999999999</c:v>
                </c:pt>
                <c:pt idx="156">
                  <c:v>64.432599999999994</c:v>
                </c:pt>
                <c:pt idx="157">
                  <c:v>64.432599999999994</c:v>
                </c:pt>
                <c:pt idx="158">
                  <c:v>64.432599999999994</c:v>
                </c:pt>
                <c:pt idx="159">
                  <c:v>64.318700000000007</c:v>
                </c:pt>
                <c:pt idx="160">
                  <c:v>64.3352</c:v>
                </c:pt>
                <c:pt idx="161">
                  <c:v>63.979399999999998</c:v>
                </c:pt>
                <c:pt idx="162">
                  <c:v>63.387700000000002</c:v>
                </c:pt>
                <c:pt idx="163">
                  <c:v>63.1295</c:v>
                </c:pt>
                <c:pt idx="164">
                  <c:v>63.1295</c:v>
                </c:pt>
                <c:pt idx="165">
                  <c:v>63.1295</c:v>
                </c:pt>
                <c:pt idx="166">
                  <c:v>62.909500000000001</c:v>
                </c:pt>
                <c:pt idx="167">
                  <c:v>62.5229</c:v>
                </c:pt>
                <c:pt idx="168">
                  <c:v>62.808300000000003</c:v>
                </c:pt>
                <c:pt idx="169">
                  <c:v>63.045200000000001</c:v>
                </c:pt>
                <c:pt idx="170">
                  <c:v>63.075600000000001</c:v>
                </c:pt>
                <c:pt idx="171">
                  <c:v>63.075600000000001</c:v>
                </c:pt>
                <c:pt idx="172">
                  <c:v>63.075600000000001</c:v>
                </c:pt>
                <c:pt idx="173">
                  <c:v>63.054099999999998</c:v>
                </c:pt>
                <c:pt idx="174">
                  <c:v>63.226500000000001</c:v>
                </c:pt>
                <c:pt idx="175">
                  <c:v>63.495100000000001</c:v>
                </c:pt>
                <c:pt idx="176">
                  <c:v>63.401299999999999</c:v>
                </c:pt>
                <c:pt idx="177">
                  <c:v>63.584099999999999</c:v>
                </c:pt>
                <c:pt idx="178">
                  <c:v>63.584099999999999</c:v>
                </c:pt>
                <c:pt idx="179">
                  <c:v>63.584099999999999</c:v>
                </c:pt>
                <c:pt idx="180">
                  <c:v>63.869900000000001</c:v>
                </c:pt>
                <c:pt idx="181">
                  <c:v>63.765999999999998</c:v>
                </c:pt>
                <c:pt idx="182">
                  <c:v>63.7988</c:v>
                </c:pt>
                <c:pt idx="183">
                  <c:v>62.994399999999999</c:v>
                </c:pt>
                <c:pt idx="184">
                  <c:v>63.020400000000002</c:v>
                </c:pt>
                <c:pt idx="185">
                  <c:v>63.020400000000002</c:v>
                </c:pt>
                <c:pt idx="186">
                  <c:v>63.020400000000002</c:v>
                </c:pt>
                <c:pt idx="187">
                  <c:v>62.828000000000003</c:v>
                </c:pt>
                <c:pt idx="188">
                  <c:v>62.812899999999999</c:v>
                </c:pt>
                <c:pt idx="189">
                  <c:v>62.945099999999996</c:v>
                </c:pt>
                <c:pt idx="190">
                  <c:v>62.828600000000002</c:v>
                </c:pt>
                <c:pt idx="191">
                  <c:v>62.866599999999998</c:v>
                </c:pt>
                <c:pt idx="192">
                  <c:v>62.866599999999998</c:v>
                </c:pt>
                <c:pt idx="193">
                  <c:v>62.866599999999998</c:v>
                </c:pt>
                <c:pt idx="194">
                  <c:v>62.977600000000002</c:v>
                </c:pt>
                <c:pt idx="195">
                  <c:v>63.128999999999998</c:v>
                </c:pt>
                <c:pt idx="196">
                  <c:v>63.116199999999999</c:v>
                </c:pt>
                <c:pt idx="197">
                  <c:v>63.157200000000003</c:v>
                </c:pt>
                <c:pt idx="198">
                  <c:v>63.127099999999999</c:v>
                </c:pt>
                <c:pt idx="199">
                  <c:v>63.127099999999999</c:v>
                </c:pt>
                <c:pt idx="200">
                  <c:v>63.127099999999999</c:v>
                </c:pt>
                <c:pt idx="201">
                  <c:v>63.521000000000001</c:v>
                </c:pt>
                <c:pt idx="202">
                  <c:v>63.379100000000001</c:v>
                </c:pt>
                <c:pt idx="203">
                  <c:v>63.417200000000001</c:v>
                </c:pt>
                <c:pt idx="204">
                  <c:v>63.834000000000003</c:v>
                </c:pt>
                <c:pt idx="205">
                  <c:v>64.642300000000006</c:v>
                </c:pt>
                <c:pt idx="206">
                  <c:v>64.642300000000006</c:v>
                </c:pt>
                <c:pt idx="207">
                  <c:v>64.642300000000006</c:v>
                </c:pt>
                <c:pt idx="208">
                  <c:v>65.054599999999994</c:v>
                </c:pt>
                <c:pt idx="209">
                  <c:v>65.203000000000003</c:v>
                </c:pt>
                <c:pt idx="210">
                  <c:v>65.093199999999996</c:v>
                </c:pt>
                <c:pt idx="211">
                  <c:v>65.129900000000006</c:v>
                </c:pt>
                <c:pt idx="212">
                  <c:v>65.254300000000001</c:v>
                </c:pt>
                <c:pt idx="213">
                  <c:v>65.254300000000001</c:v>
                </c:pt>
                <c:pt idx="214">
                  <c:v>65.254300000000001</c:v>
                </c:pt>
                <c:pt idx="215">
                  <c:v>65.428700000000006</c:v>
                </c:pt>
                <c:pt idx="216">
                  <c:v>65.601699999999994</c:v>
                </c:pt>
                <c:pt idx="217">
                  <c:v>65.203199999999995</c:v>
                </c:pt>
                <c:pt idx="218">
                  <c:v>65.890699999999995</c:v>
                </c:pt>
                <c:pt idx="219">
                  <c:v>65.996099999999998</c:v>
                </c:pt>
                <c:pt idx="220">
                  <c:v>65.996099999999998</c:v>
                </c:pt>
                <c:pt idx="221">
                  <c:v>65.996099999999998</c:v>
                </c:pt>
                <c:pt idx="222">
                  <c:v>66.608199999999997</c:v>
                </c:pt>
                <c:pt idx="223">
                  <c:v>66.784000000000006</c:v>
                </c:pt>
                <c:pt idx="224">
                  <c:v>66.263000000000005</c:v>
                </c:pt>
                <c:pt idx="225">
                  <c:v>65.619600000000005</c:v>
                </c:pt>
                <c:pt idx="226">
                  <c:v>65.604600000000005</c:v>
                </c:pt>
                <c:pt idx="227">
                  <c:v>65.604600000000005</c:v>
                </c:pt>
                <c:pt idx="228">
                  <c:v>65.604600000000005</c:v>
                </c:pt>
                <c:pt idx="229">
                  <c:v>65.973500000000001</c:v>
                </c:pt>
                <c:pt idx="230">
                  <c:v>66.260800000000003</c:v>
                </c:pt>
                <c:pt idx="231">
                  <c:v>66.412700000000001</c:v>
                </c:pt>
                <c:pt idx="232">
                  <c:v>66.747100000000003</c:v>
                </c:pt>
                <c:pt idx="233">
                  <c:v>66.489699999999999</c:v>
                </c:pt>
                <c:pt idx="234">
                  <c:v>66.489699999999999</c:v>
                </c:pt>
                <c:pt idx="235">
                  <c:v>66.489699999999999</c:v>
                </c:pt>
                <c:pt idx="236">
                  <c:v>66.623500000000007</c:v>
                </c:pt>
                <c:pt idx="237">
                  <c:v>66.907200000000003</c:v>
                </c:pt>
                <c:pt idx="238">
                  <c:v>66.500200000000007</c:v>
                </c:pt>
                <c:pt idx="239">
                  <c:v>66.052800000000005</c:v>
                </c:pt>
                <c:pt idx="240">
                  <c:v>65.998099999999994</c:v>
                </c:pt>
                <c:pt idx="241">
                  <c:v>65.998099999999994</c:v>
                </c:pt>
                <c:pt idx="242">
                  <c:v>65.998099999999994</c:v>
                </c:pt>
                <c:pt idx="243">
                  <c:v>65.569800000000001</c:v>
                </c:pt>
                <c:pt idx="244">
                  <c:v>65.439300000000003</c:v>
                </c:pt>
                <c:pt idx="245">
                  <c:v>65.432100000000005</c:v>
                </c:pt>
                <c:pt idx="246">
                  <c:v>65.190899999999999</c:v>
                </c:pt>
                <c:pt idx="247">
                  <c:v>64.471100000000007</c:v>
                </c:pt>
                <c:pt idx="248">
                  <c:v>64.471100000000007</c:v>
                </c:pt>
                <c:pt idx="249">
                  <c:v>64.471100000000007</c:v>
                </c:pt>
                <c:pt idx="250">
                  <c:v>63.827199999999998</c:v>
                </c:pt>
                <c:pt idx="251">
                  <c:v>64.121300000000005</c:v>
                </c:pt>
                <c:pt idx="252">
                  <c:v>64.429000000000002</c:v>
                </c:pt>
                <c:pt idx="253">
                  <c:v>64.219899999999996</c:v>
                </c:pt>
                <c:pt idx="254">
                  <c:v>63.848700000000001</c:v>
                </c:pt>
                <c:pt idx="255">
                  <c:v>63.848700000000001</c:v>
                </c:pt>
                <c:pt idx="256">
                  <c:v>63.848700000000001</c:v>
                </c:pt>
                <c:pt idx="257">
                  <c:v>63.945300000000003</c:v>
                </c:pt>
                <c:pt idx="258">
                  <c:v>63.706000000000003</c:v>
                </c:pt>
                <c:pt idx="259">
                  <c:v>64.187299999999993</c:v>
                </c:pt>
                <c:pt idx="260">
                  <c:v>64.288799999999995</c:v>
                </c:pt>
                <c:pt idx="261">
                  <c:v>64.415599999999998</c:v>
                </c:pt>
                <c:pt idx="262">
                  <c:v>64.415599999999998</c:v>
                </c:pt>
                <c:pt idx="263">
                  <c:v>64.415599999999998</c:v>
                </c:pt>
                <c:pt idx="264">
                  <c:v>64.640699999999995</c:v>
                </c:pt>
                <c:pt idx="265">
                  <c:v>65.066999999999993</c:v>
                </c:pt>
                <c:pt idx="266">
                  <c:v>65.439899999999994</c:v>
                </c:pt>
                <c:pt idx="267">
                  <c:v>65.131200000000007</c:v>
                </c:pt>
                <c:pt idx="268">
                  <c:v>65.03</c:v>
                </c:pt>
                <c:pt idx="269">
                  <c:v>65.03</c:v>
                </c:pt>
                <c:pt idx="270">
                  <c:v>65.03</c:v>
                </c:pt>
                <c:pt idx="271">
                  <c:v>64.825900000000004</c:v>
                </c:pt>
                <c:pt idx="272">
                  <c:v>64.867199999999997</c:v>
                </c:pt>
                <c:pt idx="273">
                  <c:v>65.0976</c:v>
                </c:pt>
                <c:pt idx="274">
                  <c:v>64.741600000000005</c:v>
                </c:pt>
                <c:pt idx="275">
                  <c:v>64.223699999999994</c:v>
                </c:pt>
                <c:pt idx="276">
                  <c:v>64.223699999999994</c:v>
                </c:pt>
                <c:pt idx="277">
                  <c:v>64.223699999999994</c:v>
                </c:pt>
                <c:pt idx="278">
                  <c:v>64.365200000000002</c:v>
                </c:pt>
                <c:pt idx="279">
                  <c:v>64.254800000000003</c:v>
                </c:pt>
                <c:pt idx="280">
                  <c:v>64.345500000000001</c:v>
                </c:pt>
                <c:pt idx="281">
                  <c:v>64.014399999999995</c:v>
                </c:pt>
                <c:pt idx="282">
                  <c:v>63.9542</c:v>
                </c:pt>
                <c:pt idx="283">
                  <c:v>63.9542</c:v>
                </c:pt>
                <c:pt idx="284">
                  <c:v>63.9542</c:v>
                </c:pt>
                <c:pt idx="285">
                  <c:v>63.760599999999997</c:v>
                </c:pt>
                <c:pt idx="286">
                  <c:v>63.633600000000001</c:v>
                </c:pt>
                <c:pt idx="287">
                  <c:v>63.799700000000001</c:v>
                </c:pt>
                <c:pt idx="288">
                  <c:v>63.86</c:v>
                </c:pt>
                <c:pt idx="289">
                  <c:v>63.996600000000001</c:v>
                </c:pt>
                <c:pt idx="290">
                  <c:v>63.996600000000001</c:v>
                </c:pt>
                <c:pt idx="291">
                  <c:v>63.996600000000001</c:v>
                </c:pt>
                <c:pt idx="292">
                  <c:v>63.87</c:v>
                </c:pt>
                <c:pt idx="293">
                  <c:v>63.832000000000001</c:v>
                </c:pt>
                <c:pt idx="294">
                  <c:v>63.873399999999997</c:v>
                </c:pt>
                <c:pt idx="295">
                  <c:v>63.774799999999999</c:v>
                </c:pt>
                <c:pt idx="296">
                  <c:v>64.031599999999997</c:v>
                </c:pt>
                <c:pt idx="297">
                  <c:v>64.031599999999997</c:v>
                </c:pt>
                <c:pt idx="298">
                  <c:v>64.031599999999997</c:v>
                </c:pt>
                <c:pt idx="299">
                  <c:v>64.031599999999997</c:v>
                </c:pt>
                <c:pt idx="300">
                  <c:v>63.247999999999998</c:v>
                </c:pt>
                <c:pt idx="301">
                  <c:v>63.588000000000001</c:v>
                </c:pt>
                <c:pt idx="302">
                  <c:v>63.729799999999997</c:v>
                </c:pt>
                <c:pt idx="303">
                  <c:v>63.729500000000002</c:v>
                </c:pt>
                <c:pt idx="304">
                  <c:v>63.729500000000002</c:v>
                </c:pt>
                <c:pt idx="305">
                  <c:v>63.729500000000002</c:v>
                </c:pt>
                <c:pt idx="306">
                  <c:v>63.912100000000002</c:v>
                </c:pt>
                <c:pt idx="307">
                  <c:v>63.853000000000002</c:v>
                </c:pt>
                <c:pt idx="308">
                  <c:v>64.200900000000004</c:v>
                </c:pt>
                <c:pt idx="309">
                  <c:v>64.210099999999997</c:v>
                </c:pt>
                <c:pt idx="310">
                  <c:v>63.888100000000001</c:v>
                </c:pt>
                <c:pt idx="311">
                  <c:v>63.888100000000001</c:v>
                </c:pt>
                <c:pt idx="312">
                  <c:v>63.888100000000001</c:v>
                </c:pt>
                <c:pt idx="313">
                  <c:v>63.754199999999997</c:v>
                </c:pt>
                <c:pt idx="314">
                  <c:v>63.773000000000003</c:v>
                </c:pt>
                <c:pt idx="315">
                  <c:v>64.021299999999997</c:v>
                </c:pt>
                <c:pt idx="316">
                  <c:v>63.843000000000004</c:v>
                </c:pt>
                <c:pt idx="317">
                  <c:v>63.710099999999997</c:v>
                </c:pt>
                <c:pt idx="318">
                  <c:v>63.710099999999997</c:v>
                </c:pt>
                <c:pt idx="319">
                  <c:v>63.710099999999997</c:v>
                </c:pt>
                <c:pt idx="320">
                  <c:v>63.7637</c:v>
                </c:pt>
                <c:pt idx="321">
                  <c:v>64.023899999999998</c:v>
                </c:pt>
                <c:pt idx="322">
                  <c:v>63.972200000000001</c:v>
                </c:pt>
                <c:pt idx="323">
                  <c:v>64.100499999999997</c:v>
                </c:pt>
                <c:pt idx="324">
                  <c:v>64.081699999999998</c:v>
                </c:pt>
                <c:pt idx="325">
                  <c:v>64.081699999999998</c:v>
                </c:pt>
                <c:pt idx="326">
                  <c:v>64.081699999999998</c:v>
                </c:pt>
                <c:pt idx="327">
                  <c:v>64.409700000000001</c:v>
                </c:pt>
                <c:pt idx="328">
                  <c:v>64.140100000000004</c:v>
                </c:pt>
                <c:pt idx="329">
                  <c:v>64.194800000000001</c:v>
                </c:pt>
                <c:pt idx="330">
                  <c:v>63.813499999999998</c:v>
                </c:pt>
                <c:pt idx="331">
                  <c:v>63.718499999999999</c:v>
                </c:pt>
                <c:pt idx="332">
                  <c:v>63.718499999999999</c:v>
                </c:pt>
                <c:pt idx="333">
                  <c:v>63.718499999999999</c:v>
                </c:pt>
                <c:pt idx="334">
                  <c:v>63.724400000000003</c:v>
                </c:pt>
                <c:pt idx="335">
                  <c:v>63.578800000000001</c:v>
                </c:pt>
                <c:pt idx="336">
                  <c:v>63.565300000000001</c:v>
                </c:pt>
                <c:pt idx="337">
                  <c:v>63.225700000000003</c:v>
                </c:pt>
                <c:pt idx="338">
                  <c:v>62.554400000000001</c:v>
                </c:pt>
                <c:pt idx="339">
                  <c:v>62.554400000000001</c:v>
                </c:pt>
                <c:pt idx="340">
                  <c:v>62.554400000000001</c:v>
                </c:pt>
                <c:pt idx="341">
                  <c:v>62.768599999999999</c:v>
                </c:pt>
                <c:pt idx="342">
                  <c:v>62.532600000000002</c:v>
                </c:pt>
                <c:pt idx="343">
                  <c:v>62.583100000000002</c:v>
                </c:pt>
                <c:pt idx="344">
                  <c:v>62.528300000000002</c:v>
                </c:pt>
                <c:pt idx="345">
                  <c:v>62.4071</c:v>
                </c:pt>
                <c:pt idx="346">
                  <c:v>62.4071</c:v>
                </c:pt>
                <c:pt idx="347">
                  <c:v>62.4071</c:v>
                </c:pt>
                <c:pt idx="348">
                  <c:v>62.249899999999997</c:v>
                </c:pt>
                <c:pt idx="349">
                  <c:v>62.167299999999997</c:v>
                </c:pt>
                <c:pt idx="350">
                  <c:v>61.7164</c:v>
                </c:pt>
                <c:pt idx="351">
                  <c:v>61.767600000000002</c:v>
                </c:pt>
                <c:pt idx="352">
                  <c:v>62.031500000000001</c:v>
                </c:pt>
                <c:pt idx="353">
                  <c:v>62.031500000000001</c:v>
                </c:pt>
                <c:pt idx="354">
                  <c:v>62.031500000000001</c:v>
                </c:pt>
                <c:pt idx="355">
                  <c:v>61.905700000000003</c:v>
                </c:pt>
                <c:pt idx="356">
                  <c:v>61.905700000000003</c:v>
                </c:pt>
                <c:pt idx="357">
                  <c:v>61.905700000000003</c:v>
                </c:pt>
                <c:pt idx="358">
                  <c:v>61.905700000000003</c:v>
                </c:pt>
                <c:pt idx="359">
                  <c:v>61.905700000000003</c:v>
                </c:pt>
                <c:pt idx="360">
                  <c:v>61.905700000000003</c:v>
                </c:pt>
                <c:pt idx="361">
                  <c:v>61.905700000000003</c:v>
                </c:pt>
                <c:pt idx="362">
                  <c:v>61.905700000000003</c:v>
                </c:pt>
                <c:pt idx="363">
                  <c:v>61.905700000000003</c:v>
                </c:pt>
                <c:pt idx="364">
                  <c:v>61.905700000000003</c:v>
                </c:pt>
                <c:pt idx="365">
                  <c:v>61.234000000000002</c:v>
                </c:pt>
                <c:pt idx="366">
                  <c:v>61.263199999999998</c:v>
                </c:pt>
                <c:pt idx="367">
                  <c:v>61.263199999999998</c:v>
                </c:pt>
                <c:pt idx="368">
                  <c:v>61.263199999999998</c:v>
                </c:pt>
                <c:pt idx="369">
                  <c:v>60.947400000000002</c:v>
                </c:pt>
                <c:pt idx="370">
                  <c:v>61.414000000000001</c:v>
                </c:pt>
                <c:pt idx="371">
                  <c:v>61.4328</c:v>
                </c:pt>
                <c:pt idx="372">
                  <c:v>61.569400000000002</c:v>
                </c:pt>
                <c:pt idx="373">
                  <c:v>61.533299999999997</c:v>
                </c:pt>
                <c:pt idx="374">
                  <c:v>61.533299999999997</c:v>
                </c:pt>
                <c:pt idx="375">
                  <c:v>61.533299999999997</c:v>
                </c:pt>
                <c:pt idx="376">
                  <c:v>61.465400000000002</c:v>
                </c:pt>
                <c:pt idx="377">
                  <c:v>61.855200000000004</c:v>
                </c:pt>
                <c:pt idx="378">
                  <c:v>61.834299999999999</c:v>
                </c:pt>
                <c:pt idx="379">
                  <c:v>61.951500000000003</c:v>
                </c:pt>
                <c:pt idx="380">
                  <c:v>61.803100000000001</c:v>
                </c:pt>
                <c:pt idx="381">
                  <c:v>61.803100000000001</c:v>
                </c:pt>
                <c:pt idx="382">
                  <c:v>61.803100000000001</c:v>
                </c:pt>
                <c:pt idx="383">
                  <c:v>62.338000000000001</c:v>
                </c:pt>
                <c:pt idx="384">
                  <c:v>62.829900000000002</c:v>
                </c:pt>
                <c:pt idx="385">
                  <c:v>62.3934</c:v>
                </c:pt>
                <c:pt idx="386">
                  <c:v>63.035899999999998</c:v>
                </c:pt>
                <c:pt idx="387">
                  <c:v>63.138500000000001</c:v>
                </c:pt>
                <c:pt idx="388">
                  <c:v>63.138500000000001</c:v>
                </c:pt>
                <c:pt idx="389">
                  <c:v>63.138500000000001</c:v>
                </c:pt>
                <c:pt idx="390">
                  <c:v>63.909100000000002</c:v>
                </c:pt>
                <c:pt idx="391">
                  <c:v>63.434199999999997</c:v>
                </c:pt>
                <c:pt idx="392">
                  <c:v>63.174199999999999</c:v>
                </c:pt>
                <c:pt idx="393">
                  <c:v>62.797699999999999</c:v>
                </c:pt>
                <c:pt idx="394">
                  <c:v>63.472000000000001</c:v>
                </c:pt>
                <c:pt idx="395">
                  <c:v>63.472000000000001</c:v>
                </c:pt>
                <c:pt idx="396">
                  <c:v>63.472000000000001</c:v>
                </c:pt>
                <c:pt idx="397">
                  <c:v>63.770800000000001</c:v>
                </c:pt>
                <c:pt idx="398">
                  <c:v>63.948999999999998</c:v>
                </c:pt>
                <c:pt idx="399">
                  <c:v>63.046999999999997</c:v>
                </c:pt>
                <c:pt idx="400">
                  <c:v>63.601599999999998</c:v>
                </c:pt>
                <c:pt idx="401">
                  <c:v>63.453600000000002</c:v>
                </c:pt>
                <c:pt idx="402">
                  <c:v>63.453600000000002</c:v>
                </c:pt>
                <c:pt idx="403">
                  <c:v>63.453600000000002</c:v>
                </c:pt>
                <c:pt idx="404">
                  <c:v>63.308500000000002</c:v>
                </c:pt>
                <c:pt idx="405">
                  <c:v>63.769799999999996</c:v>
                </c:pt>
                <c:pt idx="406">
                  <c:v>63.6873</c:v>
                </c:pt>
                <c:pt idx="407">
                  <c:v>63.741300000000003</c:v>
                </c:pt>
                <c:pt idx="408">
                  <c:v>64.300799999999995</c:v>
                </c:pt>
                <c:pt idx="409">
                  <c:v>64.300799999999995</c:v>
                </c:pt>
                <c:pt idx="410">
                  <c:v>64.300799999999995</c:v>
                </c:pt>
                <c:pt idx="411">
                  <c:v>64.300799999999995</c:v>
                </c:pt>
                <c:pt idx="412">
                  <c:v>64.921300000000002</c:v>
                </c:pt>
                <c:pt idx="413">
                  <c:v>65.517700000000005</c:v>
                </c:pt>
                <c:pt idx="414">
                  <c:v>65.609700000000004</c:v>
                </c:pt>
                <c:pt idx="415">
                  <c:v>66.990899999999996</c:v>
                </c:pt>
                <c:pt idx="416">
                  <c:v>66.990899999999996</c:v>
                </c:pt>
                <c:pt idx="417">
                  <c:v>66.990899999999996</c:v>
                </c:pt>
                <c:pt idx="418">
                  <c:v>66.327399999999997</c:v>
                </c:pt>
                <c:pt idx="419">
                  <c:v>66.443700000000007</c:v>
                </c:pt>
                <c:pt idx="420">
                  <c:v>66.078400000000002</c:v>
                </c:pt>
                <c:pt idx="421">
                  <c:v>66.185400000000001</c:v>
                </c:pt>
                <c:pt idx="422">
                  <c:v>67.517499999999998</c:v>
                </c:pt>
                <c:pt idx="423">
                  <c:v>67.517499999999998</c:v>
                </c:pt>
                <c:pt idx="424">
                  <c:v>67.517499999999998</c:v>
                </c:pt>
                <c:pt idx="425">
                  <c:v>67.517499999999998</c:v>
                </c:pt>
                <c:pt idx="426">
                  <c:v>72.020799999999994</c:v>
                </c:pt>
                <c:pt idx="427">
                  <c:v>71.471999999999994</c:v>
                </c:pt>
                <c:pt idx="428">
                  <c:v>74.0274</c:v>
                </c:pt>
                <c:pt idx="429">
                  <c:v>73.188199999999995</c:v>
                </c:pt>
                <c:pt idx="430">
                  <c:v>73.188199999999995</c:v>
                </c:pt>
                <c:pt idx="431">
                  <c:v>73.188199999999995</c:v>
                </c:pt>
                <c:pt idx="432">
                  <c:v>74.126199999999997</c:v>
                </c:pt>
                <c:pt idx="433">
                  <c:v>73.889600000000002</c:v>
                </c:pt>
                <c:pt idx="434">
                  <c:v>77.213099999999997</c:v>
                </c:pt>
                <c:pt idx="435">
                  <c:v>80.156999999999996</c:v>
                </c:pt>
                <c:pt idx="436">
                  <c:v>78.044300000000007</c:v>
                </c:pt>
                <c:pt idx="437">
                  <c:v>78.044300000000007</c:v>
                </c:pt>
                <c:pt idx="438">
                  <c:v>78.044300000000007</c:v>
                </c:pt>
                <c:pt idx="439">
                  <c:v>80.881500000000003</c:v>
                </c:pt>
                <c:pt idx="440">
                  <c:v>78.849299999999999</c:v>
                </c:pt>
                <c:pt idx="441">
                  <c:v>77.7928</c:v>
                </c:pt>
                <c:pt idx="442">
                  <c:v>78.722300000000004</c:v>
                </c:pt>
                <c:pt idx="443">
                  <c:v>77.732500000000002</c:v>
                </c:pt>
                <c:pt idx="444">
                  <c:v>77.732500000000002</c:v>
                </c:pt>
                <c:pt idx="445">
                  <c:v>77.732500000000002</c:v>
                </c:pt>
                <c:pt idx="446">
                  <c:v>77.732500000000002</c:v>
                </c:pt>
                <c:pt idx="447">
                  <c:v>77.732500000000002</c:v>
                </c:pt>
                <c:pt idx="448">
                  <c:v>77.732500000000002</c:v>
                </c:pt>
                <c:pt idx="449">
                  <c:v>77.732500000000002</c:v>
                </c:pt>
                <c:pt idx="450">
                  <c:v>77.732500000000002</c:v>
                </c:pt>
                <c:pt idx="451">
                  <c:v>77.732500000000002</c:v>
                </c:pt>
                <c:pt idx="452">
                  <c:v>77.732500000000002</c:v>
                </c:pt>
                <c:pt idx="453">
                  <c:v>76.407399999999996</c:v>
                </c:pt>
                <c:pt idx="454">
                  <c:v>75.454999999999998</c:v>
                </c:pt>
                <c:pt idx="455">
                  <c:v>75.749899999999997</c:v>
                </c:pt>
                <c:pt idx="456">
                  <c:v>74.605000000000004</c:v>
                </c:pt>
                <c:pt idx="457">
                  <c:v>73.751499999999993</c:v>
                </c:pt>
                <c:pt idx="458">
                  <c:v>73.751499999999993</c:v>
                </c:pt>
                <c:pt idx="459">
                  <c:v>73.751499999999993</c:v>
                </c:pt>
                <c:pt idx="460">
                  <c:v>73.524500000000003</c:v>
                </c:pt>
                <c:pt idx="461">
                  <c:v>73.314999999999998</c:v>
                </c:pt>
                <c:pt idx="462">
                  <c:v>73.714500000000001</c:v>
                </c:pt>
                <c:pt idx="463">
                  <c:v>74.7119</c:v>
                </c:pt>
                <c:pt idx="464">
                  <c:v>73.944100000000006</c:v>
                </c:pt>
                <c:pt idx="465">
                  <c:v>73.944100000000006</c:v>
                </c:pt>
                <c:pt idx="466">
                  <c:v>73.944100000000006</c:v>
                </c:pt>
                <c:pt idx="467">
                  <c:v>74.665700000000001</c:v>
                </c:pt>
                <c:pt idx="468">
                  <c:v>76.256200000000007</c:v>
                </c:pt>
                <c:pt idx="469">
                  <c:v>77.041600000000003</c:v>
                </c:pt>
                <c:pt idx="470">
                  <c:v>75.129000000000005</c:v>
                </c:pt>
                <c:pt idx="471">
                  <c:v>74.716300000000004</c:v>
                </c:pt>
                <c:pt idx="472">
                  <c:v>74.716300000000004</c:v>
                </c:pt>
                <c:pt idx="473">
                  <c:v>74.716300000000004</c:v>
                </c:pt>
                <c:pt idx="474">
                  <c:v>74.495999999999995</c:v>
                </c:pt>
                <c:pt idx="475">
                  <c:v>74.570599999999999</c:v>
                </c:pt>
                <c:pt idx="476">
                  <c:v>73.689400000000006</c:v>
                </c:pt>
                <c:pt idx="477">
                  <c:v>72.726299999999995</c:v>
                </c:pt>
                <c:pt idx="478">
                  <c:v>72.726299999999995</c:v>
                </c:pt>
                <c:pt idx="479">
                  <c:v>72.726299999999995</c:v>
                </c:pt>
                <c:pt idx="480">
                  <c:v>72.726299999999995</c:v>
                </c:pt>
                <c:pt idx="481">
                  <c:v>72.726299999999995</c:v>
                </c:pt>
                <c:pt idx="482">
                  <c:v>72.726299999999995</c:v>
                </c:pt>
                <c:pt idx="483">
                  <c:v>73.971900000000005</c:v>
                </c:pt>
                <c:pt idx="484">
                  <c:v>74.116900000000001</c:v>
                </c:pt>
                <c:pt idx="485">
                  <c:v>73.872500000000002</c:v>
                </c:pt>
                <c:pt idx="486">
                  <c:v>73.872500000000002</c:v>
                </c:pt>
                <c:pt idx="487">
                  <c:v>73.872500000000002</c:v>
                </c:pt>
                <c:pt idx="488">
                  <c:v>73.872500000000002</c:v>
                </c:pt>
                <c:pt idx="489">
                  <c:v>73.432599999999994</c:v>
                </c:pt>
                <c:pt idx="490">
                  <c:v>73.581900000000005</c:v>
                </c:pt>
                <c:pt idx="491">
                  <c:v>73.9298</c:v>
                </c:pt>
                <c:pt idx="492">
                  <c:v>73.205600000000004</c:v>
                </c:pt>
                <c:pt idx="493">
                  <c:v>73.205600000000004</c:v>
                </c:pt>
                <c:pt idx="494">
                  <c:v>73.205600000000004</c:v>
                </c:pt>
                <c:pt idx="495">
                  <c:v>72.979799999999997</c:v>
                </c:pt>
                <c:pt idx="496">
                  <c:v>72.391800000000003</c:v>
                </c:pt>
                <c:pt idx="497">
                  <c:v>72.338099999999997</c:v>
                </c:pt>
                <c:pt idx="498">
                  <c:v>70.924000000000007</c:v>
                </c:pt>
                <c:pt idx="499">
                  <c:v>71.880399999999995</c:v>
                </c:pt>
                <c:pt idx="500">
                  <c:v>71.880399999999995</c:v>
                </c:pt>
                <c:pt idx="501">
                  <c:v>71.880399999999995</c:v>
                </c:pt>
                <c:pt idx="502">
                  <c:v>71.596199999999996</c:v>
                </c:pt>
                <c:pt idx="503">
                  <c:v>71.140799999999999</c:v>
                </c:pt>
                <c:pt idx="504">
                  <c:v>71.063500000000005</c:v>
                </c:pt>
                <c:pt idx="505">
                  <c:v>71.101200000000006</c:v>
                </c:pt>
                <c:pt idx="506">
                  <c:v>70.751999999999995</c:v>
                </c:pt>
                <c:pt idx="507">
                  <c:v>70.751999999999995</c:v>
                </c:pt>
                <c:pt idx="508">
                  <c:v>70.751999999999995</c:v>
                </c:pt>
                <c:pt idx="509">
                  <c:v>69.711399999999998</c:v>
                </c:pt>
                <c:pt idx="510">
                  <c:v>68.983099999999993</c:v>
                </c:pt>
                <c:pt idx="511">
                  <c:v>68.341300000000004</c:v>
                </c:pt>
                <c:pt idx="512">
                  <c:v>69.015100000000004</c:v>
                </c:pt>
                <c:pt idx="513">
                  <c:v>68.631900000000002</c:v>
                </c:pt>
                <c:pt idx="514">
                  <c:v>68.631900000000002</c:v>
                </c:pt>
                <c:pt idx="515">
                  <c:v>68.631900000000002</c:v>
                </c:pt>
                <c:pt idx="516">
                  <c:v>68.312299999999993</c:v>
                </c:pt>
                <c:pt idx="517">
                  <c:v>68.674499999999995</c:v>
                </c:pt>
                <c:pt idx="518">
                  <c:v>68.618300000000005</c:v>
                </c:pt>
                <c:pt idx="519">
                  <c:v>69.121899999999997</c:v>
                </c:pt>
                <c:pt idx="520">
                  <c:v>69.121899999999997</c:v>
                </c:pt>
                <c:pt idx="521">
                  <c:v>69.121899999999997</c:v>
                </c:pt>
                <c:pt idx="522">
                  <c:v>69.121899999999997</c:v>
                </c:pt>
                <c:pt idx="523">
                  <c:v>70.394999999999996</c:v>
                </c:pt>
                <c:pt idx="524">
                  <c:v>69.752399999999994</c:v>
                </c:pt>
                <c:pt idx="525">
                  <c:v>69.482200000000006</c:v>
                </c:pt>
                <c:pt idx="526">
                  <c:v>69.617999999999995</c:v>
                </c:pt>
                <c:pt idx="527">
                  <c:v>69.572500000000005</c:v>
                </c:pt>
                <c:pt idx="528">
                  <c:v>69.572500000000005</c:v>
                </c:pt>
                <c:pt idx="529">
                  <c:v>69.572500000000005</c:v>
                </c:pt>
                <c:pt idx="530">
                  <c:v>69.483500000000006</c:v>
                </c:pt>
                <c:pt idx="531">
                  <c:v>68.837599999999995</c:v>
                </c:pt>
                <c:pt idx="532">
                  <c:v>68.837599999999995</c:v>
                </c:pt>
                <c:pt idx="533">
                  <c:v>69.465999999999994</c:v>
                </c:pt>
                <c:pt idx="534">
                  <c:v>69.128399999999999</c:v>
                </c:pt>
                <c:pt idx="535">
                  <c:v>69.128399999999999</c:v>
                </c:pt>
                <c:pt idx="536">
                  <c:v>69.128399999999999</c:v>
                </c:pt>
                <c:pt idx="537">
                  <c:v>69.951300000000003</c:v>
                </c:pt>
                <c:pt idx="538">
                  <c:v>70.441299999999998</c:v>
                </c:pt>
                <c:pt idx="539">
                  <c:v>70.441299999999998</c:v>
                </c:pt>
                <c:pt idx="540">
                  <c:v>70.519800000000004</c:v>
                </c:pt>
                <c:pt idx="541">
                  <c:v>70.499899999999997</c:v>
                </c:pt>
                <c:pt idx="542">
                  <c:v>70.499899999999997</c:v>
                </c:pt>
                <c:pt idx="543">
                  <c:v>70.499899999999997</c:v>
                </c:pt>
                <c:pt idx="544">
                  <c:v>71.340900000000005</c:v>
                </c:pt>
                <c:pt idx="545">
                  <c:v>72.171899999999994</c:v>
                </c:pt>
                <c:pt idx="546">
                  <c:v>71.237899999999996</c:v>
                </c:pt>
                <c:pt idx="547">
                  <c:v>70.88</c:v>
                </c:pt>
                <c:pt idx="548">
                  <c:v>71.229799999999997</c:v>
                </c:pt>
                <c:pt idx="549">
                  <c:v>71.229799999999997</c:v>
                </c:pt>
                <c:pt idx="550">
                  <c:v>71.229799999999997</c:v>
                </c:pt>
                <c:pt idx="551">
                  <c:v>70.747900000000001</c:v>
                </c:pt>
                <c:pt idx="552">
                  <c:v>71.127499999999998</c:v>
                </c:pt>
                <c:pt idx="553">
                  <c:v>70.799800000000005</c:v>
                </c:pt>
                <c:pt idx="554">
                  <c:v>71.230999999999995</c:v>
                </c:pt>
                <c:pt idx="555">
                  <c:v>71.713899999999995</c:v>
                </c:pt>
                <c:pt idx="556">
                  <c:v>71.713899999999995</c:v>
                </c:pt>
                <c:pt idx="557">
                  <c:v>71.713899999999995</c:v>
                </c:pt>
                <c:pt idx="558">
                  <c:v>71.962800000000001</c:v>
                </c:pt>
                <c:pt idx="559">
                  <c:v>70.966800000000006</c:v>
                </c:pt>
                <c:pt idx="560">
                  <c:v>70.7881</c:v>
                </c:pt>
                <c:pt idx="561">
                  <c:v>70.962999999999994</c:v>
                </c:pt>
                <c:pt idx="562">
                  <c:v>71.597399999999993</c:v>
                </c:pt>
                <c:pt idx="563">
                  <c:v>71.597399999999993</c:v>
                </c:pt>
                <c:pt idx="564">
                  <c:v>71.597399999999993</c:v>
                </c:pt>
                <c:pt idx="565">
                  <c:v>71.584999999999994</c:v>
                </c:pt>
                <c:pt idx="566">
                  <c:v>71.919600000000003</c:v>
                </c:pt>
                <c:pt idx="567">
                  <c:v>72.234800000000007</c:v>
                </c:pt>
                <c:pt idx="568">
                  <c:v>73.363299999999995</c:v>
                </c:pt>
                <c:pt idx="569">
                  <c:v>73.426100000000005</c:v>
                </c:pt>
                <c:pt idx="570">
                  <c:v>73.426100000000005</c:v>
                </c:pt>
                <c:pt idx="571">
                  <c:v>73.426100000000005</c:v>
                </c:pt>
                <c:pt idx="572">
                  <c:v>74.158600000000007</c:v>
                </c:pt>
                <c:pt idx="573">
                  <c:v>73.380600000000001</c:v>
                </c:pt>
                <c:pt idx="574">
                  <c:v>73.280600000000007</c:v>
                </c:pt>
                <c:pt idx="575">
                  <c:v>73.039699999999996</c:v>
                </c:pt>
                <c:pt idx="576">
                  <c:v>73.637600000000006</c:v>
                </c:pt>
                <c:pt idx="577">
                  <c:v>73.637600000000006</c:v>
                </c:pt>
                <c:pt idx="578">
                  <c:v>73.637600000000006</c:v>
                </c:pt>
                <c:pt idx="579">
                  <c:v>73.775000000000006</c:v>
                </c:pt>
                <c:pt idx="580">
                  <c:v>73.152199999999993</c:v>
                </c:pt>
                <c:pt idx="581">
                  <c:v>73.235100000000003</c:v>
                </c:pt>
                <c:pt idx="582">
                  <c:v>73.606700000000004</c:v>
                </c:pt>
                <c:pt idx="583">
                  <c:v>73.215699999999998</c:v>
                </c:pt>
                <c:pt idx="584">
                  <c:v>73.215699999999998</c:v>
                </c:pt>
                <c:pt idx="585">
                  <c:v>73.215699999999998</c:v>
                </c:pt>
                <c:pt idx="586">
                  <c:v>72.967600000000004</c:v>
                </c:pt>
                <c:pt idx="587">
                  <c:v>73.432100000000005</c:v>
                </c:pt>
                <c:pt idx="588">
                  <c:v>73.239199999999997</c:v>
                </c:pt>
                <c:pt idx="589">
                  <c:v>73.771100000000004</c:v>
                </c:pt>
                <c:pt idx="590">
                  <c:v>74.099900000000005</c:v>
                </c:pt>
                <c:pt idx="591">
                  <c:v>74.099900000000005</c:v>
                </c:pt>
                <c:pt idx="592">
                  <c:v>74.099900000000005</c:v>
                </c:pt>
                <c:pt idx="593">
                  <c:v>74.418400000000005</c:v>
                </c:pt>
                <c:pt idx="594">
                  <c:v>74.512600000000006</c:v>
                </c:pt>
                <c:pt idx="595">
                  <c:v>75.537899999999993</c:v>
                </c:pt>
                <c:pt idx="596">
                  <c:v>75.235399999999998</c:v>
                </c:pt>
                <c:pt idx="597">
                  <c:v>74.638199999999998</c:v>
                </c:pt>
                <c:pt idx="598">
                  <c:v>74.638199999999998</c:v>
                </c:pt>
                <c:pt idx="599">
                  <c:v>74.638199999999998</c:v>
                </c:pt>
                <c:pt idx="600">
                  <c:v>73.803899999999999</c:v>
                </c:pt>
                <c:pt idx="601">
                  <c:v>73.584900000000005</c:v>
                </c:pt>
                <c:pt idx="602">
                  <c:v>73.858800000000002</c:v>
                </c:pt>
                <c:pt idx="603">
                  <c:v>75.468000000000004</c:v>
                </c:pt>
                <c:pt idx="604">
                  <c:v>75.182299999999998</c:v>
                </c:pt>
                <c:pt idx="605">
                  <c:v>75.182299999999998</c:v>
                </c:pt>
                <c:pt idx="606">
                  <c:v>75.182299999999998</c:v>
                </c:pt>
                <c:pt idx="607">
                  <c:v>75.590999999999994</c:v>
                </c:pt>
                <c:pt idx="608">
                  <c:v>75.964500000000001</c:v>
                </c:pt>
                <c:pt idx="609">
                  <c:v>76.071299999999994</c:v>
                </c:pt>
                <c:pt idx="610">
                  <c:v>75.5274</c:v>
                </c:pt>
                <c:pt idx="611">
                  <c:v>74.889600000000002</c:v>
                </c:pt>
                <c:pt idx="612">
                  <c:v>74.889600000000002</c:v>
                </c:pt>
                <c:pt idx="613">
                  <c:v>74.889600000000002</c:v>
                </c:pt>
                <c:pt idx="614">
                  <c:v>74.714799999999997</c:v>
                </c:pt>
                <c:pt idx="615">
                  <c:v>75.188400000000001</c:v>
                </c:pt>
                <c:pt idx="616">
                  <c:v>74.927800000000005</c:v>
                </c:pt>
                <c:pt idx="617">
                  <c:v>75.194100000000006</c:v>
                </c:pt>
                <c:pt idx="618">
                  <c:v>75.031899999999993</c:v>
                </c:pt>
                <c:pt idx="619">
                  <c:v>75.031899999999993</c:v>
                </c:pt>
                <c:pt idx="620">
                  <c:v>75.031899999999993</c:v>
                </c:pt>
                <c:pt idx="621">
                  <c:v>76.0381</c:v>
                </c:pt>
                <c:pt idx="622">
                  <c:v>76.271100000000004</c:v>
                </c:pt>
                <c:pt idx="623">
                  <c:v>76.354500000000002</c:v>
                </c:pt>
                <c:pt idx="624">
                  <c:v>77.177999999999997</c:v>
                </c:pt>
                <c:pt idx="625">
                  <c:v>76.819500000000005</c:v>
                </c:pt>
                <c:pt idx="626">
                  <c:v>76.819500000000005</c:v>
                </c:pt>
                <c:pt idx="627">
                  <c:v>76.819500000000005</c:v>
                </c:pt>
                <c:pt idx="628">
                  <c:v>78.671300000000002</c:v>
                </c:pt>
                <c:pt idx="629">
                  <c:v>79.6845</c:v>
                </c:pt>
                <c:pt idx="630">
                  <c:v>78.784700000000001</c:v>
                </c:pt>
                <c:pt idx="631">
                  <c:v>77.2774</c:v>
                </c:pt>
                <c:pt idx="632">
                  <c:v>78.091499999999996</c:v>
                </c:pt>
                <c:pt idx="633">
                  <c:v>78.091499999999996</c:v>
                </c:pt>
                <c:pt idx="634">
                  <c:v>78.091499999999996</c:v>
                </c:pt>
                <c:pt idx="635">
                  <c:v>78.128100000000003</c:v>
                </c:pt>
                <c:pt idx="636">
                  <c:v>78.511899999999997</c:v>
                </c:pt>
                <c:pt idx="637">
                  <c:v>78.092100000000002</c:v>
                </c:pt>
                <c:pt idx="638">
                  <c:v>77.915700000000001</c:v>
                </c:pt>
                <c:pt idx="639">
                  <c:v>77.028400000000005</c:v>
                </c:pt>
                <c:pt idx="640">
                  <c:v>77.028400000000005</c:v>
                </c:pt>
                <c:pt idx="641">
                  <c:v>77.028400000000005</c:v>
                </c:pt>
                <c:pt idx="642">
                  <c:v>77.023899999999998</c:v>
                </c:pt>
                <c:pt idx="643">
                  <c:v>77.285499999999999</c:v>
                </c:pt>
                <c:pt idx="644">
                  <c:v>77.275899999999993</c:v>
                </c:pt>
                <c:pt idx="645">
                  <c:v>77.946100000000001</c:v>
                </c:pt>
                <c:pt idx="646">
                  <c:v>77.964399999999998</c:v>
                </c:pt>
                <c:pt idx="647">
                  <c:v>77.964399999999998</c:v>
                </c:pt>
                <c:pt idx="648">
                  <c:v>77.964399999999998</c:v>
                </c:pt>
                <c:pt idx="649">
                  <c:v>77.924099999999996</c:v>
                </c:pt>
                <c:pt idx="650">
                  <c:v>77.778000000000006</c:v>
                </c:pt>
                <c:pt idx="651">
                  <c:v>77.032200000000003</c:v>
                </c:pt>
                <c:pt idx="652">
                  <c:v>77.0809</c:v>
                </c:pt>
                <c:pt idx="653">
                  <c:v>76.466700000000003</c:v>
                </c:pt>
                <c:pt idx="654">
                  <c:v>76.466700000000003</c:v>
                </c:pt>
                <c:pt idx="655">
                  <c:v>76.466700000000003</c:v>
                </c:pt>
                <c:pt idx="656">
                  <c:v>76.444299999999998</c:v>
                </c:pt>
                <c:pt idx="657">
                  <c:v>76.455600000000004</c:v>
                </c:pt>
                <c:pt idx="658">
                  <c:v>77.552000000000007</c:v>
                </c:pt>
                <c:pt idx="659">
                  <c:v>78.869900000000001</c:v>
                </c:pt>
                <c:pt idx="660">
                  <c:v>79.332300000000004</c:v>
                </c:pt>
                <c:pt idx="661">
                  <c:v>79.332300000000004</c:v>
                </c:pt>
                <c:pt idx="662">
                  <c:v>79.332300000000004</c:v>
                </c:pt>
                <c:pt idx="663">
                  <c:v>80.5749</c:v>
                </c:pt>
                <c:pt idx="664">
                  <c:v>80.000600000000006</c:v>
                </c:pt>
                <c:pt idx="665">
                  <c:v>80.000600000000006</c:v>
                </c:pt>
                <c:pt idx="666">
                  <c:v>78.4559</c:v>
                </c:pt>
                <c:pt idx="667">
                  <c:v>77.1875</c:v>
                </c:pt>
                <c:pt idx="668">
                  <c:v>77.1875</c:v>
                </c:pt>
                <c:pt idx="669">
                  <c:v>77.1875</c:v>
                </c:pt>
                <c:pt idx="670">
                  <c:v>76.951499999999996</c:v>
                </c:pt>
                <c:pt idx="671">
                  <c:v>76.397800000000004</c:v>
                </c:pt>
                <c:pt idx="672">
                  <c:v>76.207499999999996</c:v>
                </c:pt>
                <c:pt idx="673">
                  <c:v>77.114800000000002</c:v>
                </c:pt>
                <c:pt idx="674">
                  <c:v>77.3262</c:v>
                </c:pt>
                <c:pt idx="675">
                  <c:v>77.3262</c:v>
                </c:pt>
                <c:pt idx="676">
                  <c:v>77.3262</c:v>
                </c:pt>
                <c:pt idx="677">
                  <c:v>76.919700000000006</c:v>
                </c:pt>
                <c:pt idx="678">
                  <c:v>76.253</c:v>
                </c:pt>
                <c:pt idx="679">
                  <c:v>75.9268</c:v>
                </c:pt>
                <c:pt idx="680">
                  <c:v>76.262699999999995</c:v>
                </c:pt>
                <c:pt idx="681">
                  <c:v>76.012</c:v>
                </c:pt>
                <c:pt idx="682">
                  <c:v>76.012</c:v>
                </c:pt>
                <c:pt idx="683">
                  <c:v>76.012</c:v>
                </c:pt>
                <c:pt idx="684">
                  <c:v>75.760000000000005</c:v>
                </c:pt>
                <c:pt idx="685">
                  <c:v>75.814599999999999</c:v>
                </c:pt>
                <c:pt idx="686">
                  <c:v>75.472700000000003</c:v>
                </c:pt>
                <c:pt idx="687">
                  <c:v>75.451800000000006</c:v>
                </c:pt>
                <c:pt idx="688">
                  <c:v>75.859899999999996</c:v>
                </c:pt>
                <c:pt idx="689">
                  <c:v>75.859899999999996</c:v>
                </c:pt>
                <c:pt idx="690">
                  <c:v>75.859899999999996</c:v>
                </c:pt>
                <c:pt idx="691">
                  <c:v>76.1999</c:v>
                </c:pt>
                <c:pt idx="692">
                  <c:v>76.320300000000003</c:v>
                </c:pt>
                <c:pt idx="693">
                  <c:v>75.615099999999998</c:v>
                </c:pt>
                <c:pt idx="694">
                  <c:v>75.199600000000004</c:v>
                </c:pt>
                <c:pt idx="695">
                  <c:v>74.252899999999997</c:v>
                </c:pt>
                <c:pt idx="696">
                  <c:v>74.252899999999997</c:v>
                </c:pt>
                <c:pt idx="697">
                  <c:v>74.252899999999997</c:v>
                </c:pt>
                <c:pt idx="698">
                  <c:v>74.250600000000006</c:v>
                </c:pt>
                <c:pt idx="699">
                  <c:v>73.661799999999999</c:v>
                </c:pt>
                <c:pt idx="700">
                  <c:v>73.305700000000002</c:v>
                </c:pt>
                <c:pt idx="701">
                  <c:v>73.712400000000002</c:v>
                </c:pt>
                <c:pt idx="702">
                  <c:v>73.119500000000002</c:v>
                </c:pt>
                <c:pt idx="703">
                  <c:v>73.119500000000002</c:v>
                </c:pt>
                <c:pt idx="704">
                  <c:v>73.119500000000002</c:v>
                </c:pt>
                <c:pt idx="705">
                  <c:v>72.927199999999999</c:v>
                </c:pt>
                <c:pt idx="706">
                  <c:v>73.445300000000003</c:v>
                </c:pt>
                <c:pt idx="707">
                  <c:v>73.420100000000005</c:v>
                </c:pt>
                <c:pt idx="708">
                  <c:v>72.978099999999998</c:v>
                </c:pt>
                <c:pt idx="709">
                  <c:v>73.3155</c:v>
                </c:pt>
                <c:pt idx="710">
                  <c:v>73.3155</c:v>
                </c:pt>
                <c:pt idx="711">
                  <c:v>73.3155</c:v>
                </c:pt>
                <c:pt idx="712">
                  <c:v>74.6721</c:v>
                </c:pt>
                <c:pt idx="713">
                  <c:v>75.349800000000002</c:v>
                </c:pt>
                <c:pt idx="714">
                  <c:v>75.457099999999997</c:v>
                </c:pt>
                <c:pt idx="715">
                  <c:v>74.839200000000005</c:v>
                </c:pt>
                <c:pt idx="716">
                  <c:v>73.692099999999996</c:v>
                </c:pt>
                <c:pt idx="717">
                  <c:v>73.692099999999996</c:v>
                </c:pt>
                <c:pt idx="718">
                  <c:v>73.692099999999996</c:v>
                </c:pt>
                <c:pt idx="719">
                  <c:v>73.717500000000001</c:v>
                </c:pt>
                <c:pt idx="720">
                  <c:v>73.656700000000001</c:v>
                </c:pt>
                <c:pt idx="721">
                  <c:v>73.875699999999995</c:v>
                </c:pt>
                <c:pt idx="722">
                  <c:v>73.875699999999995</c:v>
                </c:pt>
                <c:pt idx="723">
                  <c:v>73.875699999999995</c:v>
                </c:pt>
                <c:pt idx="724">
                  <c:v>73.875699999999995</c:v>
                </c:pt>
                <c:pt idx="725">
                  <c:v>73.875699999999995</c:v>
                </c:pt>
                <c:pt idx="726">
                  <c:v>73.875699999999995</c:v>
                </c:pt>
                <c:pt idx="727">
                  <c:v>73.875699999999995</c:v>
                </c:pt>
                <c:pt idx="728">
                  <c:v>73.875699999999995</c:v>
                </c:pt>
                <c:pt idx="729">
                  <c:v>73.875699999999995</c:v>
                </c:pt>
                <c:pt idx="730">
                  <c:v>73.875699999999995</c:v>
                </c:pt>
                <c:pt idx="731">
                  <c:v>73.875699999999995</c:v>
                </c:pt>
                <c:pt idx="732">
                  <c:v>73.875699999999995</c:v>
                </c:pt>
                <c:pt idx="733">
                  <c:v>74.515699999999995</c:v>
                </c:pt>
                <c:pt idx="734">
                  <c:v>74.266300000000001</c:v>
                </c:pt>
                <c:pt idx="735">
                  <c:v>73.526399999999995</c:v>
                </c:pt>
                <c:pt idx="736">
                  <c:v>73.796099999999996</c:v>
                </c:pt>
                <c:pt idx="737">
                  <c:v>73.545299999999997</c:v>
                </c:pt>
                <c:pt idx="738">
                  <c:v>73.545299999999997</c:v>
                </c:pt>
                <c:pt idx="739">
                  <c:v>73.545299999999997</c:v>
                </c:pt>
                <c:pt idx="740">
                  <c:v>73.973500000000001</c:v>
                </c:pt>
                <c:pt idx="741">
                  <c:v>73.724299999999999</c:v>
                </c:pt>
                <c:pt idx="742">
                  <c:v>73.355000000000004</c:v>
                </c:pt>
                <c:pt idx="743">
                  <c:v>73.369399999999999</c:v>
                </c:pt>
                <c:pt idx="744">
                  <c:v>74.361500000000007</c:v>
                </c:pt>
                <c:pt idx="745">
                  <c:v>74.361500000000007</c:v>
                </c:pt>
                <c:pt idx="746">
                  <c:v>74.361500000000007</c:v>
                </c:pt>
                <c:pt idx="747">
                  <c:v>74.856899999999996</c:v>
                </c:pt>
                <c:pt idx="748">
                  <c:v>75.635400000000004</c:v>
                </c:pt>
                <c:pt idx="749">
                  <c:v>75.040000000000006</c:v>
                </c:pt>
                <c:pt idx="750">
                  <c:v>76.185400000000001</c:v>
                </c:pt>
                <c:pt idx="751">
                  <c:v>76.252700000000004</c:v>
                </c:pt>
                <c:pt idx="752">
                  <c:v>76.252700000000004</c:v>
                </c:pt>
                <c:pt idx="753">
                  <c:v>76.252700000000004</c:v>
                </c:pt>
                <c:pt idx="754">
                  <c:v>75.505300000000005</c:v>
                </c:pt>
                <c:pt idx="755">
                  <c:v>75.905100000000004</c:v>
                </c:pt>
                <c:pt idx="756">
                  <c:v>76.080100000000002</c:v>
                </c:pt>
                <c:pt idx="757">
                  <c:v>75.729299999999995</c:v>
                </c:pt>
                <c:pt idx="758">
                  <c:v>75.110699999999994</c:v>
                </c:pt>
                <c:pt idx="759">
                  <c:v>75.110699999999994</c:v>
                </c:pt>
                <c:pt idx="760">
                  <c:v>75.110699999999994</c:v>
                </c:pt>
                <c:pt idx="761">
                  <c:v>74.260199999999998</c:v>
                </c:pt>
                <c:pt idx="762">
                  <c:v>74.119200000000006</c:v>
                </c:pt>
                <c:pt idx="763">
                  <c:v>73.852599999999995</c:v>
                </c:pt>
                <c:pt idx="764">
                  <c:v>73.757900000000006</c:v>
                </c:pt>
                <c:pt idx="765">
                  <c:v>73.937799999999996</c:v>
                </c:pt>
                <c:pt idx="766">
                  <c:v>73.937799999999996</c:v>
                </c:pt>
                <c:pt idx="767">
                  <c:v>73.937799999999996</c:v>
                </c:pt>
                <c:pt idx="768">
                  <c:v>73.309200000000004</c:v>
                </c:pt>
                <c:pt idx="769">
                  <c:v>73.289500000000004</c:v>
                </c:pt>
                <c:pt idx="770">
                  <c:v>73.766900000000007</c:v>
                </c:pt>
                <c:pt idx="771">
                  <c:v>73.775499999999994</c:v>
                </c:pt>
                <c:pt idx="772">
                  <c:v>73.971699999999998</c:v>
                </c:pt>
                <c:pt idx="773">
                  <c:v>73.9833</c:v>
                </c:pt>
                <c:pt idx="774">
                  <c:v>73.9833</c:v>
                </c:pt>
                <c:pt idx="775">
                  <c:v>73.9833</c:v>
                </c:pt>
                <c:pt idx="776">
                  <c:v>73.9833</c:v>
                </c:pt>
                <c:pt idx="777">
                  <c:v>73.753200000000007</c:v>
                </c:pt>
                <c:pt idx="778">
                  <c:v>73.474699999999999</c:v>
                </c:pt>
                <c:pt idx="779">
                  <c:v>74.437299999999993</c:v>
                </c:pt>
                <c:pt idx="780">
                  <c:v>74.437299999999993</c:v>
                </c:pt>
                <c:pt idx="781">
                  <c:v>74.437299999999993</c:v>
                </c:pt>
                <c:pt idx="782">
                  <c:v>74.044799999999995</c:v>
                </c:pt>
                <c:pt idx="783">
                  <c:v>74.575500000000005</c:v>
                </c:pt>
                <c:pt idx="784">
                  <c:v>73.518699999999995</c:v>
                </c:pt>
                <c:pt idx="785">
                  <c:v>73.7864</c:v>
                </c:pt>
                <c:pt idx="786">
                  <c:v>74.427499999999995</c:v>
                </c:pt>
                <c:pt idx="787">
                  <c:v>74.427499999999995</c:v>
                </c:pt>
                <c:pt idx="788">
                  <c:v>74.427499999999995</c:v>
                </c:pt>
                <c:pt idx="789">
                  <c:v>74.427499999999995</c:v>
                </c:pt>
                <c:pt idx="790">
                  <c:v>74.263999999999996</c:v>
                </c:pt>
                <c:pt idx="791">
                  <c:v>74.039299999999997</c:v>
                </c:pt>
                <c:pt idx="792">
                  <c:v>73.499600000000001</c:v>
                </c:pt>
                <c:pt idx="793">
                  <c:v>73.508099999999999</c:v>
                </c:pt>
                <c:pt idx="794">
                  <c:v>73.508099999999999</c:v>
                </c:pt>
                <c:pt idx="795">
                  <c:v>73.508099999999999</c:v>
                </c:pt>
                <c:pt idx="796">
                  <c:v>73.231700000000004</c:v>
                </c:pt>
                <c:pt idx="797">
                  <c:v>72.9619</c:v>
                </c:pt>
                <c:pt idx="798">
                  <c:v>73.101900000000001</c:v>
                </c:pt>
                <c:pt idx="799">
                  <c:v>73.658199999999994</c:v>
                </c:pt>
                <c:pt idx="800">
                  <c:v>74.138999999999996</c:v>
                </c:pt>
                <c:pt idx="801">
                  <c:v>74.138999999999996</c:v>
                </c:pt>
                <c:pt idx="802">
                  <c:v>74.138999999999996</c:v>
                </c:pt>
                <c:pt idx="803">
                  <c:v>74.608500000000006</c:v>
                </c:pt>
                <c:pt idx="804">
                  <c:v>75.358500000000006</c:v>
                </c:pt>
                <c:pt idx="805">
                  <c:v>76.153499999999994</c:v>
                </c:pt>
                <c:pt idx="806">
                  <c:v>76.174099999999996</c:v>
                </c:pt>
                <c:pt idx="807">
                  <c:v>75.757599999999996</c:v>
                </c:pt>
                <c:pt idx="808">
                  <c:v>75.757599999999996</c:v>
                </c:pt>
                <c:pt idx="809">
                  <c:v>75.757599999999996</c:v>
                </c:pt>
                <c:pt idx="810">
                  <c:v>75.828699999999998</c:v>
                </c:pt>
                <c:pt idx="811">
                  <c:v>75.702299999999994</c:v>
                </c:pt>
                <c:pt idx="812">
                  <c:v>75.637299999999996</c:v>
                </c:pt>
                <c:pt idx="813">
                  <c:v>75.807299999999998</c:v>
                </c:pt>
                <c:pt idx="814">
                  <c:v>76.073400000000007</c:v>
                </c:pt>
                <c:pt idx="815">
                  <c:v>76.073400000000007</c:v>
                </c:pt>
                <c:pt idx="816">
                  <c:v>76.073400000000007</c:v>
                </c:pt>
                <c:pt idx="817">
                  <c:v>76.605199999999996</c:v>
                </c:pt>
                <c:pt idx="818">
                  <c:v>76.380200000000002</c:v>
                </c:pt>
                <c:pt idx="819">
                  <c:v>77.772999999999996</c:v>
                </c:pt>
                <c:pt idx="820">
                  <c:v>77.101100000000002</c:v>
                </c:pt>
                <c:pt idx="821">
                  <c:v>77.165700000000001</c:v>
                </c:pt>
                <c:pt idx="822">
                  <c:v>77.165700000000001</c:v>
                </c:pt>
                <c:pt idx="823">
                  <c:v>77.165700000000001</c:v>
                </c:pt>
                <c:pt idx="824">
                  <c:v>77.510400000000004</c:v>
                </c:pt>
                <c:pt idx="825">
                  <c:v>77.253500000000003</c:v>
                </c:pt>
                <c:pt idx="826">
                  <c:v>75.682599999999994</c:v>
                </c:pt>
                <c:pt idx="827">
                  <c:v>76.980800000000002</c:v>
                </c:pt>
                <c:pt idx="828">
                  <c:v>75.5535</c:v>
                </c:pt>
                <c:pt idx="829">
                  <c:v>75.5535</c:v>
                </c:pt>
                <c:pt idx="830">
                  <c:v>75.5535</c:v>
                </c:pt>
                <c:pt idx="831">
                  <c:v>76.249099999999999</c:v>
                </c:pt>
                <c:pt idx="832">
                  <c:v>76.015500000000003</c:v>
                </c:pt>
                <c:pt idx="833">
                  <c:v>76.819800000000001</c:v>
                </c:pt>
                <c:pt idx="834">
                  <c:v>76.421700000000001</c:v>
                </c:pt>
                <c:pt idx="835">
                  <c:v>75.089299999999994</c:v>
                </c:pt>
                <c:pt idx="836">
                  <c:v>75.089299999999994</c:v>
                </c:pt>
                <c:pt idx="837">
                  <c:v>75.089299999999994</c:v>
                </c:pt>
                <c:pt idx="838">
                  <c:v>74.768000000000001</c:v>
                </c:pt>
                <c:pt idx="839">
                  <c:v>74.957800000000006</c:v>
                </c:pt>
                <c:pt idx="840">
                  <c:v>74.938999999999993</c:v>
                </c:pt>
                <c:pt idx="841">
                  <c:v>74.382300000000001</c:v>
                </c:pt>
                <c:pt idx="842">
                  <c:v>74.845100000000002</c:v>
                </c:pt>
                <c:pt idx="843">
                  <c:v>74.845100000000002</c:v>
                </c:pt>
                <c:pt idx="844">
                  <c:v>74.845100000000002</c:v>
                </c:pt>
                <c:pt idx="845">
                  <c:v>74.845100000000002</c:v>
                </c:pt>
                <c:pt idx="846">
                  <c:v>75.256699999999995</c:v>
                </c:pt>
                <c:pt idx="847">
                  <c:v>74.861699999999999</c:v>
                </c:pt>
                <c:pt idx="848">
                  <c:v>74.576999999999998</c:v>
                </c:pt>
                <c:pt idx="849">
                  <c:v>74.137299999999996</c:v>
                </c:pt>
                <c:pt idx="850">
                  <c:v>74.137299999999996</c:v>
                </c:pt>
                <c:pt idx="851">
                  <c:v>74.137299999999996</c:v>
                </c:pt>
                <c:pt idx="852">
                  <c:v>74.137299999999996</c:v>
                </c:pt>
                <c:pt idx="853">
                  <c:v>74.156700000000001</c:v>
                </c:pt>
                <c:pt idx="854">
                  <c:v>74.040000000000006</c:v>
                </c:pt>
                <c:pt idx="855">
                  <c:v>74.3566</c:v>
                </c:pt>
                <c:pt idx="856">
                  <c:v>73.996799999999993</c:v>
                </c:pt>
                <c:pt idx="857">
                  <c:v>73.996799999999993</c:v>
                </c:pt>
                <c:pt idx="858">
                  <c:v>73.996799999999993</c:v>
                </c:pt>
                <c:pt idx="859">
                  <c:v>73.853700000000003</c:v>
                </c:pt>
                <c:pt idx="860">
                  <c:v>73.699200000000005</c:v>
                </c:pt>
                <c:pt idx="861">
                  <c:v>73.677800000000005</c:v>
                </c:pt>
                <c:pt idx="862">
                  <c:v>73.600700000000003</c:v>
                </c:pt>
                <c:pt idx="863">
                  <c:v>73.580299999999994</c:v>
                </c:pt>
                <c:pt idx="864">
                  <c:v>73.580299999999994</c:v>
                </c:pt>
                <c:pt idx="865">
                  <c:v>73.580299999999994</c:v>
                </c:pt>
                <c:pt idx="866">
                  <c:v>73.526600000000002</c:v>
                </c:pt>
                <c:pt idx="867">
                  <c:v>73.396299999999997</c:v>
                </c:pt>
                <c:pt idx="868">
                  <c:v>73.473699999999994</c:v>
                </c:pt>
                <c:pt idx="869">
                  <c:v>73.457999999999998</c:v>
                </c:pt>
                <c:pt idx="870">
                  <c:v>73.587000000000003</c:v>
                </c:pt>
                <c:pt idx="871">
                  <c:v>73.587000000000003</c:v>
                </c:pt>
                <c:pt idx="872">
                  <c:v>73.587000000000003</c:v>
                </c:pt>
                <c:pt idx="873">
                  <c:v>73.296499999999995</c:v>
                </c:pt>
                <c:pt idx="874">
                  <c:v>73.241100000000003</c:v>
                </c:pt>
                <c:pt idx="875">
                  <c:v>73.497900000000001</c:v>
                </c:pt>
                <c:pt idx="876">
                  <c:v>73.263599999999997</c:v>
                </c:pt>
                <c:pt idx="877">
                  <c:v>73.272099999999995</c:v>
                </c:pt>
                <c:pt idx="878">
                  <c:v>73.272099999999995</c:v>
                </c:pt>
                <c:pt idx="879">
                  <c:v>73.272099999999995</c:v>
                </c:pt>
                <c:pt idx="880">
                  <c:v>72.929400000000001</c:v>
                </c:pt>
                <c:pt idx="881">
                  <c:v>72.825599999999994</c:v>
                </c:pt>
                <c:pt idx="882">
                  <c:v>72.082899999999995</c:v>
                </c:pt>
                <c:pt idx="883">
                  <c:v>72.197400000000002</c:v>
                </c:pt>
                <c:pt idx="884">
                  <c:v>71.679699999999997</c:v>
                </c:pt>
                <c:pt idx="885">
                  <c:v>71.679699999999997</c:v>
                </c:pt>
                <c:pt idx="886">
                  <c:v>71.679699999999997</c:v>
                </c:pt>
                <c:pt idx="887">
                  <c:v>71.679699999999997</c:v>
                </c:pt>
                <c:pt idx="888">
                  <c:v>71.831800000000001</c:v>
                </c:pt>
                <c:pt idx="889">
                  <c:v>72.032300000000006</c:v>
                </c:pt>
                <c:pt idx="890">
                  <c:v>72.504800000000003</c:v>
                </c:pt>
                <c:pt idx="891">
                  <c:v>72.221599999999995</c:v>
                </c:pt>
                <c:pt idx="892">
                  <c:v>72.221599999999995</c:v>
                </c:pt>
                <c:pt idx="893">
                  <c:v>72.221599999999995</c:v>
                </c:pt>
                <c:pt idx="894">
                  <c:v>73.198700000000002</c:v>
                </c:pt>
                <c:pt idx="895">
                  <c:v>73.1661</c:v>
                </c:pt>
                <c:pt idx="896">
                  <c:v>72.667100000000005</c:v>
                </c:pt>
                <c:pt idx="897">
                  <c:v>72.325999999999993</c:v>
                </c:pt>
                <c:pt idx="898">
                  <c:v>72.169399999999996</c:v>
                </c:pt>
                <c:pt idx="899">
                  <c:v>72.169399999999996</c:v>
                </c:pt>
                <c:pt idx="900">
                  <c:v>72.169399999999996</c:v>
                </c:pt>
                <c:pt idx="901">
                  <c:v>72.177700000000002</c:v>
                </c:pt>
                <c:pt idx="902">
                  <c:v>72.372299999999996</c:v>
                </c:pt>
                <c:pt idx="903">
                  <c:v>72.723399999999998</c:v>
                </c:pt>
                <c:pt idx="904">
                  <c:v>72.908600000000007</c:v>
                </c:pt>
                <c:pt idx="905">
                  <c:v>73.617500000000007</c:v>
                </c:pt>
                <c:pt idx="906">
                  <c:v>73.617500000000007</c:v>
                </c:pt>
                <c:pt idx="907">
                  <c:v>73.617500000000007</c:v>
                </c:pt>
                <c:pt idx="908">
                  <c:v>73.353999999999999</c:v>
                </c:pt>
                <c:pt idx="909">
                  <c:v>73.266000000000005</c:v>
                </c:pt>
                <c:pt idx="910">
                  <c:v>74.058000000000007</c:v>
                </c:pt>
                <c:pt idx="911">
                  <c:v>75.1952</c:v>
                </c:pt>
                <c:pt idx="912">
                  <c:v>74.467500000000001</c:v>
                </c:pt>
                <c:pt idx="913">
                  <c:v>74.467500000000001</c:v>
                </c:pt>
                <c:pt idx="914">
                  <c:v>74.467500000000001</c:v>
                </c:pt>
                <c:pt idx="915">
                  <c:v>74.633600000000001</c:v>
                </c:pt>
                <c:pt idx="916">
                  <c:v>74.058899999999994</c:v>
                </c:pt>
                <c:pt idx="917">
                  <c:v>74.123599999999996</c:v>
                </c:pt>
                <c:pt idx="918">
                  <c:v>74.219700000000003</c:v>
                </c:pt>
                <c:pt idx="919">
                  <c:v>74.165599999999998</c:v>
                </c:pt>
                <c:pt idx="920">
                  <c:v>74.165599999999998</c:v>
                </c:pt>
                <c:pt idx="921">
                  <c:v>74.165599999999998</c:v>
                </c:pt>
                <c:pt idx="922">
                  <c:v>74.346299999999999</c:v>
                </c:pt>
                <c:pt idx="923">
                  <c:v>74.491</c:v>
                </c:pt>
                <c:pt idx="924">
                  <c:v>74.494699999999995</c:v>
                </c:pt>
                <c:pt idx="925">
                  <c:v>73.694500000000005</c:v>
                </c:pt>
                <c:pt idx="926">
                  <c:v>73.766300000000001</c:v>
                </c:pt>
                <c:pt idx="927">
                  <c:v>73.766300000000001</c:v>
                </c:pt>
                <c:pt idx="928">
                  <c:v>73.766300000000001</c:v>
                </c:pt>
                <c:pt idx="929">
                  <c:v>74.097999999999999</c:v>
                </c:pt>
                <c:pt idx="930">
                  <c:v>73.847099999999998</c:v>
                </c:pt>
                <c:pt idx="931">
                  <c:v>73.608800000000002</c:v>
                </c:pt>
                <c:pt idx="932">
                  <c:v>73.190399999999997</c:v>
                </c:pt>
                <c:pt idx="933">
                  <c:v>73.138800000000003</c:v>
                </c:pt>
                <c:pt idx="934">
                  <c:v>73.138800000000003</c:v>
                </c:pt>
                <c:pt idx="935">
                  <c:v>73.138800000000003</c:v>
                </c:pt>
                <c:pt idx="936">
                  <c:v>73.015600000000006</c:v>
                </c:pt>
                <c:pt idx="937">
                  <c:v>72.872399999999999</c:v>
                </c:pt>
                <c:pt idx="938">
                  <c:v>72.785700000000006</c:v>
                </c:pt>
                <c:pt idx="939">
                  <c:v>73.168000000000006</c:v>
                </c:pt>
                <c:pt idx="940">
                  <c:v>73.130399999999995</c:v>
                </c:pt>
                <c:pt idx="941">
                  <c:v>73.130399999999995</c:v>
                </c:pt>
                <c:pt idx="942">
                  <c:v>73.130399999999995</c:v>
                </c:pt>
                <c:pt idx="943">
                  <c:v>73.507800000000003</c:v>
                </c:pt>
                <c:pt idx="944">
                  <c:v>73.596199999999996</c:v>
                </c:pt>
                <c:pt idx="945">
                  <c:v>73.969499999999996</c:v>
                </c:pt>
                <c:pt idx="946">
                  <c:v>73.567099999999996</c:v>
                </c:pt>
                <c:pt idx="947">
                  <c:v>73.472099999999998</c:v>
                </c:pt>
                <c:pt idx="948">
                  <c:v>73.472099999999998</c:v>
                </c:pt>
                <c:pt idx="949">
                  <c:v>73.472099999999998</c:v>
                </c:pt>
                <c:pt idx="950">
                  <c:v>73.391999999999996</c:v>
                </c:pt>
                <c:pt idx="951">
                  <c:v>73.475300000000004</c:v>
                </c:pt>
                <c:pt idx="952">
                  <c:v>73.463300000000004</c:v>
                </c:pt>
                <c:pt idx="953">
                  <c:v>74.150300000000001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D-45C7-BB09-3BD8452B8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814368"/>
        <c:axId val="1900813536"/>
      </c:lineChart>
      <c:catAx>
        <c:axId val="1900814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813536"/>
        <c:crosses val="autoZero"/>
        <c:auto val="1"/>
        <c:lblAlgn val="ctr"/>
        <c:lblOffset val="100"/>
        <c:noMultiLvlLbl val="0"/>
      </c:catAx>
      <c:valAx>
        <c:axId val="19008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8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Евро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15"/>
            <c:forward val="666"/>
            <c:dispRSqr val="0"/>
            <c:dispEq val="1"/>
            <c:trendlineLbl>
              <c:layout>
                <c:manualLayout>
                  <c:x val="-2.0019233528023716E-2"/>
                  <c:y val="-0.17885717410323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'ER-2'!$E$12:$E$965</c:f>
              <c:numCache>
                <c:formatCode>_(* #,##0.00_);_(* \(#,##0.00\);_(* "-"??_);_(@_)</c:formatCode>
                <c:ptCount val="954"/>
                <c:pt idx="0">
                  <c:v>76.906599999999997</c:v>
                </c:pt>
                <c:pt idx="1">
                  <c:v>77.210499999999996</c:v>
                </c:pt>
                <c:pt idx="2">
                  <c:v>77.128200000000007</c:v>
                </c:pt>
                <c:pt idx="3">
                  <c:v>77.128200000000007</c:v>
                </c:pt>
                <c:pt idx="4">
                  <c:v>77.128200000000007</c:v>
                </c:pt>
                <c:pt idx="5">
                  <c:v>77.069199999999995</c:v>
                </c:pt>
                <c:pt idx="6">
                  <c:v>76.949799999999996</c:v>
                </c:pt>
                <c:pt idx="7">
                  <c:v>76.135000000000005</c:v>
                </c:pt>
                <c:pt idx="8">
                  <c:v>75.632999999999996</c:v>
                </c:pt>
                <c:pt idx="9">
                  <c:v>75.584100000000007</c:v>
                </c:pt>
                <c:pt idx="10">
                  <c:v>75.584100000000007</c:v>
                </c:pt>
                <c:pt idx="11">
                  <c:v>75.584100000000007</c:v>
                </c:pt>
                <c:pt idx="12">
                  <c:v>75.548100000000005</c:v>
                </c:pt>
                <c:pt idx="13">
                  <c:v>75.554100000000005</c:v>
                </c:pt>
                <c:pt idx="14">
                  <c:v>75.386099999999999</c:v>
                </c:pt>
                <c:pt idx="15">
                  <c:v>75.030600000000007</c:v>
                </c:pt>
                <c:pt idx="16">
                  <c:v>74.631200000000007</c:v>
                </c:pt>
                <c:pt idx="17">
                  <c:v>74.631200000000007</c:v>
                </c:pt>
                <c:pt idx="18">
                  <c:v>74.631200000000007</c:v>
                </c:pt>
                <c:pt idx="19">
                  <c:v>75.193200000000004</c:v>
                </c:pt>
                <c:pt idx="20">
                  <c:v>75.881100000000004</c:v>
                </c:pt>
                <c:pt idx="21">
                  <c:v>75.570599999999999</c:v>
                </c:pt>
                <c:pt idx="22">
                  <c:v>75.200599999999994</c:v>
                </c:pt>
                <c:pt idx="23">
                  <c:v>75.147999999999996</c:v>
                </c:pt>
                <c:pt idx="24">
                  <c:v>75.147999999999996</c:v>
                </c:pt>
                <c:pt idx="25">
                  <c:v>75.147999999999996</c:v>
                </c:pt>
                <c:pt idx="26">
                  <c:v>75.0565</c:v>
                </c:pt>
                <c:pt idx="27">
                  <c:v>74.912700000000001</c:v>
                </c:pt>
                <c:pt idx="28">
                  <c:v>74.770300000000006</c:v>
                </c:pt>
                <c:pt idx="29">
                  <c:v>74.965599999999995</c:v>
                </c:pt>
                <c:pt idx="30">
                  <c:v>74.895399999999995</c:v>
                </c:pt>
                <c:pt idx="31">
                  <c:v>74.895399999999995</c:v>
                </c:pt>
                <c:pt idx="32">
                  <c:v>74.895399999999995</c:v>
                </c:pt>
                <c:pt idx="33">
                  <c:v>74.324299999999994</c:v>
                </c:pt>
                <c:pt idx="34">
                  <c:v>74.145899999999997</c:v>
                </c:pt>
                <c:pt idx="35">
                  <c:v>74.387200000000007</c:v>
                </c:pt>
                <c:pt idx="36">
                  <c:v>75.0471</c:v>
                </c:pt>
                <c:pt idx="37">
                  <c:v>75.249200000000002</c:v>
                </c:pt>
                <c:pt idx="38">
                  <c:v>75.249200000000002</c:v>
                </c:pt>
                <c:pt idx="39">
                  <c:v>75.249200000000002</c:v>
                </c:pt>
                <c:pt idx="40">
                  <c:v>74.905500000000004</c:v>
                </c:pt>
                <c:pt idx="41">
                  <c:v>74.815100000000001</c:v>
                </c:pt>
                <c:pt idx="42">
                  <c:v>74.681600000000003</c:v>
                </c:pt>
                <c:pt idx="43">
                  <c:v>74.296300000000002</c:v>
                </c:pt>
                <c:pt idx="44">
                  <c:v>74.333200000000005</c:v>
                </c:pt>
                <c:pt idx="45">
                  <c:v>74.333200000000005</c:v>
                </c:pt>
                <c:pt idx="46">
                  <c:v>74.333200000000005</c:v>
                </c:pt>
                <c:pt idx="47">
                  <c:v>74.087599999999995</c:v>
                </c:pt>
                <c:pt idx="48">
                  <c:v>74.489800000000002</c:v>
                </c:pt>
                <c:pt idx="49">
                  <c:v>74.8249</c:v>
                </c:pt>
                <c:pt idx="50">
                  <c:v>74.969099999999997</c:v>
                </c:pt>
                <c:pt idx="51">
                  <c:v>74.8048</c:v>
                </c:pt>
                <c:pt idx="52">
                  <c:v>74.8048</c:v>
                </c:pt>
                <c:pt idx="53">
                  <c:v>74.8048</c:v>
                </c:pt>
                <c:pt idx="54">
                  <c:v>74.743799999999993</c:v>
                </c:pt>
                <c:pt idx="55">
                  <c:v>74.505799999999994</c:v>
                </c:pt>
                <c:pt idx="56">
                  <c:v>74.415800000000004</c:v>
                </c:pt>
                <c:pt idx="57">
                  <c:v>74.572999999999993</c:v>
                </c:pt>
                <c:pt idx="58">
                  <c:v>74.572999999999993</c:v>
                </c:pt>
                <c:pt idx="59">
                  <c:v>74.572999999999993</c:v>
                </c:pt>
                <c:pt idx="60">
                  <c:v>74.572999999999993</c:v>
                </c:pt>
                <c:pt idx="61">
                  <c:v>74.289599999999993</c:v>
                </c:pt>
                <c:pt idx="62">
                  <c:v>74.0672</c:v>
                </c:pt>
                <c:pt idx="63">
                  <c:v>74.023700000000005</c:v>
                </c:pt>
                <c:pt idx="64">
                  <c:v>74.061300000000003</c:v>
                </c:pt>
                <c:pt idx="65">
                  <c:v>74.068600000000004</c:v>
                </c:pt>
                <c:pt idx="66">
                  <c:v>74.068600000000004</c:v>
                </c:pt>
                <c:pt idx="67">
                  <c:v>74.068600000000004</c:v>
                </c:pt>
                <c:pt idx="68">
                  <c:v>73.361000000000004</c:v>
                </c:pt>
                <c:pt idx="69">
                  <c:v>72.999499999999998</c:v>
                </c:pt>
                <c:pt idx="70">
                  <c:v>72.938900000000004</c:v>
                </c:pt>
                <c:pt idx="71">
                  <c:v>72.787000000000006</c:v>
                </c:pt>
                <c:pt idx="72">
                  <c:v>72.59</c:v>
                </c:pt>
                <c:pt idx="73">
                  <c:v>72.59</c:v>
                </c:pt>
                <c:pt idx="74">
                  <c:v>72.59</c:v>
                </c:pt>
                <c:pt idx="75">
                  <c:v>72.922899999999998</c:v>
                </c:pt>
                <c:pt idx="76">
                  <c:v>72.580799999999996</c:v>
                </c:pt>
                <c:pt idx="77">
                  <c:v>72.718199999999996</c:v>
                </c:pt>
                <c:pt idx="78">
                  <c:v>72.888400000000004</c:v>
                </c:pt>
                <c:pt idx="79">
                  <c:v>72.722999999999999</c:v>
                </c:pt>
                <c:pt idx="80">
                  <c:v>72.722999999999999</c:v>
                </c:pt>
                <c:pt idx="81">
                  <c:v>72.722999999999999</c:v>
                </c:pt>
                <c:pt idx="82">
                  <c:v>73.496700000000004</c:v>
                </c:pt>
                <c:pt idx="83">
                  <c:v>73.316199999999995</c:v>
                </c:pt>
                <c:pt idx="84">
                  <c:v>73.172499999999999</c:v>
                </c:pt>
                <c:pt idx="85">
                  <c:v>73.422300000000007</c:v>
                </c:pt>
                <c:pt idx="86">
                  <c:v>73.4392</c:v>
                </c:pt>
                <c:pt idx="87">
                  <c:v>73.4392</c:v>
                </c:pt>
                <c:pt idx="88">
                  <c:v>73.4392</c:v>
                </c:pt>
                <c:pt idx="89">
                  <c:v>73.361699999999999</c:v>
                </c:pt>
                <c:pt idx="90">
                  <c:v>72.970799999999997</c:v>
                </c:pt>
                <c:pt idx="91">
                  <c:v>72.945999999999998</c:v>
                </c:pt>
                <c:pt idx="92">
                  <c:v>72.655100000000004</c:v>
                </c:pt>
                <c:pt idx="93">
                  <c:v>72.839799999999997</c:v>
                </c:pt>
                <c:pt idx="94">
                  <c:v>72.839799999999997</c:v>
                </c:pt>
                <c:pt idx="95">
                  <c:v>72.839799999999997</c:v>
                </c:pt>
                <c:pt idx="96">
                  <c:v>72.701800000000006</c:v>
                </c:pt>
                <c:pt idx="97">
                  <c:v>72.651499999999999</c:v>
                </c:pt>
                <c:pt idx="98">
                  <c:v>72.360200000000006</c:v>
                </c:pt>
                <c:pt idx="99">
                  <c:v>72.244</c:v>
                </c:pt>
                <c:pt idx="100">
                  <c:v>71.923199999999994</c:v>
                </c:pt>
                <c:pt idx="101">
                  <c:v>71.923199999999994</c:v>
                </c:pt>
                <c:pt idx="102">
                  <c:v>71.923199999999994</c:v>
                </c:pt>
                <c:pt idx="103">
                  <c:v>71.721000000000004</c:v>
                </c:pt>
                <c:pt idx="104">
                  <c:v>71.7453</c:v>
                </c:pt>
                <c:pt idx="105">
                  <c:v>71.715000000000003</c:v>
                </c:pt>
                <c:pt idx="106">
                  <c:v>72.111099999999993</c:v>
                </c:pt>
                <c:pt idx="107">
                  <c:v>72.088200000000001</c:v>
                </c:pt>
                <c:pt idx="108">
                  <c:v>72.088200000000001</c:v>
                </c:pt>
                <c:pt idx="109">
                  <c:v>72.088200000000001</c:v>
                </c:pt>
                <c:pt idx="110">
                  <c:v>72.202399999999997</c:v>
                </c:pt>
                <c:pt idx="111">
                  <c:v>72.309600000000003</c:v>
                </c:pt>
                <c:pt idx="112">
                  <c:v>72.309600000000003</c:v>
                </c:pt>
                <c:pt idx="113">
                  <c:v>72.309600000000003</c:v>
                </c:pt>
                <c:pt idx="114">
                  <c:v>72.309600000000003</c:v>
                </c:pt>
                <c:pt idx="115">
                  <c:v>72.309600000000003</c:v>
                </c:pt>
                <c:pt idx="116">
                  <c:v>72.309600000000003</c:v>
                </c:pt>
                <c:pt idx="117">
                  <c:v>73.109899999999996</c:v>
                </c:pt>
                <c:pt idx="118">
                  <c:v>73.081699999999998</c:v>
                </c:pt>
                <c:pt idx="119">
                  <c:v>73.088800000000006</c:v>
                </c:pt>
                <c:pt idx="120">
                  <c:v>73.088800000000006</c:v>
                </c:pt>
                <c:pt idx="121">
                  <c:v>73.088800000000006</c:v>
                </c:pt>
                <c:pt idx="122">
                  <c:v>73.088800000000006</c:v>
                </c:pt>
                <c:pt idx="123">
                  <c:v>73.088800000000006</c:v>
                </c:pt>
                <c:pt idx="124">
                  <c:v>73.523099999999999</c:v>
                </c:pt>
                <c:pt idx="125">
                  <c:v>73.371200000000002</c:v>
                </c:pt>
                <c:pt idx="126">
                  <c:v>72.689099999999996</c:v>
                </c:pt>
                <c:pt idx="127">
                  <c:v>72.365099999999998</c:v>
                </c:pt>
                <c:pt idx="128">
                  <c:v>72.246399999999994</c:v>
                </c:pt>
                <c:pt idx="129">
                  <c:v>72.246399999999994</c:v>
                </c:pt>
                <c:pt idx="130">
                  <c:v>72.246399999999994</c:v>
                </c:pt>
                <c:pt idx="131">
                  <c:v>71.963099999999997</c:v>
                </c:pt>
                <c:pt idx="132">
                  <c:v>71.965400000000002</c:v>
                </c:pt>
                <c:pt idx="133">
                  <c:v>71.842699999999994</c:v>
                </c:pt>
                <c:pt idx="134">
                  <c:v>71.8369</c:v>
                </c:pt>
                <c:pt idx="135">
                  <c:v>72.318600000000004</c:v>
                </c:pt>
                <c:pt idx="136">
                  <c:v>72.318600000000004</c:v>
                </c:pt>
                <c:pt idx="137">
                  <c:v>72.318600000000004</c:v>
                </c:pt>
                <c:pt idx="138">
                  <c:v>72.186300000000003</c:v>
                </c:pt>
                <c:pt idx="139">
                  <c:v>72.168000000000006</c:v>
                </c:pt>
                <c:pt idx="140">
                  <c:v>72.411799999999999</c:v>
                </c:pt>
                <c:pt idx="141">
                  <c:v>72.422899999999998</c:v>
                </c:pt>
                <c:pt idx="142">
                  <c:v>72.843599999999995</c:v>
                </c:pt>
                <c:pt idx="143">
                  <c:v>72.843599999999995</c:v>
                </c:pt>
                <c:pt idx="144">
                  <c:v>72.843599999999995</c:v>
                </c:pt>
                <c:pt idx="145">
                  <c:v>73.218000000000004</c:v>
                </c:pt>
                <c:pt idx="146">
                  <c:v>73.423900000000003</c:v>
                </c:pt>
                <c:pt idx="147">
                  <c:v>73.369</c:v>
                </c:pt>
                <c:pt idx="148">
                  <c:v>73.270799999999994</c:v>
                </c:pt>
                <c:pt idx="149">
                  <c:v>73.260499999999993</c:v>
                </c:pt>
                <c:pt idx="150">
                  <c:v>73.260499999999993</c:v>
                </c:pt>
                <c:pt idx="151">
                  <c:v>73.260499999999993</c:v>
                </c:pt>
                <c:pt idx="152">
                  <c:v>73.214799999999997</c:v>
                </c:pt>
                <c:pt idx="153">
                  <c:v>73.044799999999995</c:v>
                </c:pt>
                <c:pt idx="154">
                  <c:v>73.044799999999995</c:v>
                </c:pt>
                <c:pt idx="155">
                  <c:v>73.014099999999999</c:v>
                </c:pt>
                <c:pt idx="156">
                  <c:v>72.699299999999994</c:v>
                </c:pt>
                <c:pt idx="157">
                  <c:v>72.699299999999994</c:v>
                </c:pt>
                <c:pt idx="158">
                  <c:v>72.699299999999994</c:v>
                </c:pt>
                <c:pt idx="159">
                  <c:v>72.107699999999994</c:v>
                </c:pt>
                <c:pt idx="160">
                  <c:v>72.229100000000003</c:v>
                </c:pt>
                <c:pt idx="161">
                  <c:v>71.637699999999995</c:v>
                </c:pt>
                <c:pt idx="162">
                  <c:v>71.545699999999997</c:v>
                </c:pt>
                <c:pt idx="163">
                  <c:v>71.349000000000004</c:v>
                </c:pt>
                <c:pt idx="164">
                  <c:v>71.349000000000004</c:v>
                </c:pt>
                <c:pt idx="165">
                  <c:v>71.349000000000004</c:v>
                </c:pt>
                <c:pt idx="166">
                  <c:v>71.597300000000004</c:v>
                </c:pt>
                <c:pt idx="167">
                  <c:v>71.232299999999995</c:v>
                </c:pt>
                <c:pt idx="168">
                  <c:v>71.381600000000006</c:v>
                </c:pt>
                <c:pt idx="169">
                  <c:v>71.663499999999999</c:v>
                </c:pt>
                <c:pt idx="170">
                  <c:v>71.817899999999995</c:v>
                </c:pt>
                <c:pt idx="171">
                  <c:v>71.817899999999995</c:v>
                </c:pt>
                <c:pt idx="172">
                  <c:v>71.817899999999995</c:v>
                </c:pt>
                <c:pt idx="173">
                  <c:v>71.396199999999993</c:v>
                </c:pt>
                <c:pt idx="174">
                  <c:v>71.408000000000001</c:v>
                </c:pt>
                <c:pt idx="175">
                  <c:v>71.603399999999993</c:v>
                </c:pt>
                <c:pt idx="176">
                  <c:v>71.542000000000002</c:v>
                </c:pt>
                <c:pt idx="177">
                  <c:v>71.659300000000002</c:v>
                </c:pt>
                <c:pt idx="178">
                  <c:v>71.659300000000002</c:v>
                </c:pt>
                <c:pt idx="179">
                  <c:v>71.659300000000002</c:v>
                </c:pt>
                <c:pt idx="180">
                  <c:v>71.706699999999998</c:v>
                </c:pt>
                <c:pt idx="181">
                  <c:v>71.462599999999995</c:v>
                </c:pt>
                <c:pt idx="182">
                  <c:v>71.563100000000006</c:v>
                </c:pt>
                <c:pt idx="183">
                  <c:v>71.007300000000001</c:v>
                </c:pt>
                <c:pt idx="184">
                  <c:v>71.011399999999995</c:v>
                </c:pt>
                <c:pt idx="185">
                  <c:v>71.011399999999995</c:v>
                </c:pt>
                <c:pt idx="186">
                  <c:v>71.011399999999995</c:v>
                </c:pt>
                <c:pt idx="187">
                  <c:v>70.857399999999998</c:v>
                </c:pt>
                <c:pt idx="188">
                  <c:v>70.677099999999996</c:v>
                </c:pt>
                <c:pt idx="189">
                  <c:v>70.555199999999999</c:v>
                </c:pt>
                <c:pt idx="190">
                  <c:v>70.606800000000007</c:v>
                </c:pt>
                <c:pt idx="191">
                  <c:v>70.7941</c:v>
                </c:pt>
                <c:pt idx="192">
                  <c:v>70.7941</c:v>
                </c:pt>
                <c:pt idx="193">
                  <c:v>70.7941</c:v>
                </c:pt>
                <c:pt idx="194">
                  <c:v>70.654600000000002</c:v>
                </c:pt>
                <c:pt idx="195">
                  <c:v>70.635000000000005</c:v>
                </c:pt>
                <c:pt idx="196">
                  <c:v>70.324100000000001</c:v>
                </c:pt>
                <c:pt idx="197">
                  <c:v>70.293999999999997</c:v>
                </c:pt>
                <c:pt idx="198">
                  <c:v>70.311000000000007</c:v>
                </c:pt>
                <c:pt idx="199">
                  <c:v>70.311000000000007</c:v>
                </c:pt>
                <c:pt idx="200">
                  <c:v>70.311000000000007</c:v>
                </c:pt>
                <c:pt idx="201">
                  <c:v>70.6417</c:v>
                </c:pt>
                <c:pt idx="202">
                  <c:v>70.597999999999999</c:v>
                </c:pt>
                <c:pt idx="203">
                  <c:v>70.735500000000002</c:v>
                </c:pt>
                <c:pt idx="204">
                  <c:v>70.472700000000003</c:v>
                </c:pt>
                <c:pt idx="205">
                  <c:v>71.707700000000003</c:v>
                </c:pt>
                <c:pt idx="206">
                  <c:v>71.707700000000003</c:v>
                </c:pt>
                <c:pt idx="207">
                  <c:v>71.707700000000003</c:v>
                </c:pt>
                <c:pt idx="208">
                  <c:v>72.373199999999997</c:v>
                </c:pt>
                <c:pt idx="209">
                  <c:v>73.072999999999993</c:v>
                </c:pt>
                <c:pt idx="210">
                  <c:v>72.891400000000004</c:v>
                </c:pt>
                <c:pt idx="211">
                  <c:v>73.043199999999999</c:v>
                </c:pt>
                <c:pt idx="212">
                  <c:v>73.019599999999997</c:v>
                </c:pt>
                <c:pt idx="213">
                  <c:v>73.019599999999997</c:v>
                </c:pt>
                <c:pt idx="214">
                  <c:v>73.019599999999997</c:v>
                </c:pt>
                <c:pt idx="215">
                  <c:v>73.123099999999994</c:v>
                </c:pt>
                <c:pt idx="216">
                  <c:v>73.414900000000003</c:v>
                </c:pt>
                <c:pt idx="217">
                  <c:v>72.903700000000001</c:v>
                </c:pt>
                <c:pt idx="218">
                  <c:v>73.454999999999998</c:v>
                </c:pt>
                <c:pt idx="219">
                  <c:v>73.222700000000003</c:v>
                </c:pt>
                <c:pt idx="220">
                  <c:v>73.222700000000003</c:v>
                </c:pt>
                <c:pt idx="221">
                  <c:v>73.222700000000003</c:v>
                </c:pt>
                <c:pt idx="222">
                  <c:v>73.948400000000007</c:v>
                </c:pt>
                <c:pt idx="223">
                  <c:v>73.976600000000005</c:v>
                </c:pt>
                <c:pt idx="224">
                  <c:v>73.498900000000006</c:v>
                </c:pt>
                <c:pt idx="225">
                  <c:v>72.831199999999995</c:v>
                </c:pt>
                <c:pt idx="226">
                  <c:v>72.624300000000005</c:v>
                </c:pt>
                <c:pt idx="227">
                  <c:v>72.624300000000005</c:v>
                </c:pt>
                <c:pt idx="228">
                  <c:v>72.624300000000005</c:v>
                </c:pt>
                <c:pt idx="229">
                  <c:v>73.395499999999998</c:v>
                </c:pt>
                <c:pt idx="230">
                  <c:v>73.609099999999998</c:v>
                </c:pt>
                <c:pt idx="231">
                  <c:v>73.658299999999997</c:v>
                </c:pt>
                <c:pt idx="232">
                  <c:v>73.955799999999996</c:v>
                </c:pt>
                <c:pt idx="233">
                  <c:v>73.384699999999995</c:v>
                </c:pt>
                <c:pt idx="234">
                  <c:v>73.384699999999995</c:v>
                </c:pt>
                <c:pt idx="235">
                  <c:v>73.384699999999995</c:v>
                </c:pt>
                <c:pt idx="236">
                  <c:v>73.172600000000003</c:v>
                </c:pt>
                <c:pt idx="237">
                  <c:v>73.203199999999995</c:v>
                </c:pt>
                <c:pt idx="238">
                  <c:v>73.063800000000001</c:v>
                </c:pt>
                <c:pt idx="239">
                  <c:v>72.876099999999994</c:v>
                </c:pt>
                <c:pt idx="240">
                  <c:v>72.888300000000001</c:v>
                </c:pt>
                <c:pt idx="241">
                  <c:v>72.888300000000001</c:v>
                </c:pt>
                <c:pt idx="242">
                  <c:v>72.888300000000001</c:v>
                </c:pt>
                <c:pt idx="243">
                  <c:v>72.33</c:v>
                </c:pt>
                <c:pt idx="244">
                  <c:v>72.303899999999999</c:v>
                </c:pt>
                <c:pt idx="245">
                  <c:v>72.224000000000004</c:v>
                </c:pt>
                <c:pt idx="246">
                  <c:v>71.827299999999994</c:v>
                </c:pt>
                <c:pt idx="247">
                  <c:v>71.530699999999996</c:v>
                </c:pt>
                <c:pt idx="248">
                  <c:v>71.530699999999996</c:v>
                </c:pt>
                <c:pt idx="249">
                  <c:v>71.530699999999996</c:v>
                </c:pt>
                <c:pt idx="250">
                  <c:v>70.669499999999999</c:v>
                </c:pt>
                <c:pt idx="251">
                  <c:v>70.603999999999999</c:v>
                </c:pt>
                <c:pt idx="252">
                  <c:v>71.239099999999993</c:v>
                </c:pt>
                <c:pt idx="253">
                  <c:v>70.937299999999993</c:v>
                </c:pt>
                <c:pt idx="254">
                  <c:v>70.597499999999997</c:v>
                </c:pt>
                <c:pt idx="255">
                  <c:v>70.597499999999997</c:v>
                </c:pt>
                <c:pt idx="256">
                  <c:v>70.597499999999997</c:v>
                </c:pt>
                <c:pt idx="257">
                  <c:v>70.275899999999993</c:v>
                </c:pt>
                <c:pt idx="258">
                  <c:v>70.019300000000001</c:v>
                </c:pt>
                <c:pt idx="259">
                  <c:v>70.586799999999997</c:v>
                </c:pt>
                <c:pt idx="260">
                  <c:v>70.383399999999995</c:v>
                </c:pt>
                <c:pt idx="261">
                  <c:v>70.316100000000006</c:v>
                </c:pt>
                <c:pt idx="262">
                  <c:v>70.316100000000006</c:v>
                </c:pt>
                <c:pt idx="263">
                  <c:v>70.316100000000006</c:v>
                </c:pt>
                <c:pt idx="264">
                  <c:v>70.716899999999995</c:v>
                </c:pt>
                <c:pt idx="265">
                  <c:v>70.844899999999996</c:v>
                </c:pt>
                <c:pt idx="266">
                  <c:v>71.466899999999995</c:v>
                </c:pt>
                <c:pt idx="267">
                  <c:v>71.299099999999996</c:v>
                </c:pt>
                <c:pt idx="268">
                  <c:v>71.350899999999996</c:v>
                </c:pt>
                <c:pt idx="269">
                  <c:v>71.350899999999996</c:v>
                </c:pt>
                <c:pt idx="270">
                  <c:v>71.350899999999996</c:v>
                </c:pt>
                <c:pt idx="271">
                  <c:v>71.1464</c:v>
                </c:pt>
                <c:pt idx="272">
                  <c:v>71.237200000000001</c:v>
                </c:pt>
                <c:pt idx="273">
                  <c:v>71.451099999999997</c:v>
                </c:pt>
                <c:pt idx="274">
                  <c:v>71.299899999999994</c:v>
                </c:pt>
                <c:pt idx="275">
                  <c:v>70.729600000000005</c:v>
                </c:pt>
                <c:pt idx="276">
                  <c:v>70.729600000000005</c:v>
                </c:pt>
                <c:pt idx="277">
                  <c:v>70.729600000000005</c:v>
                </c:pt>
                <c:pt idx="278">
                  <c:v>70.930499999999995</c:v>
                </c:pt>
                <c:pt idx="279">
                  <c:v>70.847300000000004</c:v>
                </c:pt>
                <c:pt idx="280">
                  <c:v>71.050299999999993</c:v>
                </c:pt>
                <c:pt idx="281">
                  <c:v>70.902299999999997</c:v>
                </c:pt>
                <c:pt idx="282">
                  <c:v>71.129900000000006</c:v>
                </c:pt>
                <c:pt idx="283">
                  <c:v>71.129900000000006</c:v>
                </c:pt>
                <c:pt idx="284">
                  <c:v>71.129900000000006</c:v>
                </c:pt>
                <c:pt idx="285">
                  <c:v>71.169600000000003</c:v>
                </c:pt>
                <c:pt idx="286">
                  <c:v>70.919600000000003</c:v>
                </c:pt>
                <c:pt idx="287">
                  <c:v>70.964399999999998</c:v>
                </c:pt>
                <c:pt idx="288">
                  <c:v>71.14</c:v>
                </c:pt>
                <c:pt idx="289">
                  <c:v>71.119399999999999</c:v>
                </c:pt>
                <c:pt idx="290">
                  <c:v>71.119399999999999</c:v>
                </c:pt>
                <c:pt idx="291">
                  <c:v>71.119399999999999</c:v>
                </c:pt>
                <c:pt idx="292">
                  <c:v>70.838200000000001</c:v>
                </c:pt>
                <c:pt idx="293">
                  <c:v>70.776899999999998</c:v>
                </c:pt>
                <c:pt idx="294">
                  <c:v>71.008099999999999</c:v>
                </c:pt>
                <c:pt idx="295">
                  <c:v>71.191800000000001</c:v>
                </c:pt>
                <c:pt idx="296">
                  <c:v>71.478499999999997</c:v>
                </c:pt>
                <c:pt idx="297">
                  <c:v>71.478499999999997</c:v>
                </c:pt>
                <c:pt idx="298">
                  <c:v>71.478499999999997</c:v>
                </c:pt>
                <c:pt idx="299">
                  <c:v>71.478499999999997</c:v>
                </c:pt>
                <c:pt idx="300">
                  <c:v>70.420299999999997</c:v>
                </c:pt>
                <c:pt idx="301">
                  <c:v>70.430099999999996</c:v>
                </c:pt>
                <c:pt idx="302">
                  <c:v>70.548900000000003</c:v>
                </c:pt>
                <c:pt idx="303">
                  <c:v>70.421099999999996</c:v>
                </c:pt>
                <c:pt idx="304">
                  <c:v>70.421099999999996</c:v>
                </c:pt>
                <c:pt idx="305">
                  <c:v>70.421099999999996</c:v>
                </c:pt>
                <c:pt idx="306">
                  <c:v>70.475899999999996</c:v>
                </c:pt>
                <c:pt idx="307">
                  <c:v>70.423500000000004</c:v>
                </c:pt>
                <c:pt idx="308">
                  <c:v>70.672399999999996</c:v>
                </c:pt>
                <c:pt idx="309">
                  <c:v>70.676100000000005</c:v>
                </c:pt>
                <c:pt idx="310">
                  <c:v>70.411100000000005</c:v>
                </c:pt>
                <c:pt idx="311">
                  <c:v>70.411100000000005</c:v>
                </c:pt>
                <c:pt idx="312">
                  <c:v>70.411100000000005</c:v>
                </c:pt>
                <c:pt idx="313">
                  <c:v>70.531300000000002</c:v>
                </c:pt>
                <c:pt idx="314">
                  <c:v>70.628600000000006</c:v>
                </c:pt>
                <c:pt idx="315">
                  <c:v>70.852400000000003</c:v>
                </c:pt>
                <c:pt idx="316">
                  <c:v>70.699700000000007</c:v>
                </c:pt>
                <c:pt idx="317">
                  <c:v>70.520700000000005</c:v>
                </c:pt>
                <c:pt idx="318">
                  <c:v>70.520700000000005</c:v>
                </c:pt>
                <c:pt idx="319">
                  <c:v>70.520700000000005</c:v>
                </c:pt>
                <c:pt idx="320">
                  <c:v>70.312200000000004</c:v>
                </c:pt>
                <c:pt idx="321">
                  <c:v>70.515900000000002</c:v>
                </c:pt>
                <c:pt idx="322">
                  <c:v>70.439800000000005</c:v>
                </c:pt>
                <c:pt idx="323">
                  <c:v>70.574700000000007</c:v>
                </c:pt>
                <c:pt idx="324">
                  <c:v>70.547499999999999</c:v>
                </c:pt>
                <c:pt idx="325">
                  <c:v>70.547499999999999</c:v>
                </c:pt>
                <c:pt idx="326">
                  <c:v>70.547499999999999</c:v>
                </c:pt>
                <c:pt idx="327">
                  <c:v>70.972999999999999</c:v>
                </c:pt>
                <c:pt idx="328">
                  <c:v>71.0608</c:v>
                </c:pt>
                <c:pt idx="329">
                  <c:v>71.108599999999996</c:v>
                </c:pt>
                <c:pt idx="330">
                  <c:v>70.724500000000006</c:v>
                </c:pt>
                <c:pt idx="331">
                  <c:v>70.759399999999999</c:v>
                </c:pt>
                <c:pt idx="332">
                  <c:v>70.759399999999999</c:v>
                </c:pt>
                <c:pt idx="333">
                  <c:v>70.759399999999999</c:v>
                </c:pt>
                <c:pt idx="334">
                  <c:v>70.5047</c:v>
                </c:pt>
                <c:pt idx="335">
                  <c:v>70.388099999999994</c:v>
                </c:pt>
                <c:pt idx="336">
                  <c:v>70.455799999999996</c:v>
                </c:pt>
                <c:pt idx="337">
                  <c:v>70.427099999999996</c:v>
                </c:pt>
                <c:pt idx="338">
                  <c:v>69.860799999999998</c:v>
                </c:pt>
                <c:pt idx="339">
                  <c:v>69.860799999999998</c:v>
                </c:pt>
                <c:pt idx="340">
                  <c:v>69.860799999999998</c:v>
                </c:pt>
                <c:pt idx="341">
                  <c:v>69.943100000000001</c:v>
                </c:pt>
                <c:pt idx="342">
                  <c:v>69.680099999999996</c:v>
                </c:pt>
                <c:pt idx="343">
                  <c:v>69.692499999999995</c:v>
                </c:pt>
                <c:pt idx="344">
                  <c:v>69.587699999999998</c:v>
                </c:pt>
                <c:pt idx="345">
                  <c:v>69.378</c:v>
                </c:pt>
                <c:pt idx="346">
                  <c:v>69.378</c:v>
                </c:pt>
                <c:pt idx="347">
                  <c:v>69.378</c:v>
                </c:pt>
                <c:pt idx="348">
                  <c:v>68.997799999999998</c:v>
                </c:pt>
                <c:pt idx="349">
                  <c:v>68.906199999999998</c:v>
                </c:pt>
                <c:pt idx="350">
                  <c:v>68.406499999999994</c:v>
                </c:pt>
                <c:pt idx="351">
                  <c:v>68.500299999999996</c:v>
                </c:pt>
                <c:pt idx="352">
                  <c:v>69.034899999999993</c:v>
                </c:pt>
                <c:pt idx="353">
                  <c:v>69.034899999999993</c:v>
                </c:pt>
                <c:pt idx="354">
                  <c:v>69.034899999999993</c:v>
                </c:pt>
                <c:pt idx="355">
                  <c:v>69.340599999999995</c:v>
                </c:pt>
                <c:pt idx="356">
                  <c:v>69.377700000000004</c:v>
                </c:pt>
                <c:pt idx="357">
                  <c:v>69.377700000000004</c:v>
                </c:pt>
                <c:pt idx="358">
                  <c:v>69.377700000000004</c:v>
                </c:pt>
                <c:pt idx="359">
                  <c:v>69.377700000000004</c:v>
                </c:pt>
                <c:pt idx="360">
                  <c:v>69.377700000000004</c:v>
                </c:pt>
                <c:pt idx="361">
                  <c:v>69.377700000000004</c:v>
                </c:pt>
                <c:pt idx="362">
                  <c:v>69.377700000000004</c:v>
                </c:pt>
                <c:pt idx="363">
                  <c:v>69.377700000000004</c:v>
                </c:pt>
                <c:pt idx="364">
                  <c:v>69.377700000000004</c:v>
                </c:pt>
                <c:pt idx="365">
                  <c:v>68.055499999999995</c:v>
                </c:pt>
                <c:pt idx="366">
                  <c:v>68.045000000000002</c:v>
                </c:pt>
                <c:pt idx="367">
                  <c:v>68.045000000000002</c:v>
                </c:pt>
                <c:pt idx="368">
                  <c:v>68.045000000000002</c:v>
                </c:pt>
                <c:pt idx="369">
                  <c:v>67.816199999999995</c:v>
                </c:pt>
                <c:pt idx="370">
                  <c:v>68.421300000000002</c:v>
                </c:pt>
                <c:pt idx="371">
                  <c:v>68.374700000000004</c:v>
                </c:pt>
                <c:pt idx="372">
                  <c:v>68.656000000000006</c:v>
                </c:pt>
                <c:pt idx="373">
                  <c:v>68.535799999999995</c:v>
                </c:pt>
                <c:pt idx="374">
                  <c:v>68.535799999999995</c:v>
                </c:pt>
                <c:pt idx="375">
                  <c:v>68.535799999999995</c:v>
                </c:pt>
                <c:pt idx="376">
                  <c:v>68.208200000000005</c:v>
                </c:pt>
                <c:pt idx="377">
                  <c:v>68.622200000000007</c:v>
                </c:pt>
                <c:pt idx="378">
                  <c:v>68.518600000000006</c:v>
                </c:pt>
                <c:pt idx="379">
                  <c:v>68.685599999999994</c:v>
                </c:pt>
                <c:pt idx="380">
                  <c:v>68.292400000000001</c:v>
                </c:pt>
                <c:pt idx="381">
                  <c:v>68.292400000000001</c:v>
                </c:pt>
                <c:pt idx="382">
                  <c:v>68.292400000000001</c:v>
                </c:pt>
                <c:pt idx="383">
                  <c:v>68.777500000000003</c:v>
                </c:pt>
                <c:pt idx="384">
                  <c:v>69.225999999999999</c:v>
                </c:pt>
                <c:pt idx="385">
                  <c:v>68.676400000000001</c:v>
                </c:pt>
                <c:pt idx="386">
                  <c:v>69.415099999999995</c:v>
                </c:pt>
                <c:pt idx="387">
                  <c:v>69.5976</c:v>
                </c:pt>
                <c:pt idx="388">
                  <c:v>69.5976</c:v>
                </c:pt>
                <c:pt idx="389">
                  <c:v>69.5976</c:v>
                </c:pt>
                <c:pt idx="390">
                  <c:v>70.792100000000005</c:v>
                </c:pt>
                <c:pt idx="391">
                  <c:v>70.126499999999993</c:v>
                </c:pt>
                <c:pt idx="392">
                  <c:v>69.744299999999996</c:v>
                </c:pt>
                <c:pt idx="393">
                  <c:v>69.083699999999993</c:v>
                </c:pt>
                <c:pt idx="394">
                  <c:v>69.628799999999998</c:v>
                </c:pt>
                <c:pt idx="395">
                  <c:v>69.628799999999998</c:v>
                </c:pt>
                <c:pt idx="396">
                  <c:v>69.628799999999998</c:v>
                </c:pt>
                <c:pt idx="397">
                  <c:v>69.822599999999994</c:v>
                </c:pt>
                <c:pt idx="398">
                  <c:v>69.7684</c:v>
                </c:pt>
                <c:pt idx="399">
                  <c:v>68.784300000000002</c:v>
                </c:pt>
                <c:pt idx="400">
                  <c:v>69.179500000000004</c:v>
                </c:pt>
                <c:pt idx="401">
                  <c:v>68.771000000000001</c:v>
                </c:pt>
                <c:pt idx="402">
                  <c:v>68.771000000000001</c:v>
                </c:pt>
                <c:pt idx="403">
                  <c:v>68.771000000000001</c:v>
                </c:pt>
                <c:pt idx="404">
                  <c:v>68.620099999999994</c:v>
                </c:pt>
                <c:pt idx="405">
                  <c:v>69.088200000000001</c:v>
                </c:pt>
                <c:pt idx="406">
                  <c:v>68.782300000000006</c:v>
                </c:pt>
                <c:pt idx="407">
                  <c:v>68.770499999999998</c:v>
                </c:pt>
                <c:pt idx="408">
                  <c:v>69.4191</c:v>
                </c:pt>
                <c:pt idx="409">
                  <c:v>69.4191</c:v>
                </c:pt>
                <c:pt idx="410">
                  <c:v>69.4191</c:v>
                </c:pt>
                <c:pt idx="411">
                  <c:v>69.4191</c:v>
                </c:pt>
                <c:pt idx="412">
                  <c:v>70.459100000000007</c:v>
                </c:pt>
                <c:pt idx="413">
                  <c:v>71.243899999999996</c:v>
                </c:pt>
                <c:pt idx="414">
                  <c:v>71.645799999999994</c:v>
                </c:pt>
                <c:pt idx="415">
                  <c:v>73.723500000000001</c:v>
                </c:pt>
                <c:pt idx="416">
                  <c:v>73.723500000000001</c:v>
                </c:pt>
                <c:pt idx="417">
                  <c:v>73.723500000000001</c:v>
                </c:pt>
                <c:pt idx="418">
                  <c:v>73.4178</c:v>
                </c:pt>
                <c:pt idx="419">
                  <c:v>73.938500000000005</c:v>
                </c:pt>
                <c:pt idx="420">
                  <c:v>73.736900000000006</c:v>
                </c:pt>
                <c:pt idx="421">
                  <c:v>73.684200000000004</c:v>
                </c:pt>
                <c:pt idx="422">
                  <c:v>75.842399999999998</c:v>
                </c:pt>
                <c:pt idx="423">
                  <c:v>75.842399999999998</c:v>
                </c:pt>
                <c:pt idx="424">
                  <c:v>75.842399999999998</c:v>
                </c:pt>
                <c:pt idx="425">
                  <c:v>75.842399999999998</c:v>
                </c:pt>
                <c:pt idx="426">
                  <c:v>81.858800000000002</c:v>
                </c:pt>
                <c:pt idx="427">
                  <c:v>81.020700000000005</c:v>
                </c:pt>
                <c:pt idx="428">
                  <c:v>83.6584</c:v>
                </c:pt>
                <c:pt idx="429">
                  <c:v>81.861000000000004</c:v>
                </c:pt>
                <c:pt idx="430">
                  <c:v>81.861000000000004</c:v>
                </c:pt>
                <c:pt idx="431">
                  <c:v>81.861000000000004</c:v>
                </c:pt>
                <c:pt idx="432">
                  <c:v>82.747100000000003</c:v>
                </c:pt>
                <c:pt idx="433">
                  <c:v>82.305599999999998</c:v>
                </c:pt>
                <c:pt idx="434">
                  <c:v>84.888099999999994</c:v>
                </c:pt>
                <c:pt idx="435">
                  <c:v>87.266900000000007</c:v>
                </c:pt>
                <c:pt idx="436">
                  <c:v>84.155199999999994</c:v>
                </c:pt>
                <c:pt idx="437">
                  <c:v>84.155199999999994</c:v>
                </c:pt>
                <c:pt idx="438">
                  <c:v>84.155199999999994</c:v>
                </c:pt>
                <c:pt idx="439">
                  <c:v>86.704999999999998</c:v>
                </c:pt>
                <c:pt idx="440">
                  <c:v>85.425299999999993</c:v>
                </c:pt>
                <c:pt idx="441">
                  <c:v>84.148499999999999</c:v>
                </c:pt>
                <c:pt idx="442">
                  <c:v>85.964799999999997</c:v>
                </c:pt>
                <c:pt idx="443">
                  <c:v>85.738900000000001</c:v>
                </c:pt>
                <c:pt idx="444">
                  <c:v>85.738900000000001</c:v>
                </c:pt>
                <c:pt idx="445">
                  <c:v>85.738900000000001</c:v>
                </c:pt>
                <c:pt idx="446">
                  <c:v>85.738900000000001</c:v>
                </c:pt>
                <c:pt idx="447">
                  <c:v>85.738900000000001</c:v>
                </c:pt>
                <c:pt idx="448">
                  <c:v>85.738900000000001</c:v>
                </c:pt>
                <c:pt idx="449">
                  <c:v>85.738900000000001</c:v>
                </c:pt>
                <c:pt idx="450">
                  <c:v>85.738900000000001</c:v>
                </c:pt>
                <c:pt idx="451">
                  <c:v>85.738900000000001</c:v>
                </c:pt>
                <c:pt idx="452">
                  <c:v>85.738900000000001</c:v>
                </c:pt>
                <c:pt idx="453">
                  <c:v>82.634600000000006</c:v>
                </c:pt>
                <c:pt idx="454">
                  <c:v>82.012</c:v>
                </c:pt>
                <c:pt idx="455">
                  <c:v>82.234099999999998</c:v>
                </c:pt>
                <c:pt idx="456">
                  <c:v>81.088200000000001</c:v>
                </c:pt>
                <c:pt idx="457">
                  <c:v>80.735799999999998</c:v>
                </c:pt>
                <c:pt idx="458">
                  <c:v>80.735799999999998</c:v>
                </c:pt>
                <c:pt idx="459">
                  <c:v>80.735799999999998</c:v>
                </c:pt>
                <c:pt idx="460">
                  <c:v>80.538700000000006</c:v>
                </c:pt>
                <c:pt idx="461">
                  <c:v>80.118600000000001</c:v>
                </c:pt>
                <c:pt idx="462">
                  <c:v>80.673100000000005</c:v>
                </c:pt>
                <c:pt idx="463">
                  <c:v>81.2791</c:v>
                </c:pt>
                <c:pt idx="464">
                  <c:v>80.111000000000004</c:v>
                </c:pt>
                <c:pt idx="465">
                  <c:v>80.111000000000004</c:v>
                </c:pt>
                <c:pt idx="466">
                  <c:v>80.111000000000004</c:v>
                </c:pt>
                <c:pt idx="467">
                  <c:v>81.101900000000001</c:v>
                </c:pt>
                <c:pt idx="468">
                  <c:v>82.616</c:v>
                </c:pt>
                <c:pt idx="469">
                  <c:v>83.682599999999994</c:v>
                </c:pt>
                <c:pt idx="470">
                  <c:v>81.146799999999999</c:v>
                </c:pt>
                <c:pt idx="471">
                  <c:v>80.252799999999993</c:v>
                </c:pt>
                <c:pt idx="472">
                  <c:v>80.252799999999993</c:v>
                </c:pt>
                <c:pt idx="473">
                  <c:v>80.252799999999993</c:v>
                </c:pt>
                <c:pt idx="474">
                  <c:v>80.761099999999999</c:v>
                </c:pt>
                <c:pt idx="475">
                  <c:v>80.774900000000002</c:v>
                </c:pt>
                <c:pt idx="476">
                  <c:v>80.0488</c:v>
                </c:pt>
                <c:pt idx="477">
                  <c:v>79.118899999999996</c:v>
                </c:pt>
                <c:pt idx="478">
                  <c:v>79.118899999999996</c:v>
                </c:pt>
                <c:pt idx="479">
                  <c:v>79.118899999999996</c:v>
                </c:pt>
                <c:pt idx="480">
                  <c:v>79.118899999999996</c:v>
                </c:pt>
                <c:pt idx="481">
                  <c:v>79.118899999999996</c:v>
                </c:pt>
                <c:pt idx="482">
                  <c:v>79.118899999999996</c:v>
                </c:pt>
                <c:pt idx="483">
                  <c:v>80.059799999999996</c:v>
                </c:pt>
                <c:pt idx="484">
                  <c:v>80.061099999999996</c:v>
                </c:pt>
                <c:pt idx="485">
                  <c:v>80.003900000000002</c:v>
                </c:pt>
                <c:pt idx="486">
                  <c:v>80.003900000000002</c:v>
                </c:pt>
                <c:pt idx="487">
                  <c:v>80.003900000000002</c:v>
                </c:pt>
                <c:pt idx="488">
                  <c:v>80.003900000000002</c:v>
                </c:pt>
                <c:pt idx="489">
                  <c:v>79.439400000000006</c:v>
                </c:pt>
                <c:pt idx="490">
                  <c:v>79.777500000000003</c:v>
                </c:pt>
                <c:pt idx="491">
                  <c:v>79.903300000000002</c:v>
                </c:pt>
                <c:pt idx="492">
                  <c:v>79.127899999999997</c:v>
                </c:pt>
                <c:pt idx="493">
                  <c:v>79.127899999999997</c:v>
                </c:pt>
                <c:pt idx="494">
                  <c:v>79.127899999999997</c:v>
                </c:pt>
                <c:pt idx="495">
                  <c:v>78.9422</c:v>
                </c:pt>
                <c:pt idx="496">
                  <c:v>79.167699999999996</c:v>
                </c:pt>
                <c:pt idx="497">
                  <c:v>79.181299999999993</c:v>
                </c:pt>
                <c:pt idx="498">
                  <c:v>77.796499999999995</c:v>
                </c:pt>
                <c:pt idx="499">
                  <c:v>78.443100000000001</c:v>
                </c:pt>
                <c:pt idx="500">
                  <c:v>78.443100000000001</c:v>
                </c:pt>
                <c:pt idx="501">
                  <c:v>78.443100000000001</c:v>
                </c:pt>
                <c:pt idx="502">
                  <c:v>77.882300000000001</c:v>
                </c:pt>
                <c:pt idx="503">
                  <c:v>77.785399999999996</c:v>
                </c:pt>
                <c:pt idx="504">
                  <c:v>77.906899999999993</c:v>
                </c:pt>
                <c:pt idx="505">
                  <c:v>78.261099999999999</c:v>
                </c:pt>
                <c:pt idx="506">
                  <c:v>78.548900000000003</c:v>
                </c:pt>
                <c:pt idx="507">
                  <c:v>78.548900000000003</c:v>
                </c:pt>
                <c:pt idx="508">
                  <c:v>78.548900000000003</c:v>
                </c:pt>
                <c:pt idx="509">
                  <c:v>77.637600000000006</c:v>
                </c:pt>
                <c:pt idx="510">
                  <c:v>76.778199999999998</c:v>
                </c:pt>
                <c:pt idx="511">
                  <c:v>76.624300000000005</c:v>
                </c:pt>
                <c:pt idx="512">
                  <c:v>77.3245</c:v>
                </c:pt>
                <c:pt idx="513">
                  <c:v>77.965800000000002</c:v>
                </c:pt>
                <c:pt idx="514">
                  <c:v>77.965800000000002</c:v>
                </c:pt>
                <c:pt idx="515">
                  <c:v>77.965800000000002</c:v>
                </c:pt>
                <c:pt idx="516">
                  <c:v>77.186099999999996</c:v>
                </c:pt>
                <c:pt idx="517">
                  <c:v>77.348100000000002</c:v>
                </c:pt>
                <c:pt idx="518">
                  <c:v>77.922899999999998</c:v>
                </c:pt>
                <c:pt idx="519">
                  <c:v>78.522499999999994</c:v>
                </c:pt>
                <c:pt idx="520">
                  <c:v>78.522499999999994</c:v>
                </c:pt>
                <c:pt idx="521">
                  <c:v>78.522499999999994</c:v>
                </c:pt>
                <c:pt idx="522">
                  <c:v>78.522499999999994</c:v>
                </c:pt>
                <c:pt idx="523">
                  <c:v>79.145099999999999</c:v>
                </c:pt>
                <c:pt idx="524">
                  <c:v>79.043400000000005</c:v>
                </c:pt>
                <c:pt idx="525">
                  <c:v>78.382900000000006</c:v>
                </c:pt>
                <c:pt idx="526">
                  <c:v>78.292400000000001</c:v>
                </c:pt>
                <c:pt idx="527">
                  <c:v>78.0047</c:v>
                </c:pt>
                <c:pt idx="528">
                  <c:v>78.0047</c:v>
                </c:pt>
                <c:pt idx="529">
                  <c:v>78.0047</c:v>
                </c:pt>
                <c:pt idx="530">
                  <c:v>77.828500000000005</c:v>
                </c:pt>
                <c:pt idx="531">
                  <c:v>77.683199999999999</c:v>
                </c:pt>
                <c:pt idx="532">
                  <c:v>77.759</c:v>
                </c:pt>
                <c:pt idx="533">
                  <c:v>78.058899999999994</c:v>
                </c:pt>
                <c:pt idx="534">
                  <c:v>77.541300000000007</c:v>
                </c:pt>
                <c:pt idx="535">
                  <c:v>77.541300000000007</c:v>
                </c:pt>
                <c:pt idx="536">
                  <c:v>77.541300000000007</c:v>
                </c:pt>
                <c:pt idx="537">
                  <c:v>78.681200000000004</c:v>
                </c:pt>
                <c:pt idx="538">
                  <c:v>78.992900000000006</c:v>
                </c:pt>
                <c:pt idx="539">
                  <c:v>79.190100000000001</c:v>
                </c:pt>
                <c:pt idx="540">
                  <c:v>79.518100000000004</c:v>
                </c:pt>
                <c:pt idx="541">
                  <c:v>79.220699999999994</c:v>
                </c:pt>
                <c:pt idx="542">
                  <c:v>79.220699999999994</c:v>
                </c:pt>
                <c:pt idx="543">
                  <c:v>79.220699999999994</c:v>
                </c:pt>
                <c:pt idx="544">
                  <c:v>80.558099999999996</c:v>
                </c:pt>
                <c:pt idx="545">
                  <c:v>81.467600000000004</c:v>
                </c:pt>
                <c:pt idx="546">
                  <c:v>80.406199999999998</c:v>
                </c:pt>
                <c:pt idx="547">
                  <c:v>80.413399999999996</c:v>
                </c:pt>
                <c:pt idx="548">
                  <c:v>80.268900000000002</c:v>
                </c:pt>
                <c:pt idx="549">
                  <c:v>80.268900000000002</c:v>
                </c:pt>
                <c:pt idx="550">
                  <c:v>80.268900000000002</c:v>
                </c:pt>
                <c:pt idx="551">
                  <c:v>80.093699999999998</c:v>
                </c:pt>
                <c:pt idx="552">
                  <c:v>80.623000000000005</c:v>
                </c:pt>
                <c:pt idx="553">
                  <c:v>80.839200000000005</c:v>
                </c:pt>
                <c:pt idx="554">
                  <c:v>81.231800000000007</c:v>
                </c:pt>
                <c:pt idx="555">
                  <c:v>81.682100000000005</c:v>
                </c:pt>
                <c:pt idx="556">
                  <c:v>81.682100000000005</c:v>
                </c:pt>
                <c:pt idx="557">
                  <c:v>81.682100000000005</c:v>
                </c:pt>
                <c:pt idx="558">
                  <c:v>82.390199999999993</c:v>
                </c:pt>
                <c:pt idx="559">
                  <c:v>81.249899999999997</c:v>
                </c:pt>
                <c:pt idx="560">
                  <c:v>81.590400000000002</c:v>
                </c:pt>
                <c:pt idx="561">
                  <c:v>82.189300000000003</c:v>
                </c:pt>
                <c:pt idx="562">
                  <c:v>83.103099999999998</c:v>
                </c:pt>
                <c:pt idx="563">
                  <c:v>83.103099999999998</c:v>
                </c:pt>
                <c:pt idx="564">
                  <c:v>83.103099999999998</c:v>
                </c:pt>
                <c:pt idx="565">
                  <c:v>83.775899999999993</c:v>
                </c:pt>
                <c:pt idx="566">
                  <c:v>84.260999999999996</c:v>
                </c:pt>
                <c:pt idx="567">
                  <c:v>84.912000000000006</c:v>
                </c:pt>
                <c:pt idx="568">
                  <c:v>86.253200000000007</c:v>
                </c:pt>
                <c:pt idx="569">
                  <c:v>87.288899999999998</c:v>
                </c:pt>
                <c:pt idx="570">
                  <c:v>87.288899999999998</c:v>
                </c:pt>
                <c:pt idx="571">
                  <c:v>87.288899999999998</c:v>
                </c:pt>
                <c:pt idx="572">
                  <c:v>87.225300000000004</c:v>
                </c:pt>
                <c:pt idx="573">
                  <c:v>86.501099999999994</c:v>
                </c:pt>
                <c:pt idx="574">
                  <c:v>86.625</c:v>
                </c:pt>
                <c:pt idx="575">
                  <c:v>86.617800000000003</c:v>
                </c:pt>
                <c:pt idx="576">
                  <c:v>87.172200000000004</c:v>
                </c:pt>
                <c:pt idx="577">
                  <c:v>87.172200000000004</c:v>
                </c:pt>
                <c:pt idx="578">
                  <c:v>87.172200000000004</c:v>
                </c:pt>
                <c:pt idx="579">
                  <c:v>86.825800000000001</c:v>
                </c:pt>
                <c:pt idx="580">
                  <c:v>85.924599999999998</c:v>
                </c:pt>
                <c:pt idx="581">
                  <c:v>85.956000000000003</c:v>
                </c:pt>
                <c:pt idx="582">
                  <c:v>87.039900000000003</c:v>
                </c:pt>
                <c:pt idx="583">
                  <c:v>86.409199999999998</c:v>
                </c:pt>
                <c:pt idx="584">
                  <c:v>86.409199999999998</c:v>
                </c:pt>
                <c:pt idx="585">
                  <c:v>86.409199999999998</c:v>
                </c:pt>
                <c:pt idx="586">
                  <c:v>86.4666</c:v>
                </c:pt>
                <c:pt idx="587">
                  <c:v>87.340100000000007</c:v>
                </c:pt>
                <c:pt idx="588">
                  <c:v>87.403700000000001</c:v>
                </c:pt>
                <c:pt idx="589">
                  <c:v>87.426100000000005</c:v>
                </c:pt>
                <c:pt idx="590">
                  <c:v>87.734300000000005</c:v>
                </c:pt>
                <c:pt idx="591">
                  <c:v>87.734300000000005</c:v>
                </c:pt>
                <c:pt idx="592">
                  <c:v>87.734300000000005</c:v>
                </c:pt>
                <c:pt idx="593">
                  <c:v>87.903000000000006</c:v>
                </c:pt>
                <c:pt idx="594">
                  <c:v>88.058999999999997</c:v>
                </c:pt>
                <c:pt idx="595">
                  <c:v>89.225399999999993</c:v>
                </c:pt>
                <c:pt idx="596">
                  <c:v>88.995999999999995</c:v>
                </c:pt>
                <c:pt idx="597">
                  <c:v>88.744799999999998</c:v>
                </c:pt>
                <c:pt idx="598">
                  <c:v>88.744799999999998</c:v>
                </c:pt>
                <c:pt idx="599">
                  <c:v>88.744799999999998</c:v>
                </c:pt>
                <c:pt idx="600">
                  <c:v>87.826599999999999</c:v>
                </c:pt>
                <c:pt idx="601">
                  <c:v>88.154700000000005</c:v>
                </c:pt>
                <c:pt idx="602">
                  <c:v>87.736900000000006</c:v>
                </c:pt>
                <c:pt idx="603">
                  <c:v>89.135300000000001</c:v>
                </c:pt>
                <c:pt idx="604">
                  <c:v>89.038399999999996</c:v>
                </c:pt>
                <c:pt idx="605">
                  <c:v>89.038399999999996</c:v>
                </c:pt>
                <c:pt idx="606">
                  <c:v>89.038399999999996</c:v>
                </c:pt>
                <c:pt idx="607">
                  <c:v>89.477099999999993</c:v>
                </c:pt>
                <c:pt idx="608">
                  <c:v>89.736900000000006</c:v>
                </c:pt>
                <c:pt idx="609">
                  <c:v>89.566299999999998</c:v>
                </c:pt>
                <c:pt idx="610">
                  <c:v>89.303600000000003</c:v>
                </c:pt>
                <c:pt idx="611">
                  <c:v>88.6768</c:v>
                </c:pt>
                <c:pt idx="612">
                  <c:v>88.6768</c:v>
                </c:pt>
                <c:pt idx="613">
                  <c:v>88.6768</c:v>
                </c:pt>
                <c:pt idx="614">
                  <c:v>88.581900000000005</c:v>
                </c:pt>
                <c:pt idx="615">
                  <c:v>89.361400000000003</c:v>
                </c:pt>
                <c:pt idx="616">
                  <c:v>88.864400000000003</c:v>
                </c:pt>
                <c:pt idx="617">
                  <c:v>88.631299999999996</c:v>
                </c:pt>
                <c:pt idx="618">
                  <c:v>88.957800000000006</c:v>
                </c:pt>
                <c:pt idx="619">
                  <c:v>88.957800000000006</c:v>
                </c:pt>
                <c:pt idx="620">
                  <c:v>88.957800000000006</c:v>
                </c:pt>
                <c:pt idx="621">
                  <c:v>90.006299999999996</c:v>
                </c:pt>
                <c:pt idx="622">
                  <c:v>89.481300000000005</c:v>
                </c:pt>
                <c:pt idx="623">
                  <c:v>89.250799999999998</c:v>
                </c:pt>
                <c:pt idx="624">
                  <c:v>89.981800000000007</c:v>
                </c:pt>
                <c:pt idx="625">
                  <c:v>89.663700000000006</c:v>
                </c:pt>
                <c:pt idx="626">
                  <c:v>89.663700000000006</c:v>
                </c:pt>
                <c:pt idx="627">
                  <c:v>89.663700000000006</c:v>
                </c:pt>
                <c:pt idx="628">
                  <c:v>91.478999999999999</c:v>
                </c:pt>
                <c:pt idx="629">
                  <c:v>93.023700000000005</c:v>
                </c:pt>
                <c:pt idx="630">
                  <c:v>92.430199999999999</c:v>
                </c:pt>
                <c:pt idx="631">
                  <c:v>90.723699999999994</c:v>
                </c:pt>
                <c:pt idx="632">
                  <c:v>91.5779</c:v>
                </c:pt>
                <c:pt idx="633">
                  <c:v>91.5779</c:v>
                </c:pt>
                <c:pt idx="634">
                  <c:v>91.5779</c:v>
                </c:pt>
                <c:pt idx="635">
                  <c:v>91.659899999999993</c:v>
                </c:pt>
                <c:pt idx="636">
                  <c:v>92.5184</c:v>
                </c:pt>
                <c:pt idx="637">
                  <c:v>91.812899999999999</c:v>
                </c:pt>
                <c:pt idx="638">
                  <c:v>91.698999999999998</c:v>
                </c:pt>
                <c:pt idx="639">
                  <c:v>90.716300000000004</c:v>
                </c:pt>
                <c:pt idx="640">
                  <c:v>90.716300000000004</c:v>
                </c:pt>
                <c:pt idx="641">
                  <c:v>90.716300000000004</c:v>
                </c:pt>
                <c:pt idx="642">
                  <c:v>91.003699999999995</c:v>
                </c:pt>
                <c:pt idx="643">
                  <c:v>91.0732</c:v>
                </c:pt>
                <c:pt idx="644">
                  <c:v>90.706500000000005</c:v>
                </c:pt>
                <c:pt idx="645">
                  <c:v>91.4542</c:v>
                </c:pt>
                <c:pt idx="646">
                  <c:v>91.304100000000005</c:v>
                </c:pt>
                <c:pt idx="647">
                  <c:v>91.304100000000005</c:v>
                </c:pt>
                <c:pt idx="648">
                  <c:v>91.304100000000005</c:v>
                </c:pt>
                <c:pt idx="649">
                  <c:v>91.311499999999995</c:v>
                </c:pt>
                <c:pt idx="650">
                  <c:v>91.560299999999998</c:v>
                </c:pt>
                <c:pt idx="651">
                  <c:v>91.344800000000006</c:v>
                </c:pt>
                <c:pt idx="652">
                  <c:v>91.356300000000005</c:v>
                </c:pt>
                <c:pt idx="653">
                  <c:v>90.414199999999994</c:v>
                </c:pt>
                <c:pt idx="654">
                  <c:v>90.414199999999994</c:v>
                </c:pt>
                <c:pt idx="655">
                  <c:v>90.414199999999994</c:v>
                </c:pt>
                <c:pt idx="656">
                  <c:v>90.448899999999995</c:v>
                </c:pt>
                <c:pt idx="657">
                  <c:v>90.355199999999996</c:v>
                </c:pt>
                <c:pt idx="658">
                  <c:v>91.263199999999998</c:v>
                </c:pt>
                <c:pt idx="659">
                  <c:v>92.601100000000002</c:v>
                </c:pt>
                <c:pt idx="660">
                  <c:v>92.628399999999999</c:v>
                </c:pt>
                <c:pt idx="661">
                  <c:v>92.628399999999999</c:v>
                </c:pt>
                <c:pt idx="662">
                  <c:v>92.628399999999999</c:v>
                </c:pt>
                <c:pt idx="663">
                  <c:v>93.757000000000005</c:v>
                </c:pt>
                <c:pt idx="664">
                  <c:v>93.344700000000003</c:v>
                </c:pt>
                <c:pt idx="665">
                  <c:v>93.344700000000003</c:v>
                </c:pt>
                <c:pt idx="666">
                  <c:v>92.122900000000001</c:v>
                </c:pt>
                <c:pt idx="667">
                  <c:v>91.351399999999998</c:v>
                </c:pt>
                <c:pt idx="668">
                  <c:v>91.351399999999998</c:v>
                </c:pt>
                <c:pt idx="669">
                  <c:v>91.351399999999998</c:v>
                </c:pt>
                <c:pt idx="670">
                  <c:v>91.4953</c:v>
                </c:pt>
                <c:pt idx="671">
                  <c:v>90.355699999999999</c:v>
                </c:pt>
                <c:pt idx="672">
                  <c:v>90.046800000000005</c:v>
                </c:pt>
                <c:pt idx="673">
                  <c:v>90.810400000000001</c:v>
                </c:pt>
                <c:pt idx="674">
                  <c:v>91.322199999999995</c:v>
                </c:pt>
                <c:pt idx="675">
                  <c:v>91.322199999999995</c:v>
                </c:pt>
                <c:pt idx="676">
                  <c:v>91.322199999999995</c:v>
                </c:pt>
                <c:pt idx="677">
                  <c:v>91.172899999999998</c:v>
                </c:pt>
                <c:pt idx="678">
                  <c:v>90.390299999999996</c:v>
                </c:pt>
                <c:pt idx="679">
                  <c:v>90.231399999999994</c:v>
                </c:pt>
                <c:pt idx="680">
                  <c:v>90.348399999999998</c:v>
                </c:pt>
                <c:pt idx="681">
                  <c:v>90.264300000000006</c:v>
                </c:pt>
                <c:pt idx="682">
                  <c:v>90.264300000000006</c:v>
                </c:pt>
                <c:pt idx="683">
                  <c:v>90.264300000000006</c:v>
                </c:pt>
                <c:pt idx="684">
                  <c:v>89.934700000000007</c:v>
                </c:pt>
                <c:pt idx="685">
                  <c:v>89.8934</c:v>
                </c:pt>
                <c:pt idx="686">
                  <c:v>89.888000000000005</c:v>
                </c:pt>
                <c:pt idx="687">
                  <c:v>90.0291</c:v>
                </c:pt>
                <c:pt idx="688">
                  <c:v>90.462900000000005</c:v>
                </c:pt>
                <c:pt idx="689">
                  <c:v>90.462900000000005</c:v>
                </c:pt>
                <c:pt idx="690">
                  <c:v>90.462900000000005</c:v>
                </c:pt>
                <c:pt idx="691">
                  <c:v>91.203699999999998</c:v>
                </c:pt>
                <c:pt idx="692">
                  <c:v>91.309600000000003</c:v>
                </c:pt>
                <c:pt idx="693">
                  <c:v>91.305199999999999</c:v>
                </c:pt>
                <c:pt idx="694">
                  <c:v>91.194599999999994</c:v>
                </c:pt>
                <c:pt idx="695">
                  <c:v>90.261799999999994</c:v>
                </c:pt>
                <c:pt idx="696">
                  <c:v>90.261799999999994</c:v>
                </c:pt>
                <c:pt idx="697">
                  <c:v>90.261799999999994</c:v>
                </c:pt>
                <c:pt idx="698">
                  <c:v>89.969499999999996</c:v>
                </c:pt>
                <c:pt idx="699">
                  <c:v>89.204400000000007</c:v>
                </c:pt>
                <c:pt idx="700">
                  <c:v>88.941800000000001</c:v>
                </c:pt>
                <c:pt idx="701">
                  <c:v>89.132999999999996</c:v>
                </c:pt>
                <c:pt idx="702">
                  <c:v>88.7744</c:v>
                </c:pt>
                <c:pt idx="703">
                  <c:v>88.7744</c:v>
                </c:pt>
                <c:pt idx="704">
                  <c:v>88.7744</c:v>
                </c:pt>
                <c:pt idx="705">
                  <c:v>88.584699999999998</c:v>
                </c:pt>
                <c:pt idx="706">
                  <c:v>89.184600000000003</c:v>
                </c:pt>
                <c:pt idx="707">
                  <c:v>89.322900000000004</c:v>
                </c:pt>
                <c:pt idx="708">
                  <c:v>89.288700000000006</c:v>
                </c:pt>
                <c:pt idx="709">
                  <c:v>89.8262</c:v>
                </c:pt>
                <c:pt idx="710">
                  <c:v>89.8262</c:v>
                </c:pt>
                <c:pt idx="711">
                  <c:v>89.8262</c:v>
                </c:pt>
                <c:pt idx="712">
                  <c:v>91.002899999999997</c:v>
                </c:pt>
                <c:pt idx="713">
                  <c:v>92.069900000000004</c:v>
                </c:pt>
                <c:pt idx="714">
                  <c:v>91.982200000000006</c:v>
                </c:pt>
                <c:pt idx="715">
                  <c:v>91.348699999999994</c:v>
                </c:pt>
                <c:pt idx="716">
                  <c:v>89.874899999999997</c:v>
                </c:pt>
                <c:pt idx="717">
                  <c:v>89.874899999999997</c:v>
                </c:pt>
                <c:pt idx="718">
                  <c:v>89.874899999999997</c:v>
                </c:pt>
                <c:pt idx="719">
                  <c:v>90.126999999999995</c:v>
                </c:pt>
                <c:pt idx="720">
                  <c:v>90.207400000000007</c:v>
                </c:pt>
                <c:pt idx="721">
                  <c:v>90.682400000000001</c:v>
                </c:pt>
                <c:pt idx="722">
                  <c:v>90.793199999999999</c:v>
                </c:pt>
                <c:pt idx="723">
                  <c:v>90.793199999999999</c:v>
                </c:pt>
                <c:pt idx="724">
                  <c:v>90.793199999999999</c:v>
                </c:pt>
                <c:pt idx="725">
                  <c:v>90.793199999999999</c:v>
                </c:pt>
                <c:pt idx="726">
                  <c:v>90.793199999999999</c:v>
                </c:pt>
                <c:pt idx="727">
                  <c:v>90.793199999999999</c:v>
                </c:pt>
                <c:pt idx="728">
                  <c:v>90.793199999999999</c:v>
                </c:pt>
                <c:pt idx="729">
                  <c:v>90.793199999999999</c:v>
                </c:pt>
                <c:pt idx="730">
                  <c:v>90.793199999999999</c:v>
                </c:pt>
                <c:pt idx="731">
                  <c:v>90.793199999999999</c:v>
                </c:pt>
                <c:pt idx="732">
                  <c:v>90.793199999999999</c:v>
                </c:pt>
                <c:pt idx="733">
                  <c:v>90.812299999999993</c:v>
                </c:pt>
                <c:pt idx="734">
                  <c:v>90.322699999999998</c:v>
                </c:pt>
                <c:pt idx="735">
                  <c:v>89.783100000000005</c:v>
                </c:pt>
                <c:pt idx="736">
                  <c:v>89.647499999999994</c:v>
                </c:pt>
                <c:pt idx="737">
                  <c:v>89.254599999999996</c:v>
                </c:pt>
                <c:pt idx="738">
                  <c:v>89.254599999999996</c:v>
                </c:pt>
                <c:pt idx="739">
                  <c:v>89.254599999999996</c:v>
                </c:pt>
                <c:pt idx="740">
                  <c:v>89.330399999999997</c:v>
                </c:pt>
                <c:pt idx="741">
                  <c:v>89.206400000000002</c:v>
                </c:pt>
                <c:pt idx="742">
                  <c:v>89.148300000000006</c:v>
                </c:pt>
                <c:pt idx="743">
                  <c:v>88.967699999999994</c:v>
                </c:pt>
                <c:pt idx="744">
                  <c:v>90.408699999999996</c:v>
                </c:pt>
                <c:pt idx="745">
                  <c:v>90.408699999999996</c:v>
                </c:pt>
                <c:pt idx="746">
                  <c:v>90.408699999999996</c:v>
                </c:pt>
                <c:pt idx="747">
                  <c:v>91.145799999999994</c:v>
                </c:pt>
                <c:pt idx="748">
                  <c:v>91.670100000000005</c:v>
                </c:pt>
                <c:pt idx="749">
                  <c:v>91.218599999999995</c:v>
                </c:pt>
                <c:pt idx="750">
                  <c:v>92.131</c:v>
                </c:pt>
                <c:pt idx="751">
                  <c:v>92.296300000000002</c:v>
                </c:pt>
                <c:pt idx="752">
                  <c:v>92.296300000000002</c:v>
                </c:pt>
                <c:pt idx="753">
                  <c:v>92.296300000000002</c:v>
                </c:pt>
                <c:pt idx="754">
                  <c:v>91.542599999999993</c:v>
                </c:pt>
                <c:pt idx="755">
                  <c:v>91.625</c:v>
                </c:pt>
                <c:pt idx="756">
                  <c:v>91.562399999999997</c:v>
                </c:pt>
                <c:pt idx="757">
                  <c:v>90.920599999999993</c:v>
                </c:pt>
                <c:pt idx="758">
                  <c:v>89.885000000000005</c:v>
                </c:pt>
                <c:pt idx="759">
                  <c:v>89.885000000000005</c:v>
                </c:pt>
                <c:pt idx="760">
                  <c:v>89.885000000000005</c:v>
                </c:pt>
                <c:pt idx="761">
                  <c:v>89.401899999999998</c:v>
                </c:pt>
                <c:pt idx="762">
                  <c:v>89.528599999999997</c:v>
                </c:pt>
                <c:pt idx="763">
                  <c:v>89.568399999999997</c:v>
                </c:pt>
                <c:pt idx="764">
                  <c:v>89.438800000000001</c:v>
                </c:pt>
                <c:pt idx="765">
                  <c:v>89.605199999999996</c:v>
                </c:pt>
                <c:pt idx="766">
                  <c:v>89.605199999999996</c:v>
                </c:pt>
                <c:pt idx="767">
                  <c:v>89.605199999999996</c:v>
                </c:pt>
                <c:pt idx="768">
                  <c:v>88.975399999999993</c:v>
                </c:pt>
                <c:pt idx="769">
                  <c:v>88.944100000000006</c:v>
                </c:pt>
                <c:pt idx="770">
                  <c:v>89.0809</c:v>
                </c:pt>
                <c:pt idx="771">
                  <c:v>88.87</c:v>
                </c:pt>
                <c:pt idx="772">
                  <c:v>89.542699999999996</c:v>
                </c:pt>
                <c:pt idx="773">
                  <c:v>89.660399999999996</c:v>
                </c:pt>
                <c:pt idx="774">
                  <c:v>89.660399999999996</c:v>
                </c:pt>
                <c:pt idx="775">
                  <c:v>89.660399999999996</c:v>
                </c:pt>
                <c:pt idx="776">
                  <c:v>89.660399999999996</c:v>
                </c:pt>
                <c:pt idx="777">
                  <c:v>89.6691</c:v>
                </c:pt>
                <c:pt idx="778">
                  <c:v>89.499499999999998</c:v>
                </c:pt>
                <c:pt idx="779">
                  <c:v>90.374300000000005</c:v>
                </c:pt>
                <c:pt idx="780">
                  <c:v>90.374300000000005</c:v>
                </c:pt>
                <c:pt idx="781">
                  <c:v>90.374300000000005</c:v>
                </c:pt>
                <c:pt idx="782">
                  <c:v>89.446100000000001</c:v>
                </c:pt>
                <c:pt idx="783">
                  <c:v>89.565200000000004</c:v>
                </c:pt>
                <c:pt idx="784">
                  <c:v>88.876800000000003</c:v>
                </c:pt>
                <c:pt idx="785">
                  <c:v>88.942099999999996</c:v>
                </c:pt>
                <c:pt idx="786">
                  <c:v>88.933400000000006</c:v>
                </c:pt>
                <c:pt idx="787">
                  <c:v>88.933400000000006</c:v>
                </c:pt>
                <c:pt idx="788">
                  <c:v>88.933400000000006</c:v>
                </c:pt>
                <c:pt idx="789">
                  <c:v>88.933400000000006</c:v>
                </c:pt>
                <c:pt idx="790">
                  <c:v>88.173599999999993</c:v>
                </c:pt>
                <c:pt idx="791">
                  <c:v>87.958699999999993</c:v>
                </c:pt>
                <c:pt idx="792">
                  <c:v>87.758499999999998</c:v>
                </c:pt>
                <c:pt idx="793">
                  <c:v>87.798100000000005</c:v>
                </c:pt>
                <c:pt idx="794">
                  <c:v>87.798100000000005</c:v>
                </c:pt>
                <c:pt idx="795">
                  <c:v>87.798100000000005</c:v>
                </c:pt>
                <c:pt idx="796">
                  <c:v>87.350800000000007</c:v>
                </c:pt>
                <c:pt idx="797">
                  <c:v>86.985200000000006</c:v>
                </c:pt>
                <c:pt idx="798">
                  <c:v>86.969300000000004</c:v>
                </c:pt>
                <c:pt idx="799">
                  <c:v>88.1173</c:v>
                </c:pt>
                <c:pt idx="800">
                  <c:v>88.433000000000007</c:v>
                </c:pt>
                <c:pt idx="801">
                  <c:v>88.433000000000007</c:v>
                </c:pt>
                <c:pt idx="802">
                  <c:v>88.433000000000007</c:v>
                </c:pt>
                <c:pt idx="803">
                  <c:v>88.657300000000006</c:v>
                </c:pt>
                <c:pt idx="804">
                  <c:v>89.766999999999996</c:v>
                </c:pt>
                <c:pt idx="805">
                  <c:v>90.051500000000004</c:v>
                </c:pt>
                <c:pt idx="806">
                  <c:v>89.976799999999997</c:v>
                </c:pt>
                <c:pt idx="807">
                  <c:v>89.257599999999996</c:v>
                </c:pt>
                <c:pt idx="808">
                  <c:v>89.257599999999996</c:v>
                </c:pt>
                <c:pt idx="809">
                  <c:v>89.257599999999996</c:v>
                </c:pt>
                <c:pt idx="810">
                  <c:v>89.349000000000004</c:v>
                </c:pt>
                <c:pt idx="811">
                  <c:v>88.882099999999994</c:v>
                </c:pt>
                <c:pt idx="812">
                  <c:v>88.745199999999997</c:v>
                </c:pt>
                <c:pt idx="813">
                  <c:v>88.952299999999994</c:v>
                </c:pt>
                <c:pt idx="814">
                  <c:v>89.5916</c:v>
                </c:pt>
                <c:pt idx="815">
                  <c:v>89.5916</c:v>
                </c:pt>
                <c:pt idx="816">
                  <c:v>89.5916</c:v>
                </c:pt>
                <c:pt idx="817">
                  <c:v>89.995800000000003</c:v>
                </c:pt>
                <c:pt idx="818">
                  <c:v>90.182100000000005</c:v>
                </c:pt>
                <c:pt idx="819">
                  <c:v>92.332099999999997</c:v>
                </c:pt>
                <c:pt idx="820">
                  <c:v>91.619200000000006</c:v>
                </c:pt>
                <c:pt idx="821">
                  <c:v>91.780900000000003</c:v>
                </c:pt>
                <c:pt idx="822">
                  <c:v>91.780900000000003</c:v>
                </c:pt>
                <c:pt idx="823">
                  <c:v>91.780900000000003</c:v>
                </c:pt>
                <c:pt idx="824">
                  <c:v>92.066900000000004</c:v>
                </c:pt>
                <c:pt idx="825">
                  <c:v>91.916200000000003</c:v>
                </c:pt>
                <c:pt idx="826">
                  <c:v>90.539100000000005</c:v>
                </c:pt>
                <c:pt idx="827">
                  <c:v>92.230699999999999</c:v>
                </c:pt>
                <c:pt idx="828">
                  <c:v>90.4602</c:v>
                </c:pt>
                <c:pt idx="829">
                  <c:v>90.4602</c:v>
                </c:pt>
                <c:pt idx="830">
                  <c:v>90.4602</c:v>
                </c:pt>
                <c:pt idx="831">
                  <c:v>91.475999999999999</c:v>
                </c:pt>
                <c:pt idx="832">
                  <c:v>91.750699999999995</c:v>
                </c:pt>
                <c:pt idx="833">
                  <c:v>92.291300000000007</c:v>
                </c:pt>
                <c:pt idx="834">
                  <c:v>92.042299999999997</c:v>
                </c:pt>
                <c:pt idx="835">
                  <c:v>90.467600000000004</c:v>
                </c:pt>
                <c:pt idx="836">
                  <c:v>90.467600000000004</c:v>
                </c:pt>
                <c:pt idx="837">
                  <c:v>90.467600000000004</c:v>
                </c:pt>
                <c:pt idx="838">
                  <c:v>90.446799999999996</c:v>
                </c:pt>
                <c:pt idx="839">
                  <c:v>90.4666</c:v>
                </c:pt>
                <c:pt idx="840">
                  <c:v>90.428899999999999</c:v>
                </c:pt>
                <c:pt idx="841">
                  <c:v>90.151300000000006</c:v>
                </c:pt>
                <c:pt idx="842">
                  <c:v>90.584999999999994</c:v>
                </c:pt>
                <c:pt idx="843">
                  <c:v>90.584999999999994</c:v>
                </c:pt>
                <c:pt idx="844">
                  <c:v>90.584999999999994</c:v>
                </c:pt>
                <c:pt idx="845">
                  <c:v>90.584999999999994</c:v>
                </c:pt>
                <c:pt idx="846">
                  <c:v>90.450999999999993</c:v>
                </c:pt>
                <c:pt idx="847">
                  <c:v>89.774199999999993</c:v>
                </c:pt>
                <c:pt idx="848">
                  <c:v>89.678799999999995</c:v>
                </c:pt>
                <c:pt idx="849">
                  <c:v>89.506</c:v>
                </c:pt>
                <c:pt idx="850">
                  <c:v>89.506</c:v>
                </c:pt>
                <c:pt idx="851">
                  <c:v>89.506</c:v>
                </c:pt>
                <c:pt idx="852">
                  <c:v>89.506</c:v>
                </c:pt>
                <c:pt idx="853">
                  <c:v>90.004000000000005</c:v>
                </c:pt>
                <c:pt idx="854">
                  <c:v>89.847499999999997</c:v>
                </c:pt>
                <c:pt idx="855">
                  <c:v>89.934299999999993</c:v>
                </c:pt>
                <c:pt idx="856">
                  <c:v>89.624899999999997</c:v>
                </c:pt>
                <c:pt idx="857">
                  <c:v>89.624899999999997</c:v>
                </c:pt>
                <c:pt idx="858">
                  <c:v>89.624899999999997</c:v>
                </c:pt>
                <c:pt idx="859">
                  <c:v>89.6584</c:v>
                </c:pt>
                <c:pt idx="860">
                  <c:v>89.905699999999996</c:v>
                </c:pt>
                <c:pt idx="861">
                  <c:v>90.1006</c:v>
                </c:pt>
                <c:pt idx="862">
                  <c:v>89.770799999999994</c:v>
                </c:pt>
                <c:pt idx="863">
                  <c:v>89.944599999999994</c:v>
                </c:pt>
                <c:pt idx="864">
                  <c:v>89.944599999999994</c:v>
                </c:pt>
                <c:pt idx="865">
                  <c:v>89.944599999999994</c:v>
                </c:pt>
                <c:pt idx="866">
                  <c:v>89.687700000000007</c:v>
                </c:pt>
                <c:pt idx="867">
                  <c:v>89.954499999999996</c:v>
                </c:pt>
                <c:pt idx="868">
                  <c:v>89.9392</c:v>
                </c:pt>
                <c:pt idx="869">
                  <c:v>89.655500000000004</c:v>
                </c:pt>
                <c:pt idx="870">
                  <c:v>89.673100000000005</c:v>
                </c:pt>
                <c:pt idx="871">
                  <c:v>89.673100000000005</c:v>
                </c:pt>
                <c:pt idx="872">
                  <c:v>89.673100000000005</c:v>
                </c:pt>
                <c:pt idx="873">
                  <c:v>89.377799999999993</c:v>
                </c:pt>
                <c:pt idx="874">
                  <c:v>89.595799999999997</c:v>
                </c:pt>
                <c:pt idx="875">
                  <c:v>89.689499999999995</c:v>
                </c:pt>
                <c:pt idx="876">
                  <c:v>89.264399999999995</c:v>
                </c:pt>
                <c:pt idx="877">
                  <c:v>88.754499999999993</c:v>
                </c:pt>
                <c:pt idx="878">
                  <c:v>88.754499999999993</c:v>
                </c:pt>
                <c:pt idx="879">
                  <c:v>88.754499999999993</c:v>
                </c:pt>
                <c:pt idx="880">
                  <c:v>88.653000000000006</c:v>
                </c:pt>
                <c:pt idx="881">
                  <c:v>88.643299999999996</c:v>
                </c:pt>
                <c:pt idx="882">
                  <c:v>87.811400000000006</c:v>
                </c:pt>
                <c:pt idx="883">
                  <c:v>87.8065</c:v>
                </c:pt>
                <c:pt idx="884">
                  <c:v>87.327399999999997</c:v>
                </c:pt>
                <c:pt idx="885">
                  <c:v>87.327399999999997</c:v>
                </c:pt>
                <c:pt idx="886">
                  <c:v>87.327399999999997</c:v>
                </c:pt>
                <c:pt idx="887">
                  <c:v>87.327399999999997</c:v>
                </c:pt>
                <c:pt idx="888">
                  <c:v>87.210999999999999</c:v>
                </c:pt>
                <c:pt idx="889">
                  <c:v>87.3536</c:v>
                </c:pt>
                <c:pt idx="890">
                  <c:v>86.7012</c:v>
                </c:pt>
                <c:pt idx="891">
                  <c:v>85.994299999999996</c:v>
                </c:pt>
                <c:pt idx="892">
                  <c:v>85.994299999999996</c:v>
                </c:pt>
                <c:pt idx="893">
                  <c:v>85.994299999999996</c:v>
                </c:pt>
                <c:pt idx="894">
                  <c:v>86.894199999999998</c:v>
                </c:pt>
                <c:pt idx="895">
                  <c:v>87.067700000000002</c:v>
                </c:pt>
                <c:pt idx="896">
                  <c:v>86.713700000000003</c:v>
                </c:pt>
                <c:pt idx="897">
                  <c:v>86.328299999999999</c:v>
                </c:pt>
                <c:pt idx="898">
                  <c:v>86.191900000000004</c:v>
                </c:pt>
                <c:pt idx="899">
                  <c:v>86.191900000000004</c:v>
                </c:pt>
                <c:pt idx="900">
                  <c:v>86.191900000000004</c:v>
                </c:pt>
                <c:pt idx="901">
                  <c:v>86.165700000000001</c:v>
                </c:pt>
                <c:pt idx="902">
                  <c:v>86.202600000000004</c:v>
                </c:pt>
                <c:pt idx="903">
                  <c:v>86.511799999999994</c:v>
                </c:pt>
                <c:pt idx="904">
                  <c:v>86.411299999999997</c:v>
                </c:pt>
                <c:pt idx="905">
                  <c:v>87.074799999999996</c:v>
                </c:pt>
                <c:pt idx="906">
                  <c:v>87.074799999999996</c:v>
                </c:pt>
                <c:pt idx="907">
                  <c:v>87.074799999999996</c:v>
                </c:pt>
                <c:pt idx="908">
                  <c:v>87.027199999999993</c:v>
                </c:pt>
                <c:pt idx="909">
                  <c:v>87.003399999999999</c:v>
                </c:pt>
                <c:pt idx="910">
                  <c:v>87.558800000000005</c:v>
                </c:pt>
                <c:pt idx="911">
                  <c:v>88.775499999999994</c:v>
                </c:pt>
                <c:pt idx="912">
                  <c:v>88.139700000000005</c:v>
                </c:pt>
                <c:pt idx="913">
                  <c:v>88.139700000000005</c:v>
                </c:pt>
                <c:pt idx="914">
                  <c:v>88.139700000000005</c:v>
                </c:pt>
                <c:pt idx="915">
                  <c:v>88.605000000000004</c:v>
                </c:pt>
                <c:pt idx="916">
                  <c:v>87.781999999999996</c:v>
                </c:pt>
                <c:pt idx="917">
                  <c:v>87.3917</c:v>
                </c:pt>
                <c:pt idx="918">
                  <c:v>87.831599999999995</c:v>
                </c:pt>
                <c:pt idx="919">
                  <c:v>87.567300000000003</c:v>
                </c:pt>
                <c:pt idx="920">
                  <c:v>87.567300000000003</c:v>
                </c:pt>
                <c:pt idx="921">
                  <c:v>87.567300000000003</c:v>
                </c:pt>
                <c:pt idx="922">
                  <c:v>87.609700000000004</c:v>
                </c:pt>
                <c:pt idx="923">
                  <c:v>87.7727</c:v>
                </c:pt>
                <c:pt idx="924">
                  <c:v>87.598299999999995</c:v>
                </c:pt>
                <c:pt idx="925">
                  <c:v>86.922700000000006</c:v>
                </c:pt>
                <c:pt idx="926">
                  <c:v>86.845100000000002</c:v>
                </c:pt>
                <c:pt idx="927">
                  <c:v>86.845100000000002</c:v>
                </c:pt>
                <c:pt idx="928">
                  <c:v>86.845100000000002</c:v>
                </c:pt>
                <c:pt idx="929">
                  <c:v>87.317099999999996</c:v>
                </c:pt>
                <c:pt idx="930">
                  <c:v>86.991900000000001</c:v>
                </c:pt>
                <c:pt idx="931">
                  <c:v>86.917299999999997</c:v>
                </c:pt>
                <c:pt idx="932">
                  <c:v>86.862399999999994</c:v>
                </c:pt>
                <c:pt idx="933">
                  <c:v>86.991299999999995</c:v>
                </c:pt>
                <c:pt idx="934">
                  <c:v>86.991299999999995</c:v>
                </c:pt>
                <c:pt idx="935">
                  <c:v>86.991299999999995</c:v>
                </c:pt>
                <c:pt idx="936">
                  <c:v>86.771699999999996</c:v>
                </c:pt>
                <c:pt idx="937">
                  <c:v>86.5578</c:v>
                </c:pt>
                <c:pt idx="938">
                  <c:v>86.411199999999994</c:v>
                </c:pt>
                <c:pt idx="939">
                  <c:v>86.652900000000002</c:v>
                </c:pt>
                <c:pt idx="940">
                  <c:v>86.462100000000007</c:v>
                </c:pt>
                <c:pt idx="941">
                  <c:v>86.462100000000007</c:v>
                </c:pt>
                <c:pt idx="942">
                  <c:v>86.462100000000007</c:v>
                </c:pt>
                <c:pt idx="943">
                  <c:v>86.437799999999996</c:v>
                </c:pt>
                <c:pt idx="944">
                  <c:v>86.357799999999997</c:v>
                </c:pt>
                <c:pt idx="945">
                  <c:v>86.625699999999995</c:v>
                </c:pt>
                <c:pt idx="946">
                  <c:v>86.345699999999994</c:v>
                </c:pt>
                <c:pt idx="947">
                  <c:v>86.219499999999996</c:v>
                </c:pt>
                <c:pt idx="948">
                  <c:v>86.219499999999996</c:v>
                </c:pt>
                <c:pt idx="949">
                  <c:v>86.219499999999996</c:v>
                </c:pt>
                <c:pt idx="950">
                  <c:v>86.507199999999997</c:v>
                </c:pt>
                <c:pt idx="951">
                  <c:v>86.480400000000003</c:v>
                </c:pt>
                <c:pt idx="952">
                  <c:v>86.120999999999995</c:v>
                </c:pt>
                <c:pt idx="953">
                  <c:v>86.614999999999995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3-4700-83F5-66F906AF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65136"/>
        <c:axId val="102665968"/>
      </c:lineChart>
      <c:catAx>
        <c:axId val="10266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665968"/>
        <c:crosses val="autoZero"/>
        <c:auto val="1"/>
        <c:lblAlgn val="ctr"/>
        <c:lblOffset val="100"/>
        <c:noMultiLvlLbl val="0"/>
      </c:catAx>
      <c:valAx>
        <c:axId val="1026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66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Йена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30"/>
            <c:forward val="666"/>
            <c:dispRSqr val="0"/>
            <c:dispEq val="1"/>
            <c:trendlineLbl>
              <c:layout>
                <c:manualLayout>
                  <c:x val="-3.181168809595003E-4"/>
                  <c:y val="-0.2305653980752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'ER-2'!$F$12:$F$965</c:f>
              <c:numCache>
                <c:formatCode>_(* #,##0.00_);_(* \(#,##0.00\);_(* "-"??_);_(@_)</c:formatCode>
                <c:ptCount val="954"/>
                <c:pt idx="0">
                  <c:v>0.61608700000000005</c:v>
                </c:pt>
                <c:pt idx="1">
                  <c:v>0.61953800000000003</c:v>
                </c:pt>
                <c:pt idx="2">
                  <c:v>0.61785400000000001</c:v>
                </c:pt>
                <c:pt idx="3">
                  <c:v>0.61785400000000001</c:v>
                </c:pt>
                <c:pt idx="4">
                  <c:v>0.61785400000000001</c:v>
                </c:pt>
                <c:pt idx="5">
                  <c:v>0.62125699999999995</c:v>
                </c:pt>
                <c:pt idx="6">
                  <c:v>0.61744200000000005</c:v>
                </c:pt>
                <c:pt idx="7">
                  <c:v>0.61483399999999999</c:v>
                </c:pt>
                <c:pt idx="8">
                  <c:v>0.61089300000000002</c:v>
                </c:pt>
                <c:pt idx="9">
                  <c:v>0.60606599999999999</c:v>
                </c:pt>
                <c:pt idx="10">
                  <c:v>0.60606599999999999</c:v>
                </c:pt>
                <c:pt idx="11">
                  <c:v>0.60606599999999999</c:v>
                </c:pt>
                <c:pt idx="12">
                  <c:v>0.60525700000000004</c:v>
                </c:pt>
                <c:pt idx="13">
                  <c:v>0.60834500000000002</c:v>
                </c:pt>
                <c:pt idx="14">
                  <c:v>0.60529999999999995</c:v>
                </c:pt>
                <c:pt idx="15">
                  <c:v>0.60184700000000002</c:v>
                </c:pt>
                <c:pt idx="16">
                  <c:v>0.60036400000000001</c:v>
                </c:pt>
                <c:pt idx="17">
                  <c:v>0.60036400000000001</c:v>
                </c:pt>
                <c:pt idx="18">
                  <c:v>0.60036400000000001</c:v>
                </c:pt>
                <c:pt idx="19">
                  <c:v>0.60262300000000002</c:v>
                </c:pt>
                <c:pt idx="20">
                  <c:v>0.607437</c:v>
                </c:pt>
                <c:pt idx="21">
                  <c:v>0.60466299999999995</c:v>
                </c:pt>
                <c:pt idx="22">
                  <c:v>0.60140499999999997</c:v>
                </c:pt>
                <c:pt idx="23">
                  <c:v>0.60263500000000003</c:v>
                </c:pt>
                <c:pt idx="24">
                  <c:v>0.60263500000000003</c:v>
                </c:pt>
                <c:pt idx="25">
                  <c:v>0.60263500000000003</c:v>
                </c:pt>
                <c:pt idx="26">
                  <c:v>0.59691399999999994</c:v>
                </c:pt>
                <c:pt idx="27">
                  <c:v>0.59654399999999996</c:v>
                </c:pt>
                <c:pt idx="28">
                  <c:v>0.59881099999999998</c:v>
                </c:pt>
                <c:pt idx="29">
                  <c:v>0.59999000000000002</c:v>
                </c:pt>
                <c:pt idx="30">
                  <c:v>0.60174700000000003</c:v>
                </c:pt>
                <c:pt idx="31">
                  <c:v>0.60174700000000003</c:v>
                </c:pt>
                <c:pt idx="32">
                  <c:v>0.60174700000000003</c:v>
                </c:pt>
                <c:pt idx="33">
                  <c:v>0.59675199999999995</c:v>
                </c:pt>
                <c:pt idx="34">
                  <c:v>0.59438000000000002</c:v>
                </c:pt>
                <c:pt idx="35">
                  <c:v>0.59321999999999997</c:v>
                </c:pt>
                <c:pt idx="36">
                  <c:v>0.59908099999999997</c:v>
                </c:pt>
                <c:pt idx="37">
                  <c:v>0.60483699999999996</c:v>
                </c:pt>
                <c:pt idx="38">
                  <c:v>0.60483699999999996</c:v>
                </c:pt>
                <c:pt idx="39">
                  <c:v>0.60483699999999996</c:v>
                </c:pt>
                <c:pt idx="40">
                  <c:v>0.59895100000000001</c:v>
                </c:pt>
                <c:pt idx="41">
                  <c:v>0.59792400000000001</c:v>
                </c:pt>
                <c:pt idx="42">
                  <c:v>0.59397299999999997</c:v>
                </c:pt>
                <c:pt idx="43">
                  <c:v>0.59170400000000001</c:v>
                </c:pt>
                <c:pt idx="44">
                  <c:v>0.59153</c:v>
                </c:pt>
                <c:pt idx="45">
                  <c:v>0.59153</c:v>
                </c:pt>
                <c:pt idx="46">
                  <c:v>0.59153</c:v>
                </c:pt>
                <c:pt idx="47">
                  <c:v>0.58987800000000001</c:v>
                </c:pt>
                <c:pt idx="48">
                  <c:v>0.59214199999999995</c:v>
                </c:pt>
                <c:pt idx="49">
                  <c:v>0.59554399999999996</c:v>
                </c:pt>
                <c:pt idx="50">
                  <c:v>0.594939</c:v>
                </c:pt>
                <c:pt idx="51">
                  <c:v>0.58812799999999998</c:v>
                </c:pt>
                <c:pt idx="52">
                  <c:v>0.58812799999999998</c:v>
                </c:pt>
                <c:pt idx="53">
                  <c:v>0.58812799999999998</c:v>
                </c:pt>
                <c:pt idx="54">
                  <c:v>0.58790699999999996</c:v>
                </c:pt>
                <c:pt idx="55">
                  <c:v>0.58800200000000002</c:v>
                </c:pt>
                <c:pt idx="56">
                  <c:v>0.58877800000000002</c:v>
                </c:pt>
                <c:pt idx="57">
                  <c:v>0.59031400000000001</c:v>
                </c:pt>
                <c:pt idx="58">
                  <c:v>0.59031400000000001</c:v>
                </c:pt>
                <c:pt idx="59">
                  <c:v>0.59031400000000001</c:v>
                </c:pt>
                <c:pt idx="60">
                  <c:v>0.59031400000000001</c:v>
                </c:pt>
                <c:pt idx="61">
                  <c:v>0.59397100000000003</c:v>
                </c:pt>
                <c:pt idx="62">
                  <c:v>0.59050400000000003</c:v>
                </c:pt>
                <c:pt idx="63">
                  <c:v>0.58895500000000001</c:v>
                </c:pt>
                <c:pt idx="64">
                  <c:v>0.58548900000000004</c:v>
                </c:pt>
                <c:pt idx="65">
                  <c:v>0.58565100000000003</c:v>
                </c:pt>
                <c:pt idx="66">
                  <c:v>0.58565100000000003</c:v>
                </c:pt>
                <c:pt idx="67">
                  <c:v>0.58565100000000003</c:v>
                </c:pt>
                <c:pt idx="68">
                  <c:v>0.57991700000000002</c:v>
                </c:pt>
                <c:pt idx="69">
                  <c:v>0.57804999999999995</c:v>
                </c:pt>
                <c:pt idx="70">
                  <c:v>0.57616900000000004</c:v>
                </c:pt>
                <c:pt idx="71">
                  <c:v>0.57781800000000005</c:v>
                </c:pt>
                <c:pt idx="72">
                  <c:v>0.57557199999999997</c:v>
                </c:pt>
                <c:pt idx="73">
                  <c:v>0.57557199999999997</c:v>
                </c:pt>
                <c:pt idx="74">
                  <c:v>0.57557199999999997</c:v>
                </c:pt>
                <c:pt idx="75">
                  <c:v>0.58595799999999998</c:v>
                </c:pt>
                <c:pt idx="76">
                  <c:v>0.58255400000000002</c:v>
                </c:pt>
                <c:pt idx="77">
                  <c:v>0.58409800000000001</c:v>
                </c:pt>
                <c:pt idx="78">
                  <c:v>0.58859300000000003</c:v>
                </c:pt>
                <c:pt idx="79">
                  <c:v>0.58430099999999996</c:v>
                </c:pt>
                <c:pt idx="80">
                  <c:v>0.58430099999999996</c:v>
                </c:pt>
                <c:pt idx="81">
                  <c:v>0.58430099999999996</c:v>
                </c:pt>
                <c:pt idx="82">
                  <c:v>0.58900300000000005</c:v>
                </c:pt>
                <c:pt idx="83">
                  <c:v>0.58785699999999996</c:v>
                </c:pt>
                <c:pt idx="84">
                  <c:v>0.58414100000000002</c:v>
                </c:pt>
                <c:pt idx="85">
                  <c:v>0.58645499999999995</c:v>
                </c:pt>
                <c:pt idx="86">
                  <c:v>0.58553500000000003</c:v>
                </c:pt>
                <c:pt idx="87">
                  <c:v>0.58553500000000003</c:v>
                </c:pt>
                <c:pt idx="88">
                  <c:v>0.58553500000000003</c:v>
                </c:pt>
                <c:pt idx="89">
                  <c:v>0.58622799999999997</c:v>
                </c:pt>
                <c:pt idx="90">
                  <c:v>0.58218300000000001</c:v>
                </c:pt>
                <c:pt idx="91">
                  <c:v>0.58245800000000003</c:v>
                </c:pt>
                <c:pt idx="92">
                  <c:v>0.57941500000000001</c:v>
                </c:pt>
                <c:pt idx="93">
                  <c:v>0.57638</c:v>
                </c:pt>
                <c:pt idx="94">
                  <c:v>0.57638</c:v>
                </c:pt>
                <c:pt idx="95">
                  <c:v>0.57638</c:v>
                </c:pt>
                <c:pt idx="96">
                  <c:v>0.57406900000000005</c:v>
                </c:pt>
                <c:pt idx="97">
                  <c:v>0.57397500000000001</c:v>
                </c:pt>
                <c:pt idx="98">
                  <c:v>0.57081000000000004</c:v>
                </c:pt>
                <c:pt idx="99">
                  <c:v>0.57273300000000005</c:v>
                </c:pt>
                <c:pt idx="100">
                  <c:v>0.57148100000000002</c:v>
                </c:pt>
                <c:pt idx="101">
                  <c:v>0.57148100000000002</c:v>
                </c:pt>
                <c:pt idx="102">
                  <c:v>0.57148100000000002</c:v>
                </c:pt>
                <c:pt idx="103">
                  <c:v>0.56994999999999996</c:v>
                </c:pt>
                <c:pt idx="104">
                  <c:v>0.57034799999999997</c:v>
                </c:pt>
                <c:pt idx="105">
                  <c:v>0.57214200000000004</c:v>
                </c:pt>
                <c:pt idx="106">
                  <c:v>0.57813999999999999</c:v>
                </c:pt>
                <c:pt idx="107">
                  <c:v>0.579511</c:v>
                </c:pt>
                <c:pt idx="108">
                  <c:v>0.579511</c:v>
                </c:pt>
                <c:pt idx="109">
                  <c:v>0.579511</c:v>
                </c:pt>
                <c:pt idx="110">
                  <c:v>0.57892299999999997</c:v>
                </c:pt>
                <c:pt idx="111">
                  <c:v>0.58059099999999997</c:v>
                </c:pt>
                <c:pt idx="112">
                  <c:v>0.58059099999999997</c:v>
                </c:pt>
                <c:pt idx="113">
                  <c:v>0.58059099999999997</c:v>
                </c:pt>
                <c:pt idx="114">
                  <c:v>0.58059099999999997</c:v>
                </c:pt>
                <c:pt idx="115">
                  <c:v>0.58059099999999997</c:v>
                </c:pt>
                <c:pt idx="116">
                  <c:v>0.58059099999999997</c:v>
                </c:pt>
                <c:pt idx="117">
                  <c:v>0.59011899999999995</c:v>
                </c:pt>
                <c:pt idx="118">
                  <c:v>0.58936900000000003</c:v>
                </c:pt>
                <c:pt idx="119">
                  <c:v>0.59220799999999996</c:v>
                </c:pt>
                <c:pt idx="120">
                  <c:v>0.59220799999999996</c:v>
                </c:pt>
                <c:pt idx="121">
                  <c:v>0.59220799999999996</c:v>
                </c:pt>
                <c:pt idx="122">
                  <c:v>0.59220799999999996</c:v>
                </c:pt>
                <c:pt idx="123">
                  <c:v>0.59220799999999996</c:v>
                </c:pt>
                <c:pt idx="124">
                  <c:v>0.59700299999999995</c:v>
                </c:pt>
                <c:pt idx="125">
                  <c:v>0.59566799999999998</c:v>
                </c:pt>
                <c:pt idx="126">
                  <c:v>0.59211899999999995</c:v>
                </c:pt>
                <c:pt idx="127">
                  <c:v>0.58950599999999997</c:v>
                </c:pt>
                <c:pt idx="128">
                  <c:v>0.589472</c:v>
                </c:pt>
                <c:pt idx="129">
                  <c:v>0.589472</c:v>
                </c:pt>
                <c:pt idx="130">
                  <c:v>0.589472</c:v>
                </c:pt>
                <c:pt idx="131">
                  <c:v>0.58559600000000001</c:v>
                </c:pt>
                <c:pt idx="132">
                  <c:v>0.58598300000000003</c:v>
                </c:pt>
                <c:pt idx="133">
                  <c:v>0.58328999999999998</c:v>
                </c:pt>
                <c:pt idx="134">
                  <c:v>0.58514100000000002</c:v>
                </c:pt>
                <c:pt idx="135">
                  <c:v>0.589916</c:v>
                </c:pt>
                <c:pt idx="136">
                  <c:v>0.589916</c:v>
                </c:pt>
                <c:pt idx="137">
                  <c:v>0.589916</c:v>
                </c:pt>
                <c:pt idx="138">
                  <c:v>0.58852099999999996</c:v>
                </c:pt>
                <c:pt idx="139">
                  <c:v>0.59050599999999998</c:v>
                </c:pt>
                <c:pt idx="140">
                  <c:v>0.59409999999999996</c:v>
                </c:pt>
                <c:pt idx="141">
                  <c:v>0.59292100000000003</c:v>
                </c:pt>
                <c:pt idx="142">
                  <c:v>0.60075699999999999</c:v>
                </c:pt>
                <c:pt idx="143">
                  <c:v>0.60075699999999999</c:v>
                </c:pt>
                <c:pt idx="144">
                  <c:v>0.60075699999999999</c:v>
                </c:pt>
                <c:pt idx="145">
                  <c:v>0.60561399999999999</c:v>
                </c:pt>
                <c:pt idx="146">
                  <c:v>0.60309500000000005</c:v>
                </c:pt>
                <c:pt idx="147">
                  <c:v>0.60158199999999995</c:v>
                </c:pt>
                <c:pt idx="148">
                  <c:v>0.60281799999999996</c:v>
                </c:pt>
                <c:pt idx="149">
                  <c:v>0.59946999999999995</c:v>
                </c:pt>
                <c:pt idx="150">
                  <c:v>0.59946999999999995</c:v>
                </c:pt>
                <c:pt idx="151">
                  <c:v>0.59946999999999995</c:v>
                </c:pt>
                <c:pt idx="152">
                  <c:v>0.59636299999999998</c:v>
                </c:pt>
                <c:pt idx="153">
                  <c:v>0.59387699999999999</c:v>
                </c:pt>
                <c:pt idx="154">
                  <c:v>0.59387699999999999</c:v>
                </c:pt>
                <c:pt idx="155">
                  <c:v>0.59645099999999995</c:v>
                </c:pt>
                <c:pt idx="156">
                  <c:v>0.59541299999999997</c:v>
                </c:pt>
                <c:pt idx="157">
                  <c:v>0.59541299999999997</c:v>
                </c:pt>
                <c:pt idx="158">
                  <c:v>0.59541299999999997</c:v>
                </c:pt>
                <c:pt idx="159">
                  <c:v>0.59228000000000003</c:v>
                </c:pt>
                <c:pt idx="160">
                  <c:v>0.59396400000000005</c:v>
                </c:pt>
                <c:pt idx="161">
                  <c:v>0.59040599999999999</c:v>
                </c:pt>
                <c:pt idx="162">
                  <c:v>0.58842099999999997</c:v>
                </c:pt>
                <c:pt idx="163">
                  <c:v>0.58793499999999999</c:v>
                </c:pt>
                <c:pt idx="164">
                  <c:v>0.58793499999999999</c:v>
                </c:pt>
                <c:pt idx="165">
                  <c:v>0.58793499999999999</c:v>
                </c:pt>
                <c:pt idx="166">
                  <c:v>0.58572199999999996</c:v>
                </c:pt>
                <c:pt idx="167">
                  <c:v>0.58418999999999999</c:v>
                </c:pt>
                <c:pt idx="168">
                  <c:v>0.58461700000000005</c:v>
                </c:pt>
                <c:pt idx="169">
                  <c:v>0.58377900000000005</c:v>
                </c:pt>
                <c:pt idx="170">
                  <c:v>0.58587800000000001</c:v>
                </c:pt>
                <c:pt idx="171">
                  <c:v>0.58587800000000001</c:v>
                </c:pt>
                <c:pt idx="172">
                  <c:v>0.58587800000000001</c:v>
                </c:pt>
                <c:pt idx="173">
                  <c:v>0.58235099999999995</c:v>
                </c:pt>
                <c:pt idx="174">
                  <c:v>0.58415899999999998</c:v>
                </c:pt>
                <c:pt idx="175">
                  <c:v>0.589364</c:v>
                </c:pt>
                <c:pt idx="176">
                  <c:v>0.58811100000000005</c:v>
                </c:pt>
                <c:pt idx="177">
                  <c:v>0.58871399999999996</c:v>
                </c:pt>
                <c:pt idx="178">
                  <c:v>0.58871399999999996</c:v>
                </c:pt>
                <c:pt idx="179">
                  <c:v>0.58871399999999996</c:v>
                </c:pt>
                <c:pt idx="180">
                  <c:v>0.58950499999999995</c:v>
                </c:pt>
                <c:pt idx="181">
                  <c:v>0.58573500000000001</c:v>
                </c:pt>
                <c:pt idx="182">
                  <c:v>0.58576700000000004</c:v>
                </c:pt>
                <c:pt idx="183">
                  <c:v>0.58303899999999997</c:v>
                </c:pt>
                <c:pt idx="184">
                  <c:v>0.58182500000000004</c:v>
                </c:pt>
                <c:pt idx="185">
                  <c:v>0.58182500000000004</c:v>
                </c:pt>
                <c:pt idx="186">
                  <c:v>0.58182500000000004</c:v>
                </c:pt>
                <c:pt idx="187">
                  <c:v>0.58244200000000002</c:v>
                </c:pt>
                <c:pt idx="188">
                  <c:v>0.58141299999999996</c:v>
                </c:pt>
                <c:pt idx="189">
                  <c:v>0.58139799999999997</c:v>
                </c:pt>
                <c:pt idx="190">
                  <c:v>0.58317699999999995</c:v>
                </c:pt>
                <c:pt idx="191">
                  <c:v>0.58382800000000001</c:v>
                </c:pt>
                <c:pt idx="192">
                  <c:v>0.58382800000000001</c:v>
                </c:pt>
                <c:pt idx="193">
                  <c:v>0.58382800000000001</c:v>
                </c:pt>
                <c:pt idx="194">
                  <c:v>0.58396400000000004</c:v>
                </c:pt>
                <c:pt idx="195">
                  <c:v>0.58374400000000004</c:v>
                </c:pt>
                <c:pt idx="196">
                  <c:v>0.58416599999999996</c:v>
                </c:pt>
                <c:pt idx="197">
                  <c:v>0.58427499999999999</c:v>
                </c:pt>
                <c:pt idx="198">
                  <c:v>0.58093300000000003</c:v>
                </c:pt>
                <c:pt idx="199">
                  <c:v>0.58093300000000003</c:v>
                </c:pt>
                <c:pt idx="200">
                  <c:v>0.58093300000000003</c:v>
                </c:pt>
                <c:pt idx="201">
                  <c:v>0.58450400000000002</c:v>
                </c:pt>
                <c:pt idx="202">
                  <c:v>0.58370900000000003</c:v>
                </c:pt>
                <c:pt idx="203">
                  <c:v>0.58413999999999999</c:v>
                </c:pt>
                <c:pt idx="204">
                  <c:v>0.58517699999999995</c:v>
                </c:pt>
                <c:pt idx="205">
                  <c:v>0.60438800000000004</c:v>
                </c:pt>
                <c:pt idx="206">
                  <c:v>0.60438800000000004</c:v>
                </c:pt>
                <c:pt idx="207">
                  <c:v>0.60438800000000004</c:v>
                </c:pt>
                <c:pt idx="208">
                  <c:v>0.61398299999999995</c:v>
                </c:pt>
                <c:pt idx="209">
                  <c:v>0.61237799999999998</c:v>
                </c:pt>
                <c:pt idx="210">
                  <c:v>0.61267099999999997</c:v>
                </c:pt>
                <c:pt idx="211">
                  <c:v>0.61394099999999996</c:v>
                </c:pt>
                <c:pt idx="212">
                  <c:v>0.61578100000000002</c:v>
                </c:pt>
                <c:pt idx="213">
                  <c:v>0.61578100000000002</c:v>
                </c:pt>
                <c:pt idx="214">
                  <c:v>0.61578100000000002</c:v>
                </c:pt>
                <c:pt idx="215">
                  <c:v>0.62135499999999999</c:v>
                </c:pt>
                <c:pt idx="216">
                  <c:v>0.62338300000000002</c:v>
                </c:pt>
                <c:pt idx="217">
                  <c:v>0.61284099999999997</c:v>
                </c:pt>
                <c:pt idx="218">
                  <c:v>0.62035200000000001</c:v>
                </c:pt>
                <c:pt idx="219">
                  <c:v>0.62169600000000003</c:v>
                </c:pt>
                <c:pt idx="220">
                  <c:v>0.62169600000000003</c:v>
                </c:pt>
                <c:pt idx="221">
                  <c:v>0.62169600000000003</c:v>
                </c:pt>
                <c:pt idx="222">
                  <c:v>0.62492999999999999</c:v>
                </c:pt>
                <c:pt idx="223">
                  <c:v>0.62746299999999999</c:v>
                </c:pt>
                <c:pt idx="224">
                  <c:v>0.62201300000000004</c:v>
                </c:pt>
                <c:pt idx="225">
                  <c:v>0.61669700000000005</c:v>
                </c:pt>
                <c:pt idx="226">
                  <c:v>0.61534100000000003</c:v>
                </c:pt>
                <c:pt idx="227">
                  <c:v>0.61534100000000003</c:v>
                </c:pt>
                <c:pt idx="228">
                  <c:v>0.61534100000000003</c:v>
                </c:pt>
                <c:pt idx="229">
                  <c:v>0.62336199999999997</c:v>
                </c:pt>
                <c:pt idx="230">
                  <c:v>0.62619499999999995</c:v>
                </c:pt>
                <c:pt idx="231">
                  <c:v>0.62786799999999998</c:v>
                </c:pt>
                <c:pt idx="232">
                  <c:v>0.62853300000000001</c:v>
                </c:pt>
                <c:pt idx="233">
                  <c:v>0.62487400000000004</c:v>
                </c:pt>
                <c:pt idx="234">
                  <c:v>0.62487400000000004</c:v>
                </c:pt>
                <c:pt idx="235">
                  <c:v>0.62487400000000004</c:v>
                </c:pt>
                <c:pt idx="236">
                  <c:v>0.62689700000000004</c:v>
                </c:pt>
                <c:pt idx="237">
                  <c:v>0.63081299999999996</c:v>
                </c:pt>
                <c:pt idx="238">
                  <c:v>0.62609000000000004</c:v>
                </c:pt>
                <c:pt idx="239">
                  <c:v>0.62036000000000002</c:v>
                </c:pt>
                <c:pt idx="240">
                  <c:v>0.61660300000000001</c:v>
                </c:pt>
                <c:pt idx="241">
                  <c:v>0.61660300000000001</c:v>
                </c:pt>
                <c:pt idx="242">
                  <c:v>0.61660300000000001</c:v>
                </c:pt>
                <c:pt idx="243">
                  <c:v>0.61300200000000005</c:v>
                </c:pt>
                <c:pt idx="244">
                  <c:v>0.61007100000000003</c:v>
                </c:pt>
                <c:pt idx="245">
                  <c:v>0.60711800000000005</c:v>
                </c:pt>
                <c:pt idx="246">
                  <c:v>0.604375</c:v>
                </c:pt>
                <c:pt idx="247">
                  <c:v>0.59692699999999999</c:v>
                </c:pt>
                <c:pt idx="248">
                  <c:v>0.59692699999999999</c:v>
                </c:pt>
                <c:pt idx="249">
                  <c:v>0.59692699999999999</c:v>
                </c:pt>
                <c:pt idx="250">
                  <c:v>0.59156799999999998</c:v>
                </c:pt>
                <c:pt idx="251">
                  <c:v>0.59278299999999995</c:v>
                </c:pt>
                <c:pt idx="252">
                  <c:v>0.59548999999999996</c:v>
                </c:pt>
                <c:pt idx="253">
                  <c:v>0.59438100000000005</c:v>
                </c:pt>
                <c:pt idx="254">
                  <c:v>0.59143800000000002</c:v>
                </c:pt>
                <c:pt idx="255">
                  <c:v>0.59143800000000002</c:v>
                </c:pt>
                <c:pt idx="256">
                  <c:v>0.59143800000000002</c:v>
                </c:pt>
                <c:pt idx="257">
                  <c:v>0.59475699999999998</c:v>
                </c:pt>
                <c:pt idx="258">
                  <c:v>0.59181600000000001</c:v>
                </c:pt>
                <c:pt idx="259">
                  <c:v>0.59795299999999996</c:v>
                </c:pt>
                <c:pt idx="260">
                  <c:v>0.59728499999999995</c:v>
                </c:pt>
                <c:pt idx="261">
                  <c:v>0.59707699999999997</c:v>
                </c:pt>
                <c:pt idx="262">
                  <c:v>0.59707699999999997</c:v>
                </c:pt>
                <c:pt idx="263">
                  <c:v>0.59707699999999997</c:v>
                </c:pt>
                <c:pt idx="264">
                  <c:v>0.59919100000000003</c:v>
                </c:pt>
                <c:pt idx="265">
                  <c:v>0.60033199999999998</c:v>
                </c:pt>
                <c:pt idx="266">
                  <c:v>0.60764099999999999</c:v>
                </c:pt>
                <c:pt idx="267">
                  <c:v>0.60745400000000005</c:v>
                </c:pt>
                <c:pt idx="268">
                  <c:v>0.60898099999999999</c:v>
                </c:pt>
                <c:pt idx="269">
                  <c:v>0.60898099999999999</c:v>
                </c:pt>
                <c:pt idx="270">
                  <c:v>0.60898099999999999</c:v>
                </c:pt>
                <c:pt idx="271">
                  <c:v>0.60672800000000005</c:v>
                </c:pt>
                <c:pt idx="272">
                  <c:v>0.60513300000000003</c:v>
                </c:pt>
                <c:pt idx="273">
                  <c:v>0.60671600000000003</c:v>
                </c:pt>
                <c:pt idx="274">
                  <c:v>0.60244399999999998</c:v>
                </c:pt>
                <c:pt idx="275">
                  <c:v>0.594912</c:v>
                </c:pt>
                <c:pt idx="276">
                  <c:v>0.594912</c:v>
                </c:pt>
                <c:pt idx="277">
                  <c:v>0.594912</c:v>
                </c:pt>
                <c:pt idx="278">
                  <c:v>0.59462499999999996</c:v>
                </c:pt>
                <c:pt idx="279">
                  <c:v>0.59283799999999998</c:v>
                </c:pt>
                <c:pt idx="280">
                  <c:v>0.59214599999999995</c:v>
                </c:pt>
                <c:pt idx="281">
                  <c:v>0.588422</c:v>
                </c:pt>
                <c:pt idx="282">
                  <c:v>0.58862599999999998</c:v>
                </c:pt>
                <c:pt idx="283">
                  <c:v>0.58862599999999998</c:v>
                </c:pt>
                <c:pt idx="284">
                  <c:v>0.58862599999999998</c:v>
                </c:pt>
                <c:pt idx="285">
                  <c:v>0.58687100000000003</c:v>
                </c:pt>
                <c:pt idx="286">
                  <c:v>0.58640400000000004</c:v>
                </c:pt>
                <c:pt idx="287">
                  <c:v>0.58869400000000005</c:v>
                </c:pt>
                <c:pt idx="288">
                  <c:v>0.58759700000000004</c:v>
                </c:pt>
                <c:pt idx="289">
                  <c:v>0.58920600000000001</c:v>
                </c:pt>
                <c:pt idx="290">
                  <c:v>0.58920600000000001</c:v>
                </c:pt>
                <c:pt idx="291">
                  <c:v>0.58920600000000001</c:v>
                </c:pt>
                <c:pt idx="292">
                  <c:v>0.587391</c:v>
                </c:pt>
                <c:pt idx="293">
                  <c:v>0.586341</c:v>
                </c:pt>
                <c:pt idx="294">
                  <c:v>0.58682900000000005</c:v>
                </c:pt>
                <c:pt idx="295">
                  <c:v>0.58711000000000002</c:v>
                </c:pt>
                <c:pt idx="296">
                  <c:v>0.59310499999999999</c:v>
                </c:pt>
                <c:pt idx="297">
                  <c:v>0.59310499999999999</c:v>
                </c:pt>
                <c:pt idx="298">
                  <c:v>0.59310499999999999</c:v>
                </c:pt>
                <c:pt idx="299">
                  <c:v>0.59310499999999999</c:v>
                </c:pt>
                <c:pt idx="300">
                  <c:v>0.58108300000000002</c:v>
                </c:pt>
                <c:pt idx="301">
                  <c:v>0.58318899999999996</c:v>
                </c:pt>
                <c:pt idx="302">
                  <c:v>0.58489199999999997</c:v>
                </c:pt>
                <c:pt idx="303">
                  <c:v>0.58314999999999995</c:v>
                </c:pt>
                <c:pt idx="304">
                  <c:v>0.58314999999999995</c:v>
                </c:pt>
                <c:pt idx="305">
                  <c:v>0.58314999999999995</c:v>
                </c:pt>
                <c:pt idx="306">
                  <c:v>0.58635000000000004</c:v>
                </c:pt>
                <c:pt idx="307">
                  <c:v>0.58454700000000004</c:v>
                </c:pt>
                <c:pt idx="308">
                  <c:v>0.58824399999999999</c:v>
                </c:pt>
                <c:pt idx="309">
                  <c:v>0.59079099999999996</c:v>
                </c:pt>
                <c:pt idx="310">
                  <c:v>0.58864099999999997</c:v>
                </c:pt>
                <c:pt idx="311">
                  <c:v>0.58864099999999997</c:v>
                </c:pt>
                <c:pt idx="312">
                  <c:v>0.58864099999999997</c:v>
                </c:pt>
                <c:pt idx="313">
                  <c:v>0.58508899999999997</c:v>
                </c:pt>
                <c:pt idx="314">
                  <c:v>0.58671499999999999</c:v>
                </c:pt>
                <c:pt idx="315">
                  <c:v>0.59057499999999996</c:v>
                </c:pt>
                <c:pt idx="316">
                  <c:v>0.588279</c:v>
                </c:pt>
                <c:pt idx="317">
                  <c:v>0.58629799999999999</c:v>
                </c:pt>
                <c:pt idx="318">
                  <c:v>0.58629799999999999</c:v>
                </c:pt>
                <c:pt idx="319">
                  <c:v>0.58629799999999999</c:v>
                </c:pt>
                <c:pt idx="320">
                  <c:v>0.58571300000000004</c:v>
                </c:pt>
                <c:pt idx="321">
                  <c:v>0.58777999999999997</c:v>
                </c:pt>
                <c:pt idx="322">
                  <c:v>0.58601400000000003</c:v>
                </c:pt>
                <c:pt idx="323">
                  <c:v>0.585955</c:v>
                </c:pt>
                <c:pt idx="324">
                  <c:v>0.58503400000000005</c:v>
                </c:pt>
                <c:pt idx="325">
                  <c:v>0.58503400000000005</c:v>
                </c:pt>
                <c:pt idx="326">
                  <c:v>0.58503400000000005</c:v>
                </c:pt>
                <c:pt idx="327">
                  <c:v>0.58738500000000005</c:v>
                </c:pt>
                <c:pt idx="328">
                  <c:v>0.58787500000000004</c:v>
                </c:pt>
                <c:pt idx="329">
                  <c:v>0.59173900000000001</c:v>
                </c:pt>
                <c:pt idx="330">
                  <c:v>0.586117</c:v>
                </c:pt>
                <c:pt idx="331">
                  <c:v>0.58659099999999997</c:v>
                </c:pt>
                <c:pt idx="332">
                  <c:v>0.58659099999999997</c:v>
                </c:pt>
                <c:pt idx="333">
                  <c:v>0.58659099999999997</c:v>
                </c:pt>
                <c:pt idx="334">
                  <c:v>0.58707799999999999</c:v>
                </c:pt>
                <c:pt idx="335">
                  <c:v>0.585198</c:v>
                </c:pt>
                <c:pt idx="336">
                  <c:v>0.58448199999999995</c:v>
                </c:pt>
                <c:pt idx="337">
                  <c:v>0.58208199999999999</c:v>
                </c:pt>
                <c:pt idx="338">
                  <c:v>0.57059599999999999</c:v>
                </c:pt>
                <c:pt idx="339">
                  <c:v>0.57059599999999999</c:v>
                </c:pt>
                <c:pt idx="340">
                  <c:v>0.57059599999999999</c:v>
                </c:pt>
                <c:pt idx="341">
                  <c:v>0.57357000000000002</c:v>
                </c:pt>
                <c:pt idx="342">
                  <c:v>0.57068300000000005</c:v>
                </c:pt>
                <c:pt idx="343">
                  <c:v>0.57197900000000002</c:v>
                </c:pt>
                <c:pt idx="344">
                  <c:v>0.57064400000000004</c:v>
                </c:pt>
                <c:pt idx="345">
                  <c:v>0.57068399999999997</c:v>
                </c:pt>
                <c:pt idx="346">
                  <c:v>0.57068399999999997</c:v>
                </c:pt>
                <c:pt idx="347">
                  <c:v>0.57068399999999997</c:v>
                </c:pt>
                <c:pt idx="348">
                  <c:v>0.56924600000000003</c:v>
                </c:pt>
                <c:pt idx="349">
                  <c:v>0.56830899999999995</c:v>
                </c:pt>
                <c:pt idx="350">
                  <c:v>0.56405799999999995</c:v>
                </c:pt>
                <c:pt idx="351">
                  <c:v>0.56380399999999997</c:v>
                </c:pt>
                <c:pt idx="352">
                  <c:v>0.56657500000000005</c:v>
                </c:pt>
                <c:pt idx="353">
                  <c:v>0.56657500000000005</c:v>
                </c:pt>
                <c:pt idx="354">
                  <c:v>0.56657500000000005</c:v>
                </c:pt>
                <c:pt idx="355">
                  <c:v>0.56703199999999998</c:v>
                </c:pt>
                <c:pt idx="356">
                  <c:v>0.56974599999999997</c:v>
                </c:pt>
                <c:pt idx="357">
                  <c:v>0.56974599999999997</c:v>
                </c:pt>
                <c:pt idx="358">
                  <c:v>0.56974599999999997</c:v>
                </c:pt>
                <c:pt idx="359">
                  <c:v>0.56974599999999997</c:v>
                </c:pt>
                <c:pt idx="360">
                  <c:v>0.56974599999999997</c:v>
                </c:pt>
                <c:pt idx="361">
                  <c:v>0.56974599999999997</c:v>
                </c:pt>
                <c:pt idx="362">
                  <c:v>0.56974599999999997</c:v>
                </c:pt>
                <c:pt idx="363">
                  <c:v>0.56974599999999997</c:v>
                </c:pt>
                <c:pt idx="364">
                  <c:v>0.56974599999999997</c:v>
                </c:pt>
                <c:pt idx="365">
                  <c:v>0.56016100000000002</c:v>
                </c:pt>
                <c:pt idx="366">
                  <c:v>0.55909799999999998</c:v>
                </c:pt>
                <c:pt idx="367">
                  <c:v>0.55909799999999998</c:v>
                </c:pt>
                <c:pt idx="368">
                  <c:v>0.55909799999999998</c:v>
                </c:pt>
                <c:pt idx="369">
                  <c:v>0.55581000000000003</c:v>
                </c:pt>
                <c:pt idx="370">
                  <c:v>0.55884299999999998</c:v>
                </c:pt>
                <c:pt idx="371">
                  <c:v>0.558836</c:v>
                </c:pt>
                <c:pt idx="372">
                  <c:v>0.55987500000000001</c:v>
                </c:pt>
                <c:pt idx="373">
                  <c:v>0.55830199999999996</c:v>
                </c:pt>
                <c:pt idx="374">
                  <c:v>0.55830199999999996</c:v>
                </c:pt>
                <c:pt idx="375">
                  <c:v>0.55830199999999996</c:v>
                </c:pt>
                <c:pt idx="376">
                  <c:v>0.55806599999999995</c:v>
                </c:pt>
                <c:pt idx="377">
                  <c:v>0.56249899999999997</c:v>
                </c:pt>
                <c:pt idx="378">
                  <c:v>0.56213000000000002</c:v>
                </c:pt>
                <c:pt idx="379">
                  <c:v>0.56545699999999999</c:v>
                </c:pt>
                <c:pt idx="380">
                  <c:v>0.56387100000000001</c:v>
                </c:pt>
                <c:pt idx="381">
                  <c:v>0.56387100000000001</c:v>
                </c:pt>
                <c:pt idx="382">
                  <c:v>0.56387100000000001</c:v>
                </c:pt>
                <c:pt idx="383">
                  <c:v>0.57125300000000001</c:v>
                </c:pt>
                <c:pt idx="384">
                  <c:v>0.57655299999999998</c:v>
                </c:pt>
                <c:pt idx="385">
                  <c:v>0.57165600000000005</c:v>
                </c:pt>
                <c:pt idx="386">
                  <c:v>0.57902799999999999</c:v>
                </c:pt>
                <c:pt idx="387">
                  <c:v>0.57911900000000005</c:v>
                </c:pt>
                <c:pt idx="388">
                  <c:v>0.57911900000000005</c:v>
                </c:pt>
                <c:pt idx="389">
                  <c:v>0.57911900000000005</c:v>
                </c:pt>
                <c:pt idx="390">
                  <c:v>0.58894299999999999</c:v>
                </c:pt>
                <c:pt idx="391">
                  <c:v>0.58172500000000005</c:v>
                </c:pt>
                <c:pt idx="392">
                  <c:v>0.57732899999999998</c:v>
                </c:pt>
                <c:pt idx="393">
                  <c:v>0.57122600000000001</c:v>
                </c:pt>
                <c:pt idx="394">
                  <c:v>0.57762199999999997</c:v>
                </c:pt>
                <c:pt idx="395">
                  <c:v>0.57762199999999997</c:v>
                </c:pt>
                <c:pt idx="396">
                  <c:v>0.57762199999999997</c:v>
                </c:pt>
                <c:pt idx="397">
                  <c:v>0.58092299999999997</c:v>
                </c:pt>
                <c:pt idx="398">
                  <c:v>0.58180399999999999</c:v>
                </c:pt>
                <c:pt idx="399">
                  <c:v>0.57349300000000003</c:v>
                </c:pt>
                <c:pt idx="400">
                  <c:v>0.57948699999999997</c:v>
                </c:pt>
                <c:pt idx="401">
                  <c:v>0.57798099999999997</c:v>
                </c:pt>
                <c:pt idx="402">
                  <c:v>0.57798099999999997</c:v>
                </c:pt>
                <c:pt idx="403">
                  <c:v>0.57798099999999997</c:v>
                </c:pt>
                <c:pt idx="404">
                  <c:v>0.57626500000000003</c:v>
                </c:pt>
                <c:pt idx="405">
                  <c:v>0.58133699999999999</c:v>
                </c:pt>
                <c:pt idx="406">
                  <c:v>0.57847599999999999</c:v>
                </c:pt>
                <c:pt idx="407">
                  <c:v>0.57095399999999996</c:v>
                </c:pt>
                <c:pt idx="408">
                  <c:v>0.57599100000000003</c:v>
                </c:pt>
                <c:pt idx="409">
                  <c:v>0.57599100000000003</c:v>
                </c:pt>
                <c:pt idx="410">
                  <c:v>0.57599100000000003</c:v>
                </c:pt>
                <c:pt idx="411">
                  <c:v>0.57599100000000003</c:v>
                </c:pt>
                <c:pt idx="412">
                  <c:v>0.58696499999999996</c:v>
                </c:pt>
                <c:pt idx="413">
                  <c:v>0.59353800000000001</c:v>
                </c:pt>
                <c:pt idx="414">
                  <c:v>0.59642499999999998</c:v>
                </c:pt>
                <c:pt idx="415">
                  <c:v>0.61541400000000002</c:v>
                </c:pt>
                <c:pt idx="416">
                  <c:v>0.61541400000000002</c:v>
                </c:pt>
                <c:pt idx="417">
                  <c:v>0.61541400000000002</c:v>
                </c:pt>
                <c:pt idx="418">
                  <c:v>0.61292199999999997</c:v>
                </c:pt>
                <c:pt idx="419">
                  <c:v>0.61513399999999996</c:v>
                </c:pt>
                <c:pt idx="420">
                  <c:v>0.61511199999999999</c:v>
                </c:pt>
                <c:pt idx="421">
                  <c:v>0.61702699999999999</c:v>
                </c:pt>
                <c:pt idx="422">
                  <c:v>0.63776999999999995</c:v>
                </c:pt>
                <c:pt idx="423">
                  <c:v>0.63776999999999995</c:v>
                </c:pt>
                <c:pt idx="424">
                  <c:v>0.63776999999999995</c:v>
                </c:pt>
                <c:pt idx="425">
                  <c:v>0.63776999999999995</c:v>
                </c:pt>
                <c:pt idx="426">
                  <c:v>0.69074800000000003</c:v>
                </c:pt>
                <c:pt idx="427">
                  <c:v>0.68104200000000004</c:v>
                </c:pt>
                <c:pt idx="428">
                  <c:v>0.71423999999999999</c:v>
                </c:pt>
                <c:pt idx="429">
                  <c:v>0.69029200000000002</c:v>
                </c:pt>
                <c:pt idx="430">
                  <c:v>0.69029200000000002</c:v>
                </c:pt>
                <c:pt idx="431">
                  <c:v>0.69029200000000002</c:v>
                </c:pt>
                <c:pt idx="432">
                  <c:v>0.69788799999999995</c:v>
                </c:pt>
                <c:pt idx="433">
                  <c:v>0.692272</c:v>
                </c:pt>
                <c:pt idx="434">
                  <c:v>0.71936599999999995</c:v>
                </c:pt>
                <c:pt idx="435">
                  <c:v>0.73545300000000002</c:v>
                </c:pt>
                <c:pt idx="436">
                  <c:v>0.71062400000000003</c:v>
                </c:pt>
                <c:pt idx="437">
                  <c:v>0.71062400000000003</c:v>
                </c:pt>
                <c:pt idx="438">
                  <c:v>0.71062400000000003</c:v>
                </c:pt>
                <c:pt idx="439">
                  <c:v>0.73378500000000002</c:v>
                </c:pt>
                <c:pt idx="440">
                  <c:v>0.71205399999999996</c:v>
                </c:pt>
                <c:pt idx="441">
                  <c:v>0.69753699999999996</c:v>
                </c:pt>
                <c:pt idx="442">
                  <c:v>0.71322600000000003</c:v>
                </c:pt>
                <c:pt idx="443">
                  <c:v>0.71402699999999997</c:v>
                </c:pt>
                <c:pt idx="444">
                  <c:v>0.71402699999999997</c:v>
                </c:pt>
                <c:pt idx="445">
                  <c:v>0.71402699999999997</c:v>
                </c:pt>
                <c:pt idx="446">
                  <c:v>0.71402699999999997</c:v>
                </c:pt>
                <c:pt idx="447">
                  <c:v>0.71402699999999997</c:v>
                </c:pt>
                <c:pt idx="448">
                  <c:v>0.71402699999999997</c:v>
                </c:pt>
                <c:pt idx="449">
                  <c:v>0.71402699999999997</c:v>
                </c:pt>
                <c:pt idx="450">
                  <c:v>0.71402699999999997</c:v>
                </c:pt>
                <c:pt idx="451">
                  <c:v>0.71402699999999997</c:v>
                </c:pt>
                <c:pt idx="452">
                  <c:v>0.71402699999999997</c:v>
                </c:pt>
                <c:pt idx="453">
                  <c:v>0.70024699999999995</c:v>
                </c:pt>
                <c:pt idx="454">
                  <c:v>0.693106</c:v>
                </c:pt>
                <c:pt idx="455">
                  <c:v>0.69639099999999998</c:v>
                </c:pt>
                <c:pt idx="456">
                  <c:v>0.68504699999999996</c:v>
                </c:pt>
                <c:pt idx="457">
                  <c:v>0.68045900000000004</c:v>
                </c:pt>
                <c:pt idx="458">
                  <c:v>0.68045900000000004</c:v>
                </c:pt>
                <c:pt idx="459">
                  <c:v>0.68045900000000004</c:v>
                </c:pt>
                <c:pt idx="460">
                  <c:v>0.68087699999999995</c:v>
                </c:pt>
                <c:pt idx="461">
                  <c:v>0.68142999999999998</c:v>
                </c:pt>
                <c:pt idx="462">
                  <c:v>0.68664199999999997</c:v>
                </c:pt>
                <c:pt idx="463">
                  <c:v>0.69328500000000004</c:v>
                </c:pt>
                <c:pt idx="464">
                  <c:v>0.68558799999999998</c:v>
                </c:pt>
                <c:pt idx="465">
                  <c:v>0.68558799999999998</c:v>
                </c:pt>
                <c:pt idx="466">
                  <c:v>0.68558799999999998</c:v>
                </c:pt>
                <c:pt idx="467">
                  <c:v>0.69288899999999998</c:v>
                </c:pt>
                <c:pt idx="468">
                  <c:v>0.71018599999999998</c:v>
                </c:pt>
                <c:pt idx="469">
                  <c:v>0.71556799999999998</c:v>
                </c:pt>
                <c:pt idx="470">
                  <c:v>0.69806299999999999</c:v>
                </c:pt>
                <c:pt idx="471">
                  <c:v>0.69403499999999996</c:v>
                </c:pt>
                <c:pt idx="472">
                  <c:v>0.69403499999999996</c:v>
                </c:pt>
                <c:pt idx="473">
                  <c:v>0.69403499999999996</c:v>
                </c:pt>
                <c:pt idx="474">
                  <c:v>0.69476300000000002</c:v>
                </c:pt>
                <c:pt idx="475">
                  <c:v>0.69662900000000005</c:v>
                </c:pt>
                <c:pt idx="476">
                  <c:v>0.69214699999999996</c:v>
                </c:pt>
                <c:pt idx="477">
                  <c:v>0.68198000000000003</c:v>
                </c:pt>
                <c:pt idx="478">
                  <c:v>0.68198000000000003</c:v>
                </c:pt>
                <c:pt idx="479">
                  <c:v>0.68198000000000003</c:v>
                </c:pt>
                <c:pt idx="480">
                  <c:v>0.68198000000000003</c:v>
                </c:pt>
                <c:pt idx="481">
                  <c:v>0.68198000000000003</c:v>
                </c:pt>
                <c:pt idx="482">
                  <c:v>0.68198000000000003</c:v>
                </c:pt>
                <c:pt idx="483">
                  <c:v>0.69532300000000002</c:v>
                </c:pt>
                <c:pt idx="484">
                  <c:v>0.69658699999999996</c:v>
                </c:pt>
                <c:pt idx="485">
                  <c:v>0.69481300000000001</c:v>
                </c:pt>
                <c:pt idx="486">
                  <c:v>0.69481300000000001</c:v>
                </c:pt>
                <c:pt idx="487">
                  <c:v>0.69481300000000001</c:v>
                </c:pt>
                <c:pt idx="488">
                  <c:v>0.69481300000000001</c:v>
                </c:pt>
                <c:pt idx="489">
                  <c:v>0.68312600000000001</c:v>
                </c:pt>
                <c:pt idx="490">
                  <c:v>0.687585</c:v>
                </c:pt>
                <c:pt idx="491">
                  <c:v>0.69193499999999997</c:v>
                </c:pt>
                <c:pt idx="492">
                  <c:v>0.683813</c:v>
                </c:pt>
                <c:pt idx="493">
                  <c:v>0.683813</c:v>
                </c:pt>
                <c:pt idx="494">
                  <c:v>0.683813</c:v>
                </c:pt>
                <c:pt idx="495">
                  <c:v>0.68046399999999996</c:v>
                </c:pt>
                <c:pt idx="496">
                  <c:v>0.67419600000000002</c:v>
                </c:pt>
                <c:pt idx="497">
                  <c:v>0.67169400000000001</c:v>
                </c:pt>
                <c:pt idx="498">
                  <c:v>0.65837999999999997</c:v>
                </c:pt>
                <c:pt idx="499">
                  <c:v>0.66874800000000001</c:v>
                </c:pt>
                <c:pt idx="500">
                  <c:v>0.66874800000000001</c:v>
                </c:pt>
                <c:pt idx="501">
                  <c:v>0.66874800000000001</c:v>
                </c:pt>
                <c:pt idx="502">
                  <c:v>0.66452800000000001</c:v>
                </c:pt>
                <c:pt idx="503">
                  <c:v>0.65987200000000001</c:v>
                </c:pt>
                <c:pt idx="504">
                  <c:v>0.66084100000000001</c:v>
                </c:pt>
                <c:pt idx="505">
                  <c:v>0.65941300000000003</c:v>
                </c:pt>
                <c:pt idx="506">
                  <c:v>0.65953899999999999</c:v>
                </c:pt>
                <c:pt idx="507">
                  <c:v>0.65953899999999999</c:v>
                </c:pt>
                <c:pt idx="508">
                  <c:v>0.65953899999999999</c:v>
                </c:pt>
                <c:pt idx="509">
                  <c:v>0.64881</c:v>
                </c:pt>
                <c:pt idx="510">
                  <c:v>0.64030399999999998</c:v>
                </c:pt>
                <c:pt idx="511">
                  <c:v>0.62839699999999998</c:v>
                </c:pt>
                <c:pt idx="512">
                  <c:v>0.63232500000000003</c:v>
                </c:pt>
                <c:pt idx="513">
                  <c:v>0.62795100000000004</c:v>
                </c:pt>
                <c:pt idx="514">
                  <c:v>0.62795100000000004</c:v>
                </c:pt>
                <c:pt idx="515">
                  <c:v>0.62795100000000004</c:v>
                </c:pt>
                <c:pt idx="516">
                  <c:v>0.62365700000000002</c:v>
                </c:pt>
                <c:pt idx="517">
                  <c:v>0.63619899999999996</c:v>
                </c:pt>
                <c:pt idx="518">
                  <c:v>0.63952900000000001</c:v>
                </c:pt>
                <c:pt idx="519">
                  <c:v>0.64609000000000005</c:v>
                </c:pt>
                <c:pt idx="520">
                  <c:v>0.64609000000000005</c:v>
                </c:pt>
                <c:pt idx="521">
                  <c:v>0.64609000000000005</c:v>
                </c:pt>
                <c:pt idx="522">
                  <c:v>0.64609000000000005</c:v>
                </c:pt>
                <c:pt idx="523">
                  <c:v>0.65569100000000002</c:v>
                </c:pt>
                <c:pt idx="524">
                  <c:v>0.64958499999999997</c:v>
                </c:pt>
                <c:pt idx="525">
                  <c:v>0.64679699999999996</c:v>
                </c:pt>
                <c:pt idx="526">
                  <c:v>0.65066599999999997</c:v>
                </c:pt>
                <c:pt idx="527">
                  <c:v>0.65054500000000004</c:v>
                </c:pt>
                <c:pt idx="528">
                  <c:v>0.65054500000000004</c:v>
                </c:pt>
                <c:pt idx="529">
                  <c:v>0.65054500000000004</c:v>
                </c:pt>
                <c:pt idx="530">
                  <c:v>0.64992499999999997</c:v>
                </c:pt>
                <c:pt idx="531">
                  <c:v>0.64286100000000002</c:v>
                </c:pt>
                <c:pt idx="532">
                  <c:v>0.64615</c:v>
                </c:pt>
                <c:pt idx="533">
                  <c:v>0.64797400000000005</c:v>
                </c:pt>
                <c:pt idx="534">
                  <c:v>0.64633200000000002</c:v>
                </c:pt>
                <c:pt idx="535">
                  <c:v>0.64633200000000002</c:v>
                </c:pt>
                <c:pt idx="536">
                  <c:v>0.64633200000000002</c:v>
                </c:pt>
                <c:pt idx="537">
                  <c:v>0.65268300000000001</c:v>
                </c:pt>
                <c:pt idx="538">
                  <c:v>0.65426399999999996</c:v>
                </c:pt>
                <c:pt idx="539">
                  <c:v>0.65517599999999998</c:v>
                </c:pt>
                <c:pt idx="540">
                  <c:v>0.65664</c:v>
                </c:pt>
                <c:pt idx="541">
                  <c:v>0.65602700000000003</c:v>
                </c:pt>
                <c:pt idx="542">
                  <c:v>0.65602700000000003</c:v>
                </c:pt>
                <c:pt idx="543">
                  <c:v>0.65602700000000003</c:v>
                </c:pt>
                <c:pt idx="544">
                  <c:v>0.66317400000000004</c:v>
                </c:pt>
                <c:pt idx="545">
                  <c:v>0.67027499999999995</c:v>
                </c:pt>
                <c:pt idx="546">
                  <c:v>0.66264699999999999</c:v>
                </c:pt>
                <c:pt idx="547">
                  <c:v>0.66091699999999998</c:v>
                </c:pt>
                <c:pt idx="548">
                  <c:v>0.66691400000000001</c:v>
                </c:pt>
                <c:pt idx="549">
                  <c:v>0.66691400000000001</c:v>
                </c:pt>
                <c:pt idx="550">
                  <c:v>0.66691400000000001</c:v>
                </c:pt>
                <c:pt idx="551">
                  <c:v>0.66066999999999998</c:v>
                </c:pt>
                <c:pt idx="552">
                  <c:v>0.66297700000000004</c:v>
                </c:pt>
                <c:pt idx="553">
                  <c:v>0.66183499999999995</c:v>
                </c:pt>
                <c:pt idx="554">
                  <c:v>0.66561700000000001</c:v>
                </c:pt>
                <c:pt idx="555">
                  <c:v>0.66919099999999998</c:v>
                </c:pt>
                <c:pt idx="556">
                  <c:v>0.66919099999999998</c:v>
                </c:pt>
                <c:pt idx="557">
                  <c:v>0.66919099999999998</c:v>
                </c:pt>
                <c:pt idx="558">
                  <c:v>0.67157699999999998</c:v>
                </c:pt>
                <c:pt idx="559">
                  <c:v>0.66154100000000005</c:v>
                </c:pt>
                <c:pt idx="560">
                  <c:v>0.66178800000000004</c:v>
                </c:pt>
                <c:pt idx="561">
                  <c:v>0.66212300000000002</c:v>
                </c:pt>
                <c:pt idx="562">
                  <c:v>0.67344599999999999</c:v>
                </c:pt>
                <c:pt idx="563">
                  <c:v>0.67344599999999999</c:v>
                </c:pt>
                <c:pt idx="564">
                  <c:v>0.67344599999999999</c:v>
                </c:pt>
                <c:pt idx="565">
                  <c:v>0.67869199999999996</c:v>
                </c:pt>
                <c:pt idx="566">
                  <c:v>0.68115400000000004</c:v>
                </c:pt>
                <c:pt idx="567">
                  <c:v>0.68876999999999999</c:v>
                </c:pt>
                <c:pt idx="568">
                  <c:v>0.69806699999999999</c:v>
                </c:pt>
                <c:pt idx="569">
                  <c:v>0.70186999999999999</c:v>
                </c:pt>
                <c:pt idx="570">
                  <c:v>0.70186999999999999</c:v>
                </c:pt>
                <c:pt idx="571">
                  <c:v>0.70186999999999999</c:v>
                </c:pt>
                <c:pt idx="572">
                  <c:v>0.701098</c:v>
                </c:pt>
                <c:pt idx="573">
                  <c:v>0.69249799999999995</c:v>
                </c:pt>
                <c:pt idx="574">
                  <c:v>0.69305899999999998</c:v>
                </c:pt>
                <c:pt idx="575">
                  <c:v>0.691631</c:v>
                </c:pt>
                <c:pt idx="576">
                  <c:v>0.69722700000000004</c:v>
                </c:pt>
                <c:pt idx="577">
                  <c:v>0.69722700000000004</c:v>
                </c:pt>
                <c:pt idx="578">
                  <c:v>0.69722700000000004</c:v>
                </c:pt>
                <c:pt idx="579">
                  <c:v>0.69612200000000002</c:v>
                </c:pt>
                <c:pt idx="580">
                  <c:v>0.68943200000000004</c:v>
                </c:pt>
                <c:pt idx="581">
                  <c:v>0.68594699999999997</c:v>
                </c:pt>
                <c:pt idx="582">
                  <c:v>0.68936299999999995</c:v>
                </c:pt>
                <c:pt idx="583">
                  <c:v>0.685701</c:v>
                </c:pt>
                <c:pt idx="584">
                  <c:v>0.685701</c:v>
                </c:pt>
                <c:pt idx="585">
                  <c:v>0.685701</c:v>
                </c:pt>
                <c:pt idx="586">
                  <c:v>0.68543100000000001</c:v>
                </c:pt>
                <c:pt idx="587">
                  <c:v>0.69521500000000003</c:v>
                </c:pt>
                <c:pt idx="588">
                  <c:v>0.69444099999999997</c:v>
                </c:pt>
                <c:pt idx="589">
                  <c:v>0.69559300000000002</c:v>
                </c:pt>
                <c:pt idx="590">
                  <c:v>0.70230199999999998</c:v>
                </c:pt>
                <c:pt idx="591">
                  <c:v>0.70230199999999998</c:v>
                </c:pt>
                <c:pt idx="592">
                  <c:v>0.70230199999999998</c:v>
                </c:pt>
                <c:pt idx="593">
                  <c:v>0.70328800000000002</c:v>
                </c:pt>
                <c:pt idx="594">
                  <c:v>0.70106400000000002</c:v>
                </c:pt>
                <c:pt idx="595">
                  <c:v>0.71104500000000004</c:v>
                </c:pt>
                <c:pt idx="596">
                  <c:v>0.70946699999999996</c:v>
                </c:pt>
                <c:pt idx="597">
                  <c:v>0.70430000000000004</c:v>
                </c:pt>
                <c:pt idx="598">
                  <c:v>0.70430000000000004</c:v>
                </c:pt>
                <c:pt idx="599">
                  <c:v>0.70430000000000004</c:v>
                </c:pt>
                <c:pt idx="600">
                  <c:v>0.69711800000000002</c:v>
                </c:pt>
                <c:pt idx="601">
                  <c:v>0.69646399999999997</c:v>
                </c:pt>
                <c:pt idx="602">
                  <c:v>0.69550199999999995</c:v>
                </c:pt>
                <c:pt idx="603">
                  <c:v>0.71042099999999997</c:v>
                </c:pt>
                <c:pt idx="604">
                  <c:v>0.70796499999999996</c:v>
                </c:pt>
                <c:pt idx="605">
                  <c:v>0.70796499999999996</c:v>
                </c:pt>
                <c:pt idx="606">
                  <c:v>0.70796499999999996</c:v>
                </c:pt>
                <c:pt idx="607">
                  <c:v>0.712148</c:v>
                </c:pt>
                <c:pt idx="608">
                  <c:v>0.71485900000000002</c:v>
                </c:pt>
                <c:pt idx="609">
                  <c:v>0.71768799999999999</c:v>
                </c:pt>
                <c:pt idx="610">
                  <c:v>0.71235499999999996</c:v>
                </c:pt>
                <c:pt idx="611">
                  <c:v>0.705175</c:v>
                </c:pt>
                <c:pt idx="612">
                  <c:v>0.705175</c:v>
                </c:pt>
                <c:pt idx="613">
                  <c:v>0.705175</c:v>
                </c:pt>
                <c:pt idx="614">
                  <c:v>0.70508899999999997</c:v>
                </c:pt>
                <c:pt idx="615">
                  <c:v>0.71103499999999997</c:v>
                </c:pt>
                <c:pt idx="616">
                  <c:v>0.71214</c:v>
                </c:pt>
                <c:pt idx="617">
                  <c:v>0.71767199999999998</c:v>
                </c:pt>
                <c:pt idx="618">
                  <c:v>0.71745899999999996</c:v>
                </c:pt>
                <c:pt idx="619">
                  <c:v>0.71745899999999996</c:v>
                </c:pt>
                <c:pt idx="620">
                  <c:v>0.71745899999999996</c:v>
                </c:pt>
                <c:pt idx="621">
                  <c:v>0.73067899999999997</c:v>
                </c:pt>
                <c:pt idx="622">
                  <c:v>0.72899499999999995</c:v>
                </c:pt>
                <c:pt idx="623">
                  <c:v>0.72680500000000003</c:v>
                </c:pt>
                <c:pt idx="624">
                  <c:v>0.73269099999999998</c:v>
                </c:pt>
                <c:pt idx="625">
                  <c:v>0.72863</c:v>
                </c:pt>
                <c:pt idx="626">
                  <c:v>0.72863</c:v>
                </c:pt>
                <c:pt idx="627">
                  <c:v>0.72863</c:v>
                </c:pt>
                <c:pt idx="628">
                  <c:v>0.74630099999999999</c:v>
                </c:pt>
                <c:pt idx="629">
                  <c:v>0.75426700000000002</c:v>
                </c:pt>
                <c:pt idx="630">
                  <c:v>0.745749</c:v>
                </c:pt>
                <c:pt idx="631">
                  <c:v>0.73224400000000001</c:v>
                </c:pt>
                <c:pt idx="632">
                  <c:v>0.74249100000000001</c:v>
                </c:pt>
                <c:pt idx="633">
                  <c:v>0.74249100000000001</c:v>
                </c:pt>
                <c:pt idx="634">
                  <c:v>0.74249100000000001</c:v>
                </c:pt>
                <c:pt idx="635">
                  <c:v>0.739394</c:v>
                </c:pt>
                <c:pt idx="636">
                  <c:v>0.74369499999999999</c:v>
                </c:pt>
                <c:pt idx="637">
                  <c:v>0.73737900000000001</c:v>
                </c:pt>
                <c:pt idx="638">
                  <c:v>0.73540099999999997</c:v>
                </c:pt>
                <c:pt idx="639">
                  <c:v>0.72757499999999997</c:v>
                </c:pt>
                <c:pt idx="640">
                  <c:v>0.72757499999999997</c:v>
                </c:pt>
                <c:pt idx="641">
                  <c:v>0.72757499999999997</c:v>
                </c:pt>
                <c:pt idx="642">
                  <c:v>0.72949699999999995</c:v>
                </c:pt>
                <c:pt idx="643">
                  <c:v>0.73270299999999999</c:v>
                </c:pt>
                <c:pt idx="644">
                  <c:v>0.73313300000000003</c:v>
                </c:pt>
                <c:pt idx="645">
                  <c:v>0.74061600000000005</c:v>
                </c:pt>
                <c:pt idx="646">
                  <c:v>0.74089499999999997</c:v>
                </c:pt>
                <c:pt idx="647">
                  <c:v>0.74089499999999997</c:v>
                </c:pt>
                <c:pt idx="648">
                  <c:v>0.74089499999999997</c:v>
                </c:pt>
                <c:pt idx="649">
                  <c:v>0.73952799999999996</c:v>
                </c:pt>
                <c:pt idx="650">
                  <c:v>0.73684799999999995</c:v>
                </c:pt>
                <c:pt idx="651">
                  <c:v>0.73426899999999995</c:v>
                </c:pt>
                <c:pt idx="652">
                  <c:v>0.73694599999999999</c:v>
                </c:pt>
                <c:pt idx="653">
                  <c:v>0.73100399999999999</c:v>
                </c:pt>
                <c:pt idx="654">
                  <c:v>0.73100399999999999</c:v>
                </c:pt>
                <c:pt idx="655">
                  <c:v>0.73100399999999999</c:v>
                </c:pt>
                <c:pt idx="656">
                  <c:v>0.72883900000000001</c:v>
                </c:pt>
                <c:pt idx="657">
                  <c:v>0.72974700000000003</c:v>
                </c:pt>
                <c:pt idx="658">
                  <c:v>0.74386799999999997</c:v>
                </c:pt>
                <c:pt idx="659">
                  <c:v>0.75636400000000004</c:v>
                </c:pt>
                <c:pt idx="660">
                  <c:v>0.76036099999999995</c:v>
                </c:pt>
                <c:pt idx="661">
                  <c:v>0.76036099999999995</c:v>
                </c:pt>
                <c:pt idx="662">
                  <c:v>0.76036099999999995</c:v>
                </c:pt>
                <c:pt idx="663">
                  <c:v>0.76800199999999996</c:v>
                </c:pt>
                <c:pt idx="664">
                  <c:v>0.76486100000000001</c:v>
                </c:pt>
                <c:pt idx="665">
                  <c:v>0.76486100000000001</c:v>
                </c:pt>
                <c:pt idx="666">
                  <c:v>0.75203399999999998</c:v>
                </c:pt>
                <c:pt idx="667">
                  <c:v>0.74591700000000005</c:v>
                </c:pt>
                <c:pt idx="668">
                  <c:v>0.74591700000000005</c:v>
                </c:pt>
                <c:pt idx="669">
                  <c:v>0.74591700000000005</c:v>
                </c:pt>
                <c:pt idx="670">
                  <c:v>0.743421</c:v>
                </c:pt>
                <c:pt idx="671">
                  <c:v>0.727217</c:v>
                </c:pt>
                <c:pt idx="672">
                  <c:v>0.72265400000000002</c:v>
                </c:pt>
                <c:pt idx="673">
                  <c:v>0.73219500000000004</c:v>
                </c:pt>
                <c:pt idx="674">
                  <c:v>0.73577400000000004</c:v>
                </c:pt>
                <c:pt idx="675">
                  <c:v>0.73577400000000004</c:v>
                </c:pt>
                <c:pt idx="676">
                  <c:v>0.73577400000000004</c:v>
                </c:pt>
                <c:pt idx="677">
                  <c:v>0.73646100000000003</c:v>
                </c:pt>
                <c:pt idx="678">
                  <c:v>0.73042799999999997</c:v>
                </c:pt>
                <c:pt idx="679">
                  <c:v>0.73066299999999995</c:v>
                </c:pt>
                <c:pt idx="680">
                  <c:v>0.73368299999999997</c:v>
                </c:pt>
                <c:pt idx="681">
                  <c:v>0.73201099999999997</c:v>
                </c:pt>
                <c:pt idx="682">
                  <c:v>0.73201099999999997</c:v>
                </c:pt>
                <c:pt idx="683">
                  <c:v>0.73201099999999997</c:v>
                </c:pt>
                <c:pt idx="684">
                  <c:v>0.73000600000000004</c:v>
                </c:pt>
                <c:pt idx="685">
                  <c:v>0.72685500000000003</c:v>
                </c:pt>
                <c:pt idx="686">
                  <c:v>0.72281499999999999</c:v>
                </c:pt>
                <c:pt idx="687">
                  <c:v>0.72344600000000003</c:v>
                </c:pt>
                <c:pt idx="688">
                  <c:v>0.72917699999999996</c:v>
                </c:pt>
                <c:pt idx="689">
                  <c:v>0.72917699999999996</c:v>
                </c:pt>
                <c:pt idx="690">
                  <c:v>0.72917699999999996</c:v>
                </c:pt>
                <c:pt idx="691">
                  <c:v>0.73156600000000005</c:v>
                </c:pt>
                <c:pt idx="692">
                  <c:v>0.731738</c:v>
                </c:pt>
                <c:pt idx="693">
                  <c:v>0.72307100000000002</c:v>
                </c:pt>
                <c:pt idx="694">
                  <c:v>0.72089000000000003</c:v>
                </c:pt>
                <c:pt idx="695">
                  <c:v>0.71448500000000004</c:v>
                </c:pt>
                <c:pt idx="696">
                  <c:v>0.71448500000000004</c:v>
                </c:pt>
                <c:pt idx="697">
                  <c:v>0.71448500000000004</c:v>
                </c:pt>
                <c:pt idx="698">
                  <c:v>0.71247499999999997</c:v>
                </c:pt>
                <c:pt idx="699">
                  <c:v>0.70804800000000001</c:v>
                </c:pt>
                <c:pt idx="700">
                  <c:v>0.70334099999999999</c:v>
                </c:pt>
                <c:pt idx="701">
                  <c:v>0.70507799999999998</c:v>
                </c:pt>
                <c:pt idx="702">
                  <c:v>0.70229600000000003</c:v>
                </c:pt>
                <c:pt idx="703">
                  <c:v>0.70229600000000003</c:v>
                </c:pt>
                <c:pt idx="704">
                  <c:v>0.70229600000000003</c:v>
                </c:pt>
                <c:pt idx="705">
                  <c:v>0.70186400000000004</c:v>
                </c:pt>
                <c:pt idx="706">
                  <c:v>0.70549300000000004</c:v>
                </c:pt>
                <c:pt idx="707">
                  <c:v>0.71002500000000002</c:v>
                </c:pt>
                <c:pt idx="708">
                  <c:v>0.70711800000000002</c:v>
                </c:pt>
                <c:pt idx="709">
                  <c:v>0.70784899999999995</c:v>
                </c:pt>
                <c:pt idx="710">
                  <c:v>0.70784899999999995</c:v>
                </c:pt>
                <c:pt idx="711">
                  <c:v>0.70784899999999995</c:v>
                </c:pt>
                <c:pt idx="712">
                  <c:v>0.721086</c:v>
                </c:pt>
                <c:pt idx="713">
                  <c:v>0.728792</c:v>
                </c:pt>
                <c:pt idx="714">
                  <c:v>0.72926500000000005</c:v>
                </c:pt>
                <c:pt idx="715">
                  <c:v>0.72228199999999998</c:v>
                </c:pt>
                <c:pt idx="716">
                  <c:v>0.71169199999999999</c:v>
                </c:pt>
                <c:pt idx="717">
                  <c:v>0.71169199999999999</c:v>
                </c:pt>
                <c:pt idx="718">
                  <c:v>0.71169199999999999</c:v>
                </c:pt>
                <c:pt idx="719">
                  <c:v>0.71265999999999996</c:v>
                </c:pt>
                <c:pt idx="720">
                  <c:v>0.71073200000000003</c:v>
                </c:pt>
                <c:pt idx="721">
                  <c:v>0.71491499999999997</c:v>
                </c:pt>
                <c:pt idx="722">
                  <c:v>0.71605799999999997</c:v>
                </c:pt>
                <c:pt idx="723">
                  <c:v>0.71605799999999997</c:v>
                </c:pt>
                <c:pt idx="724">
                  <c:v>0.71605799999999997</c:v>
                </c:pt>
                <c:pt idx="725">
                  <c:v>0.71605799999999997</c:v>
                </c:pt>
                <c:pt idx="726">
                  <c:v>0.71605799999999997</c:v>
                </c:pt>
                <c:pt idx="727">
                  <c:v>0.71605799999999997</c:v>
                </c:pt>
                <c:pt idx="728">
                  <c:v>0.71605799999999997</c:v>
                </c:pt>
                <c:pt idx="729">
                  <c:v>0.71605799999999997</c:v>
                </c:pt>
                <c:pt idx="730">
                  <c:v>0.71605799999999997</c:v>
                </c:pt>
                <c:pt idx="731">
                  <c:v>0.71605799999999997</c:v>
                </c:pt>
                <c:pt idx="732">
                  <c:v>0.71605799999999997</c:v>
                </c:pt>
                <c:pt idx="733">
                  <c:v>0.71570599999999995</c:v>
                </c:pt>
                <c:pt idx="734">
                  <c:v>0.71269400000000005</c:v>
                </c:pt>
                <c:pt idx="735">
                  <c:v>0.70879099999999995</c:v>
                </c:pt>
                <c:pt idx="736">
                  <c:v>0.70933900000000005</c:v>
                </c:pt>
                <c:pt idx="737">
                  <c:v>0.70924600000000004</c:v>
                </c:pt>
                <c:pt idx="738">
                  <c:v>0.70924600000000004</c:v>
                </c:pt>
                <c:pt idx="739">
                  <c:v>0.70924600000000004</c:v>
                </c:pt>
                <c:pt idx="740">
                  <c:v>0.71286000000000005</c:v>
                </c:pt>
                <c:pt idx="741">
                  <c:v>0.70892200000000005</c:v>
                </c:pt>
                <c:pt idx="742">
                  <c:v>0.70700200000000002</c:v>
                </c:pt>
                <c:pt idx="743">
                  <c:v>0.70864300000000002</c:v>
                </c:pt>
                <c:pt idx="744">
                  <c:v>0.71760199999999996</c:v>
                </c:pt>
                <c:pt idx="745">
                  <c:v>0.71760199999999996</c:v>
                </c:pt>
                <c:pt idx="746">
                  <c:v>0.71760199999999996</c:v>
                </c:pt>
                <c:pt idx="747">
                  <c:v>0.72161699999999995</c:v>
                </c:pt>
                <c:pt idx="748">
                  <c:v>0.72880500000000004</c:v>
                </c:pt>
                <c:pt idx="749">
                  <c:v>0.72359099999999998</c:v>
                </c:pt>
                <c:pt idx="750">
                  <c:v>0.730375</c:v>
                </c:pt>
                <c:pt idx="751">
                  <c:v>0.72878399999999999</c:v>
                </c:pt>
                <c:pt idx="752">
                  <c:v>0.72878399999999999</c:v>
                </c:pt>
                <c:pt idx="753">
                  <c:v>0.72878399999999999</c:v>
                </c:pt>
                <c:pt idx="754">
                  <c:v>0.72071099999999999</c:v>
                </c:pt>
                <c:pt idx="755">
                  <c:v>0.72321599999999997</c:v>
                </c:pt>
                <c:pt idx="756">
                  <c:v>0.72443400000000002</c:v>
                </c:pt>
                <c:pt idx="757">
                  <c:v>0.71982599999999997</c:v>
                </c:pt>
                <c:pt idx="758">
                  <c:v>0.712287</c:v>
                </c:pt>
                <c:pt idx="759">
                  <c:v>0.712287</c:v>
                </c:pt>
                <c:pt idx="760">
                  <c:v>0.712287</c:v>
                </c:pt>
                <c:pt idx="761">
                  <c:v>0.70338800000000001</c:v>
                </c:pt>
                <c:pt idx="762">
                  <c:v>0.70677199999999996</c:v>
                </c:pt>
                <c:pt idx="763">
                  <c:v>0.70628400000000002</c:v>
                </c:pt>
                <c:pt idx="764">
                  <c:v>0.70477199999999995</c:v>
                </c:pt>
                <c:pt idx="765">
                  <c:v>0.70433699999999999</c:v>
                </c:pt>
                <c:pt idx="766">
                  <c:v>0.70433699999999999</c:v>
                </c:pt>
                <c:pt idx="767">
                  <c:v>0.70433699999999999</c:v>
                </c:pt>
                <c:pt idx="768">
                  <c:v>0.69675600000000004</c:v>
                </c:pt>
                <c:pt idx="769">
                  <c:v>0.69468700000000005</c:v>
                </c:pt>
                <c:pt idx="770">
                  <c:v>0.69598000000000004</c:v>
                </c:pt>
                <c:pt idx="771">
                  <c:v>0.69767400000000002</c:v>
                </c:pt>
                <c:pt idx="772">
                  <c:v>0.70098700000000003</c:v>
                </c:pt>
                <c:pt idx="773">
                  <c:v>0.70162899999999995</c:v>
                </c:pt>
                <c:pt idx="774">
                  <c:v>0.70162899999999995</c:v>
                </c:pt>
                <c:pt idx="775">
                  <c:v>0.70162899999999995</c:v>
                </c:pt>
                <c:pt idx="776">
                  <c:v>0.70162899999999995</c:v>
                </c:pt>
                <c:pt idx="777">
                  <c:v>0.69852000000000003</c:v>
                </c:pt>
                <c:pt idx="778">
                  <c:v>0.69253699999999996</c:v>
                </c:pt>
                <c:pt idx="779">
                  <c:v>0.70204</c:v>
                </c:pt>
                <c:pt idx="780">
                  <c:v>0.70204</c:v>
                </c:pt>
                <c:pt idx="781">
                  <c:v>0.70204</c:v>
                </c:pt>
                <c:pt idx="782">
                  <c:v>0.69470200000000004</c:v>
                </c:pt>
                <c:pt idx="783">
                  <c:v>0.69791300000000001</c:v>
                </c:pt>
                <c:pt idx="784">
                  <c:v>0.68779800000000002</c:v>
                </c:pt>
                <c:pt idx="785">
                  <c:v>0.68804900000000002</c:v>
                </c:pt>
                <c:pt idx="786">
                  <c:v>0.68682200000000004</c:v>
                </c:pt>
                <c:pt idx="787">
                  <c:v>0.68682200000000004</c:v>
                </c:pt>
                <c:pt idx="788">
                  <c:v>0.68682200000000004</c:v>
                </c:pt>
                <c:pt idx="789">
                  <c:v>0.68682200000000004</c:v>
                </c:pt>
                <c:pt idx="790">
                  <c:v>0.68216600000000005</c:v>
                </c:pt>
                <c:pt idx="791">
                  <c:v>0.680477</c:v>
                </c:pt>
                <c:pt idx="792">
                  <c:v>0.67725999999999997</c:v>
                </c:pt>
                <c:pt idx="793">
                  <c:v>0.67355200000000004</c:v>
                </c:pt>
                <c:pt idx="794">
                  <c:v>0.67355200000000004</c:v>
                </c:pt>
                <c:pt idx="795">
                  <c:v>0.67355200000000004</c:v>
                </c:pt>
                <c:pt idx="796">
                  <c:v>0.67105000000000004</c:v>
                </c:pt>
                <c:pt idx="797">
                  <c:v>0.66799600000000003</c:v>
                </c:pt>
                <c:pt idx="798">
                  <c:v>0.66973800000000006</c:v>
                </c:pt>
                <c:pt idx="799">
                  <c:v>0.67483499999999996</c:v>
                </c:pt>
                <c:pt idx="800">
                  <c:v>0.68220800000000004</c:v>
                </c:pt>
                <c:pt idx="801">
                  <c:v>0.68220800000000004</c:v>
                </c:pt>
                <c:pt idx="802">
                  <c:v>0.68220800000000004</c:v>
                </c:pt>
                <c:pt idx="803">
                  <c:v>0.68640199999999996</c:v>
                </c:pt>
                <c:pt idx="804">
                  <c:v>0.69285600000000003</c:v>
                </c:pt>
                <c:pt idx="805">
                  <c:v>0.700874</c:v>
                </c:pt>
                <c:pt idx="806">
                  <c:v>0.69823599999999997</c:v>
                </c:pt>
                <c:pt idx="807">
                  <c:v>0.69232400000000005</c:v>
                </c:pt>
                <c:pt idx="808">
                  <c:v>0.69232400000000005</c:v>
                </c:pt>
                <c:pt idx="809">
                  <c:v>0.69232400000000005</c:v>
                </c:pt>
                <c:pt idx="810">
                  <c:v>0.69158399999999998</c:v>
                </c:pt>
                <c:pt idx="811">
                  <c:v>0.68636200000000003</c:v>
                </c:pt>
                <c:pt idx="812">
                  <c:v>0.68366499999999997</c:v>
                </c:pt>
                <c:pt idx="813">
                  <c:v>0.68452100000000005</c:v>
                </c:pt>
                <c:pt idx="814">
                  <c:v>0.68829099999999999</c:v>
                </c:pt>
                <c:pt idx="815">
                  <c:v>0.68829099999999999</c:v>
                </c:pt>
                <c:pt idx="816">
                  <c:v>0.68829099999999999</c:v>
                </c:pt>
                <c:pt idx="817">
                  <c:v>0.69282100000000002</c:v>
                </c:pt>
                <c:pt idx="818">
                  <c:v>0.69213199999999997</c:v>
                </c:pt>
                <c:pt idx="819">
                  <c:v>0.70763799999999999</c:v>
                </c:pt>
                <c:pt idx="820">
                  <c:v>0.704345</c:v>
                </c:pt>
                <c:pt idx="821">
                  <c:v>0.70432399999999995</c:v>
                </c:pt>
                <c:pt idx="822">
                  <c:v>0.70432399999999995</c:v>
                </c:pt>
                <c:pt idx="823">
                  <c:v>0.70432399999999995</c:v>
                </c:pt>
                <c:pt idx="824">
                  <c:v>0.70837499999999998</c:v>
                </c:pt>
                <c:pt idx="825">
                  <c:v>0.70638199999999995</c:v>
                </c:pt>
                <c:pt idx="826">
                  <c:v>0.69443100000000002</c:v>
                </c:pt>
                <c:pt idx="827">
                  <c:v>0.70712200000000003</c:v>
                </c:pt>
                <c:pt idx="828">
                  <c:v>0.69420199999999999</c:v>
                </c:pt>
                <c:pt idx="829">
                  <c:v>0.69420199999999999</c:v>
                </c:pt>
                <c:pt idx="830">
                  <c:v>0.69420199999999999</c:v>
                </c:pt>
                <c:pt idx="831">
                  <c:v>0.70532399999999995</c:v>
                </c:pt>
                <c:pt idx="832">
                  <c:v>0.70102399999999998</c:v>
                </c:pt>
                <c:pt idx="833">
                  <c:v>0.70994699999999999</c:v>
                </c:pt>
                <c:pt idx="834">
                  <c:v>0.70764099999999996</c:v>
                </c:pt>
                <c:pt idx="835">
                  <c:v>0.69588300000000003</c:v>
                </c:pt>
                <c:pt idx="836">
                  <c:v>0.69588300000000003</c:v>
                </c:pt>
                <c:pt idx="837">
                  <c:v>0.69588300000000003</c:v>
                </c:pt>
                <c:pt idx="838">
                  <c:v>0.69432099999999997</c:v>
                </c:pt>
                <c:pt idx="839">
                  <c:v>0.69177999999999995</c:v>
                </c:pt>
                <c:pt idx="840">
                  <c:v>0.68823999999999996</c:v>
                </c:pt>
                <c:pt idx="841">
                  <c:v>0.68293899999999996</c:v>
                </c:pt>
                <c:pt idx="842">
                  <c:v>0.68762999999999996</c:v>
                </c:pt>
                <c:pt idx="843">
                  <c:v>0.68762999999999996</c:v>
                </c:pt>
                <c:pt idx="844">
                  <c:v>0.68762999999999996</c:v>
                </c:pt>
                <c:pt idx="845">
                  <c:v>0.68762999999999996</c:v>
                </c:pt>
                <c:pt idx="846">
                  <c:v>0.68825000000000003</c:v>
                </c:pt>
                <c:pt idx="847">
                  <c:v>0.68476300000000001</c:v>
                </c:pt>
                <c:pt idx="848">
                  <c:v>0.682284</c:v>
                </c:pt>
                <c:pt idx="849">
                  <c:v>0.67925500000000005</c:v>
                </c:pt>
                <c:pt idx="850">
                  <c:v>0.67925500000000005</c:v>
                </c:pt>
                <c:pt idx="851">
                  <c:v>0.67925500000000005</c:v>
                </c:pt>
                <c:pt idx="852">
                  <c:v>0.67925500000000005</c:v>
                </c:pt>
                <c:pt idx="853">
                  <c:v>0.68080499999999999</c:v>
                </c:pt>
                <c:pt idx="854">
                  <c:v>0.68076499999999995</c:v>
                </c:pt>
                <c:pt idx="855">
                  <c:v>0.67825000000000002</c:v>
                </c:pt>
                <c:pt idx="856">
                  <c:v>0.67722300000000002</c:v>
                </c:pt>
                <c:pt idx="857">
                  <c:v>0.67722300000000002</c:v>
                </c:pt>
                <c:pt idx="858">
                  <c:v>0.67722300000000002</c:v>
                </c:pt>
                <c:pt idx="859">
                  <c:v>0.675728</c:v>
                </c:pt>
                <c:pt idx="860">
                  <c:v>0.67679100000000003</c:v>
                </c:pt>
                <c:pt idx="861">
                  <c:v>0.67547800000000002</c:v>
                </c:pt>
                <c:pt idx="862">
                  <c:v>0.67554599999999998</c:v>
                </c:pt>
                <c:pt idx="863">
                  <c:v>0.67719200000000002</c:v>
                </c:pt>
                <c:pt idx="864">
                  <c:v>0.67719200000000002</c:v>
                </c:pt>
                <c:pt idx="865">
                  <c:v>0.67719200000000002</c:v>
                </c:pt>
                <c:pt idx="866">
                  <c:v>0.67591999999999997</c:v>
                </c:pt>
                <c:pt idx="867">
                  <c:v>0.67487699999999995</c:v>
                </c:pt>
                <c:pt idx="868">
                  <c:v>0.67503100000000005</c:v>
                </c:pt>
                <c:pt idx="869">
                  <c:v>0.67352500000000004</c:v>
                </c:pt>
                <c:pt idx="870">
                  <c:v>0.66991699999999998</c:v>
                </c:pt>
                <c:pt idx="871">
                  <c:v>0.66991699999999998</c:v>
                </c:pt>
                <c:pt idx="872">
                  <c:v>0.66991699999999998</c:v>
                </c:pt>
                <c:pt idx="873">
                  <c:v>0.66806299999999996</c:v>
                </c:pt>
                <c:pt idx="874">
                  <c:v>0.66816699999999996</c:v>
                </c:pt>
                <c:pt idx="875">
                  <c:v>0.66940999999999995</c:v>
                </c:pt>
                <c:pt idx="876">
                  <c:v>0.66727599999999998</c:v>
                </c:pt>
                <c:pt idx="877">
                  <c:v>0.66487099999999999</c:v>
                </c:pt>
                <c:pt idx="878">
                  <c:v>0.66487099999999999</c:v>
                </c:pt>
                <c:pt idx="879">
                  <c:v>0.66487099999999999</c:v>
                </c:pt>
                <c:pt idx="880">
                  <c:v>0.66623500000000002</c:v>
                </c:pt>
                <c:pt idx="881">
                  <c:v>0.66498299999999999</c:v>
                </c:pt>
                <c:pt idx="882">
                  <c:v>0.65862200000000004</c:v>
                </c:pt>
                <c:pt idx="883">
                  <c:v>0.659277</c:v>
                </c:pt>
                <c:pt idx="884">
                  <c:v>0.65422100000000005</c:v>
                </c:pt>
                <c:pt idx="885">
                  <c:v>0.65422100000000005</c:v>
                </c:pt>
                <c:pt idx="886">
                  <c:v>0.65422100000000005</c:v>
                </c:pt>
                <c:pt idx="887">
                  <c:v>0.65422100000000005</c:v>
                </c:pt>
                <c:pt idx="888">
                  <c:v>0.65263099999999996</c:v>
                </c:pt>
                <c:pt idx="889">
                  <c:v>0.65528600000000004</c:v>
                </c:pt>
                <c:pt idx="890">
                  <c:v>0.65549999999999997</c:v>
                </c:pt>
                <c:pt idx="891">
                  <c:v>0.65629199999999999</c:v>
                </c:pt>
                <c:pt idx="892">
                  <c:v>0.65629199999999999</c:v>
                </c:pt>
                <c:pt idx="893">
                  <c:v>0.65629199999999999</c:v>
                </c:pt>
                <c:pt idx="894">
                  <c:v>0.66535200000000005</c:v>
                </c:pt>
                <c:pt idx="895">
                  <c:v>0.66234599999999999</c:v>
                </c:pt>
                <c:pt idx="896">
                  <c:v>0.65536700000000003</c:v>
                </c:pt>
                <c:pt idx="897">
                  <c:v>0.65243799999999996</c:v>
                </c:pt>
                <c:pt idx="898">
                  <c:v>0.65170099999999997</c:v>
                </c:pt>
                <c:pt idx="899">
                  <c:v>0.65170099999999997</c:v>
                </c:pt>
                <c:pt idx="900">
                  <c:v>0.65170099999999997</c:v>
                </c:pt>
                <c:pt idx="901">
                  <c:v>0.65198199999999995</c:v>
                </c:pt>
                <c:pt idx="902">
                  <c:v>0.65353399999999995</c:v>
                </c:pt>
                <c:pt idx="903">
                  <c:v>0.65830900000000003</c:v>
                </c:pt>
                <c:pt idx="904">
                  <c:v>0.65473999999999999</c:v>
                </c:pt>
                <c:pt idx="905">
                  <c:v>0.660632</c:v>
                </c:pt>
                <c:pt idx="906">
                  <c:v>0.660632</c:v>
                </c:pt>
                <c:pt idx="907">
                  <c:v>0.660632</c:v>
                </c:pt>
                <c:pt idx="908">
                  <c:v>0.66147299999999998</c:v>
                </c:pt>
                <c:pt idx="909">
                  <c:v>0.66127499999999995</c:v>
                </c:pt>
                <c:pt idx="910">
                  <c:v>0.66902799999999996</c:v>
                </c:pt>
                <c:pt idx="911">
                  <c:v>0.68462000000000001</c:v>
                </c:pt>
                <c:pt idx="912">
                  <c:v>0.67663899999999999</c:v>
                </c:pt>
                <c:pt idx="913">
                  <c:v>0.67663899999999999</c:v>
                </c:pt>
                <c:pt idx="914">
                  <c:v>0.67663899999999999</c:v>
                </c:pt>
                <c:pt idx="915">
                  <c:v>0.678087</c:v>
                </c:pt>
                <c:pt idx="916">
                  <c:v>0.67085399999999995</c:v>
                </c:pt>
                <c:pt idx="917">
                  <c:v>0.67083199999999998</c:v>
                </c:pt>
                <c:pt idx="918">
                  <c:v>0.67616900000000002</c:v>
                </c:pt>
                <c:pt idx="919">
                  <c:v>0.67349800000000004</c:v>
                </c:pt>
                <c:pt idx="920">
                  <c:v>0.67349800000000004</c:v>
                </c:pt>
                <c:pt idx="921">
                  <c:v>0.67349800000000004</c:v>
                </c:pt>
                <c:pt idx="922">
                  <c:v>0.67713699999999999</c:v>
                </c:pt>
                <c:pt idx="923">
                  <c:v>0.67910499999999996</c:v>
                </c:pt>
                <c:pt idx="924">
                  <c:v>0.67620999999999998</c:v>
                </c:pt>
                <c:pt idx="925">
                  <c:v>0.66797600000000001</c:v>
                </c:pt>
                <c:pt idx="926">
                  <c:v>0.66790099999999997</c:v>
                </c:pt>
                <c:pt idx="927">
                  <c:v>0.66790099999999997</c:v>
                </c:pt>
                <c:pt idx="928">
                  <c:v>0.66790099999999997</c:v>
                </c:pt>
                <c:pt idx="929">
                  <c:v>0.67233500000000002</c:v>
                </c:pt>
                <c:pt idx="930">
                  <c:v>0.67081900000000005</c:v>
                </c:pt>
                <c:pt idx="931">
                  <c:v>0.66941399999999995</c:v>
                </c:pt>
                <c:pt idx="932">
                  <c:v>0.66666999999999998</c:v>
                </c:pt>
                <c:pt idx="933">
                  <c:v>0.66787300000000005</c:v>
                </c:pt>
                <c:pt idx="934">
                  <c:v>0.66787300000000005</c:v>
                </c:pt>
                <c:pt idx="935">
                  <c:v>0.66787300000000005</c:v>
                </c:pt>
                <c:pt idx="936">
                  <c:v>0.66568400000000005</c:v>
                </c:pt>
                <c:pt idx="937">
                  <c:v>0.66729899999999998</c:v>
                </c:pt>
                <c:pt idx="938">
                  <c:v>0.66653600000000002</c:v>
                </c:pt>
                <c:pt idx="939">
                  <c:v>0.66749999999999998</c:v>
                </c:pt>
                <c:pt idx="940">
                  <c:v>0.66639700000000002</c:v>
                </c:pt>
                <c:pt idx="941">
                  <c:v>0.66639700000000002</c:v>
                </c:pt>
                <c:pt idx="942">
                  <c:v>0.66639700000000002</c:v>
                </c:pt>
                <c:pt idx="943">
                  <c:v>0.66707000000000005</c:v>
                </c:pt>
                <c:pt idx="944">
                  <c:v>0.66611900000000002</c:v>
                </c:pt>
                <c:pt idx="945">
                  <c:v>0.66768499999999997</c:v>
                </c:pt>
                <c:pt idx="946">
                  <c:v>0.66642900000000005</c:v>
                </c:pt>
                <c:pt idx="947">
                  <c:v>0.66638299999999995</c:v>
                </c:pt>
                <c:pt idx="948">
                  <c:v>0.66638299999999995</c:v>
                </c:pt>
                <c:pt idx="949">
                  <c:v>0.66638299999999995</c:v>
                </c:pt>
                <c:pt idx="950">
                  <c:v>0.67113500000000004</c:v>
                </c:pt>
                <c:pt idx="951">
                  <c:v>0.67214300000000005</c:v>
                </c:pt>
                <c:pt idx="952">
                  <c:v>0.67019399999999996</c:v>
                </c:pt>
                <c:pt idx="953">
                  <c:v>0.67627599999999999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6-4DDC-B9C8-CC159DF62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96944"/>
        <c:axId val="185393200"/>
      </c:lineChart>
      <c:catAx>
        <c:axId val="18539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393200"/>
        <c:crosses val="autoZero"/>
        <c:auto val="1"/>
        <c:lblAlgn val="ctr"/>
        <c:lblOffset val="100"/>
        <c:noMultiLvlLbl val="0"/>
      </c:catAx>
      <c:valAx>
        <c:axId val="18539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39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Доллар 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'ER-2'!$I$12:$I$33</c:f>
              <c:strCache>
                <c:ptCount val="2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og"/>
            <c:forward val="666"/>
            <c:dispRSqr val="0"/>
            <c:dispEq val="1"/>
            <c:trendlineLbl>
              <c:layout>
                <c:manualLayout>
                  <c:x val="-3.7682490354849806E-4"/>
                  <c:y val="-0.183500291630212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'ER-2'!$I$12:$I$965</c:f>
              <c:numCache>
                <c:formatCode>General</c:formatCode>
                <c:ptCount val="954"/>
                <c:pt idx="24" formatCode="_(* #,##0.00_);_(* \(#,##0.00\);_(* &quot;-&quot;??_);_(@_)">
                  <c:v>66.368312000000003</c:v>
                </c:pt>
                <c:pt idx="25" formatCode="_(* #,##0.00_);_(* \(#,##0.00\);_(* &quot;-&quot;??_);_(@_)">
                  <c:v>66.311536000000004</c:v>
                </c:pt>
                <c:pt idx="26" formatCode="_(* #,##0.00_);_(* \(#,##0.00\);_(* &quot;-&quot;??_);_(@_)">
                  <c:v>66.260552000000018</c:v>
                </c:pt>
                <c:pt idx="27" formatCode="_(* #,##0.00_);_(* \(#,##0.00\);_(* &quot;-&quot;??_);_(@_)">
                  <c:v>66.206648000000015</c:v>
                </c:pt>
                <c:pt idx="28" formatCode="_(* #,##0.00_);_(* \(#,##0.00\);_(* &quot;-&quot;??_);_(@_)">
                  <c:v>66.156724000000011</c:v>
                </c:pt>
                <c:pt idx="29" formatCode="_(* #,##0.00_);_(* \(#,##0.00\);_(* &quot;-&quot;??_);_(@_)">
                  <c:v>66.120852000000014</c:v>
                </c:pt>
                <c:pt idx="30" formatCode="_(* #,##0.00_);_(* \(#,##0.00\);_(* &quot;-&quot;??_);_(@_)">
                  <c:v>66.075683999999995</c:v>
                </c:pt>
                <c:pt idx="31" formatCode="_(* #,##0.00_);_(* \(#,##0.00\);_(* &quot;-&quot;??_);_(@_)">
                  <c:v>66.034915999999996</c:v>
                </c:pt>
                <c:pt idx="32" formatCode="_(* #,##0.00_);_(* \(#,##0.00\);_(* &quot;-&quot;??_);_(@_)">
                  <c:v>66.006959999999992</c:v>
                </c:pt>
                <c:pt idx="33" formatCode="_(* #,##0.00_);_(* \(#,##0.00\);_(* &quot;-&quot;??_);_(@_)">
                  <c:v>65.975275999999994</c:v>
                </c:pt>
                <c:pt idx="34" formatCode="_(* #,##0.00_);_(* \(#,##0.00\);_(* &quot;-&quot;??_);_(@_)">
                  <c:v>65.950627999999995</c:v>
                </c:pt>
                <c:pt idx="35" formatCode="_(* #,##0.00_);_(* \(#,##0.00\);_(* &quot;-&quot;??_);_(@_)">
                  <c:v>65.924524000000005</c:v>
                </c:pt>
                <c:pt idx="36" formatCode="_(* #,##0.00_);_(* \(#,##0.00\);_(* &quot;-&quot;??_);_(@_)">
                  <c:v>65.933003999999983</c:v>
                </c:pt>
                <c:pt idx="37" formatCode="_(* #,##0.00_);_(* \(#,##0.00\);_(* &quot;-&quot;??_);_(@_)">
                  <c:v>65.94664400000002</c:v>
                </c:pt>
                <c:pt idx="38" formatCode="_(* #,##0.00_);_(* \(#,##0.00\);_(* &quot;-&quot;??_);_(@_)">
                  <c:v>65.952824000000007</c:v>
                </c:pt>
                <c:pt idx="39" formatCode="_(* #,##0.00_);_(* \(#,##0.00\);_(* &quot;-&quot;??_);_(@_)">
                  <c:v>65.967728000000008</c:v>
                </c:pt>
                <c:pt idx="40" formatCode="_(* #,##0.00_);_(* \(#,##0.00\);_(* &quot;-&quot;??_);_(@_)">
                  <c:v>65.977544000000009</c:v>
                </c:pt>
                <c:pt idx="41" formatCode="_(* #,##0.00_);_(* \(#,##0.00\);_(* &quot;-&quot;??_);_(@_)">
                  <c:v>65.988952000000012</c:v>
                </c:pt>
                <c:pt idx="42" formatCode="_(* #,##0.00_);_(* \(#,##0.00\);_(* &quot;-&quot;??_);_(@_)">
                  <c:v>65.986544000000009</c:v>
                </c:pt>
                <c:pt idx="43" formatCode="_(* #,##0.00_);_(* \(#,##0.00\);_(* &quot;-&quot;??_);_(@_)">
                  <c:v>65.971468000000016</c:v>
                </c:pt>
                <c:pt idx="44" formatCode="_(* #,##0.00_);_(* \(#,##0.00\);_(* &quot;-&quot;??_);_(@_)">
                  <c:v>65.954864000000001</c:v>
                </c:pt>
                <c:pt idx="45" formatCode="_(* #,##0.00_);_(* \(#,##0.00\);_(* &quot;-&quot;??_);_(@_)">
                  <c:v>65.921812000000003</c:v>
                </c:pt>
                <c:pt idx="46" formatCode="_(* #,##0.00_);_(* \(#,##0.00\);_(* &quot;-&quot;??_);_(@_)">
                  <c:v>65.89846</c:v>
                </c:pt>
                <c:pt idx="47" formatCode="_(* #,##0.00_);_(* \(#,##0.00\);_(* &quot;-&quot;??_);_(@_)">
                  <c:v>65.894479999999987</c:v>
                </c:pt>
                <c:pt idx="48" formatCode="_(* #,##0.00_);_(* \(#,##0.00\);_(* &quot;-&quot;??_);_(@_)">
                  <c:v>65.892803999999984</c:v>
                </c:pt>
                <c:pt idx="49" formatCode="_(* #,##0.00_);_(* \(#,##0.00\);_(* &quot;-&quot;??_);_(@_)">
                  <c:v>65.896679999999975</c:v>
                </c:pt>
                <c:pt idx="50" formatCode="_(* #,##0.00_);_(* \(#,##0.00\);_(* &quot;-&quot;??_);_(@_)">
                  <c:v>65.905855999999972</c:v>
                </c:pt>
                <c:pt idx="51" formatCode="_(* #,##0.00_);_(* \(#,##0.00\);_(* &quot;-&quot;??_);_(@_)">
                  <c:v>65.914999999999992</c:v>
                </c:pt>
                <c:pt idx="52" formatCode="_(* #,##0.00_);_(* \(#,##0.00\);_(* &quot;-&quot;??_);_(@_)">
                  <c:v>65.924815999999979</c:v>
                </c:pt>
                <c:pt idx="53" formatCode="_(* #,##0.00_);_(* \(#,##0.00\);_(* &quot;-&quot;??_);_(@_)">
                  <c:v>65.930651999999981</c:v>
                </c:pt>
                <c:pt idx="54" formatCode="_(* #,##0.00_);_(* \(#,##0.00\);_(* &quot;-&quot;??_);_(@_)">
                  <c:v>65.921679999999981</c:v>
                </c:pt>
                <c:pt idx="55" formatCode="_(* #,##0.00_);_(* \(#,##0.00\);_(* &quot;-&quot;??_);_(@_)">
                  <c:v>65.911183999999992</c:v>
                </c:pt>
                <c:pt idx="56" formatCode="_(* #,##0.00_);_(* \(#,##0.00\);_(* &quot;-&quot;??_);_(@_)">
                  <c:v>65.902392000000006</c:v>
                </c:pt>
                <c:pt idx="57" formatCode="_(* #,##0.00_);_(* \(#,##0.00\);_(* &quot;-&quot;??_);_(@_)">
                  <c:v>65.898464000000004</c:v>
                </c:pt>
                <c:pt idx="58" formatCode="_(* #,##0.00_);_(* \(#,##0.00\);_(* &quot;-&quot;??_);_(@_)">
                  <c:v>65.910979999999995</c:v>
                </c:pt>
                <c:pt idx="59" formatCode="_(* #,##0.00_);_(* \(#,##0.00\);_(* &quot;-&quot;??_);_(@_)">
                  <c:v>65.92097600000001</c:v>
                </c:pt>
                <c:pt idx="60" formatCode="_(* #,##0.00_);_(* \(#,##0.00\);_(* &quot;-&quot;??_);_(@_)">
                  <c:v>65.932428000000016</c:v>
                </c:pt>
                <c:pt idx="61" formatCode="_(* #,##0.00_);_(* \(#,##0.00\);_(* &quot;-&quot;??_);_(@_)">
                  <c:v>65.913764</c:v>
                </c:pt>
                <c:pt idx="62" formatCode="_(* #,##0.00_);_(* \(#,##0.00\);_(* &quot;-&quot;??_);_(@_)">
                  <c:v>65.876283999999998</c:v>
                </c:pt>
                <c:pt idx="63" formatCode="_(* #,##0.00_);_(* \(#,##0.00\);_(* &quot;-&quot;??_);_(@_)">
                  <c:v>65.831667999999993</c:v>
                </c:pt>
                <c:pt idx="64" formatCode="_(* #,##0.00_);_(* \(#,##0.00\);_(* &quot;-&quot;??_);_(@_)">
                  <c:v>65.779575999999992</c:v>
                </c:pt>
                <c:pt idx="65" formatCode="_(* #,##0.00_);_(* \(#,##0.00\);_(* &quot;-&quot;??_);_(@_)">
                  <c:v>65.746499999999997</c:v>
                </c:pt>
                <c:pt idx="66" formatCode="_(* #,##0.00_);_(* \(#,##0.00\);_(* &quot;-&quot;??_);_(@_)">
                  <c:v>65.715215999999998</c:v>
                </c:pt>
                <c:pt idx="67" formatCode="_(* #,##0.00_);_(* \(#,##0.00\);_(* &quot;-&quot;??_);_(@_)">
                  <c:v>65.69774799999999</c:v>
                </c:pt>
                <c:pt idx="68" formatCode="_(* #,##0.00_);_(* \(#,##0.00\);_(* &quot;-&quot;??_);_(@_)">
                  <c:v>65.66292</c:v>
                </c:pt>
                <c:pt idx="69" formatCode="_(* #,##0.00_);_(* \(#,##0.00\);_(* &quot;-&quot;??_);_(@_)">
                  <c:v>65.614992000000001</c:v>
                </c:pt>
                <c:pt idx="70" formatCode="_(* #,##0.00_);_(* \(#,##0.00\);_(* &quot;-&quot;??_);_(@_)">
                  <c:v>65.565607999999997</c:v>
                </c:pt>
                <c:pt idx="71" formatCode="_(* #,##0.00_);_(* \(#,##0.00\);_(* &quot;-&quot;??_);_(@_)">
                  <c:v>65.494692000000001</c:v>
                </c:pt>
                <c:pt idx="72" formatCode="_(* #,##0.00_);_(* \(#,##0.00\);_(* &quot;-&quot;??_);_(@_)">
                  <c:v>65.435184000000007</c:v>
                </c:pt>
                <c:pt idx="73" formatCode="_(* #,##0.00_);_(* \(#,##0.00\);_(* &quot;-&quot;??_);_(@_)">
                  <c:v>65.361276000000004</c:v>
                </c:pt>
                <c:pt idx="74" formatCode="_(* #,##0.00_);_(* \(#,##0.00\);_(* &quot;-&quot;??_);_(@_)">
                  <c:v>65.281816000000006</c:v>
                </c:pt>
                <c:pt idx="75" formatCode="_(* #,##0.00_);_(* \(#,##0.00\);_(* &quot;-&quot;??_);_(@_)">
                  <c:v>65.226208</c:v>
                </c:pt>
                <c:pt idx="76" formatCode="_(* #,##0.00_);_(* \(#,##0.00\);_(* &quot;-&quot;??_);_(@_)">
                  <c:v>65.160360000000011</c:v>
                </c:pt>
                <c:pt idx="77" formatCode="_(* #,##0.00_);_(* \(#,##0.00\);_(* &quot;-&quot;??_);_(@_)">
                  <c:v>65.111480000000014</c:v>
                </c:pt>
                <c:pt idx="78" formatCode="_(* #,##0.00_);_(* \(#,##0.00\);_(* &quot;-&quot;??_);_(@_)">
                  <c:v>65.070948000000001</c:v>
                </c:pt>
                <c:pt idx="79" formatCode="_(* #,##0.00_);_(* \(#,##0.00\);_(* &quot;-&quot;??_);_(@_)">
                  <c:v>65.028512000000006</c:v>
                </c:pt>
                <c:pt idx="80" formatCode="_(* #,##0.00_);_(* \(#,##0.00\);_(* &quot;-&quot;??_);_(@_)">
                  <c:v>64.985883999999999</c:v>
                </c:pt>
                <c:pt idx="81" formatCode="_(* #,##0.00_);_(* \(#,##0.00\);_(* &quot;-&quot;??_);_(@_)">
                  <c:v>64.941552000000016</c:v>
                </c:pt>
                <c:pt idx="82" formatCode="_(* #,##0.00_);_(* \(#,##0.00\);_(* &quot;-&quot;??_);_(@_)">
                  <c:v>64.919672000000006</c:v>
                </c:pt>
                <c:pt idx="83" formatCode="_(* #,##0.00_);_(* \(#,##0.00\);_(* &quot;-&quot;??_);_(@_)">
                  <c:v>64.899991999999997</c:v>
                </c:pt>
                <c:pt idx="84" formatCode="_(* #,##0.00_);_(* \(#,##0.00\);_(* &quot;-&quot;??_);_(@_)">
                  <c:v>64.867964000000001</c:v>
                </c:pt>
                <c:pt idx="85" formatCode="_(* #,##0.00_);_(* \(#,##0.00\);_(* &quot;-&quot;??_);_(@_)">
                  <c:v>64.842503999999991</c:v>
                </c:pt>
                <c:pt idx="86" formatCode="_(* #,##0.00_);_(* \(#,##0.00\);_(* &quot;-&quot;??_);_(@_)">
                  <c:v>64.815740000000005</c:v>
                </c:pt>
                <c:pt idx="87" formatCode="_(* #,##0.00_);_(* \(#,##0.00\);_(* &quot;-&quot;??_);_(@_)">
                  <c:v>64.801332000000002</c:v>
                </c:pt>
                <c:pt idx="88" formatCode="_(* #,##0.00_);_(* \(#,##0.00\);_(* &quot;-&quot;??_);_(@_)">
                  <c:v>64.794060000000002</c:v>
                </c:pt>
                <c:pt idx="89" formatCode="_(* #,##0.00_);_(* \(#,##0.00\);_(* &quot;-&quot;??_);_(@_)">
                  <c:v>64.791968000000011</c:v>
                </c:pt>
                <c:pt idx="90" formatCode="_(* #,##0.00_);_(* \(#,##0.00\);_(* &quot;-&quot;??_);_(@_)">
                  <c:v>64.766228000000012</c:v>
                </c:pt>
                <c:pt idx="91" formatCode="_(* #,##0.00_);_(* \(#,##0.00\);_(* &quot;-&quot;??_);_(@_)">
                  <c:v>64.738916000000003</c:v>
                </c:pt>
                <c:pt idx="92" formatCode="_(* #,##0.00_);_(* \(#,##0.00\);_(* &quot;-&quot;??_);_(@_)">
                  <c:v>64.698076</c:v>
                </c:pt>
                <c:pt idx="93" formatCode="_(* #,##0.00_);_(* \(#,##0.00\);_(* &quot;-&quot;??_);_(@_)">
                  <c:v>64.691984000000005</c:v>
                </c:pt>
                <c:pt idx="94" formatCode="_(* #,##0.00_);_(* \(#,##0.00\);_(* &quot;-&quot;??_);_(@_)">
                  <c:v>64.7</c:v>
                </c:pt>
                <c:pt idx="95" formatCode="_(* #,##0.00_);_(* \(#,##0.00\);_(* &quot;-&quot;??_);_(@_)">
                  <c:v>64.709472000000005</c:v>
                </c:pt>
                <c:pt idx="96" formatCode="_(* #,##0.00_);_(* \(#,##0.00\);_(* &quot;-&quot;??_);_(@_)">
                  <c:v>64.729668000000004</c:v>
                </c:pt>
                <c:pt idx="97" formatCode="_(* #,##0.00_);_(* \(#,##0.00\);_(* &quot;-&quot;??_);_(@_)">
                  <c:v>64.748536000000001</c:v>
                </c:pt>
                <c:pt idx="98" formatCode="_(* #,##0.00_);_(* \(#,##0.00\);_(* &quot;-&quot;??_);_(@_)">
                  <c:v>64.755516</c:v>
                </c:pt>
                <c:pt idx="99" formatCode="_(* #,##0.00_);_(* \(#,##0.00\);_(* &quot;-&quot;??_);_(@_)">
                  <c:v>64.767448000000002</c:v>
                </c:pt>
                <c:pt idx="100" formatCode="_(* #,##0.00_);_(* \(#,##0.00\);_(* &quot;-&quot;??_);_(@_)">
                  <c:v>64.74588399999999</c:v>
                </c:pt>
                <c:pt idx="101" formatCode="_(* #,##0.00_);_(* \(#,##0.00\);_(* &quot;-&quot;??_);_(@_)">
                  <c:v>64.737560000000002</c:v>
                </c:pt>
                <c:pt idx="102" formatCode="_(* #,##0.00_);_(* \(#,##0.00\);_(* &quot;-&quot;??_);_(@_)">
                  <c:v>64.712267999999995</c:v>
                </c:pt>
                <c:pt idx="103" formatCode="_(* #,##0.00_);_(* \(#,##0.00\);_(* &quot;-&quot;??_);_(@_)">
                  <c:v>64.671660000000003</c:v>
                </c:pt>
                <c:pt idx="104" formatCode="_(* #,##0.00_);_(* \(#,##0.00\);_(* &quot;-&quot;??_);_(@_)">
                  <c:v>64.633896000000007</c:v>
                </c:pt>
                <c:pt idx="105" formatCode="_(* #,##0.00_);_(* \(#,##0.00\);_(* &quot;-&quot;??_);_(@_)">
                  <c:v>64.603700000000003</c:v>
                </c:pt>
                <c:pt idx="106" formatCode="_(* #,##0.00_);_(* \(#,##0.00\);_(* &quot;-&quot;??_);_(@_)">
                  <c:v>64.601488000000003</c:v>
                </c:pt>
                <c:pt idx="107" formatCode="_(* #,##0.00_);_(* \(#,##0.00\);_(* &quot;-&quot;??_);_(@_)">
                  <c:v>64.572996000000018</c:v>
                </c:pt>
                <c:pt idx="108" formatCode="_(* #,##0.00_);_(* \(#,##0.00\);_(* &quot;-&quot;??_);_(@_)">
                  <c:v>64.542304000000016</c:v>
                </c:pt>
                <c:pt idx="109" formatCode="_(* #,##0.00_);_(* \(#,##0.00\);_(* &quot;-&quot;??_);_(@_)">
                  <c:v>64.523960000000031</c:v>
                </c:pt>
                <c:pt idx="110" formatCode="_(* #,##0.00_);_(* \(#,##0.00\);_(* &quot;-&quot;??_);_(@_)">
                  <c:v>64.498504000000025</c:v>
                </c:pt>
                <c:pt idx="111" formatCode="_(* #,##0.00_);_(* \(#,##0.00\);_(* &quot;-&quot;??_);_(@_)">
                  <c:v>64.467472000000029</c:v>
                </c:pt>
                <c:pt idx="112" formatCode="_(* #,##0.00_);_(* \(#,##0.00\);_(* &quot;-&quot;??_);_(@_)">
                  <c:v>64.436440000000019</c:v>
                </c:pt>
                <c:pt idx="113" formatCode="_(* #,##0.00_);_(* \(#,##0.00\);_(* &quot;-&quot;??_);_(@_)">
                  <c:v>64.405408000000023</c:v>
                </c:pt>
                <c:pt idx="114" formatCode="_(* #,##0.00_);_(* \(#,##0.00\);_(* &quot;-&quot;??_);_(@_)">
                  <c:v>64.376672000000013</c:v>
                </c:pt>
                <c:pt idx="115" formatCode="_(* #,##0.00_);_(* \(#,##0.00\);_(* &quot;-&quot;??_);_(@_)">
                  <c:v>64.370864000000026</c:v>
                </c:pt>
                <c:pt idx="116" formatCode="_(* #,##0.00_);_(* \(#,##0.00\);_(* &quot;-&quot;??_);_(@_)">
                  <c:v>64.366628000000006</c:v>
                </c:pt>
                <c:pt idx="117" formatCode="_(* #,##0.00_);_(* \(#,##0.00\);_(* &quot;-&quot;??_);_(@_)">
                  <c:v>64.404064000000005</c:v>
                </c:pt>
                <c:pt idx="118" formatCode="_(* #,##0.00_);_(* \(#,##0.00\);_(* &quot;-&quot;??_);_(@_)">
                  <c:v>64.432043999999991</c:v>
                </c:pt>
                <c:pt idx="119" formatCode="_(* #,##0.00_);_(* \(#,##0.00\);_(* &quot;-&quot;??_);_(@_)">
                  <c:v>64.46050799999999</c:v>
                </c:pt>
                <c:pt idx="120" formatCode="_(* #,##0.00_);_(* \(#,##0.00\);_(* &quot;-&quot;??_);_(@_)">
                  <c:v>64.48897199999999</c:v>
                </c:pt>
                <c:pt idx="121" formatCode="_(* #,##0.00_);_(* \(#,##0.00\);_(* &quot;-&quot;??_);_(@_)">
                  <c:v>64.528244000000001</c:v>
                </c:pt>
                <c:pt idx="122" formatCode="_(* #,##0.00_);_(* \(#,##0.00\);_(* &quot;-&quot;??_);_(@_)">
                  <c:v>64.567704000000006</c:v>
                </c:pt>
                <c:pt idx="123" formatCode="_(* #,##0.00_);_(* \(#,##0.00\);_(* &quot;-&quot;??_);_(@_)">
                  <c:v>64.619052000000011</c:v>
                </c:pt>
                <c:pt idx="124" formatCode="_(* #,##0.00_);_(* \(#,##0.00\);_(* &quot;-&quot;??_);_(@_)">
                  <c:v>64.675112000000013</c:v>
                </c:pt>
                <c:pt idx="125" formatCode="_(* #,##0.00_);_(* \(#,##0.00\);_(* &quot;-&quot;??_);_(@_)">
                  <c:v>64.728708000000012</c:v>
                </c:pt>
                <c:pt idx="126" formatCode="_(* #,##0.00_);_(* \(#,##0.00\);_(* &quot;-&quot;??_);_(@_)">
                  <c:v>64.764256000000003</c:v>
                </c:pt>
                <c:pt idx="127" formatCode="_(* #,##0.00_);_(* \(#,##0.00\);_(* &quot;-&quot;??_);_(@_)">
                  <c:v>64.788240000000002</c:v>
                </c:pt>
                <c:pt idx="128" formatCode="_(* #,##0.00_);_(* \(#,##0.00\);_(* &quot;-&quot;??_);_(@_)">
                  <c:v>64.822108000000014</c:v>
                </c:pt>
                <c:pt idx="129" formatCode="_(* #,##0.00_);_(* \(#,##0.00\);_(* &quot;-&quot;??_);_(@_)">
                  <c:v>64.855792000000008</c:v>
                </c:pt>
                <c:pt idx="130" formatCode="_(* #,##0.00_);_(* \(#,##0.00\);_(* &quot;-&quot;??_);_(@_)">
                  <c:v>64.88190800000001</c:v>
                </c:pt>
                <c:pt idx="131" formatCode="_(* #,##0.00_);_(* \(#,##0.00\);_(* &quot;-&quot;??_);_(@_)">
                  <c:v>64.874284000000003</c:v>
                </c:pt>
                <c:pt idx="132" formatCode="_(* #,##0.00_);_(* \(#,##0.00\);_(* &quot;-&quot;??_);_(@_)">
                  <c:v>64.867559999999997</c:v>
                </c:pt>
                <c:pt idx="133" formatCode="_(* #,##0.00_);_(* \(#,##0.00\);_(* &quot;-&quot;??_);_(@_)">
                  <c:v>64.855972000000008</c:v>
                </c:pt>
                <c:pt idx="134" formatCode="_(* #,##0.00_);_(* \(#,##0.00\);_(* &quot;-&quot;??_);_(@_)">
                  <c:v>64.847411999999991</c:v>
                </c:pt>
                <c:pt idx="135" formatCode="_(* #,##0.00_);_(* \(#,##0.00\);_(* &quot;-&quot;??_);_(@_)">
                  <c:v>64.844167999999996</c:v>
                </c:pt>
                <c:pt idx="136" formatCode="_(* #,##0.00_);_(* \(#,##0.00\);_(* &quot;-&quot;??_);_(@_)">
                  <c:v>64.843336000000008</c:v>
                </c:pt>
                <c:pt idx="137" formatCode="_(* #,##0.00_);_(* \(#,##0.00\);_(* &quot;-&quot;??_);_(@_)">
                  <c:v>64.842504000000005</c:v>
                </c:pt>
                <c:pt idx="138" formatCode="_(* #,##0.00_);_(* \(#,##0.00\);_(* &quot;-&quot;??_);_(@_)">
                  <c:v>64.835791999999998</c:v>
                </c:pt>
                <c:pt idx="139" formatCode="_(* #,##0.00_);_(* \(#,##0.00\);_(* &quot;-&quot;??_);_(@_)">
                  <c:v>64.832111999999995</c:v>
                </c:pt>
                <c:pt idx="140" formatCode="_(* #,##0.00_);_(* \(#,##0.00\);_(* &quot;-&quot;??_);_(@_)">
                  <c:v>64.843191999999988</c:v>
                </c:pt>
                <c:pt idx="141" formatCode="_(* #,##0.00_);_(* \(#,##0.00\);_(* &quot;-&quot;??_);_(@_)">
                  <c:v>64.860267999999991</c:v>
                </c:pt>
                <c:pt idx="142" formatCode="_(* #,##0.00_);_(* \(#,##0.00\);_(* &quot;-&quot;??_);_(@_)">
                  <c:v>64.862203999999991</c:v>
                </c:pt>
                <c:pt idx="143" formatCode="_(* #,##0.00_);_(* \(#,##0.00\);_(* &quot;-&quot;??_);_(@_)">
                  <c:v>64.868875999999986</c:v>
                </c:pt>
                <c:pt idx="144" formatCode="_(* #,##0.00_);_(* \(#,##0.00\);_(* &quot;-&quot;??_);_(@_)">
                  <c:v>64.875063999999995</c:v>
                </c:pt>
                <c:pt idx="145" formatCode="_(* #,##0.00_);_(* \(#,##0.00\);_(* &quot;-&quot;??_);_(@_)">
                  <c:v>64.888103999999984</c:v>
                </c:pt>
                <c:pt idx="146" formatCode="_(* #,##0.00_);_(* \(#,##0.00\);_(* &quot;-&quot;??_);_(@_)">
                  <c:v>64.885412000000002</c:v>
                </c:pt>
                <c:pt idx="147" formatCode="_(* #,##0.00_);_(* \(#,##0.00\);_(* &quot;-&quot;??_);_(@_)">
                  <c:v>64.881235999999987</c:v>
                </c:pt>
                <c:pt idx="148" formatCode="_(* #,##0.00_);_(* \(#,##0.00\);_(* &quot;-&quot;??_);_(@_)">
                  <c:v>64.881447999999978</c:v>
                </c:pt>
                <c:pt idx="149" formatCode="_(* #,##0.00_);_(* \(#,##0.00\);_(* &quot;-&quot;??_);_(@_)">
                  <c:v>64.864215999999985</c:v>
                </c:pt>
                <c:pt idx="150" formatCode="_(* #,##0.00_);_(* \(#,##0.00\);_(* &quot;-&quot;??_);_(@_)">
                  <c:v>64.853791999999999</c:v>
                </c:pt>
                <c:pt idx="151" formatCode="_(* #,##0.00_);_(* \(#,##0.00\);_(* &quot;-&quot;??_);_(@_)">
                  <c:v>64.861415999999991</c:v>
                </c:pt>
                <c:pt idx="152" formatCode="_(* #,##0.00_);_(* \(#,##0.00\);_(* &quot;-&quot;??_);_(@_)">
                  <c:v>64.870699999999985</c:v>
                </c:pt>
                <c:pt idx="153" formatCode="_(* #,##0.00_);_(* \(#,##0.00\);_(* &quot;-&quot;??_);_(@_)">
                  <c:v>64.866023999999982</c:v>
                </c:pt>
                <c:pt idx="154" formatCode="_(* #,##0.00_);_(* \(#,##0.00\);_(* &quot;-&quot;??_);_(@_)">
                  <c:v>64.861347999999992</c:v>
                </c:pt>
                <c:pt idx="155" formatCode="_(* #,##0.00_);_(* \(#,##0.00\);_(* &quot;-&quot;??_);_(@_)">
                  <c:v>64.861295999999996</c:v>
                </c:pt>
                <c:pt idx="156" formatCode="_(* #,##0.00_);_(* \(#,##0.00\);_(* &quot;-&quot;??_);_(@_)">
                  <c:v>64.859048000000001</c:v>
                </c:pt>
                <c:pt idx="157" formatCode="_(* #,##0.00_);_(* \(#,##0.00\);_(* &quot;-&quot;??_);_(@_)">
                  <c:v>64.854863999999992</c:v>
                </c:pt>
                <c:pt idx="158" formatCode="_(* #,##0.00_);_(* \(#,##0.00\);_(* &quot;-&quot;??_);_(@_)">
                  <c:v>64.855544000000009</c:v>
                </c:pt>
                <c:pt idx="159" formatCode="_(* #,##0.00_);_(* \(#,##0.00\);_(* &quot;-&quot;??_);_(@_)">
                  <c:v>64.848640000000003</c:v>
                </c:pt>
                <c:pt idx="160" formatCode="_(* #,##0.00_);_(* \(#,##0.00\);_(* &quot;-&quot;??_);_(@_)">
                  <c:v>64.837624000000005</c:v>
                </c:pt>
                <c:pt idx="161" formatCode="_(* #,##0.00_);_(* \(#,##0.00\);_(* &quot;-&quot;??_);_(@_)">
                  <c:v>64.812376</c:v>
                </c:pt>
                <c:pt idx="162" formatCode="_(* #,##0.00_);_(* \(#,##0.00\);_(* &quot;-&quot;??_);_(@_)">
                  <c:v>64.763459999999995</c:v>
                </c:pt>
                <c:pt idx="163" formatCode="_(* #,##0.00_);_(* \(#,##0.00\);_(* &quot;-&quot;??_);_(@_)">
                  <c:v>64.710096000000007</c:v>
                </c:pt>
                <c:pt idx="164" formatCode="_(* #,##0.00_);_(* \(#,##0.00\);_(* &quot;-&quot;??_);_(@_)">
                  <c:v>64.653700000000015</c:v>
                </c:pt>
                <c:pt idx="165" formatCode="_(* #,##0.00_);_(* \(#,##0.00\);_(* &quot;-&quot;??_);_(@_)">
                  <c:v>64.582544000000013</c:v>
                </c:pt>
                <c:pt idx="166" formatCode="_(* #,##0.00_);_(* \(#,##0.00\);_(* &quot;-&quot;??_);_(@_)">
                  <c:v>64.496592000000007</c:v>
                </c:pt>
                <c:pt idx="167" formatCode="_(* #,##0.00_);_(* \(#,##0.00\);_(* &quot;-&quot;??_);_(@_)">
                  <c:v>64.382171999999997</c:v>
                </c:pt>
                <c:pt idx="168" formatCode="_(* #,##0.00_);_(* \(#,##0.00\);_(* &quot;-&quot;??_);_(@_)">
                  <c:v>64.279167999999984</c:v>
                </c:pt>
                <c:pt idx="169" formatCode="_(* #,##0.00_);_(* \(#,##0.00\);_(* &quot;-&quot;??_);_(@_)">
                  <c:v>64.185639999999992</c:v>
                </c:pt>
                <c:pt idx="170" formatCode="_(* #,##0.00_);_(* \(#,##0.00\);_(* &quot;-&quot;??_);_(@_)">
                  <c:v>64.08647599999999</c:v>
                </c:pt>
                <c:pt idx="171" formatCode="_(* #,##0.00_);_(* \(#,##0.00\);_(* &quot;-&quot;??_);_(@_)">
                  <c:v>64.003043999999989</c:v>
                </c:pt>
                <c:pt idx="172" formatCode="_(* #,##0.00_);_(* \(#,##0.00\);_(* &quot;-&quot;??_);_(@_)">
                  <c:v>63.921095999999977</c:v>
                </c:pt>
                <c:pt idx="173" formatCode="_(* #,##0.00_);_(* \(#,##0.00\);_(* &quot;-&quot;??_);_(@_)">
                  <c:v>63.833899999999986</c:v>
                </c:pt>
                <c:pt idx="174" formatCode="_(* #,##0.00_);_(* \(#,##0.00\);_(* &quot;-&quot;??_);_(@_)">
                  <c:v>63.761379999999981</c:v>
                </c:pt>
                <c:pt idx="175" formatCode="_(* #,##0.00_);_(* \(#,##0.00\);_(* &quot;-&quot;??_);_(@_)">
                  <c:v>63.699603999999994</c:v>
                </c:pt>
                <c:pt idx="176" formatCode="_(* #,##0.00_);_(* \(#,##0.00\);_(* &quot;-&quot;??_);_(@_)">
                  <c:v>63.634075999999993</c:v>
                </c:pt>
                <c:pt idx="177" formatCode="_(* #,##0.00_);_(* \(#,##0.00\);_(* &quot;-&quot;??_);_(@_)">
                  <c:v>63.585763999999998</c:v>
                </c:pt>
                <c:pt idx="178" formatCode="_(* #,##0.00_);_(* \(#,##0.00\);_(* &quot;-&quot;??_);_(@_)">
                  <c:v>63.548495999999993</c:v>
                </c:pt>
                <c:pt idx="179" formatCode="_(* #,##0.00_);_(* \(#,##0.00\);_(* &quot;-&quot;??_);_(@_)">
                  <c:v>63.51122800000001</c:v>
                </c:pt>
                <c:pt idx="180" formatCode="_(* #,##0.00_);_(* \(#,##0.00\);_(* &quot;-&quot;??_);_(@_)">
                  <c:v>63.480768000000005</c:v>
                </c:pt>
                <c:pt idx="181" formatCode="_(* #,##0.00_);_(* \(#,##0.00\);_(* &quot;-&quot;??_);_(@_)">
                  <c:v>63.454104000000008</c:v>
                </c:pt>
                <c:pt idx="182" formatCode="_(* #,##0.00_);_(* \(#,##0.00\);_(* &quot;-&quot;??_);_(@_)">
                  <c:v>63.42875200000001</c:v>
                </c:pt>
                <c:pt idx="183" formatCode="_(* #,##0.00_);_(* \(#,##0.00\);_(* &quot;-&quot;??_);_(@_)">
                  <c:v>63.371224000000012</c:v>
                </c:pt>
                <c:pt idx="184" formatCode="_(* #,##0.00_);_(* \(#,##0.00\);_(* &quot;-&quot;??_);_(@_)">
                  <c:v>63.319292000000011</c:v>
                </c:pt>
                <c:pt idx="185" formatCode="_(* #,##0.00_);_(* \(#,##0.00\);_(* &quot;-&quot;??_);_(@_)">
                  <c:v>63.266700000000007</c:v>
                </c:pt>
                <c:pt idx="186" formatCode="_(* #,##0.00_);_(* \(#,##0.00\);_(* &quot;-&quot;??_);_(@_)">
                  <c:v>63.228340000000017</c:v>
                </c:pt>
                <c:pt idx="187" formatCode="_(* #,##0.00_);_(* \(#,##0.00\);_(* &quot;-&quot;??_);_(@_)">
                  <c:v>63.205952000000018</c:v>
                </c:pt>
                <c:pt idx="188" formatCode="_(* #,##0.00_);_(* \(#,##0.00\);_(* &quot;-&quot;??_);_(@_)">
                  <c:v>63.19328800000001</c:v>
                </c:pt>
                <c:pt idx="189" formatCode="_(* #,##0.00_);_(* \(#,##0.00\);_(* &quot;-&quot;??_);_(@_)">
                  <c:v>63.185912000000016</c:v>
                </c:pt>
                <c:pt idx="190" formatCode="_(* #,##0.00_);_(* \(#,##0.00\);_(* &quot;-&quot;??_);_(@_)">
                  <c:v>63.173876000000007</c:v>
                </c:pt>
                <c:pt idx="191" formatCode="_(* #,##0.00_);_(* \(#,##0.00\);_(* &quot;-&quot;??_);_(@_)">
                  <c:v>63.172160000000012</c:v>
                </c:pt>
                <c:pt idx="192" formatCode="_(* #,##0.00_);_(* \(#,##0.00\);_(* &quot;-&quot;??_);_(@_)">
                  <c:v>63.185908000000019</c:v>
                </c:pt>
                <c:pt idx="193" formatCode="_(* #,##0.00_);_(* \(#,##0.00\);_(* &quot;-&quot;??_);_(@_)">
                  <c:v>63.188240000000015</c:v>
                </c:pt>
                <c:pt idx="194" formatCode="_(* #,##0.00_);_(* \(#,##0.00\);_(* &quot;-&quot;??_);_(@_)">
                  <c:v>63.185535999999999</c:v>
                </c:pt>
                <c:pt idx="195" formatCode="_(* #,##0.00_);_(* \(#,##0.00\);_(* &quot;-&quot;??_);_(@_)">
                  <c:v>63.187671999999992</c:v>
                </c:pt>
                <c:pt idx="196" formatCode="_(* #,##0.00_);_(* \(#,##0.00\);_(* &quot;-&quot;??_);_(@_)">
                  <c:v>63.189295999999992</c:v>
                </c:pt>
                <c:pt idx="197" formatCode="_(* #,##0.00_);_(* \(#,##0.00\);_(* &quot;-&quot;??_);_(@_)">
                  <c:v>63.19256</c:v>
                </c:pt>
                <c:pt idx="198" formatCode="_(* #,##0.00_);_(* \(#,##0.00\);_(* &quot;-&quot;??_);_(@_)">
                  <c:v>63.195479999999996</c:v>
                </c:pt>
                <c:pt idx="199" formatCode="_(* #,##0.00_);_(* \(#,##0.00\);_(* &quot;-&quot;??_);_(@_)">
                  <c:v>63.191503999999995</c:v>
                </c:pt>
                <c:pt idx="200" formatCode="_(* #,##0.00_);_(* \(#,##0.00\);_(* &quot;-&quot;??_);_(@_)">
                  <c:v>63.176783999999991</c:v>
                </c:pt>
                <c:pt idx="201" formatCode="_(* #,##0.00_);_(* \(#,##0.00\);_(* &quot;-&quot;??_);_(@_)">
                  <c:v>63.181571999999989</c:v>
                </c:pt>
                <c:pt idx="202" formatCode="_(* #,##0.00_);_(* \(#,##0.00\);_(* &quot;-&quot;??_);_(@_)">
                  <c:v>63.173371999999993</c:v>
                </c:pt>
                <c:pt idx="203" formatCode="_(* #,##0.00_);_(* \(#,##0.00\);_(* &quot;-&quot;??_);_(@_)">
                  <c:v>63.166695999999995</c:v>
                </c:pt>
                <c:pt idx="204" formatCode="_(* #,##0.00_);_(* \(#,##0.00\);_(* &quot;-&quot;??_);_(@_)">
                  <c:v>63.176692000000003</c:v>
                </c:pt>
                <c:pt idx="205" formatCode="_(* #,##0.00_);_(* \(#,##0.00\);_(* &quot;-&quot;??_);_(@_)">
                  <c:v>63.207588000000008</c:v>
                </c:pt>
                <c:pt idx="206" formatCode="_(* #,##0.00_);_(* \(#,##0.00\);_(* &quot;-&quot;??_);_(@_)">
                  <c:v>63.242640000000002</c:v>
                </c:pt>
                <c:pt idx="207" formatCode="_(* #,##0.00_);_(* \(#,##0.00\);_(* &quot;-&quot;??_);_(@_)">
                  <c:v>63.27638000000001</c:v>
                </c:pt>
                <c:pt idx="208" formatCode="_(* #,##0.00_);_(* \(#,##0.00\);_(* &quot;-&quot;??_);_(@_)">
                  <c:v>63.358788000000004</c:v>
                </c:pt>
                <c:pt idx="209" formatCode="_(* #,##0.00_);_(* \(#,##0.00\);_(* &quot;-&quot;??_);_(@_)">
                  <c:v>63.446092000000014</c:v>
                </c:pt>
                <c:pt idx="210" formatCode="_(* #,##0.00_);_(* \(#,##0.00\);_(* &quot;-&quot;??_);_(@_)">
                  <c:v>63.529004000000015</c:v>
                </c:pt>
                <c:pt idx="211" formatCode="_(* #,##0.00_);_(* \(#,##0.00\);_(* &quot;-&quot;??_);_(@_)">
                  <c:v>63.613383999999996</c:v>
                </c:pt>
                <c:pt idx="212" formatCode="_(* #,##0.00_);_(* \(#,##0.00\);_(* &quot;-&quot;??_);_(@_)">
                  <c:v>63.710436000000001</c:v>
                </c:pt>
                <c:pt idx="213" formatCode="_(* #,##0.00_);_(* \(#,##0.00\);_(* &quot;-&quot;??_);_(@_)">
                  <c:v>63.808091999999995</c:v>
                </c:pt>
                <c:pt idx="214" formatCode="_(* #,##0.00_);_(* \(#,##0.00\);_(* &quot;-&quot;??_);_(@_)">
                  <c:v>63.900460000000002</c:v>
                </c:pt>
                <c:pt idx="215" formatCode="_(* #,##0.00_);_(* \(#,##0.00\);_(* &quot;-&quot;??_);_(@_)">
                  <c:v>64.004463999999984</c:v>
                </c:pt>
                <c:pt idx="216" formatCode="_(* #,##0.00_);_(* \(#,##0.00\);_(* &quot;-&quot;??_);_(@_)">
                  <c:v>64.113867999999997</c:v>
                </c:pt>
                <c:pt idx="217" formatCode="_(* #,##0.00_);_(* \(#,##0.00\);_(* &quot;-&quot;??_);_(@_)">
                  <c:v>64.207331999999994</c:v>
                </c:pt>
                <c:pt idx="218" formatCode="_(* #,##0.00_);_(* \(#,##0.00\);_(* &quot;-&quot;??_);_(@_)">
                  <c:v>64.32829599999998</c:v>
                </c:pt>
                <c:pt idx="219" formatCode="_(* #,##0.00_);_(* \(#,##0.00\);_(* &quot;-&quot;??_);_(@_)">
                  <c:v>64.449035999999992</c:v>
                </c:pt>
                <c:pt idx="220" formatCode="_(* #,##0.00_);_(* \(#,##0.00\);_(* &quot;-&quot;??_);_(@_)">
                  <c:v>64.563719999999989</c:v>
                </c:pt>
                <c:pt idx="221" formatCode="_(* #,##0.00_);_(* \(#,##0.00\);_(* &quot;-&quot;??_);_(@_)">
                  <c:v>64.678916000000001</c:v>
                </c:pt>
                <c:pt idx="222" formatCode="_(* #,##0.00_);_(* \(#,##0.00\);_(* &quot;-&quot;??_);_(@_)">
                  <c:v>64.81695599999999</c:v>
                </c:pt>
                <c:pt idx="223" formatCode="_(* #,##0.00_);_(* \(#,##0.00\);_(* &quot;-&quot;??_);_(@_)">
                  <c:v>64.963232000000005</c:v>
                </c:pt>
                <c:pt idx="224" formatCode="_(* #,##0.00_);_(* \(#,##0.00\);_(* &quot;-&quot;??_);_(@_)">
                  <c:v>65.088667999999998</c:v>
                </c:pt>
                <c:pt idx="225" formatCode="_(* #,##0.00_);_(* \(#,##0.00\);_(* &quot;-&quot;??_);_(@_)">
                  <c:v>65.188368000000011</c:v>
                </c:pt>
                <c:pt idx="226" formatCode="_(* #,##0.00_);_(* \(#,##0.00\);_(* &quot;-&quot;??_);_(@_)">
                  <c:v>65.271712000000008</c:v>
                </c:pt>
                <c:pt idx="227" formatCode="_(* #,##0.00_);_(* \(#,##0.00\);_(* &quot;-&quot;??_);_(@_)">
                  <c:v>65.360732000000027</c:v>
                </c:pt>
                <c:pt idx="228" formatCode="_(* #,##0.00_);_(* \(#,##0.00\);_(* &quot;-&quot;??_);_(@_)">
                  <c:v>65.448228000000029</c:v>
                </c:pt>
                <c:pt idx="229" formatCode="_(* #,##0.00_);_(* \(#,##0.00\);_(* &quot;-&quot;??_);_(@_)">
                  <c:v>65.533808000000022</c:v>
                </c:pt>
                <c:pt idx="230" formatCode="_(* #,##0.00_);_(* \(#,##0.00\);_(* &quot;-&quot;??_);_(@_)">
                  <c:v>65.598548000000008</c:v>
                </c:pt>
                <c:pt idx="231" formatCode="_(* #,##0.00_);_(* \(#,##0.00\);_(* &quot;-&quot;??_);_(@_)">
                  <c:v>65.669364000000016</c:v>
                </c:pt>
                <c:pt idx="232" formatCode="_(* #,##0.00_);_(* \(#,##0.00\);_(* &quot;-&quot;??_);_(@_)">
                  <c:v>65.753556000000017</c:v>
                </c:pt>
                <c:pt idx="233" formatCode="_(* #,##0.00_);_(* \(#,##0.00\);_(* &quot;-&quot;??_);_(@_)">
                  <c:v>65.810960000000023</c:v>
                </c:pt>
                <c:pt idx="234" formatCode="_(* #,##0.00_);_(* \(#,##0.00\);_(* &quot;-&quot;??_);_(@_)">
                  <c:v>65.862428000000023</c:v>
                </c:pt>
                <c:pt idx="235" formatCode="_(* #,##0.00_);_(* \(#,##0.00\);_(* &quot;-&quot;??_);_(@_)">
                  <c:v>65.918288000000018</c:v>
                </c:pt>
                <c:pt idx="236" formatCode="_(* #,##0.00_);_(* \(#,##0.00\);_(* &quot;-&quot;??_);_(@_)">
                  <c:v>65.978032000000027</c:v>
                </c:pt>
                <c:pt idx="237" formatCode="_(* #,##0.00_);_(* \(#,##0.00\);_(* &quot;-&quot;??_);_(@_)">
                  <c:v>66.044148000000021</c:v>
                </c:pt>
                <c:pt idx="238" formatCode="_(* #,##0.00_);_(* \(#,##0.00\);_(* &quot;-&quot;??_);_(@_)">
                  <c:v>66.09398400000002</c:v>
                </c:pt>
                <c:pt idx="239" formatCode="_(* #,##0.00_);_(* \(#,##0.00\);_(* &quot;-&quot;??_);_(@_)">
                  <c:v>66.125924000000012</c:v>
                </c:pt>
                <c:pt idx="240" formatCode="_(* #,##0.00_);_(* \(#,##0.00\);_(* &quot;-&quot;??_);_(@_)">
                  <c:v>66.148700000000019</c:v>
                </c:pt>
                <c:pt idx="241" formatCode="_(* #,##0.00_);_(* \(#,##0.00\);_(* &quot;-&quot;??_);_(@_)">
                  <c:v>66.164556000000005</c:v>
                </c:pt>
                <c:pt idx="242" formatCode="_(* #,##0.00_);_(* \(#,##0.00\);_(* &quot;-&quot;??_);_(@_)">
                  <c:v>66.196352000000005</c:v>
                </c:pt>
                <c:pt idx="243" formatCode="_(* #,##0.00_);_(* \(#,##0.00\);_(* &quot;-&quot;??_);_(@_)">
                  <c:v>66.183516000000012</c:v>
                </c:pt>
                <c:pt idx="244" formatCode="_(* #,##0.00_);_(* \(#,##0.00\);_(* &quot;-&quot;??_);_(@_)">
                  <c:v>66.161243999999996</c:v>
                </c:pt>
                <c:pt idx="245" formatCode="_(* #,##0.00_);_(* \(#,##0.00\);_(* &quot;-&quot;??_);_(@_)">
                  <c:v>66.138683999999998</c:v>
                </c:pt>
                <c:pt idx="246" formatCode="_(* #,##0.00_);_(* \(#,##0.00\);_(* &quot;-&quot;??_);_(@_)">
                  <c:v>66.106476000000001</c:v>
                </c:pt>
                <c:pt idx="247" formatCode="_(* #,##0.00_);_(* \(#,##0.00\);_(* &quot;-&quot;??_);_(@_)">
                  <c:v>66.020991999999993</c:v>
                </c:pt>
                <c:pt idx="248" formatCode="_(* #,##0.00_);_(* \(#,##0.00\);_(* &quot;-&quot;??_);_(@_)">
                  <c:v>65.928476000000003</c:v>
                </c:pt>
                <c:pt idx="249" formatCode="_(* #,##0.00_);_(* \(#,##0.00\);_(* &quot;-&quot;??_);_(@_)">
                  <c:v>65.856800000000007</c:v>
                </c:pt>
                <c:pt idx="250" formatCode="_(* #,##0.00_);_(* \(#,##0.00\);_(* &quot;-&quot;??_);_(@_)">
                  <c:v>65.785104000000004</c:v>
                </c:pt>
                <c:pt idx="251" formatCode="_(* #,##0.00_);_(* \(#,##0.00\);_(* &quot;-&quot;??_);_(@_)">
                  <c:v>65.725771999999992</c:v>
                </c:pt>
                <c:pt idx="252" formatCode="_(* #,##0.00_);_(* \(#,##0.00\);_(* &quot;-&quot;??_);_(@_)">
                  <c:v>65.678748000000013</c:v>
                </c:pt>
                <c:pt idx="253" formatCode="_(* #,##0.00_);_(* \(#,##0.00\);_(* &quot;-&quot;??_);_(@_)">
                  <c:v>65.623360000000005</c:v>
                </c:pt>
                <c:pt idx="254" formatCode="_(* #,##0.00_);_(* \(#,##0.00\);_(* &quot;-&quot;??_);_(@_)">
                  <c:v>65.538368000000006</c:v>
                </c:pt>
                <c:pt idx="255" formatCode="_(* #,##0.00_);_(* \(#,##0.00\);_(* &quot;-&quot;??_);_(@_)">
                  <c:v>65.441884000000016</c:v>
                </c:pt>
                <c:pt idx="256" formatCode="_(* #,##0.00_);_(* \(#,##0.00\);_(* &quot;-&quot;??_);_(@_)">
                  <c:v>65.339324000000005</c:v>
                </c:pt>
                <c:pt idx="257" formatCode="_(* #,##0.00_);_(* \(#,##0.00\);_(* &quot;-&quot;??_);_(@_)">
                  <c:v>65.227252000000007</c:v>
                </c:pt>
                <c:pt idx="258" formatCode="_(* #,##0.00_);_(* \(#,##0.00\);_(* &quot;-&quot;??_);_(@_)">
                  <c:v>65.115904</c:v>
                </c:pt>
                <c:pt idx="259" formatCode="_(* #,##0.00_);_(* \(#,##0.00\);_(* &quot;-&quot;??_);_(@_)">
                  <c:v>65.023808000000002</c:v>
                </c:pt>
                <c:pt idx="260" formatCode="_(* #,##0.00_);_(* \(#,##0.00\);_(* &quot;-&quot;??_);_(@_)">
                  <c:v>64.935772</c:v>
                </c:pt>
                <c:pt idx="261" formatCode="_(* #,##0.00_);_(* \(#,##0.00\);_(* &quot;-&quot;??_);_(@_)">
                  <c:v>64.847456000000008</c:v>
                </c:pt>
                <c:pt idx="262" formatCode="_(* #,##0.00_);_(* \(#,##0.00\);_(* &quot;-&quot;??_);_(@_)">
                  <c:v>64.747792000000004</c:v>
                </c:pt>
                <c:pt idx="263" formatCode="_(* #,##0.00_);_(* \(#,##0.00\);_(* &quot;-&quot;??_);_(@_)">
                  <c:v>64.664408000000009</c:v>
                </c:pt>
                <c:pt idx="264" formatCode="_(* #,##0.00_);_(* \(#,##0.00\);_(* &quot;-&quot;??_);_(@_)">
                  <c:v>64.607923999999997</c:v>
                </c:pt>
                <c:pt idx="265" formatCode="_(* #,##0.00_);_(* \(#,##0.00\);_(* &quot;-&quot;??_);_(@_)">
                  <c:v>64.570679999999996</c:v>
                </c:pt>
                <c:pt idx="266" formatCode="_(* #,##0.00_);_(* \(#,##0.00\);_(* &quot;-&quot;??_);_(@_)">
                  <c:v>64.548352000000008</c:v>
                </c:pt>
                <c:pt idx="267" formatCode="_(* #,##0.00_);_(* \(#,##0.00\);_(* &quot;-&quot;??_);_(@_)">
                  <c:v>64.513676000000004</c:v>
                </c:pt>
                <c:pt idx="268" formatCode="_(* #,##0.00_);_(* \(#,##0.00\);_(* &quot;-&quot;??_);_(@_)">
                  <c:v>64.492084000000006</c:v>
                </c:pt>
                <c:pt idx="269" formatCode="_(* #,##0.00_);_(* \(#,##0.00\);_(* &quot;-&quot;??_);_(@_)">
                  <c:v>64.475712000000016</c:v>
                </c:pt>
                <c:pt idx="270" formatCode="_(* #,##0.00_);_(* \(#,##0.00\);_(* &quot;-&quot;??_);_(@_)">
                  <c:v>64.459628000000009</c:v>
                </c:pt>
                <c:pt idx="271" formatCode="_(* #,##0.00_);_(* \(#,##0.00\);_(* &quot;-&quot;??_);_(@_)">
                  <c:v>64.445028000000008</c:v>
                </c:pt>
                <c:pt idx="272" formatCode="_(* #,##0.00_);_(* \(#,##0.00\);_(* &quot;-&quot;??_);_(@_)">
                  <c:v>64.460871999999995</c:v>
                </c:pt>
                <c:pt idx="273" formatCode="_(* #,##0.00_);_(* \(#,##0.00\);_(* &quot;-&quot;??_);_(@_)">
                  <c:v>64.485932000000005</c:v>
                </c:pt>
                <c:pt idx="274" formatCode="_(* #,##0.00_);_(* \(#,##0.00\);_(* &quot;-&quot;??_);_(@_)">
                  <c:v>64.496752000000001</c:v>
                </c:pt>
                <c:pt idx="275" formatCode="_(* #,##0.00_);_(* \(#,##0.00\);_(* &quot;-&quot;??_);_(@_)">
                  <c:v>64.512612000000004</c:v>
                </c:pt>
                <c:pt idx="276" formatCode="_(* #,##0.00_);_(* \(#,##0.00\);_(* &quot;-&quot;??_);_(@_)">
                  <c:v>64.516708000000008</c:v>
                </c:pt>
                <c:pt idx="277" formatCode="_(* #,##0.00_);_(* \(#,##0.00\);_(* &quot;-&quot;??_);_(@_)">
                  <c:v>64.508496000000008</c:v>
                </c:pt>
                <c:pt idx="278" formatCode="_(* #,##0.00_);_(* \(#,##0.00\);_(* &quot;-&quot;??_);_(@_)">
                  <c:v>64.514308000000014</c:v>
                </c:pt>
                <c:pt idx="279" formatCode="_(* #,##0.00_);_(* \(#,##0.00\);_(* &quot;-&quot;??_);_(@_)">
                  <c:v>64.530552</c:v>
                </c:pt>
                <c:pt idx="280" formatCode="_(* #,##0.00_);_(* \(#,##0.00\);_(* &quot;-&quot;??_);_(@_)">
                  <c:v>64.550423999999992</c:v>
                </c:pt>
                <c:pt idx="281" formatCode="_(* #,##0.00_);_(* \(#,##0.00\);_(* &quot;-&quot;??_);_(@_)">
                  <c:v>64.557051999999999</c:v>
                </c:pt>
                <c:pt idx="282" formatCode="_(* #,##0.00_);_(* \(#,##0.00\);_(* &quot;-&quot;??_);_(@_)">
                  <c:v>64.557407999999981</c:v>
                </c:pt>
                <c:pt idx="283" formatCode="_(* #,##0.00_);_(* \(#,##0.00\);_(* &quot;-&quot;??_);_(@_)">
                  <c:v>64.567335999999983</c:v>
                </c:pt>
                <c:pt idx="284" formatCode="_(* #,##0.00_);_(* \(#,##0.00\);_(* &quot;-&quot;??_);_(@_)">
                  <c:v>64.558011999999977</c:v>
                </c:pt>
                <c:pt idx="285" formatCode="_(* #,##0.00_);_(* \(#,##0.00\);_(* &quot;-&quot;??_);_(@_)">
                  <c:v>64.536883999999986</c:v>
                </c:pt>
                <c:pt idx="286" formatCode="_(* #,##0.00_);_(* \(#,##0.00\);_(* &quot;-&quot;??_);_(@_)">
                  <c:v>64.505603999999991</c:v>
                </c:pt>
                <c:pt idx="287" formatCode="_(* #,##0.00_);_(* \(#,##0.00\);_(* &quot;-&quot;??_);_(@_)">
                  <c:v>64.48096799999999</c:v>
                </c:pt>
                <c:pt idx="288" formatCode="_(* #,##0.00_);_(* \(#,##0.00\);_(* &quot;-&quot;??_);_(@_)">
                  <c:v>64.458743999999982</c:v>
                </c:pt>
                <c:pt idx="289" formatCode="_(* #,##0.00_);_(* \(#,##0.00\);_(* &quot;-&quot;??_);_(@_)">
                  <c:v>64.432979999999986</c:v>
                </c:pt>
                <c:pt idx="290" formatCode="_(* #,##0.00_);_(* \(#,##0.00\);_(* &quot;-&quot;??_);_(@_)">
                  <c:v>64.390163999999999</c:v>
                </c:pt>
                <c:pt idx="291" formatCode="_(* #,##0.00_);_(* \(#,##0.00\);_(* &quot;-&quot;??_);_(@_)">
                  <c:v>64.332431999999983</c:v>
                </c:pt>
                <c:pt idx="292" formatCode="_(* #,##0.00_);_(* \(#,##0.00\);_(* &quot;-&quot;??_);_(@_)">
                  <c:v>64.28198399999998</c:v>
                </c:pt>
                <c:pt idx="293" formatCode="_(* #,##0.00_);_(* \(#,##0.00\);_(* &quot;-&quot;??_);_(@_)">
                  <c:v>64.234064000000004</c:v>
                </c:pt>
                <c:pt idx="294" formatCode="_(* #,##0.00_);_(* \(#,##0.00\);_(* &quot;-&quot;??_);_(@_)">
                  <c:v>64.187799999999982</c:v>
                </c:pt>
                <c:pt idx="295" formatCode="_(* #,##0.00_);_(* \(#,##0.00\);_(* &quot;-&quot;??_);_(@_)">
                  <c:v>64.137591999999998</c:v>
                </c:pt>
                <c:pt idx="296" formatCode="_(* #,##0.00_);_(* \(#,##0.00\);_(* &quot;-&quot;??_);_(@_)">
                  <c:v>64.10581999999998</c:v>
                </c:pt>
                <c:pt idx="297" formatCode="_(* #,##0.00_);_(* \(#,##0.00\);_(* &quot;-&quot;??_);_(@_)">
                  <c:v>64.072395999999983</c:v>
                </c:pt>
                <c:pt idx="298" formatCode="_(* #,##0.00_);_(* \(#,##0.00\);_(* &quot;-&quot;??_);_(@_)">
                  <c:v>64.029755999999992</c:v>
                </c:pt>
                <c:pt idx="299" formatCode="_(* #,##0.00_);_(* \(#,##0.00\);_(* &quot;-&quot;??_);_(@_)">
                  <c:v>64.001356000000001</c:v>
                </c:pt>
                <c:pt idx="300" formatCode="_(* #,##0.00_);_(* \(#,##0.00\);_(* &quot;-&quot;??_);_(@_)">
                  <c:v>63.962327999999999</c:v>
                </c:pt>
                <c:pt idx="301" formatCode="_(* #,##0.00_);_(* \(#,##0.00\);_(* &quot;-&quot;??_);_(@_)">
                  <c:v>63.936899999999994</c:v>
                </c:pt>
                <c:pt idx="302" formatCode="_(* #,##0.00_);_(* \(#,##0.00\);_(* &quot;-&quot;??_);_(@_)">
                  <c:v>63.917144</c:v>
                </c:pt>
                <c:pt idx="303" formatCode="_(* #,##0.00_);_(* \(#,##0.00\);_(* &quot;-&quot;??_);_(@_)">
                  <c:v>63.891715999999995</c:v>
                </c:pt>
                <c:pt idx="304" formatCode="_(* #,##0.00_);_(* \(#,##0.00\);_(* &quot;-&quot;??_);_(@_)">
                  <c:v>63.870703999999996</c:v>
                </c:pt>
                <c:pt idx="305" formatCode="_(* #,##0.00_);_(* \(#,##0.00\);_(* &quot;-&quot;??_);_(@_)">
                  <c:v>63.846063999999984</c:v>
                </c:pt>
                <c:pt idx="306" formatCode="_(* #,##0.00_);_(* \(#,##0.00\);_(* &quot;-&quot;??_);_(@_)">
                  <c:v>63.841971999999998</c:v>
                </c:pt>
                <c:pt idx="307" formatCode="_(* #,##0.00_);_(* \(#,##0.00\);_(* &quot;-&quot;??_);_(@_)">
                  <c:v>63.837923999999994</c:v>
                </c:pt>
                <c:pt idx="308" formatCode="_(* #,##0.00_);_(* \(#,##0.00\);_(* &quot;-&quot;??_);_(@_)">
                  <c:v>63.847791999999998</c:v>
                </c:pt>
                <c:pt idx="309" formatCode="_(* #,##0.00_);_(* \(#,##0.00\);_(* &quot;-&quot;??_);_(@_)">
                  <c:v>63.858028000000004</c:v>
                </c:pt>
                <c:pt idx="310" formatCode="_(* #,##0.00_);_(* \(#,##0.00\);_(* &quot;-&quot;??_);_(@_)">
                  <c:v>63.863127999999996</c:v>
                </c:pt>
                <c:pt idx="311" formatCode="_(* #,##0.00_);_(* \(#,##0.00\);_(* &quot;-&quot;??_);_(@_)">
                  <c:v>63.873307999999987</c:v>
                </c:pt>
                <c:pt idx="312" formatCode="_(* #,##0.00_);_(* \(#,##0.00\);_(* &quot;-&quot;??_);_(@_)">
                  <c:v>63.876843999999991</c:v>
                </c:pt>
                <c:pt idx="313" formatCode="_(* #,##0.00_);_(* \(#,##0.00\);_(* &quot;-&quot;??_);_(@_)">
                  <c:v>63.872611999999997</c:v>
                </c:pt>
                <c:pt idx="314" formatCode="_(* #,##0.00_);_(* \(#,##0.00\);_(* &quot;-&quot;??_);_(@_)">
                  <c:v>63.863667999999997</c:v>
                </c:pt>
                <c:pt idx="315" formatCode="_(* #,##0.00_);_(* \(#,##0.00\);_(* &quot;-&quot;??_);_(@_)">
                  <c:v>63.864655999999997</c:v>
                </c:pt>
                <c:pt idx="316" formatCode="_(* #,##0.00_);_(* \(#,##0.00\);_(* &quot;-&quot;??_);_(@_)">
                  <c:v>63.858511999999997</c:v>
                </c:pt>
                <c:pt idx="317" formatCode="_(* #,##0.00_);_(* \(#,##0.00\);_(* &quot;-&quot;??_);_(@_)">
                  <c:v>63.852115999999988</c:v>
                </c:pt>
                <c:pt idx="318" formatCode="_(* #,##0.00_);_(* \(#,##0.00\);_(* &quot;-&quot;??_);_(@_)">
                  <c:v>63.847239999999992</c:v>
                </c:pt>
                <c:pt idx="319" formatCode="_(* #,##0.00_);_(* \(#,##0.00\);_(* &quot;-&quot;??_);_(@_)">
                  <c:v>63.840707999999992</c:v>
                </c:pt>
                <c:pt idx="320" formatCode="_(* #,##0.00_);_(* \(#,##0.00\);_(* &quot;-&quot;??_);_(@_)">
                  <c:v>63.840264000000005</c:v>
                </c:pt>
                <c:pt idx="321" formatCode="_(* #,##0.00_);_(* \(#,##0.00\);_(* &quot;-&quot;??_);_(@_)">
                  <c:v>63.839955999999994</c:v>
                </c:pt>
                <c:pt idx="322" formatCode="_(* #,##0.00_);_(* \(#,##0.00\);_(* &quot;-&quot;??_);_(@_)">
                  <c:v>63.837579999999996</c:v>
                </c:pt>
                <c:pt idx="323" formatCode="_(* #,##0.00_);_(* \(#,##0.00\);_(* &quot;-&quot;??_);_(@_)">
                  <c:v>63.840336000000008</c:v>
                </c:pt>
                <c:pt idx="324" formatCode="_(* #,##0.00_);_(* \(#,##0.00\);_(* &quot;-&quot;??_);_(@_)">
                  <c:v>63.842339999999993</c:v>
                </c:pt>
                <c:pt idx="325" formatCode="_(* #,##0.00_);_(* \(#,##0.00\);_(* &quot;-&quot;??_);_(@_)">
                  <c:v>63.87568799999999</c:v>
                </c:pt>
                <c:pt idx="326" formatCode="_(* #,##0.00_);_(* \(#,##0.00\);_(* &quot;-&quot;??_);_(@_)">
                  <c:v>63.895435999999982</c:v>
                </c:pt>
                <c:pt idx="327" formatCode="_(* #,##0.00_);_(* \(#,##0.00\);_(* &quot;-&quot;??_);_(@_)">
                  <c:v>63.922631999999986</c:v>
                </c:pt>
                <c:pt idx="328" formatCode="_(* #,##0.00_);_(* \(#,##0.00\);_(* &quot;-&quot;??_);_(@_)">
                  <c:v>63.939055999999994</c:v>
                </c:pt>
                <c:pt idx="329" formatCode="_(* #,##0.00_);_(* \(#,##0.00\);_(* &quot;-&quot;??_);_(@_)">
                  <c:v>63.957667999999991</c:v>
                </c:pt>
                <c:pt idx="330" formatCode="_(* #,##0.00_);_(* \(#,##0.00\);_(* &quot;-&quot;??_);_(@_)">
                  <c:v>63.961027999999999</c:v>
                </c:pt>
                <c:pt idx="331" formatCode="_(* #,##0.00_);_(* \(#,##0.00\);_(* &quot;-&quot;??_);_(@_)">
                  <c:v>63.953283999999996</c:v>
                </c:pt>
                <c:pt idx="332" formatCode="_(* #,##0.00_);_(* \(#,##0.00\);_(* &quot;-&quot;??_);_(@_)">
                  <c:v>63.947904000000001</c:v>
                </c:pt>
                <c:pt idx="333" formatCode="_(* #,##0.00_);_(* \(#,##0.00\);_(* &quot;-&quot;??_);_(@_)">
                  <c:v>63.928607999999997</c:v>
                </c:pt>
                <c:pt idx="334" formatCode="_(* #,##0.00_);_(* \(#,##0.00\);_(* &quot;-&quot;??_);_(@_)">
                  <c:v>63.909179999999999</c:v>
                </c:pt>
                <c:pt idx="335" formatCode="_(* #,##0.00_);_(* \(#,##0.00\);_(* &quot;-&quot;??_);_(@_)">
                  <c:v>63.896807999999993</c:v>
                </c:pt>
                <c:pt idx="336" formatCode="_(* #,##0.00_);_(* \(#,##0.00\);_(* &quot;-&quot;??_);_(@_)">
                  <c:v>63.883895999999993</c:v>
                </c:pt>
                <c:pt idx="337" formatCode="_(* #,##0.00_);_(* \(#,##0.00\);_(* &quot;-&quot;??_);_(@_)">
                  <c:v>63.857399999999998</c:v>
                </c:pt>
                <c:pt idx="338" formatCode="_(* #,##0.00_);_(* \(#,##0.00\);_(* &quot;-&quot;??_);_(@_)">
                  <c:v>63.809407999999991</c:v>
                </c:pt>
                <c:pt idx="339" formatCode="_(* #,##0.00_);_(* \(#,##0.00\);_(* &quot;-&quot;??_);_(@_)">
                  <c:v>63.760663999999991</c:v>
                </c:pt>
                <c:pt idx="340" formatCode="_(* #,##0.00_);_(* \(#,##0.00\);_(* &quot;-&quot;??_);_(@_)">
                  <c:v>63.701987999999993</c:v>
                </c:pt>
                <c:pt idx="341" formatCode="_(* #,##0.00_);_(* \(#,##0.00\);_(* &quot;-&quot;??_);_(@_)">
                  <c:v>63.65901199999999</c:v>
                </c:pt>
                <c:pt idx="342" formatCode="_(* #,##0.00_);_(* \(#,##0.00\);_(* &quot;-&quot;??_);_(@_)">
                  <c:v>63.61191199999999</c:v>
                </c:pt>
                <c:pt idx="343" formatCode="_(* #,##0.00_);_(* \(#,##0.00\);_(* &quot;-&quot;??_);_(@_)">
                  <c:v>63.566831999999998</c:v>
                </c:pt>
                <c:pt idx="344" formatCode="_(* #,##0.00_);_(* \(#,##0.00\);_(* &quot;-&quot;??_);_(@_)">
                  <c:v>63.519559999999991</c:v>
                </c:pt>
                <c:pt idx="345" formatCode="_(* #,##0.00_);_(* \(#,##0.00\);_(* &quot;-&quot;??_);_(@_)">
                  <c:v>63.465295999999988</c:v>
                </c:pt>
                <c:pt idx="346" formatCode="_(* #,##0.00_);_(* \(#,##0.00\);_(* &quot;-&quot;??_);_(@_)">
                  <c:v>63.400623999999986</c:v>
                </c:pt>
                <c:pt idx="347" formatCode="_(* #,##0.00_);_(* \(#,##0.00\);_(* &quot;-&quot;??_);_(@_)">
                  <c:v>63.338019999999979</c:v>
                </c:pt>
                <c:pt idx="348" formatCode="_(* #,##0.00_);_(* \(#,##0.00\);_(* &quot;-&quot;??_);_(@_)">
                  <c:v>63.263995999999977</c:v>
                </c:pt>
                <c:pt idx="349" formatCode="_(* #,##0.00_);_(* \(#,##0.00\);_(* &quot;-&quot;??_);_(@_)">
                  <c:v>63.187419999999996</c:v>
                </c:pt>
                <c:pt idx="350" formatCode="_(* #,##0.00_);_(* \(#,##0.00\);_(* &quot;-&quot;??_);_(@_)">
                  <c:v>63.092807999999998</c:v>
                </c:pt>
                <c:pt idx="351" formatCode="_(* #,##0.00_);_(* \(#,##0.00\);_(* &quot;-&quot;??_);_(@_)">
                  <c:v>63.000243999999981</c:v>
                </c:pt>
                <c:pt idx="352" formatCode="_(* #,##0.00_);_(* \(#,##0.00\);_(* &quot;-&quot;??_);_(@_)">
                  <c:v>62.905115999999992</c:v>
                </c:pt>
                <c:pt idx="353" formatCode="_(* #,##0.00_);_(* \(#,##0.00\);_(* &quot;-&quot;??_);_(@_)">
                  <c:v>62.820771999999991</c:v>
                </c:pt>
                <c:pt idx="354" formatCode="_(* #,##0.00_);_(* \(#,##0.00\);_(* &quot;-&quot;??_);_(@_)">
                  <c:v>62.73424</c:v>
                </c:pt>
                <c:pt idx="355" formatCode="_(* #,##0.00_);_(* \(#,##0.00\);_(* &quot;-&quot;??_);_(@_)">
                  <c:v>62.657927999999998</c:v>
                </c:pt>
                <c:pt idx="356" formatCode="_(* #,##0.00_);_(* \(#,##0.00\);_(* &quot;-&quot;??_);_(@_)">
                  <c:v>62.585416000000002</c:v>
                </c:pt>
                <c:pt idx="357" formatCode="_(* #,##0.00_);_(* \(#,##0.00\);_(* &quot;-&quot;??_);_(@_)">
                  <c:v>62.512904000000006</c:v>
                </c:pt>
                <c:pt idx="358" formatCode="_(* #,##0.00_);_(* \(#,##0.00\);_(* &quot;-&quot;??_);_(@_)">
                  <c:v>62.440392000000003</c:v>
                </c:pt>
                <c:pt idx="359" formatCode="_(* #,##0.00_);_(* \(#,##0.00\);_(* &quot;-&quot;??_);_(@_)">
                  <c:v>62.367644000000013</c:v>
                </c:pt>
                <c:pt idx="360" formatCode="_(* #,##0.00_);_(* \(#,##0.00\);_(* &quot;-&quot;??_);_(@_)">
                  <c:v>62.300720000000013</c:v>
                </c:pt>
                <c:pt idx="361" formatCode="_(* #,##0.00_);_(* \(#,##0.00\);_(* &quot;-&quot;??_);_(@_)">
                  <c:v>62.234336000000013</c:v>
                </c:pt>
                <c:pt idx="362" formatCode="_(* #,##0.00_);_(* \(#,##0.00\);_(* &quot;-&quot;??_);_(@_)">
                  <c:v>62.181536000000015</c:v>
                </c:pt>
                <c:pt idx="363" formatCode="_(* #,##0.00_);_(* \(#,##0.00\);_(* &quot;-&quot;??_);_(@_)">
                  <c:v>62.155588000000016</c:v>
                </c:pt>
                <c:pt idx="364" formatCode="_(* #,##0.00_);_(* \(#,##0.00\);_(* &quot;-&quot;??_);_(@_)">
                  <c:v>62.129640000000016</c:v>
                </c:pt>
                <c:pt idx="365" formatCode="_(* #,##0.00_);_(* \(#,##0.00\);_(* &quot;-&quot;??_);_(@_)">
                  <c:v>62.076824000000016</c:v>
                </c:pt>
                <c:pt idx="366" formatCode="_(* #,##0.00_);_(* \(#,##0.00\);_(* &quot;-&quot;??_);_(@_)">
                  <c:v>62.016608000000012</c:v>
                </c:pt>
                <c:pt idx="367" formatCode="_(* #,##0.00_);_(* \(#,##0.00\);_(* &quot;-&quot;??_);_(@_)">
                  <c:v>61.96583200000002</c:v>
                </c:pt>
                <c:pt idx="368" formatCode="_(* #,##0.00_);_(* \(#,##0.00\);_(* &quot;-&quot;??_);_(@_)">
                  <c:v>61.913036000000019</c:v>
                </c:pt>
                <c:pt idx="369" formatCode="_(* #,##0.00_);_(* \(#,##0.00\);_(* &quot;-&quot;??_);_(@_)">
                  <c:v>61.849800000000023</c:v>
                </c:pt>
                <c:pt idx="370" formatCode="_(* #,##0.00_);_(* \(#,##0.00\);_(* &quot;-&quot;??_);_(@_)">
                  <c:v>61.810076000000016</c:v>
                </c:pt>
                <c:pt idx="371" formatCode="_(* #,##0.00_);_(* \(#,##0.00\);_(* &quot;-&quot;??_);_(@_)">
                  <c:v>61.771104000000015</c:v>
                </c:pt>
                <c:pt idx="372" formatCode="_(* #,##0.00_);_(* \(#,##0.00\);_(* &quot;-&quot;??_);_(@_)">
                  <c:v>61.737596000000025</c:v>
                </c:pt>
                <c:pt idx="373" formatCode="_(* #,##0.00_);_(* \(#,##0.00\);_(* &quot;-&quot;??_);_(@_)">
                  <c:v>61.708932000000026</c:v>
                </c:pt>
                <c:pt idx="374" formatCode="_(* #,##0.00_);_(* \(#,##0.00\);_(* &quot;-&quot;??_);_(@_)">
                  <c:v>61.683572000000034</c:v>
                </c:pt>
                <c:pt idx="375" formatCode="_(* #,##0.00_);_(* \(#,##0.00\);_(* &quot;-&quot;??_);_(@_)">
                  <c:v>61.676248000000022</c:v>
                </c:pt>
                <c:pt idx="376" formatCode="_(* #,##0.00_);_(* \(#,##0.00\);_(* &quot;-&quot;??_);_(@_)">
                  <c:v>61.664160000000017</c:v>
                </c:pt>
                <c:pt idx="377" formatCode="_(* #,##0.00_);_(* \(#,##0.00\);_(* &quot;-&quot;??_);_(@_)">
                  <c:v>61.657108000000015</c:v>
                </c:pt>
                <c:pt idx="378" formatCode="_(* #,##0.00_);_(* \(#,##0.00\);_(* &quot;-&quot;??_);_(@_)">
                  <c:v>61.649220000000021</c:v>
                </c:pt>
                <c:pt idx="379" formatCode="_(* #,##0.00_);_(* \(#,##0.00\);_(* &quot;-&quot;??_);_(@_)">
                  <c:v>61.646020000000007</c:v>
                </c:pt>
                <c:pt idx="380" formatCode="_(* #,##0.00_);_(* \(#,##0.00\);_(* &quot;-&quot;??_);_(@_)">
                  <c:v>61.641916000000009</c:v>
                </c:pt>
                <c:pt idx="381" formatCode="_(* #,##0.00_);_(* \(#,##0.00\);_(* &quot;-&quot;??_);_(@_)">
                  <c:v>61.637812000000011</c:v>
                </c:pt>
                <c:pt idx="382" formatCode="_(* #,##0.00_);_(* \(#,##0.00\);_(* &quot;-&quot;??_);_(@_)">
                  <c:v>61.633708000000013</c:v>
                </c:pt>
                <c:pt idx="383" formatCode="_(* #,##0.00_);_(* \(#,##0.00\);_(* &quot;-&quot;??_);_(@_)">
                  <c:v>61.65100000000001</c:v>
                </c:pt>
                <c:pt idx="384" formatCode="_(* #,##0.00_);_(* \(#,##0.00\);_(* &quot;-&quot;??_);_(@_)">
                  <c:v>61.687968000000012</c:v>
                </c:pt>
                <c:pt idx="385" formatCode="_(* #,##0.00_);_(* \(#,##0.00\);_(* &quot;-&quot;??_);_(@_)">
                  <c:v>61.707476000000007</c:v>
                </c:pt>
                <c:pt idx="386" formatCode="_(* #,##0.00_);_(* \(#,##0.00\);_(* &quot;-&quot;??_);_(@_)">
                  <c:v>61.752684000000009</c:v>
                </c:pt>
                <c:pt idx="387" formatCode="_(* #,##0.00_);_(* \(#,##0.00\);_(* &quot;-&quot;??_);_(@_)">
                  <c:v>61.80199600000001</c:v>
                </c:pt>
                <c:pt idx="388" formatCode="_(* #,##0.00_);_(* \(#,##0.00\);_(* &quot;-&quot;??_);_(@_)">
                  <c:v>61.85130800000001</c:v>
                </c:pt>
                <c:pt idx="389" formatCode="_(* #,##0.00_);_(* \(#,##0.00\);_(* &quot;-&quot;??_);_(@_)">
                  <c:v>61.900620000000011</c:v>
                </c:pt>
                <c:pt idx="390" formatCode="_(* #,##0.00_);_(* \(#,##0.00\);_(* &quot;-&quot;??_);_(@_)">
                  <c:v>62.007623999999993</c:v>
                </c:pt>
                <c:pt idx="391" formatCode="_(* #,##0.00_);_(* \(#,##0.00\);_(* &quot;-&quot;??_);_(@_)">
                  <c:v>62.094463999999995</c:v>
                </c:pt>
                <c:pt idx="392" formatCode="_(* #,##0.00_);_(* \(#,##0.00\);_(* &quot;-&quot;??_);_(@_)">
                  <c:v>62.170903999999993</c:v>
                </c:pt>
                <c:pt idx="393" formatCode="_(* #,##0.00_);_(* \(#,##0.00\);_(* &quot;-&quot;??_);_(@_)">
                  <c:v>62.232284</c:v>
                </c:pt>
                <c:pt idx="394" formatCode="_(* #,##0.00_);_(* \(#,##0.00\);_(* &quot;-&quot;??_);_(@_)">
                  <c:v>62.333267999999997</c:v>
                </c:pt>
                <c:pt idx="395" formatCode="_(* #,##0.00_);_(* \(#,##0.00\);_(* &quot;-&quot;??_);_(@_)">
                  <c:v>62.415587999999985</c:v>
                </c:pt>
                <c:pt idx="396" formatCode="_(* #,##0.00_);_(* \(#,##0.00\);_(* &quot;-&quot;??_);_(@_)">
                  <c:v>62.497155999999997</c:v>
                </c:pt>
                <c:pt idx="397" formatCode="_(* #,##0.00_);_(* \(#,##0.00\);_(* &quot;-&quot;??_);_(@_)">
                  <c:v>62.585211999999991</c:v>
                </c:pt>
                <c:pt idx="398" formatCode="_(* #,##0.00_);_(* \(#,##0.00\);_(* &quot;-&quot;??_);_(@_)">
                  <c:v>62.681839999999994</c:v>
                </c:pt>
                <c:pt idx="399" formatCode="_(* #,##0.00_);_(* \(#,##0.00\);_(* &quot;-&quot;??_);_(@_)">
                  <c:v>62.742387999999998</c:v>
                </c:pt>
                <c:pt idx="400" formatCode="_(* #,##0.00_);_(* \(#,##0.00\);_(* &quot;-&quot;??_);_(@_)">
                  <c:v>62.825120000000005</c:v>
                </c:pt>
                <c:pt idx="401" formatCode="_(* #,##0.00_);_(* \(#,##0.00\);_(* &quot;-&quot;??_);_(@_)">
                  <c:v>62.904648000000009</c:v>
                </c:pt>
                <c:pt idx="402" formatCode="_(* #,##0.00_);_(* \(#,##0.00\);_(* &quot;-&quot;??_);_(@_)">
                  <c:v>62.968584000000007</c:v>
                </c:pt>
                <c:pt idx="403" formatCode="_(* #,##0.00_);_(* \(#,##0.00\);_(* &quot;-&quot;??_);_(@_)">
                  <c:v>63.033356000000012</c:v>
                </c:pt>
                <c:pt idx="404" formatCode="_(* #,##0.00_);_(* \(#,##0.00\);_(* &quot;-&quot;??_);_(@_)">
                  <c:v>63.08763600000001</c:v>
                </c:pt>
                <c:pt idx="405" formatCode="_(* #,##0.00_);_(* \(#,##0.00\);_(* &quot;-&quot;??_);_(@_)">
                  <c:v>63.166304000000011</c:v>
                </c:pt>
                <c:pt idx="406" formatCode="_(* #,##0.00_);_(* \(#,##0.00\);_(* &quot;-&quot;??_);_(@_)">
                  <c:v>63.241672000000015</c:v>
                </c:pt>
                <c:pt idx="407" formatCode="_(* #,##0.00_);_(* \(#,##0.00\);_(* &quot;-&quot;??_);_(@_)">
                  <c:v>63.319200000000009</c:v>
                </c:pt>
                <c:pt idx="408" formatCode="_(* #,##0.00_);_(* \(#,##0.00\);_(* &quot;-&quot;??_);_(@_)">
                  <c:v>63.397712000000013</c:v>
                </c:pt>
                <c:pt idx="409" formatCode="_(* #,##0.00_);_(* \(#,##0.00\);_(* &quot;-&quot;??_);_(@_)">
                  <c:v>63.456548000000005</c:v>
                </c:pt>
                <c:pt idx="410" formatCode="_(* #,##0.00_);_(* \(#,##0.00\);_(* &quot;-&quot;??_);_(@_)">
                  <c:v>63.532844000000004</c:v>
                </c:pt>
                <c:pt idx="411" formatCode="_(* #,##0.00_);_(* \(#,##0.00\);_(* &quot;-&quot;??_);_(@_)">
                  <c:v>63.583440000000003</c:v>
                </c:pt>
                <c:pt idx="412" formatCode="_(* #,##0.00_);_(* \(#,##0.00\);_(* &quot;-&quot;??_);_(@_)">
                  <c:v>63.654752000000002</c:v>
                </c:pt>
                <c:pt idx="413" formatCode="_(* #,##0.00_);_(* \(#,##0.00\);_(* &quot;-&quot;??_);_(@_)">
                  <c:v>63.749920000000003</c:v>
                </c:pt>
                <c:pt idx="414" formatCode="_(* #,##0.00_);_(* \(#,##0.00\);_(* &quot;-&quot;??_);_(@_)">
                  <c:v>63.848768</c:v>
                </c:pt>
                <c:pt idx="415" formatCode="_(* #,##0.00_);_(* \(#,##0.00\);_(* &quot;-&quot;??_);_(@_)">
                  <c:v>63.972040000000007</c:v>
                </c:pt>
                <c:pt idx="416" formatCode="_(* #,##0.00_);_(* \(#,##0.00\);_(* &quot;-&quot;??_);_(@_)">
                  <c:v>64.114308000000008</c:v>
                </c:pt>
                <c:pt idx="417" formatCode="_(* #,##0.00_);_(* \(#,##0.00\);_(* &quot;-&quot;??_);_(@_)">
                  <c:v>64.266976000000014</c:v>
                </c:pt>
                <c:pt idx="418" formatCode="_(* #,##0.00_);_(* \(#,##0.00\);_(* &quot;-&quot;??_);_(@_)">
                  <c:v>64.408163999999999</c:v>
                </c:pt>
                <c:pt idx="419" formatCode="_(* #,##0.00_);_(* \(#,##0.00\);_(* &quot;-&quot;??_);_(@_)">
                  <c:v>64.527032000000005</c:v>
                </c:pt>
                <c:pt idx="420" formatCode="_(* #,##0.00_);_(* \(#,##0.00\);_(* &quot;-&quot;??_);_(@_)">
                  <c:v>64.631287999999998</c:v>
                </c:pt>
                <c:pt idx="421" formatCode="_(* #,##0.00_);_(* \(#,##0.00\);_(* &quot;-&quot;??_);_(@_)">
                  <c:v>64.739824000000013</c:v>
                </c:pt>
                <c:pt idx="422" formatCode="_(* #,##0.00_);_(* \(#,##0.00\);_(* &quot;-&quot;??_);_(@_)">
                  <c:v>64.889691999999997</c:v>
                </c:pt>
                <c:pt idx="423" formatCode="_(* #,##0.00_);_(* \(#,##0.00\);_(* &quot;-&quot;??_);_(@_)">
                  <c:v>65.032431999999986</c:v>
                </c:pt>
                <c:pt idx="424" formatCode="_(* #,##0.00_);_(* \(#,##0.00\);_(* &quot;-&quot;??_);_(@_)">
                  <c:v>65.211251999999988</c:v>
                </c:pt>
                <c:pt idx="425" formatCode="_(* #,##0.00_);_(* \(#,##0.00\);_(* &quot;-&quot;??_);_(@_)">
                  <c:v>65.367887999999979</c:v>
                </c:pt>
                <c:pt idx="426" formatCode="_(* #,##0.00_);_(* \(#,##0.00\);_(* &quot;-&quot;??_);_(@_)">
                  <c:v>65.710575999999989</c:v>
                </c:pt>
                <c:pt idx="427" formatCode="_(* #,##0.00_);_(* \(#,##0.00\);_(* &quot;-&quot;??_);_(@_)">
                  <c:v>66.031311999999986</c:v>
                </c:pt>
                <c:pt idx="428" formatCode="_(* #,##0.00_);_(* \(#,##0.00\);_(* &quot;-&quot;??_);_(@_)">
                  <c:v>66.454263999999995</c:v>
                </c:pt>
                <c:pt idx="429" formatCode="_(* #,##0.00_);_(* \(#,##0.00\);_(* &quot;-&quot;??_);_(@_)">
                  <c:v>66.849451999999985</c:v>
                </c:pt>
                <c:pt idx="430" formatCode="_(* #,##0.00_);_(* \(#,##0.00\);_(* &quot;-&quot;??_);_(@_)">
                  <c:v>67.226187999999993</c:v>
                </c:pt>
                <c:pt idx="431" formatCode="_(* #,##0.00_);_(* \(#,##0.00\);_(* &quot;-&quot;??_);_(@_)">
                  <c:v>67.606223999999997</c:v>
                </c:pt>
                <c:pt idx="432" formatCode="_(* #,##0.00_);_(* \(#,##0.00\);_(* &quot;-&quot;??_);_(@_)">
                  <c:v>68.021619999999999</c:v>
                </c:pt>
                <c:pt idx="433" formatCode="_(* #,##0.00_);_(* \(#,##0.00\);_(* &quot;-&quot;??_);_(@_)">
                  <c:v>68.405172000000007</c:v>
                </c:pt>
                <c:pt idx="434" formatCode="_(* #,##0.00_);_(* \(#,##0.00\);_(* &quot;-&quot;??_);_(@_)">
                  <c:v>68.921664000000007</c:v>
                </c:pt>
                <c:pt idx="435" formatCode="_(* #,##0.00_);_(* \(#,##0.00\);_(* &quot;-&quot;??_);_(@_)">
                  <c:v>69.555911999999992</c:v>
                </c:pt>
                <c:pt idx="436" formatCode="_(* #,##0.00_);_(* \(#,##0.00\);_(* &quot;-&quot;??_);_(@_)">
                  <c:v>70.105652000000006</c:v>
                </c:pt>
                <c:pt idx="437" formatCode="_(* #,##0.00_);_(* \(#,##0.00\);_(* &quot;-&quot;??_);_(@_)">
                  <c:v>70.630572000000001</c:v>
                </c:pt>
                <c:pt idx="438" formatCode="_(* #,##0.00_);_(* \(#,##0.00\);_(* &quot;-&quot;??_);_(@_)">
                  <c:v>71.131636000000015</c:v>
                </c:pt>
                <c:pt idx="439" formatCode="_(* #,##0.00_);_(* \(#,##0.00\);_(* &quot;-&quot;??_);_(@_)">
                  <c:v>71.742508000000001</c:v>
                </c:pt>
                <c:pt idx="440" formatCode="_(* #,##0.00_);_(* \(#,##0.00\);_(* &quot;-&quot;??_);_(@_)">
                  <c:v>72.216843999999995</c:v>
                </c:pt>
                <c:pt idx="441" formatCode="_(* #,##0.00_);_(* \(#,##0.00\);_(* &quot;-&quot;??_);_(@_)">
                  <c:v>72.648920000000004</c:v>
                </c:pt>
                <c:pt idx="442" formatCode="_(* #,##0.00_);_(* \(#,##0.00\);_(* &quot;-&quot;??_);_(@_)">
                  <c:v>73.118175999999991</c:v>
                </c:pt>
                <c:pt idx="443" formatCode="_(* #,##0.00_);_(* \(#,##0.00\);_(* &quot;-&quot;??_);_(@_)">
                  <c:v>73.574380000000005</c:v>
                </c:pt>
                <c:pt idx="444" formatCode="_(* #,##0.00_);_(* \(#,##0.00\);_(* &quot;-&quot;??_);_(@_)">
                  <c:v>74.025932000000012</c:v>
                </c:pt>
                <c:pt idx="445" formatCode="_(* #,##0.00_);_(* \(#,##0.00\);_(* &quot;-&quot;??_);_(@_)">
                  <c:v>74.492096000000004</c:v>
                </c:pt>
                <c:pt idx="446" formatCode="_(* #,##0.00_);_(* \(#,##0.00\);_(* &quot;-&quot;??_);_(@_)">
                  <c:v>74.953980000000016</c:v>
                </c:pt>
                <c:pt idx="447" formatCode="_(* #,##0.00_);_(* \(#,##0.00\);_(* &quot;-&quot;??_);_(@_)">
                  <c:v>75.362580000000023</c:v>
                </c:pt>
                <c:pt idx="448" formatCode="_(* #,##0.00_);_(* \(#,##0.00\);_(* &quot;-&quot;??_);_(@_)">
                  <c:v>75.771180000000015</c:v>
                </c:pt>
                <c:pt idx="449" formatCode="_(* #,##0.00_);_(* \(#,##0.00\);_(* &quot;-&quot;??_);_(@_)">
                  <c:v>76.179780000000008</c:v>
                </c:pt>
                <c:pt idx="450" formatCode="_(* #,##0.00_);_(* \(#,##0.00\);_(* &quot;-&quot;??_);_(@_)">
                  <c:v>76.588380000000029</c:v>
                </c:pt>
                <c:pt idx="451" formatCode="_(* #,##0.00_);_(* \(#,##0.00\);_(* &quot;-&quot;??_);_(@_)">
                  <c:v>76.816848000000022</c:v>
                </c:pt>
                <c:pt idx="452" formatCode="_(* #,##0.00_);_(* \(#,##0.00\);_(* &quot;-&quot;??_);_(@_)">
                  <c:v>77.067268000000027</c:v>
                </c:pt>
                <c:pt idx="453" formatCode="_(* #,##0.00_);_(* \(#,##0.00\);_(* &quot;-&quot;??_);_(@_)">
                  <c:v>77.162468000000032</c:v>
                </c:pt>
                <c:pt idx="454" formatCode="_(* #,##0.00_);_(* \(#,##0.00\);_(* &quot;-&quot;??_);_(@_)">
                  <c:v>77.253140000000016</c:v>
                </c:pt>
                <c:pt idx="455" formatCode="_(* #,##0.00_);_(* \(#,##0.00\);_(* &quot;-&quot;??_);_(@_)">
                  <c:v>77.355608000000018</c:v>
                </c:pt>
                <c:pt idx="456" formatCode="_(* #,##0.00_);_(* \(#,##0.00\);_(* &quot;-&quot;??_);_(@_)">
                  <c:v>77.412280000000024</c:v>
                </c:pt>
                <c:pt idx="457" formatCode="_(* #,##0.00_);_(* \(#,##0.00\);_(* &quot;-&quot;??_);_(@_)">
                  <c:v>77.397292000000022</c:v>
                </c:pt>
                <c:pt idx="458" formatCode="_(* #,##0.00_);_(* \(#,##0.00\);_(* &quot;-&quot;??_);_(@_)">
                  <c:v>77.391768000000013</c:v>
                </c:pt>
                <c:pt idx="459" formatCode="_(* #,##0.00_);_(* \(#,##0.00\);_(* &quot;-&quot;??_);_(@_)">
                  <c:v>77.253304000000014</c:v>
                </c:pt>
                <c:pt idx="460" formatCode="_(* #,##0.00_);_(* \(#,##0.00\);_(* &quot;-&quot;??_);_(@_)">
                  <c:v>76.988004000000004</c:v>
                </c:pt>
                <c:pt idx="461" formatCode="_(* #,##0.00_);_(* \(#,##0.00\);_(* &quot;-&quot;??_);_(@_)">
                  <c:v>76.798832000000004</c:v>
                </c:pt>
                <c:pt idx="462" formatCode="_(* #,##0.00_);_(* \(#,##0.00\);_(* &quot;-&quot;??_);_(@_)">
                  <c:v>76.625640000000018</c:v>
                </c:pt>
                <c:pt idx="463" formatCode="_(* #,##0.00_);_(* \(#,##0.00\);_(* &quot;-&quot;??_);_(@_)">
                  <c:v>76.492344000000003</c:v>
                </c:pt>
                <c:pt idx="464" formatCode="_(* #,##0.00_);_(* \(#,##0.00\);_(* &quot;-&quot;??_);_(@_)">
                  <c:v>76.214848000000003</c:v>
                </c:pt>
                <c:pt idx="465" formatCode="_(* #,##0.00_);_(* \(#,##0.00\);_(* &quot;-&quot;??_);_(@_)">
                  <c:v>76.018640000000005</c:v>
                </c:pt>
                <c:pt idx="466" formatCode="_(* #,##0.00_);_(* \(#,##0.00\);_(* &quot;-&quot;??_);_(@_)">
                  <c:v>75.864691999999991</c:v>
                </c:pt>
                <c:pt idx="467" formatCode="_(* #,##0.00_);_(* \(#,##0.00\);_(* &quot;-&quot;??_);_(@_)">
                  <c:v>75.702427999999998</c:v>
                </c:pt>
                <c:pt idx="468" formatCode="_(* #,##0.00_);_(* \(#,##0.00\);_(* &quot;-&quot;??_);_(@_)">
                  <c:v>75.643376000000004</c:v>
                </c:pt>
                <c:pt idx="469" formatCode="_(* #,##0.00_);_(* \(#,##0.00\);_(* &quot;-&quot;??_);_(@_)">
                  <c:v>75.615740000000002</c:v>
                </c:pt>
                <c:pt idx="470" formatCode="_(* #,##0.00_);_(* \(#,##0.00\);_(* &quot;-&quot;??_);_(@_)">
                  <c:v>75.511600000000001</c:v>
                </c:pt>
                <c:pt idx="471" formatCode="_(* #,##0.00_);_(* \(#,##0.00\);_(* &quot;-&quot;??_);_(@_)">
                  <c:v>75.390951999999999</c:v>
                </c:pt>
                <c:pt idx="472" formatCode="_(* #,##0.00_);_(* \(#,##0.00\);_(* &quot;-&quot;??_);_(@_)">
                  <c:v>75.270303999999996</c:v>
                </c:pt>
                <c:pt idx="473" formatCode="_(* #,##0.00_);_(* \(#,##0.00\);_(* &quot;-&quot;??_);_(@_)">
                  <c:v>75.149655999999993</c:v>
                </c:pt>
                <c:pt idx="474" formatCode="_(* #,##0.00_);_(* \(#,##0.00\);_(* &quot;-&quot;??_);_(@_)">
                  <c:v>75.020195999999999</c:v>
                </c:pt>
                <c:pt idx="475" formatCode="_(* #,##0.00_);_(* \(#,##0.00\);_(* &quot;-&quot;??_);_(@_)">
                  <c:v>74.893720000000002</c:v>
                </c:pt>
                <c:pt idx="476" formatCode="_(* #,##0.00_);_(* \(#,##0.00\);_(* &quot;-&quot;??_);_(@_)">
                  <c:v>74.731996000000009</c:v>
                </c:pt>
                <c:pt idx="477" formatCode="_(* #,##0.00_);_(* \(#,##0.00\);_(* &quot;-&quot;??_);_(@_)">
                  <c:v>74.531748000000007</c:v>
                </c:pt>
                <c:pt idx="478" formatCode="_(* #,##0.00_);_(* \(#,##0.00\);_(* &quot;-&quot;??_);_(@_)">
                  <c:v>74.384504000000021</c:v>
                </c:pt>
                <c:pt idx="479" formatCode="_(* #,##0.00_);_(* \(#,##0.00\);_(* &quot;-&quot;??_);_(@_)">
                  <c:v>74.275356000000016</c:v>
                </c:pt>
                <c:pt idx="480" formatCode="_(* #,##0.00_);_(* \(#,##0.00\);_(* &quot;-&quot;??_);_(@_)">
                  <c:v>74.154412000000022</c:v>
                </c:pt>
                <c:pt idx="481" formatCode="_(* #,##0.00_);_(* \(#,##0.00\);_(* &quot;-&quot;??_);_(@_)">
                  <c:v>74.079264000000023</c:v>
                </c:pt>
                <c:pt idx="482" formatCode="_(* #,##0.00_);_(* \(#,##0.00\);_(* &quot;-&quot;??_);_(@_)">
                  <c:v>74.038256000000018</c:v>
                </c:pt>
                <c:pt idx="483" formatCode="_(* #,##0.00_);_(* \(#,##0.00\);_(* &quot;-&quot;??_);_(@_)">
                  <c:v>74.047072000000028</c:v>
                </c:pt>
                <c:pt idx="484" formatCode="_(* #,##0.00_);_(* \(#,##0.00\);_(* &quot;-&quot;??_);_(@_)">
                  <c:v>74.061688000000018</c:v>
                </c:pt>
                <c:pt idx="485" formatCode="_(* #,##0.00_);_(* \(#,##0.00\);_(* &quot;-&quot;??_);_(@_)">
                  <c:v>74.075608000000017</c:v>
                </c:pt>
                <c:pt idx="486" formatCode="_(* #,##0.00_);_(* \(#,##0.00\);_(* &quot;-&quot;??_);_(@_)">
                  <c:v>74.097908000000004</c:v>
                </c:pt>
                <c:pt idx="487" formatCode="_(* #,##0.00_);_(* \(#,##0.00\);_(* &quot;-&quot;??_);_(@_)">
                  <c:v>74.104228000000006</c:v>
                </c:pt>
                <c:pt idx="488" formatCode="_(* #,##0.00_);_(* \(#,##0.00\);_(* &quot;-&quot;??_);_(@_)">
                  <c:v>74.07065200000001</c:v>
                </c:pt>
                <c:pt idx="489" formatCode="_(* #,##0.00_);_(* \(#,##0.00\);_(* &quot;-&quot;??_);_(@_)">
                  <c:v>74.05019200000001</c:v>
                </c:pt>
                <c:pt idx="490" formatCode="_(* #,##0.00_);_(* \(#,##0.00\);_(* &quot;-&quot;??_);_(@_)">
                  <c:v>74.035703999999996</c:v>
                </c:pt>
                <c:pt idx="491" formatCode="_(* #,##0.00_);_(* \(#,##0.00\);_(* &quot;-&quot;??_);_(@_)">
                  <c:v>74.03513199999999</c:v>
                </c:pt>
                <c:pt idx="492" formatCode="_(* #,##0.00_);_(* \(#,##0.00\);_(* &quot;-&quot;??_);_(@_)">
                  <c:v>73.976727999999994</c:v>
                </c:pt>
                <c:pt idx="493" formatCode="_(* #,##0.00_);_(* \(#,##0.00\);_(* &quot;-&quot;??_);_(@_)">
                  <c:v>73.854703999999998</c:v>
                </c:pt>
                <c:pt idx="494" formatCode="_(* #,##0.00_);_(* \(#,##0.00\);_(* &quot;-&quot;??_);_(@_)">
                  <c:v>73.701263999999995</c:v>
                </c:pt>
                <c:pt idx="495" formatCode="_(* #,##0.00_);_(* \(#,##0.00\);_(* &quot;-&quot;??_);_(@_)">
                  <c:v>73.615296000000001</c:v>
                </c:pt>
                <c:pt idx="496" formatCode="_(* #,##0.00_);_(* \(#,##0.00\);_(* &quot;-&quot;??_);_(@_)">
                  <c:v>73.522316000000004</c:v>
                </c:pt>
                <c:pt idx="497" formatCode="_(* #,##0.00_);_(* \(#,##0.00\);_(* &quot;-&quot;??_);_(@_)">
                  <c:v>73.427188000000001</c:v>
                </c:pt>
                <c:pt idx="498" formatCode="_(* #,##0.00_);_(* \(#,##0.00\);_(* &quot;-&quot;??_);_(@_)">
                  <c:v>73.275496000000004</c:v>
                </c:pt>
                <c:pt idx="499" formatCode="_(* #,##0.00_);_(* \(#,##0.00\);_(* &quot;-&quot;??_);_(@_)">
                  <c:v>73.170872000000003</c:v>
                </c:pt>
                <c:pt idx="500" formatCode="_(* #,##0.00_);_(* \(#,##0.00\);_(* &quot;-&quot;??_);_(@_)">
                  <c:v>73.063264000000004</c:v>
                </c:pt>
                <c:pt idx="501" formatCode="_(* #,##0.00_);_(* \(#,##0.00\);_(* &quot;-&quot;??_);_(@_)">
                  <c:v>72.990903999999986</c:v>
                </c:pt>
                <c:pt idx="502" formatCode="_(* #,##0.00_);_(* \(#,##0.00\);_(* &quot;-&quot;??_);_(@_)">
                  <c:v>72.945700000000002</c:v>
                </c:pt>
                <c:pt idx="503" formatCode="_(* #,##0.00_);_(* \(#,##0.00\);_(* &quot;-&quot;??_);_(@_)">
                  <c:v>72.882279999999994</c:v>
                </c:pt>
                <c:pt idx="504" formatCode="_(* #,##0.00_);_(* \(#,##0.00\);_(* &quot;-&quot;??_);_(@_)">
                  <c:v>72.815767999999991</c:v>
                </c:pt>
                <c:pt idx="505" formatCode="_(* #,##0.00_);_(* \(#,##0.00\);_(* &quot;-&quot;??_);_(@_)">
                  <c:v>72.750764000000004</c:v>
                </c:pt>
                <c:pt idx="506" formatCode="_(* #,##0.00_);_(* \(#,##0.00\);_(* &quot;-&quot;??_);_(@_)">
                  <c:v>72.671791999999996</c:v>
                </c:pt>
                <c:pt idx="507" formatCode="_(* #,##0.00_);_(* \(#,##0.00\);_(* &quot;-&quot;??_);_(@_)">
                  <c:v>72.592819999999989</c:v>
                </c:pt>
                <c:pt idx="508" formatCode="_(* #,##0.00_);_(* \(#,##0.00\);_(* &quot;-&quot;??_);_(@_)">
                  <c:v>72.464023999999995</c:v>
                </c:pt>
                <c:pt idx="509" formatCode="_(* #,##0.00_);_(* \(#,##0.00\);_(* &quot;-&quot;??_);_(@_)">
                  <c:v>72.287803999999994</c:v>
                </c:pt>
                <c:pt idx="510" formatCode="_(* #,##0.00_);_(* \(#,##0.00\);_(* &quot;-&quot;??_);_(@_)">
                  <c:v>72.092227999999977</c:v>
                </c:pt>
                <c:pt idx="511" formatCode="_(* #,##0.00_);_(* \(#,##0.00\);_(* &quot;-&quot;??_);_(@_)">
                  <c:v>71.870979999999975</c:v>
                </c:pt>
                <c:pt idx="512" formatCode="_(* #,##0.00_);_(* \(#,##0.00\);_(* &quot;-&quot;??_);_(@_)">
                  <c:v>71.67668399999998</c:v>
                </c:pt>
                <c:pt idx="513" formatCode="_(* #,##0.00_);_(* \(#,##0.00\);_(* &quot;-&quot;??_);_(@_)">
                  <c:v>71.467059999999989</c:v>
                </c:pt>
                <c:pt idx="514" formatCode="_(* #,##0.00_);_(* \(#,##0.00\);_(* &quot;-&quot;??_);_(@_)">
                  <c:v>71.27503200000001</c:v>
                </c:pt>
                <c:pt idx="515" formatCode="_(* #,##0.00_);_(* \(#,##0.00\);_(* &quot;-&quot;??_);_(@_)">
                  <c:v>71.077032000000003</c:v>
                </c:pt>
                <c:pt idx="516" formatCode="_(* #,##0.00_);_(* \(#,##0.00\);_(* &quot;-&quot;??_);_(@_)">
                  <c:v>70.852332000000004</c:v>
                </c:pt>
                <c:pt idx="517" formatCode="_(* #,##0.00_);_(* \(#,##0.00\);_(* &quot;-&quot;??_);_(@_)">
                  <c:v>70.671088000000012</c:v>
                </c:pt>
                <c:pt idx="518" formatCode="_(* #,##0.00_);_(* \(#,##0.00\);_(* &quot;-&quot;??_);_(@_)">
                  <c:v>70.487596000000011</c:v>
                </c:pt>
                <c:pt idx="519" formatCode="_(* #,##0.00_);_(* \(#,##0.00\);_(* &quot;-&quot;??_);_(@_)">
                  <c:v>70.324248000000011</c:v>
                </c:pt>
                <c:pt idx="520" formatCode="_(* #,##0.00_);_(* \(#,##0.00\);_(* &quot;-&quot;??_);_(@_)">
                  <c:v>70.169932000000031</c:v>
                </c:pt>
                <c:pt idx="521" formatCode="_(* #,##0.00_);_(* \(#,##0.00\);_(* &quot;-&quot;??_);_(@_)">
                  <c:v>70.039136000000042</c:v>
                </c:pt>
                <c:pt idx="522" formatCode="_(* #,##0.00_);_(* \(#,##0.00\);_(* &quot;-&quot;??_);_(@_)">
                  <c:v>69.910488000000043</c:v>
                </c:pt>
                <c:pt idx="523" formatCode="_(* #,##0.00_);_(* \(#,##0.00\);_(* &quot;-&quot;??_);_(@_)">
                  <c:v>69.889328000000035</c:v>
                </c:pt>
                <c:pt idx="524" formatCode="_(* #,##0.00_);_(* \(#,##0.00\);_(* &quot;-&quot;??_);_(@_)">
                  <c:v>69.804208000000031</c:v>
                </c:pt>
                <c:pt idx="525" formatCode="_(* #,##0.00_);_(* \(#,##0.00\);_(* &quot;-&quot;??_);_(@_)">
                  <c:v>69.708280000000016</c:v>
                </c:pt>
                <c:pt idx="526" formatCode="_(* #,##0.00_);_(* \(#,##0.00\);_(* &quot;-&quot;??_);_(@_)">
                  <c:v>69.617784000000015</c:v>
                </c:pt>
                <c:pt idx="527" formatCode="_(* #,##0.00_);_(* \(#,##0.00\);_(* &quot;-&quot;??_);_(@_)">
                  <c:v>69.536836000000022</c:v>
                </c:pt>
                <c:pt idx="528" formatCode="_(* #,##0.00_);_(* \(#,##0.00\);_(* &quot;-&quot;??_);_(@_)">
                  <c:v>69.474104000000011</c:v>
                </c:pt>
                <c:pt idx="529" formatCode="_(* #,##0.00_);_(* \(#,##0.00\);_(* &quot;-&quot;??_);_(@_)">
                  <c:v>69.414464000000009</c:v>
                </c:pt>
                <c:pt idx="530" formatCode="_(* #,##0.00_);_(* \(#,##0.00\);_(* &quot;-&quot;??_);_(@_)">
                  <c:v>69.349755999999999</c:v>
                </c:pt>
                <c:pt idx="531" formatCode="_(* #,##0.00_);_(* \(#,##0.00\);_(* &quot;-&quot;??_);_(@_)">
                  <c:v>69.273179999999996</c:v>
                </c:pt>
                <c:pt idx="532" formatCode="_(* #,##0.00_);_(* \(#,##0.00\);_(* &quot;-&quot;??_);_(@_)">
                  <c:v>69.196603999999994</c:v>
                </c:pt>
                <c:pt idx="533" formatCode="_(* #,##0.00_);_(* \(#,##0.00\);_(* &quot;-&quot;??_);_(@_)">
                  <c:v>69.145163999999994</c:v>
                </c:pt>
                <c:pt idx="534" formatCode="_(* #,##0.00_);_(* \(#,##0.00\);_(* &quot;-&quot;??_);_(@_)">
                  <c:v>69.121843999999996</c:v>
                </c:pt>
                <c:pt idx="535" formatCode="_(* #,##0.00_);_(* \(#,##0.00\);_(* &quot;-&quot;??_);_(@_)">
                  <c:v>69.127656000000002</c:v>
                </c:pt>
                <c:pt idx="536" formatCode="_(* #,##0.00_);_(* \(#,##0.00\);_(* &quot;-&quot;??_);_(@_)">
                  <c:v>69.159140000000008</c:v>
                </c:pt>
                <c:pt idx="537" formatCode="_(* #,##0.00_);_(* \(#,##0.00\);_(* &quot;-&quot;??_);_(@_)">
                  <c:v>69.196588000000006</c:v>
                </c:pt>
                <c:pt idx="538" formatCode="_(* #,##0.00_);_(* \(#,##0.00\);_(* &quot;-&quot;??_);_(@_)">
                  <c:v>69.268963999999997</c:v>
                </c:pt>
                <c:pt idx="539" formatCode="_(* #,##0.00_);_(* \(#,##0.00\);_(* &quot;-&quot;??_);_(@_)">
                  <c:v>69.341340000000002</c:v>
                </c:pt>
                <c:pt idx="540" formatCode="_(* #,##0.00_);_(* \(#,##0.00\);_(* &quot;-&quot;??_);_(@_)">
                  <c:v>69.416855999999996</c:v>
                </c:pt>
                <c:pt idx="541" formatCode="_(* #,##0.00_);_(* \(#,##0.00\);_(* &quot;-&quot;??_);_(@_)">
                  <c:v>69.504360000000005</c:v>
                </c:pt>
                <c:pt idx="542" formatCode="_(* #,##0.00_);_(* \(#,##0.00\);_(* &quot;-&quot;??_);_(@_)">
                  <c:v>69.577376000000001</c:v>
                </c:pt>
                <c:pt idx="543" formatCode="_(* #,##0.00_);_(* \(#,##0.00\);_(* &quot;-&quot;??_);_(@_)">
                  <c:v>69.652640000000005</c:v>
                </c:pt>
                <c:pt idx="544" formatCode="_(* #,##0.00_);_(* \(#,##0.00\);_(* &quot;-&quot;??_);_(@_)">
                  <c:v>69.741399999999999</c:v>
                </c:pt>
                <c:pt idx="545" formatCode="_(* #,##0.00_);_(* \(#,##0.00\);_(* &quot;-&quot;??_);_(@_)">
                  <c:v>69.863399999999999</c:v>
                </c:pt>
                <c:pt idx="546" formatCode="_(* #,##0.00_);_(* \(#,##0.00\);_(* &quot;-&quot;??_);_(@_)">
                  <c:v>69.948040000000006</c:v>
                </c:pt>
                <c:pt idx="547" formatCode="_(* #,##0.00_);_(* \(#,##0.00\);_(* &quot;-&quot;??_);_(@_)">
                  <c:v>70.018364000000005</c:v>
                </c:pt>
                <c:pt idx="548" formatCode="_(* #,##0.00_);_(* \(#,##0.00\);_(* &quot;-&quot;??_);_(@_)">
                  <c:v>70.051756000000012</c:v>
                </c:pt>
                <c:pt idx="549" formatCode="_(* #,##0.00_);_(* \(#,##0.00\);_(* &quot;-&quot;??_);_(@_)">
                  <c:v>70.110852000000008</c:v>
                </c:pt>
                <c:pt idx="550" formatCode="_(* #,##0.00_);_(* \(#,##0.00\);_(* &quot;-&quot;??_);_(@_)">
                  <c:v>70.180756000000017</c:v>
                </c:pt>
                <c:pt idx="551" formatCode="_(* #,##0.00_);_(* \(#,##0.00\);_(* &quot;-&quot;??_);_(@_)">
                  <c:v>70.225952000000021</c:v>
                </c:pt>
                <c:pt idx="552" formatCode="_(* #,##0.00_);_(* \(#,##0.00\);_(* &quot;-&quot;??_);_(@_)">
                  <c:v>70.288152000000025</c:v>
                </c:pt>
                <c:pt idx="553" formatCode="_(* #,##0.00_);_(* \(#,##0.00\);_(* &quot;-&quot;??_);_(@_)">
                  <c:v>70.337244000000013</c:v>
                </c:pt>
                <c:pt idx="554" formatCode="_(* #,##0.00_);_(* \(#,##0.00\);_(* &quot;-&quot;??_);_(@_)">
                  <c:v>70.403584000000023</c:v>
                </c:pt>
                <c:pt idx="555" formatCode="_(* #,##0.00_);_(* \(#,##0.00\);_(* &quot;-&quot;??_);_(@_)">
                  <c:v>70.492800000000031</c:v>
                </c:pt>
                <c:pt idx="556" formatCode="_(* #,##0.00_);_(* \(#,##0.00\);_(* &quot;-&quot;??_);_(@_)">
                  <c:v>70.607852000000008</c:v>
                </c:pt>
                <c:pt idx="557" formatCode="_(* #,##0.00_);_(* \(#,##0.00\);_(* &quot;-&quot;??_);_(@_)">
                  <c:v>70.722904000000014</c:v>
                </c:pt>
                <c:pt idx="558" formatCode="_(* #,##0.00_);_(* \(#,##0.00\);_(* &quot;-&quot;??_);_(@_)">
                  <c:v>70.822776000000019</c:v>
                </c:pt>
                <c:pt idx="559" formatCode="_(* #,##0.00_);_(* \(#,##0.00\);_(* &quot;-&quot;??_);_(@_)">
                  <c:v>70.896311999999995</c:v>
                </c:pt>
                <c:pt idx="560" formatCode="_(* #,##0.00_);_(* \(#,##0.00\);_(* &quot;-&quot;??_);_(@_)">
                  <c:v>70.962699999999998</c:v>
                </c:pt>
                <c:pt idx="561" formatCode="_(* #,##0.00_);_(* \(#,##0.00\);_(* &quot;-&quot;??_);_(@_)">
                  <c:v>71.036083999999988</c:v>
                </c:pt>
                <c:pt idx="562" formatCode="_(* #,##0.00_);_(* \(#,##0.00\);_(* &quot;-&quot;??_);_(@_)">
                  <c:v>71.101927999999987</c:v>
                </c:pt>
                <c:pt idx="563" formatCode="_(* #,##0.00_);_(* \(#,##0.00\);_(* &quot;-&quot;??_);_(@_)">
                  <c:v>71.148171999999988</c:v>
                </c:pt>
                <c:pt idx="564" formatCode="_(* #,##0.00_);_(* \(#,##0.00\);_(* &quot;-&quot;??_);_(@_)">
                  <c:v>71.194416000000004</c:v>
                </c:pt>
                <c:pt idx="565" formatCode="_(* #,##0.00_);_(* \(#,##0.00\);_(* &quot;-&quot;??_);_(@_)">
                  <c:v>71.237024000000005</c:v>
                </c:pt>
                <c:pt idx="566" formatCode="_(* #,##0.00_);_(* \(#,##0.00\);_(* &quot;-&quot;??_);_(@_)">
                  <c:v>71.293811999999988</c:v>
                </c:pt>
                <c:pt idx="567" formatCode="_(* #,##0.00_);_(* \(#,##0.00\);_(* &quot;-&quot;??_);_(@_)">
                  <c:v>71.363208</c:v>
                </c:pt>
                <c:pt idx="568" formatCode="_(* #,##0.00_);_(* \(#,##0.00\);_(* &quot;-&quot;??_);_(@_)">
                  <c:v>71.477744000000001</c:v>
                </c:pt>
                <c:pt idx="569" formatCode="_(* #,##0.00_);_(* \(#,##0.00\);_(* &quot;-&quot;??_);_(@_)">
                  <c:v>71.561151999999993</c:v>
                </c:pt>
                <c:pt idx="570" formatCode="_(* #,##0.00_);_(* \(#,##0.00\);_(* &quot;-&quot;??_);_(@_)">
                  <c:v>71.611319999999992</c:v>
                </c:pt>
                <c:pt idx="571" formatCode="_(* #,##0.00_);_(* \(#,##0.00\);_(* &quot;-&quot;??_);_(@_)">
                  <c:v>71.698847999999984</c:v>
                </c:pt>
                <c:pt idx="572" formatCode="_(* #,##0.00_);_(* \(#,##0.00\);_(* &quot;-&quot;??_);_(@_)">
                  <c:v>71.82999199999999</c:v>
                </c:pt>
                <c:pt idx="573" formatCode="_(* #,##0.00_);_(* \(#,##0.00\);_(* &quot;-&quot;??_);_(@_)">
                  <c:v>71.916023999999979</c:v>
                </c:pt>
                <c:pt idx="574" formatCode="_(* #,##0.00_);_(* \(#,##0.00\);_(* &quot;-&quot;??_);_(@_)">
                  <c:v>71.998055999999977</c:v>
                </c:pt>
                <c:pt idx="575" formatCode="_(* #,##0.00_);_(* \(#,##0.00\);_(* &quot;-&quot;??_);_(@_)">
                  <c:v>72.070451999999975</c:v>
                </c:pt>
                <c:pt idx="576" formatCode="_(* #,##0.00_);_(* \(#,##0.00\);_(* &quot;-&quot;??_);_(@_)">
                  <c:v>72.186039999999991</c:v>
                </c:pt>
                <c:pt idx="577" formatCode="_(* #,##0.00_);_(* \(#,##0.00\);_(* &quot;-&quot;??_);_(@_)">
                  <c:v>72.286443999999989</c:v>
                </c:pt>
                <c:pt idx="578" formatCode="_(* #,##0.00_);_(* \(#,##0.00\);_(* &quot;-&quot;??_);_(@_)">
                  <c:v>72.399955999999989</c:v>
                </c:pt>
                <c:pt idx="579" formatCode="_(* #,##0.00_);_(* \(#,##0.00\);_(* &quot;-&quot;??_);_(@_)">
                  <c:v>72.501715999999988</c:v>
                </c:pt>
                <c:pt idx="580" formatCode="_(* #,##0.00_);_(* \(#,##0.00\);_(* &quot;-&quot;??_);_(@_)">
                  <c:v>72.559247999999997</c:v>
                </c:pt>
                <c:pt idx="581" formatCode="_(* #,##0.00_);_(* \(#,##0.00\);_(* &quot;-&quot;??_);_(@_)">
                  <c:v>72.620096000000004</c:v>
                </c:pt>
                <c:pt idx="582" formatCode="_(* #,##0.00_);_(* \(#,##0.00\);_(* &quot;-&quot;??_);_(@_)">
                  <c:v>72.695808000000014</c:v>
                </c:pt>
                <c:pt idx="583" formatCode="_(* #,##0.00_);_(* \(#,##0.00\);_(* &quot;-&quot;??_);_(@_)">
                  <c:v>72.745924000000016</c:v>
                </c:pt>
                <c:pt idx="584" formatCode="_(* #,##0.00_);_(* \(#,##0.00\);_(* &quot;-&quot;??_);_(@_)">
                  <c:v>72.835880000000003</c:v>
                </c:pt>
                <c:pt idx="585" formatCode="_(* #,##0.00_);_(* \(#,##0.00\);_(* &quot;-&quot;??_);_(@_)">
                  <c:v>72.932984000000005</c:v>
                </c:pt>
                <c:pt idx="586" formatCode="_(* #,##0.00_);_(* \(#,##0.00\);_(* &quot;-&quot;??_);_(@_)">
                  <c:v>73.013168000000007</c:v>
                </c:pt>
                <c:pt idx="587" formatCode="_(* #,##0.00_);_(* \(#,##0.00\);_(* &quot;-&quot;??_);_(@_)">
                  <c:v>73.086556000000002</c:v>
                </c:pt>
                <c:pt idx="588" formatCode="_(* #,##0.00_);_(* \(#,##0.00\);_(* &quot;-&quot;??_);_(@_)">
                  <c:v>73.152228000000008</c:v>
                </c:pt>
                <c:pt idx="589" formatCode="_(* #,##0.00_);_(* \(#,##0.00\);_(* &quot;-&quot;??_);_(@_)">
                  <c:v>73.239176</c:v>
                </c:pt>
                <c:pt idx="590" formatCode="_(* #,##0.00_);_(* \(#,##0.00\);_(* &quot;-&quot;??_);_(@_)">
                  <c:v>73.339771999999996</c:v>
                </c:pt>
                <c:pt idx="591" formatCode="_(* #,##0.00_);_(* \(#,##0.00\);_(* &quot;-&quot;??_);_(@_)">
                  <c:v>73.426984000000004</c:v>
                </c:pt>
                <c:pt idx="592" formatCode="_(* #,##0.00_);_(* \(#,##0.00\);_(* &quot;-&quot;??_);_(@_)">
                  <c:v>73.501587999999998</c:v>
                </c:pt>
                <c:pt idx="593" formatCode="_(* #,##0.00_);_(* \(#,##0.00\);_(* &quot;-&quot;??_);_(@_)">
                  <c:v>73.543791999999982</c:v>
                </c:pt>
                <c:pt idx="594" formatCode="_(* #,##0.00_);_(* \(#,##0.00\);_(* &quot;-&quot;??_);_(@_)">
                  <c:v>73.587251999999992</c:v>
                </c:pt>
                <c:pt idx="595" formatCode="_(* #,##0.00_);_(* \(#,##0.00\);_(* &quot;-&quot;??_);_(@_)">
                  <c:v>73.671723999999983</c:v>
                </c:pt>
                <c:pt idx="596" formatCode="_(* #,##0.00_);_(* \(#,##0.00\);_(* &quot;-&quot;??_);_(@_)">
                  <c:v>73.744095999999985</c:v>
                </c:pt>
                <c:pt idx="597" formatCode="_(* #,##0.00_);_(* \(#,##0.00\);_(* &quot;-&quot;??_);_(@_)">
                  <c:v>73.763279999999995</c:v>
                </c:pt>
                <c:pt idx="598" formatCode="_(* #,##0.00_);_(* \(#,##0.00\);_(* &quot;-&quot;??_);_(@_)">
                  <c:v>73.813584000000006</c:v>
                </c:pt>
                <c:pt idx="599" formatCode="_(* #,##0.00_);_(* \(#,##0.00\);_(* &quot;-&quot;??_);_(@_)">
                  <c:v>73.867888000000008</c:v>
                </c:pt>
                <c:pt idx="600" formatCode="_(* #,##0.00_);_(* \(#,##0.00\);_(* &quot;-&quot;??_);_(@_)">
                  <c:v>73.89845600000001</c:v>
                </c:pt>
                <c:pt idx="601" formatCode="_(* #,##0.00_);_(* \(#,##0.00\);_(* &quot;-&quot;??_);_(@_)">
                  <c:v>73.896348000000003</c:v>
                </c:pt>
                <c:pt idx="602" formatCode="_(* #,##0.00_);_(* \(#,##0.00\);_(* &quot;-&quot;??_);_(@_)">
                  <c:v>73.905196000000004</c:v>
                </c:pt>
                <c:pt idx="603" formatCode="_(* #,##0.00_);_(* \(#,##0.00\);_(* &quot;-&quot;??_);_(@_)">
                  <c:v>73.97841200000002</c:v>
                </c:pt>
                <c:pt idx="604" formatCode="_(* #,##0.00_);_(* \(#,##0.00\);_(* &quot;-&quot;??_);_(@_)">
                  <c:v>74.034704000000019</c:v>
                </c:pt>
                <c:pt idx="605" formatCode="_(* #,##0.00_);_(* \(#,##0.00\);_(* &quot;-&quot;??_);_(@_)">
                  <c:v>74.115908000000019</c:v>
                </c:pt>
                <c:pt idx="606" formatCode="_(* #,##0.00_);_(* \(#,##0.00\);_(* &quot;-&quot;??_);_(@_)">
                  <c:v>74.19379600000002</c:v>
                </c:pt>
                <c:pt idx="607" formatCode="_(* #,##0.00_);_(* \(#,##0.00\);_(* &quot;-&quot;??_);_(@_)">
                  <c:v>74.273167999999998</c:v>
                </c:pt>
                <c:pt idx="608" formatCode="_(* #,##0.00_);_(* \(#,##0.00\);_(* &quot;-&quot;??_);_(@_)">
                  <c:v>74.383120000000019</c:v>
                </c:pt>
                <c:pt idx="609" formatCode="_(* #,##0.00_);_(* \(#,##0.00\);_(* &quot;-&quot;??_);_(@_)">
                  <c:v>74.497344000000012</c:v>
                </c:pt>
                <c:pt idx="610" formatCode="_(* #,##0.00_);_(* \(#,##0.00\);_(* &quot;-&quot;??_);_(@_)">
                  <c:v>74.589811999999995</c:v>
                </c:pt>
                <c:pt idx="611" formatCode="_(* #,##0.00_);_(* \(#,##0.00\);_(* &quot;-&quot;??_);_(@_)">
                  <c:v>74.666691999999998</c:v>
                </c:pt>
                <c:pt idx="612" formatCode="_(* #,##0.00_);_(* \(#,##0.00\);_(* &quot;-&quot;??_);_(@_)">
                  <c:v>74.724991999999986</c:v>
                </c:pt>
                <c:pt idx="613" formatCode="_(* #,##0.00_);_(* \(#,##0.00\);_(* &quot;-&quot;??_);_(@_)">
                  <c:v>74.791007999999991</c:v>
                </c:pt>
                <c:pt idx="614" formatCode="_(* #,##0.00_);_(* \(#,##0.00\);_(* &quot;-&quot;??_);_(@_)">
                  <c:v>74.828755999999984</c:v>
                </c:pt>
                <c:pt idx="615" formatCode="_(* #,##0.00_);_(* \(#,##0.00\);_(* &quot;-&quot;??_);_(@_)">
                  <c:v>74.872295999999992</c:v>
                </c:pt>
                <c:pt idx="616" formatCode="_(* #,##0.00_);_(* \(#,##0.00\);_(* &quot;-&quot;??_);_(@_)">
                  <c:v>74.905411999999984</c:v>
                </c:pt>
                <c:pt idx="617" formatCode="_(* #,##0.00_);_(* \(#,##0.00\);_(* &quot;-&quot;??_);_(@_)">
                  <c:v>74.949179999999984</c:v>
                </c:pt>
                <c:pt idx="618" formatCode="_(* #,##0.00_);_(* \(#,##0.00\);_(* &quot;-&quot;??_);_(@_)">
                  <c:v>74.973719999999986</c:v>
                </c:pt>
                <c:pt idx="619" formatCode="_(* #,##0.00_);_(* \(#,##0.00\);_(* &quot;-&quot;??_);_(@_)">
                  <c:v>74.99449199999998</c:v>
                </c:pt>
                <c:pt idx="620" formatCode="_(* #,##0.00_);_(* \(#,##0.00\);_(* &quot;-&quot;??_);_(@_)">
                  <c:v>74.974251999999979</c:v>
                </c:pt>
                <c:pt idx="621" formatCode="_(* #,##0.00_);_(* \(#,##0.00\);_(* &quot;-&quot;??_);_(@_)">
                  <c:v>75.006359999999972</c:v>
                </c:pt>
                <c:pt idx="622" formatCode="_(* #,##0.00_);_(* \(#,##0.00\);_(* &quot;-&quot;??_);_(@_)">
                  <c:v>75.071675999999982</c:v>
                </c:pt>
                <c:pt idx="623" formatCode="_(* #,##0.00_);_(* \(#,##0.00\);_(* &quot;-&quot;??_);_(@_)">
                  <c:v>75.140327999999968</c:v>
                </c:pt>
                <c:pt idx="624" formatCode="_(* #,##0.00_);_(* \(#,##0.00\);_(* &quot;-&quot;??_);_(@_)">
                  <c:v>75.241919999999979</c:v>
                </c:pt>
                <c:pt idx="625" formatCode="_(* #,##0.00_);_(* \(#,##0.00\);_(* &quot;-&quot;??_);_(@_)">
                  <c:v>75.362543999999986</c:v>
                </c:pt>
                <c:pt idx="626" formatCode="_(* #,##0.00_);_(* \(#,##0.00\);_(* &quot;-&quot;??_);_(@_)">
                  <c:v>75.491927999999987</c:v>
                </c:pt>
                <c:pt idx="627" formatCode="_(* #,##0.00_);_(* \(#,##0.00\);_(* &quot;-&quot;??_);_(@_)">
                  <c:v>75.610355999999996</c:v>
                </c:pt>
                <c:pt idx="628" formatCode="_(* #,##0.00_);_(* \(#,##0.00\);_(* &quot;-&quot;??_);_(@_)">
                  <c:v>75.738488000000004</c:v>
                </c:pt>
                <c:pt idx="629" formatCode="_(* #,##0.00_);_(* \(#,##0.00\);_(* &quot;-&quot;??_);_(@_)">
                  <c:v>75.918576000000002</c:v>
                </c:pt>
                <c:pt idx="630" formatCode="_(* #,##0.00_);_(* \(#,##0.00\);_(* &quot;-&quot;??_);_(@_)">
                  <c:v>76.062672000000006</c:v>
                </c:pt>
                <c:pt idx="631" formatCode="_(* #,##0.00_);_(* \(#,##0.00\);_(* &quot;-&quot;??_);_(@_)">
                  <c:v>76.146476000000007</c:v>
                </c:pt>
                <c:pt idx="632" formatCode="_(* #,##0.00_);_(* \(#,##0.00\);_(* &quot;-&quot;??_);_(@_)">
                  <c:v>76.246495999999993</c:v>
                </c:pt>
                <c:pt idx="633" formatCode="_(* #,##0.00_);_(* \(#,##0.00\);_(* &quot;-&quot;??_);_(@_)">
                  <c:v>76.331575999999998</c:v>
                </c:pt>
                <c:pt idx="634" formatCode="_(* #,##0.00_);_(* \(#,##0.00\);_(* &quot;-&quot;??_);_(@_)">
                  <c:v>76.412384000000003</c:v>
                </c:pt>
                <c:pt idx="635" formatCode="_(* #,##0.00_);_(* \(#,##0.00\);_(* &quot;-&quot;??_);_(@_)">
                  <c:v>76.516412000000003</c:v>
                </c:pt>
                <c:pt idx="636" formatCode="_(* #,##0.00_);_(* \(#,##0.00\);_(* &quot;-&quot;??_);_(@_)">
                  <c:v>76.661303999999987</c:v>
                </c:pt>
                <c:pt idx="637" formatCode="_(* #,##0.00_);_(* \(#,##0.00\);_(* &quot;-&quot;??_);_(@_)">
                  <c:v>76.78940399999999</c:v>
                </c:pt>
                <c:pt idx="638" formatCode="_(* #,##0.00_);_(* \(#,##0.00\);_(* &quot;-&quot;??_);_(@_)">
                  <c:v>76.910448000000002</c:v>
                </c:pt>
                <c:pt idx="639" formatCode="_(* #,##0.00_);_(* \(#,##0.00\);_(* &quot;-&quot;??_);_(@_)">
                  <c:v>77.002992000000006</c:v>
                </c:pt>
                <c:pt idx="640" formatCode="_(* #,##0.00_);_(* \(#,##0.00\);_(* &quot;-&quot;??_);_(@_)">
                  <c:v>77.076591999999991</c:v>
                </c:pt>
                <c:pt idx="641" formatCode="_(* #,##0.00_);_(* \(#,##0.00\);_(* &quot;-&quot;??_);_(@_)">
                  <c:v>77.16061599999999</c:v>
                </c:pt>
                <c:pt idx="642" formatCode="_(* #,##0.00_);_(* \(#,##0.00\);_(* &quot;-&quot;??_);_(@_)">
                  <c:v>77.233807999999982</c:v>
                </c:pt>
                <c:pt idx="643" formatCode="_(* #,##0.00_);_(* \(#,##0.00\);_(* &quot;-&quot;??_);_(@_)">
                  <c:v>77.323951999999977</c:v>
                </c:pt>
                <c:pt idx="644" formatCode="_(* #,##0.00_);_(* \(#,##0.00\);_(* &quot;-&quot;??_);_(@_)">
                  <c:v>77.41371199999999</c:v>
                </c:pt>
                <c:pt idx="645" formatCode="_(* #,##0.00_);_(* \(#,##0.00\);_(* &quot;-&quot;??_);_(@_)">
                  <c:v>77.530279999999991</c:v>
                </c:pt>
                <c:pt idx="646" formatCode="_(* #,##0.00_);_(* \(#,##0.00\);_(* &quot;-&quot;??_);_(@_)">
                  <c:v>77.607332</c:v>
                </c:pt>
                <c:pt idx="647" formatCode="_(* #,##0.00_);_(* \(#,##0.00\);_(* &quot;-&quot;??_);_(@_)">
                  <c:v>77.675064000000006</c:v>
                </c:pt>
                <c:pt idx="648" formatCode="_(* #,##0.00_);_(* \(#,##0.00\);_(* &quot;-&quot;??_);_(@_)">
                  <c:v>77.739459999999994</c:v>
                </c:pt>
                <c:pt idx="649" formatCode="_(* #,##0.00_);_(* \(#,##0.00\);_(* &quot;-&quot;??_);_(@_)">
                  <c:v>77.769303999999991</c:v>
                </c:pt>
                <c:pt idx="650" formatCode="_(* #,##0.00_);_(* \(#,##0.00\);_(* &quot;-&quot;??_);_(@_)">
                  <c:v>77.807643999999996</c:v>
                </c:pt>
                <c:pt idx="651" formatCode="_(* #,##0.00_);_(* \(#,##0.00\);_(* &quot;-&quot;??_);_(@_)">
                  <c:v>77.816152000000017</c:v>
                </c:pt>
                <c:pt idx="652" formatCode="_(* #,##0.00_);_(* \(#,##0.00\);_(* &quot;-&quot;??_);_(@_)">
                  <c:v>77.826608000000007</c:v>
                </c:pt>
                <c:pt idx="653" formatCode="_(* #,##0.00_);_(* \(#,##0.00\);_(* &quot;-&quot;??_);_(@_)">
                  <c:v>77.738424000000009</c:v>
                </c:pt>
                <c:pt idx="654" formatCode="_(* #,##0.00_);_(* \(#,##0.00\);_(* &quot;-&quot;??_);_(@_)">
                  <c:v>77.609712000000002</c:v>
                </c:pt>
                <c:pt idx="655" formatCode="_(* #,##0.00_);_(* \(#,##0.00\);_(* &quot;-&quot;??_);_(@_)">
                  <c:v>77.516992000000002</c:v>
                </c:pt>
                <c:pt idx="656" formatCode="_(* #,##0.00_);_(* \(#,##0.00\);_(* &quot;-&quot;??_);_(@_)">
                  <c:v>77.483667999999994</c:v>
                </c:pt>
                <c:pt idx="657" formatCode="_(* #,##0.00_);_(* \(#,##0.00\);_(* &quot;-&quot;??_);_(@_)">
                  <c:v>77.418232000000003</c:v>
                </c:pt>
                <c:pt idx="658" formatCode="_(* #,##0.00_);_(* \(#,##0.00\);_(* &quot;-&quot;??_);_(@_)">
                  <c:v>77.396651999999989</c:v>
                </c:pt>
                <c:pt idx="659" formatCode="_(* #,##0.00_);_(* \(#,##0.00\);_(* &quot;-&quot;??_);_(@_)">
                  <c:v>77.427787999999993</c:v>
                </c:pt>
                <c:pt idx="660" formatCode="_(* #,##0.00_);_(* \(#,##0.00\);_(* &quot;-&quot;??_);_(@_)">
                  <c:v>77.475955999999982</c:v>
                </c:pt>
                <c:pt idx="661" formatCode="_(* #,##0.00_);_(* \(#,##0.00\);_(* &quot;-&quot;??_);_(@_)">
                  <c:v>77.508771999999979</c:v>
                </c:pt>
                <c:pt idx="662" formatCode="_(* #,##0.00_);_(* \(#,##0.00\);_(* &quot;-&quot;??_);_(@_)">
                  <c:v>77.558379999999985</c:v>
                </c:pt>
                <c:pt idx="663" formatCode="_(* #,##0.00_);_(* \(#,##0.00\);_(* &quot;-&quot;??_);_(@_)">
                  <c:v>77.664747999999989</c:v>
                </c:pt>
                <c:pt idx="664" formatCode="_(* #,##0.00_);_(* \(#,##0.00\);_(* &quot;-&quot;??_);_(@_)">
                  <c:v>77.783635999999987</c:v>
                </c:pt>
                <c:pt idx="665" formatCode="_(* #,##0.00_);_(* \(#,##0.00\);_(* &quot;-&quot;??_);_(@_)">
                  <c:v>77.902524</c:v>
                </c:pt>
                <c:pt idx="666" formatCode="_(* #,##0.00_);_(* \(#,##0.00\);_(* &quot;-&quot;??_);_(@_)">
                  <c:v>77.959623999999991</c:v>
                </c:pt>
                <c:pt idx="667" formatCode="_(* #,##0.00_);_(* \(#,##0.00\);_(* &quot;-&quot;??_);_(@_)">
                  <c:v>77.96616800000001</c:v>
                </c:pt>
                <c:pt idx="668" formatCode="_(* #,##0.00_);_(* \(#,##0.00\);_(* &quot;-&quot;??_);_(@_)">
                  <c:v>77.962248000000002</c:v>
                </c:pt>
                <c:pt idx="669" formatCode="_(* #,##0.00_);_(* \(#,##0.00\);_(* &quot;-&quot;??_);_(@_)">
                  <c:v>77.958712000000006</c:v>
                </c:pt>
                <c:pt idx="670" formatCode="_(* #,##0.00_);_(* \(#,##0.00\);_(* &quot;-&quot;??_);_(@_)">
                  <c:v>77.918927999999994</c:v>
                </c:pt>
                <c:pt idx="671" formatCode="_(* #,##0.00_);_(* \(#,##0.00\);_(* &quot;-&quot;??_);_(@_)">
                  <c:v>77.856263999999996</c:v>
                </c:pt>
                <c:pt idx="672" formatCode="_(* #,##0.00_);_(* \(#,##0.00\);_(* &quot;-&quot;??_);_(@_)">
                  <c:v>77.785988000000003</c:v>
                </c:pt>
                <c:pt idx="673" formatCode="_(* #,##0.00_);_(* \(#,##0.00\);_(* &quot;-&quot;??_);_(@_)">
                  <c:v>77.752003999999999</c:v>
                </c:pt>
                <c:pt idx="674" formatCode="_(* #,##0.00_);_(* \(#,##0.00\);_(* &quot;-&quot;??_);_(@_)">
                  <c:v>77.728088000000014</c:v>
                </c:pt>
                <c:pt idx="675" formatCode="_(* #,##0.00_);_(* \(#,##0.00\);_(* &quot;-&quot;??_);_(@_)">
                  <c:v>77.710015999999996</c:v>
                </c:pt>
                <c:pt idx="676" formatCode="_(* #,##0.00_);_(* \(#,##0.00\);_(* &quot;-&quot;??_);_(@_)">
                  <c:v>77.721775999999991</c:v>
                </c:pt>
                <c:pt idx="677" formatCode="_(* #,##0.00_);_(* \(#,##0.00\);_(* &quot;-&quot;??_);_(@_)">
                  <c:v>77.715327999999985</c:v>
                </c:pt>
                <c:pt idx="678" formatCode="_(* #,##0.00_);_(* \(#,##0.00\);_(* &quot;-&quot;??_);_(@_)">
                  <c:v>77.706779999999995</c:v>
                </c:pt>
                <c:pt idx="679" formatCode="_(* #,##0.00_);_(* \(#,##0.00\);_(* &quot;-&quot;??_);_(@_)">
                  <c:v>77.685183999999978</c:v>
                </c:pt>
                <c:pt idx="680" formatCode="_(* #,##0.00_);_(* \(#,##0.00\);_(* &quot;-&quot;??_);_(@_)">
                  <c:v>77.677023999999989</c:v>
                </c:pt>
                <c:pt idx="681" formatCode="_(* #,##0.00_);_(* \(#,##0.00\);_(* &quot;-&quot;??_);_(@_)">
                  <c:v>77.659731999999991</c:v>
                </c:pt>
                <c:pt idx="682" formatCode="_(* #,##0.00_);_(* \(#,##0.00\);_(* &quot;-&quot;??_);_(@_)">
                  <c:v>77.641987999999998</c:v>
                </c:pt>
                <c:pt idx="683" formatCode="_(* #,##0.00_);_(* \(#,##0.00\);_(* &quot;-&quot;??_);_(@_)">
                  <c:v>77.580387999999985</c:v>
                </c:pt>
                <c:pt idx="684" formatCode="_(* #,##0.00_);_(* \(#,##0.00\);_(* &quot;-&quot;??_);_(@_)">
                  <c:v>77.455991999999981</c:v>
                </c:pt>
                <c:pt idx="685" formatCode="_(* #,##0.00_);_(* \(#,##0.00\);_(* &quot;-&quot;??_);_(@_)">
                  <c:v>77.315283999999977</c:v>
                </c:pt>
                <c:pt idx="686" formatCode="_(* #,##0.00_);_(* \(#,##0.00\);_(* &quot;-&quot;??_);_(@_)">
                  <c:v>77.16089999999997</c:v>
                </c:pt>
                <c:pt idx="687" formatCode="_(* #,##0.00_);_(* \(#,##0.00\);_(* &quot;-&quot;??_);_(@_)">
                  <c:v>77.00567999999997</c:v>
                </c:pt>
                <c:pt idx="688" formatCode="_(* #,##0.00_);_(* \(#,##0.00\);_(* &quot;-&quot;??_);_(@_)">
                  <c:v>76.817079999999976</c:v>
                </c:pt>
                <c:pt idx="689" formatCode="_(* #,##0.00_);_(* \(#,##0.00\);_(* &quot;-&quot;??_);_(@_)">
                  <c:v>76.651451999999978</c:v>
                </c:pt>
                <c:pt idx="690" formatCode="_(* #,##0.00_);_(* \(#,##0.00\);_(* &quot;-&quot;??_);_(@_)">
                  <c:v>76.48582399999998</c:v>
                </c:pt>
                <c:pt idx="691" formatCode="_(* #,##0.00_);_(* \(#,##0.00\);_(* &quot;-&quot;??_);_(@_)">
                  <c:v>76.395583999999985</c:v>
                </c:pt>
                <c:pt idx="692" formatCode="_(* #,##0.00_);_(* \(#,##0.00\);_(* &quot;-&quot;??_);_(@_)">
                  <c:v>76.360895999999997</c:v>
                </c:pt>
                <c:pt idx="693" formatCode="_(* #,##0.00_);_(* \(#,##0.00\);_(* &quot;-&quot;??_);_(@_)">
                  <c:v>76.297999999999988</c:v>
                </c:pt>
                <c:pt idx="694" formatCode="_(* #,##0.00_);_(* \(#,##0.00\);_(* &quot;-&quot;??_);_(@_)">
                  <c:v>76.218483999999989</c:v>
                </c:pt>
                <c:pt idx="695" formatCode="_(* #,##0.00_);_(* \(#,##0.00\);_(* &quot;-&quot;??_);_(@_)">
                  <c:v>76.110539999999986</c:v>
                </c:pt>
                <c:pt idx="696" formatCode="_(* #,##0.00_);_(* \(#,##0.00\);_(* &quot;-&quot;??_);_(@_)">
                  <c:v>76.024743999999984</c:v>
                </c:pt>
                <c:pt idx="697" formatCode="_(* #,##0.00_);_(* \(#,##0.00\);_(* &quot;-&quot;??_);_(@_)">
                  <c:v>75.946559999999977</c:v>
                </c:pt>
                <c:pt idx="698" formatCode="_(* #,##0.00_);_(* \(#,##0.00\);_(* &quot;-&quot;??_);_(@_)">
                  <c:v>75.831991999999985</c:v>
                </c:pt>
                <c:pt idx="699" formatCode="_(* #,##0.00_);_(* \(#,##0.00\);_(* &quot;-&quot;??_);_(@_)">
                  <c:v>75.685416000000004</c:v>
                </c:pt>
                <c:pt idx="700" formatCode="_(* #,##0.00_);_(* \(#,##0.00\);_(* &quot;-&quot;??_);_(@_)">
                  <c:v>75.524596000000003</c:v>
                </c:pt>
                <c:pt idx="701" formatCode="_(* #,##0.00_);_(* \(#,##0.00\);_(* &quot;-&quot;??_);_(@_)">
                  <c:v>75.380044000000012</c:v>
                </c:pt>
                <c:pt idx="702" formatCode="_(* #,##0.00_);_(* \(#,##0.00\);_(* &quot;-&quot;??_);_(@_)">
                  <c:v>75.228036000000003</c:v>
                </c:pt>
                <c:pt idx="703" formatCode="_(* #,##0.00_);_(* \(#,##0.00\);_(* &quot;-&quot;??_);_(@_)">
                  <c:v>75.102695999999995</c:v>
                </c:pt>
                <c:pt idx="704" formatCode="_(* #,##0.00_);_(* \(#,##0.00\);_(* &quot;-&quot;??_);_(@_)">
                  <c:v>74.990404000000012</c:v>
                </c:pt>
                <c:pt idx="705" formatCode="_(* #,##0.00_);_(* \(#,##0.00\);_(* &quot;-&quot;??_);_(@_)">
                  <c:v>74.856983999999997</c:v>
                </c:pt>
                <c:pt idx="706" formatCode="_(* #,##0.00_);_(* \(#,##0.00\);_(* &quot;-&quot;??_);_(@_)">
                  <c:v>74.754316000000003</c:v>
                </c:pt>
                <c:pt idx="707" formatCode="_(* #,##0.00_);_(* \(#,##0.00\);_(* &quot;-&quot;??_);_(@_)">
                  <c:v>74.65064000000001</c:v>
                </c:pt>
                <c:pt idx="708" formatCode="_(* #,##0.00_);_(* \(#,##0.00\);_(* &quot;-&quot;??_);_(@_)">
                  <c:v>74.529284000000004</c:v>
                </c:pt>
                <c:pt idx="709" formatCode="_(* #,##0.00_);_(* \(#,##0.00\);_(* &quot;-&quot;??_);_(@_)">
                  <c:v>74.43150399999999</c:v>
                </c:pt>
                <c:pt idx="710" formatCode="_(* #,##0.00_);_(* \(#,##0.00\);_(* &quot;-&quot;??_);_(@_)">
                  <c:v>74.331540000000004</c:v>
                </c:pt>
                <c:pt idx="711" formatCode="_(* #,##0.00_);_(* \(#,##0.00\);_(* &quot;-&quot;??_);_(@_)">
                  <c:v>74.245251999999994</c:v>
                </c:pt>
                <c:pt idx="712" formatCode="_(* #,##0.00_);_(* \(#,##0.00\);_(* &quot;-&quot;??_);_(@_)">
                  <c:v>74.214063999999993</c:v>
                </c:pt>
                <c:pt idx="713" formatCode="_(* #,##0.00_);_(* \(#,##0.00\);_(* &quot;-&quot;??_);_(@_)">
                  <c:v>74.193659999999994</c:v>
                </c:pt>
                <c:pt idx="714" formatCode="_(* #,##0.00_);_(* \(#,##0.00\);_(* &quot;-&quot;??_);_(@_)">
                  <c:v>74.177548000000002</c:v>
                </c:pt>
                <c:pt idx="715" formatCode="_(* #,##0.00_);_(* \(#,##0.00\);_(* &quot;-&quot;??_);_(@_)">
                  <c:v>74.136720000000011</c:v>
                </c:pt>
                <c:pt idx="716" formatCode="_(* #,##0.00_);_(* \(#,##0.00\);_(* &quot;-&quot;??_);_(@_)">
                  <c:v>74.036407999999994</c:v>
                </c:pt>
                <c:pt idx="717" formatCode="_(* #,##0.00_);_(* \(#,##0.00\);_(* &quot;-&quot;??_);_(@_)">
                  <c:v>73.931280000000001</c:v>
                </c:pt>
                <c:pt idx="718" formatCode="_(* #,##0.00_);_(* \(#,##0.00\);_(* &quot;-&quot;??_);_(@_)">
                  <c:v>73.854359999999986</c:v>
                </c:pt>
                <c:pt idx="719" formatCode="_(* #,##0.00_);_(* \(#,##0.00\);_(* &quot;-&quot;??_);_(@_)">
                  <c:v>73.795075999999995</c:v>
                </c:pt>
                <c:pt idx="720" formatCode="_(* #,##0.00_);_(* \(#,##0.00\);_(* &quot;-&quot;??_);_(@_)">
                  <c:v>73.771227999999994</c:v>
                </c:pt>
                <c:pt idx="721" formatCode="_(* #,##0.00_);_(* \(#,##0.00\);_(* &quot;-&quot;??_);_(@_)">
                  <c:v>73.756140000000002</c:v>
                </c:pt>
                <c:pt idx="722" formatCode="_(* #,##0.00_);_(* \(#,##0.00\);_(* &quot;-&quot;??_);_(@_)">
                  <c:v>73.741051999999996</c:v>
                </c:pt>
                <c:pt idx="723" formatCode="_(* #,##0.00_);_(* \(#,##0.00\);_(* &quot;-&quot;??_);_(@_)">
                  <c:v>73.726056000000014</c:v>
                </c:pt>
                <c:pt idx="724" formatCode="_(* #,##0.00_);_(* \(#,##0.00\);_(* &quot;-&quot;??_);_(@_)">
                  <c:v>73.734612000000013</c:v>
                </c:pt>
                <c:pt idx="725" formatCode="_(* #,##0.00_);_(* \(#,##0.00\);_(* &quot;-&quot;??_);_(@_)">
                  <c:v>73.757412000000016</c:v>
                </c:pt>
                <c:pt idx="726" formatCode="_(* #,##0.00_);_(* \(#,##0.00\);_(* &quot;-&quot;??_);_(@_)">
                  <c:v>73.763944000000009</c:v>
                </c:pt>
                <c:pt idx="727" formatCode="_(* #,##0.00_);_(* \(#,##0.00\);_(* &quot;-&quot;??_);_(@_)">
                  <c:v>73.79419200000001</c:v>
                </c:pt>
                <c:pt idx="728" formatCode="_(* #,##0.00_);_(* \(#,##0.00\);_(* &quot;-&quot;??_);_(@_)">
                  <c:v>73.82444000000001</c:v>
                </c:pt>
                <c:pt idx="729" formatCode="_(* #,##0.00_);_(* \(#,##0.00\);_(* &quot;-&quot;??_);_(@_)">
                  <c:v>73.85468800000001</c:v>
                </c:pt>
                <c:pt idx="730" formatCode="_(* #,##0.00_);_(* \(#,##0.00\);_(* &quot;-&quot;??_);_(@_)">
                  <c:v>73.892628000000016</c:v>
                </c:pt>
                <c:pt idx="731" formatCode="_(* #,##0.00_);_(* \(#,##0.00\);_(* &quot;-&quot;??_);_(@_)">
                  <c:v>73.909844000000007</c:v>
                </c:pt>
                <c:pt idx="732" formatCode="_(* #,##0.00_);_(* \(#,##0.00\);_(* &quot;-&quot;??_);_(@_)">
                  <c:v>73.928068000000025</c:v>
                </c:pt>
                <c:pt idx="733" formatCode="_(* #,##0.00_);_(* \(#,##0.00\);_(* &quot;-&quot;??_);_(@_)">
                  <c:v>73.98957200000001</c:v>
                </c:pt>
                <c:pt idx="734" formatCode="_(* #,##0.00_);_(* \(#,##0.00\);_(* &quot;-&quot;??_);_(@_)">
                  <c:v>74.027604000000025</c:v>
                </c:pt>
                <c:pt idx="735" formatCode="_(* #,##0.00_);_(* \(#,##0.00\);_(* &quot;-&quot;??_);_(@_)">
                  <c:v>74.036040000000014</c:v>
                </c:pt>
                <c:pt idx="736" formatCode="_(* #,##0.00_);_(* \(#,##0.00\);_(* &quot;-&quot;??_);_(@_)">
                  <c:v>74.055264000000022</c:v>
                </c:pt>
                <c:pt idx="737" formatCode="_(* #,##0.00_);_(* \(#,##0.00\);_(* &quot;-&quot;??_);_(@_)">
                  <c:v>74.010192000000018</c:v>
                </c:pt>
                <c:pt idx="738" formatCode="_(* #,##0.00_);_(* \(#,##0.00\);_(* &quot;-&quot;??_);_(@_)">
                  <c:v>73.938012000000015</c:v>
                </c:pt>
                <c:pt idx="739" formatCode="_(* #,##0.00_);_(* \(#,##0.00\);_(* &quot;-&quot;??_);_(@_)">
                  <c:v>73.861540000000019</c:v>
                </c:pt>
                <c:pt idx="740" formatCode="_(* #,##0.00_);_(* \(#,##0.00\);_(* &quot;-&quot;??_);_(@_)">
                  <c:v>73.826912000000021</c:v>
                </c:pt>
                <c:pt idx="741" formatCode="_(* #,##0.00_);_(* \(#,##0.00\);_(* &quot;-&quot;??_);_(@_)">
                  <c:v>73.82820000000001</c:v>
                </c:pt>
                <c:pt idx="742" formatCode="_(* #,##0.00_);_(* \(#,##0.00\);_(* &quot;-&quot;??_);_(@_)">
                  <c:v>73.814716000000018</c:v>
                </c:pt>
                <c:pt idx="743" formatCode="_(* #,##0.00_);_(* \(#,##0.00\);_(* &quot;-&quot;??_);_(@_)">
                  <c:v>73.801808000000023</c:v>
                </c:pt>
                <c:pt idx="744" formatCode="_(* #,##0.00_);_(* \(#,##0.00\);_(* &quot;-&quot;??_);_(@_)">
                  <c:v>73.827568000000014</c:v>
                </c:pt>
                <c:pt idx="745" formatCode="_(* #,##0.00_);_(* \(#,##0.00\);_(* &quot;-&quot;??_);_(@_)">
                  <c:v>73.855760000000018</c:v>
                </c:pt>
                <c:pt idx="746" formatCode="_(* #,##0.00_);_(* \(#,##0.00\);_(* &quot;-&quot;??_);_(@_)">
                  <c:v>73.875192000000013</c:v>
                </c:pt>
                <c:pt idx="747" formatCode="_(* #,##0.00_);_(* \(#,##0.00\);_(* &quot;-&quot;??_);_(@_)">
                  <c:v>73.914439999999999</c:v>
                </c:pt>
                <c:pt idx="748" formatCode="_(* #,##0.00_);_(* \(#,##0.00\);_(* &quot;-&quot;??_);_(@_)">
                  <c:v>73.984828000000022</c:v>
                </c:pt>
                <c:pt idx="749" formatCode="_(* #,##0.00_);_(* \(#,##0.00\);_(* &quot;-&quot;??_);_(@_)">
                  <c:v>74.031399999999991</c:v>
                </c:pt>
                <c:pt idx="750" formatCode="_(* #,##0.00_);_(* \(#,##0.00\);_(* &quot;-&quot;??_);_(@_)">
                  <c:v>74.123788000000019</c:v>
                </c:pt>
                <c:pt idx="751" formatCode="_(* #,##0.00_);_(* \(#,##0.00\);_(* &quot;-&quot;??_);_(@_)">
                  <c:v>74.218868000000015</c:v>
                </c:pt>
                <c:pt idx="752" formatCode="_(* #,##0.00_);_(* \(#,##0.00\);_(* &quot;-&quot;??_);_(@_)">
                  <c:v>74.313948000000011</c:v>
                </c:pt>
                <c:pt idx="753" formatCode="_(* #,##0.00_);_(* \(#,##0.00\);_(* &quot;-&quot;??_);_(@_)">
                  <c:v>74.409027999999992</c:v>
                </c:pt>
                <c:pt idx="754" formatCode="_(* #,##0.00_);_(* \(#,##0.00\);_(* &quot;-&quot;??_);_(@_)">
                  <c:v>74.474211999999994</c:v>
                </c:pt>
                <c:pt idx="755" formatCode="_(* #,##0.00_);_(* \(#,##0.00\);_(* &quot;-&quot;??_);_(@_)">
                  <c:v>74.555388000000008</c:v>
                </c:pt>
                <c:pt idx="756" formatCode="_(* #,##0.00_);_(* \(#,##0.00\);_(* &quot;-&quot;??_);_(@_)">
                  <c:v>74.643563999999998</c:v>
                </c:pt>
                <c:pt idx="757" formatCode="_(* #,##0.00_);_(* \(#,##0.00\);_(* &quot;-&quot;??_);_(@_)">
                  <c:v>74.717707999999988</c:v>
                </c:pt>
                <c:pt idx="758" formatCode="_(* #,##0.00_);_(* \(#,##0.00\);_(* &quot;-&quot;??_);_(@_)">
                  <c:v>74.741507999999996</c:v>
                </c:pt>
                <c:pt idx="759" formatCode="_(* #,##0.00_);_(* \(#,##0.00\);_(* &quot;-&quot;??_);_(@_)">
                  <c:v>74.775283999999999</c:v>
                </c:pt>
                <c:pt idx="760" formatCode="_(* #,##0.00_);_(* \(#,##0.00\);_(* &quot;-&quot;??_);_(@_)">
                  <c:v>74.838655999999986</c:v>
                </c:pt>
                <c:pt idx="761" formatCode="_(* #,##0.00_);_(* \(#,##0.00\);_(* &quot;-&quot;??_);_(@_)">
                  <c:v>74.857219999999984</c:v>
                </c:pt>
                <c:pt idx="762" formatCode="_(* #,##0.00_);_(* \(#,##0.00\);_(* &quot;-&quot;??_);_(@_)">
                  <c:v>74.880175999999992</c:v>
                </c:pt>
                <c:pt idx="763" formatCode="_(* #,##0.00_);_(* \(#,##0.00\);_(* &quot;-&quot;??_);_(@_)">
                  <c:v>74.89246799999998</c:v>
                </c:pt>
                <c:pt idx="764" formatCode="_(* #,##0.00_);_(* \(#,##0.00\);_(* &quot;-&quot;??_);_(@_)">
                  <c:v>74.900971999999982</c:v>
                </c:pt>
                <c:pt idx="765" formatCode="_(* #,##0.00_);_(* \(#,##0.00\);_(* &quot;-&quot;??_);_(@_)">
                  <c:v>74.899543999999977</c:v>
                </c:pt>
                <c:pt idx="766" formatCode="_(* #,##0.00_);_(* \(#,##0.00\);_(* &quot;-&quot;??_);_(@_)">
                  <c:v>74.908083999999974</c:v>
                </c:pt>
                <c:pt idx="767" formatCode="_(* #,##0.00_);_(* \(#,##0.00\);_(* &quot;-&quot;??_);_(@_)">
                  <c:v>74.931395999999992</c:v>
                </c:pt>
                <c:pt idx="768" formatCode="_(* #,##0.00_);_(* \(#,##0.00\);_(* &quot;-&quot;??_);_(@_)">
                  <c:v>74.92898799999999</c:v>
                </c:pt>
                <c:pt idx="769" formatCode="_(* #,##0.00_);_(* \(#,##0.00\);_(* &quot;-&quot;??_);_(@_)">
                  <c:v>74.886107999999993</c:v>
                </c:pt>
                <c:pt idx="770" formatCode="_(* #,##0.00_);_(* \(#,##0.00\);_(* &quot;-&quot;??_);_(@_)">
                  <c:v>74.862324000000001</c:v>
                </c:pt>
                <c:pt idx="771" formatCode="_(* #,##0.00_);_(* \(#,##0.00\);_(* &quot;-&quot;??_);_(@_)">
                  <c:v>74.838883999999993</c:v>
                </c:pt>
                <c:pt idx="772" formatCode="_(* #,##0.00_);_(* \(#,##0.00\);_(* &quot;-&quot;??_);_(@_)">
                  <c:v>74.803476000000003</c:v>
                </c:pt>
                <c:pt idx="773" formatCode="_(* #,##0.00_);_(* \(#,##0.00\);_(* &quot;-&quot;??_);_(@_)">
                  <c:v>74.737392</c:v>
                </c:pt>
                <c:pt idx="774" formatCode="_(* #,##0.00_);_(* \(#,##0.00\);_(* &quot;-&quot;??_);_(@_)">
                  <c:v>74.695123999999993</c:v>
                </c:pt>
                <c:pt idx="775" formatCode="_(* #,##0.00_);_(* \(#,##0.00\);_(* &quot;-&quot;??_);_(@_)">
                  <c:v>74.607040000000012</c:v>
                </c:pt>
                <c:pt idx="776" formatCode="_(* #,##0.00_);_(* \(#,##0.00\);_(* &quot;-&quot;??_);_(@_)">
                  <c:v>74.516264000000007</c:v>
                </c:pt>
                <c:pt idx="777" formatCode="_(* #,##0.00_);_(* \(#,##0.00\);_(* &quot;-&quot;??_);_(@_)">
                  <c:v>74.416284000000019</c:v>
                </c:pt>
                <c:pt idx="778" formatCode="_(* #,##0.00_);_(* \(#,##0.00\);_(* &quot;-&quot;??_);_(@_)">
                  <c:v>74.305164000000019</c:v>
                </c:pt>
                <c:pt idx="779" formatCode="_(* #,##0.00_);_(* \(#,##0.00\);_(* &quot;-&quot;??_);_(@_)">
                  <c:v>74.262444000000045</c:v>
                </c:pt>
                <c:pt idx="780" formatCode="_(* #,##0.00_);_(* \(#,##0.00\);_(* &quot;-&quot;??_);_(@_)">
                  <c:v>74.203732000000031</c:v>
                </c:pt>
                <c:pt idx="781" formatCode="_(* #,##0.00_);_(* \(#,##0.00\);_(* &quot;-&quot;??_);_(@_)">
                  <c:v>74.13802000000004</c:v>
                </c:pt>
                <c:pt idx="782" formatCode="_(* #,##0.00_);_(* \(#,##0.00\);_(* &quot;-&quot;??_);_(@_)">
                  <c:v>74.070640000000026</c:v>
                </c:pt>
                <c:pt idx="783" formatCode="_(* #,##0.00_);_(* \(#,##0.00\);_(* &quot;-&quot;??_);_(@_)">
                  <c:v>74.049232000000018</c:v>
                </c:pt>
                <c:pt idx="784" formatCode="_(* #,##0.00_);_(* \(#,##0.00\);_(* &quot;-&quot;??_);_(@_)">
                  <c:v>73.985552000000027</c:v>
                </c:pt>
                <c:pt idx="785" formatCode="_(* #,##0.00_);_(* \(#,##0.00\);_(* &quot;-&quot;??_);_(@_)">
                  <c:v>73.932580000000002</c:v>
                </c:pt>
                <c:pt idx="786" formatCode="_(* #,##0.00_);_(* \(#,##0.00\);_(* &quot;-&quot;??_);_(@_)">
                  <c:v>73.939272000000017</c:v>
                </c:pt>
                <c:pt idx="787" formatCode="_(* #,##0.00_);_(* \(#,##0.00\);_(* &quot;-&quot;??_);_(@_)">
                  <c:v>73.951604000000003</c:v>
                </c:pt>
                <c:pt idx="788" formatCode="_(* #,##0.00_);_(* \(#,##0.00\);_(* &quot;-&quot;??_);_(@_)">
                  <c:v>73.974599999999995</c:v>
                </c:pt>
                <c:pt idx="789" formatCode="_(* #,##0.00_);_(* \(#,##0.00\);_(* &quot;-&quot;??_);_(@_)">
                  <c:v>74.001384000000002</c:v>
                </c:pt>
                <c:pt idx="790" formatCode="_(* #,##0.00_);_(* \(#,##0.00\);_(* &quot;-&quot;??_);_(@_)">
                  <c:v>74.014431999999985</c:v>
                </c:pt>
                <c:pt idx="791" formatCode="_(* #,##0.00_);_(* \(#,##0.00\);_(* &quot;-&quot;??_);_(@_)">
                  <c:v>74.018491999999981</c:v>
                </c:pt>
                <c:pt idx="792" formatCode="_(* #,##0.00_);_(* \(#,##0.00\);_(* &quot;-&quot;??_);_(@_)">
                  <c:v>74.000963999999996</c:v>
                </c:pt>
                <c:pt idx="793" formatCode="_(* #,##0.00_);_(* \(#,##0.00\);_(* &quot;-&quot;??_);_(@_)">
                  <c:v>74.008919999999989</c:v>
                </c:pt>
                <c:pt idx="794" formatCode="_(* #,##0.00_);_(* \(#,##0.00\);_(* &quot;-&quot;??_);_(@_)">
                  <c:v>74.017664000000011</c:v>
                </c:pt>
                <c:pt idx="795" formatCode="_(* #,##0.00_);_(* \(#,##0.00\);_(* &quot;-&quot;??_);_(@_)">
                  <c:v>74.007311999999999</c:v>
                </c:pt>
                <c:pt idx="796" formatCode="_(* #,##0.00_);_(* \(#,##0.00\);_(* &quot;-&quot;??_);_(@_)">
                  <c:v>73.985560000000007</c:v>
                </c:pt>
                <c:pt idx="797" formatCode="_(* #,##0.00_);_(* \(#,##0.00\);_(* &quot;-&quot;??_);_(@_)">
                  <c:v>73.945167999999995</c:v>
                </c:pt>
                <c:pt idx="798" formatCode="_(* #,##0.00_);_(* \(#,##0.00\);_(* &quot;-&quot;??_);_(@_)">
                  <c:v>73.909912000000006</c:v>
                </c:pt>
                <c:pt idx="799" formatCode="_(* #,##0.00_);_(* \(#,##0.00\);_(* &quot;-&quot;??_);_(@_)">
                  <c:v>73.896907999999996</c:v>
                </c:pt>
                <c:pt idx="800" formatCode="_(* #,##0.00_);_(* \(#,##0.00\);_(* &quot;-&quot;??_);_(@_)">
                  <c:v>73.903135999999989</c:v>
                </c:pt>
                <c:pt idx="801" formatCode="_(* #,##0.00_);_(* \(#,##0.00\);_(* &quot;-&quot;??_);_(@_)">
                  <c:v>73.909363999999997</c:v>
                </c:pt>
                <c:pt idx="802" formatCode="_(* #,##0.00_);_(* \(#,##0.00\);_(* &quot;-&quot;??_);_(@_)">
                  <c:v>73.924795999999986</c:v>
                </c:pt>
                <c:pt idx="803" formatCode="_(* #,##0.00_);_(* \(#,##0.00\);_(* &quot;-&quot;??_);_(@_)">
                  <c:v>73.970147999999995</c:v>
                </c:pt>
                <c:pt idx="804" formatCode="_(* #,##0.00_);_(* \(#,##0.00\);_(* &quot;-&quot;??_);_(@_)">
                  <c:v>74.006996000000001</c:v>
                </c:pt>
                <c:pt idx="805" formatCode="_(* #,##0.00_);_(* \(#,##0.00\);_(* &quot;-&quot;??_);_(@_)">
                  <c:v>74.075643999999997</c:v>
                </c:pt>
                <c:pt idx="806" formatCode="_(* #,##0.00_);_(* \(#,##0.00\);_(* &quot;-&quot;??_);_(@_)">
                  <c:v>74.145115999999987</c:v>
                </c:pt>
                <c:pt idx="807" formatCode="_(* #,##0.00_);_(* \(#,##0.00\);_(* &quot;-&quot;??_);_(@_)">
                  <c:v>74.213627999999986</c:v>
                </c:pt>
                <c:pt idx="808" formatCode="_(* #,##0.00_);_(* \(#,##0.00\);_(* &quot;-&quot;??_);_(@_)">
                  <c:v>74.260911999999976</c:v>
                </c:pt>
                <c:pt idx="809" formatCode="_(* #,##0.00_);_(* \(#,##0.00\);_(* &quot;-&quot;??_);_(@_)">
                  <c:v>74.350467999999978</c:v>
                </c:pt>
                <c:pt idx="810" formatCode="_(* #,##0.00_);_(* \(#,##0.00\);_(* &quot;-&quot;??_);_(@_)">
                  <c:v>74.432159999999982</c:v>
                </c:pt>
                <c:pt idx="811" formatCode="_(* #,##0.00_);_(* \(#,##0.00\);_(* &quot;-&quot;??_);_(@_)">
                  <c:v>74.483151999999976</c:v>
                </c:pt>
                <c:pt idx="812" formatCode="_(* #,##0.00_);_(* \(#,##0.00\);_(* &quot;-&quot;??_);_(@_)">
                  <c:v>74.531543999999982</c:v>
                </c:pt>
                <c:pt idx="813" formatCode="_(* #,##0.00_);_(* \(#,##0.00\);_(* &quot;-&quot;??_);_(@_)">
                  <c:v>74.586735999999988</c:v>
                </c:pt>
                <c:pt idx="814" formatCode="_(* #,##0.00_);_(* \(#,##0.00\);_(* &quot;-&quot;??_);_(@_)">
                  <c:v>74.652571999999978</c:v>
                </c:pt>
                <c:pt idx="815" formatCode="_(* #,##0.00_);_(* \(#,##0.00\);_(* &quot;-&quot;??_);_(@_)">
                  <c:v>74.724947999999983</c:v>
                </c:pt>
                <c:pt idx="816" formatCode="_(* #,##0.00_);_(* \(#,##0.00\);_(* &quot;-&quot;??_);_(@_)">
                  <c:v>74.806311999999991</c:v>
                </c:pt>
                <c:pt idx="817" formatCode="_(* #,##0.00_);_(* \(#,##0.00\);_(* &quot;-&quot;??_);_(@_)">
                  <c:v>74.930535999999989</c:v>
                </c:pt>
                <c:pt idx="818" formatCode="_(* #,##0.00_);_(* \(#,##0.00\);_(* &quot;-&quot;??_);_(@_)">
                  <c:v>75.045419999999993</c:v>
                </c:pt>
                <c:pt idx="819" formatCode="_(* #,##0.00_);_(* \(#,##0.00\);_(* &quot;-&quot;??_);_(@_)">
                  <c:v>75.216015999999996</c:v>
                </c:pt>
                <c:pt idx="820" formatCode="_(* #,##0.00_);_(* \(#,##0.00\);_(* &quot;-&quot;??_);_(@_)">
                  <c:v>75.359735999999998</c:v>
                </c:pt>
                <c:pt idx="821" formatCode="_(* #,##0.00_);_(* \(#,##0.00\);_(* &quot;-&quot;??_);_(@_)">
                  <c:v>75.517095999999995</c:v>
                </c:pt>
                <c:pt idx="822" formatCode="_(* #,##0.00_);_(* \(#,##0.00\);_(* &quot;-&quot;??_);_(@_)">
                  <c:v>75.685248000000001</c:v>
                </c:pt>
                <c:pt idx="823" formatCode="_(* #,##0.00_);_(* \(#,##0.00\);_(* &quot;-&quot;??_);_(@_)">
                  <c:v>75.847800000000007</c:v>
                </c:pt>
                <c:pt idx="824" formatCode="_(* #,##0.00_);_(* \(#,##0.00\);_(* &quot;-&quot;??_);_(@_)">
                  <c:v>76.001887999999994</c:v>
                </c:pt>
                <c:pt idx="825" formatCode="_(* #,##0.00_);_(* \(#,##0.00\);_(* &quot;-&quot;??_);_(@_)">
                  <c:v>76.126468000000017</c:v>
                </c:pt>
                <c:pt idx="826" formatCode="_(* #,##0.00_);_(* \(#,##0.00\);_(* &quot;-&quot;??_);_(@_)">
                  <c:v>76.188212000000007</c:v>
                </c:pt>
                <c:pt idx="827" formatCode="_(* #,##0.00_);_(* \(#,##0.00\);_(* &quot;-&quot;??_);_(@_)">
                  <c:v>76.301884000000015</c:v>
                </c:pt>
                <c:pt idx="828" formatCode="_(* #,##0.00_);_(* \(#,##0.00\);_(* &quot;-&quot;??_);_(@_)">
                  <c:v>76.33968400000002</c:v>
                </c:pt>
                <c:pt idx="829" formatCode="_(* #,##0.00_);_(* \(#,##0.00\);_(* &quot;-&quot;??_);_(@_)">
                  <c:v>76.347484000000009</c:v>
                </c:pt>
                <c:pt idx="830" formatCode="_(* #,##0.00_);_(* \(#,##0.00\);_(* &quot;-&quot;??_);_(@_)">
                  <c:v>76.323484000000008</c:v>
                </c:pt>
                <c:pt idx="831" formatCode="_(* #,##0.00_);_(* \(#,##0.00\);_(* &quot;-&quot;??_);_(@_)">
                  <c:v>76.326483999999994</c:v>
                </c:pt>
                <c:pt idx="832" formatCode="_(* #,##0.00_);_(* \(#,##0.00\);_(* &quot;-&quot;??_);_(@_)">
                  <c:v>76.336799999999997</c:v>
                </c:pt>
                <c:pt idx="833" formatCode="_(* #,##0.00_);_(* \(#,##0.00\);_(* &quot;-&quot;??_);_(@_)">
                  <c:v>76.379288000000003</c:v>
                </c:pt>
                <c:pt idx="834" formatCode="_(* #,##0.00_);_(* \(#,##0.00\);_(* &quot;-&quot;??_);_(@_)">
                  <c:v>76.40585200000001</c:v>
                </c:pt>
                <c:pt idx="835" formatCode="_(* #,##0.00_);_(* \(#,##0.00\);_(* &quot;-&quot;??_);_(@_)">
                  <c:v>76.376276000000018</c:v>
                </c:pt>
                <c:pt idx="836" formatCode="_(* #,##0.00_);_(* \(#,##0.00\);_(* &quot;-&quot;??_);_(@_)">
                  <c:v>76.351756000000009</c:v>
                </c:pt>
                <c:pt idx="837" formatCode="_(* #,##0.00_);_(* \(#,##0.00\);_(* &quot;-&quot;??_);_(@_)">
                  <c:v>76.329836000000014</c:v>
                </c:pt>
                <c:pt idx="838" formatCode="_(* #,##0.00_);_(* \(#,##0.00\);_(* &quot;-&quot;??_);_(@_)">
                  <c:v>76.288264000000012</c:v>
                </c:pt>
                <c:pt idx="839" formatCode="_(* #,##0.00_);_(* \(#,##0.00\);_(* &quot;-&quot;??_);_(@_)">
                  <c:v>76.243640000000013</c:v>
                </c:pt>
                <c:pt idx="840" formatCode="_(* #,##0.00_);_(* \(#,##0.00\);_(* &quot;-&quot;??_);_(@_)">
                  <c:v>76.198264000000023</c:v>
                </c:pt>
                <c:pt idx="841" formatCode="_(* #,##0.00_);_(* \(#,##0.00\);_(* &quot;-&quot;??_);_(@_)">
                  <c:v>76.130620000000022</c:v>
                </c:pt>
                <c:pt idx="842" formatCode="_(* #,##0.00_);_(* \(#,##0.00\);_(* &quot;-&quot;??_);_(@_)">
                  <c:v>76.060216000000011</c:v>
                </c:pt>
                <c:pt idx="843" formatCode="_(* #,##0.00_);_(* \(#,##0.00\);_(* &quot;-&quot;??_);_(@_)">
                  <c:v>75.998812000000015</c:v>
                </c:pt>
                <c:pt idx="844" formatCode="_(* #,##0.00_);_(* \(#,##0.00\);_(* &quot;-&quot;??_);_(@_)">
                  <c:v>75.881696000000019</c:v>
                </c:pt>
                <c:pt idx="845" formatCode="_(* #,##0.00_);_(* \(#,##0.00\);_(* &quot;-&quot;??_);_(@_)">
                  <c:v>75.791456000000011</c:v>
                </c:pt>
                <c:pt idx="846" formatCode="_(* #,##0.00_);_(* \(#,##0.00\);_(* &quot;-&quot;??_);_(@_)">
                  <c:v>75.715096000000003</c:v>
                </c:pt>
                <c:pt idx="847" formatCode="_(* #,##0.00_);_(* \(#,##0.00\);_(* &quot;-&quot;??_);_(@_)">
                  <c:v>75.622935999999996</c:v>
                </c:pt>
                <c:pt idx="848" formatCode="_(* #,##0.00_);_(* \(#,##0.00\);_(* &quot;-&quot;??_);_(@_)">
                  <c:v>75.519387999999992</c:v>
                </c:pt>
                <c:pt idx="849" formatCode="_(* #,##0.00_);_(* \(#,##0.00\);_(* &quot;-&quot;??_);_(@_)">
                  <c:v>75.384463999999994</c:v>
                </c:pt>
                <c:pt idx="850" formatCode="_(* #,##0.00_);_(* \(#,##0.00\);_(* &quot;-&quot;??_);_(@_)">
                  <c:v>75.259816000000001</c:v>
                </c:pt>
                <c:pt idx="851" formatCode="_(* #,##0.00_);_(* \(#,##0.00\);_(* &quot;-&quot;??_);_(@_)">
                  <c:v>75.198003999999997</c:v>
                </c:pt>
                <c:pt idx="852" formatCode="_(* #,##0.00_);_(* \(#,##0.00\);_(* &quot;-&quot;??_);_(@_)">
                  <c:v>75.084264000000019</c:v>
                </c:pt>
                <c:pt idx="853" formatCode="_(* #,##0.00_);_(* \(#,##0.00\);_(* &quot;-&quot;??_);_(@_)">
                  <c:v>75.028392000000011</c:v>
                </c:pt>
                <c:pt idx="854" formatCode="_(* #,##0.00_);_(* \(#,##0.00\);_(* &quot;-&quot;??_);_(@_)">
                  <c:v>74.967852000000008</c:v>
                </c:pt>
                <c:pt idx="855" formatCode="_(* #,##0.00_);_(* \(#,##0.00\);_(* &quot;-&quot;??_);_(@_)">
                  <c:v>74.91997600000002</c:v>
                </c:pt>
                <c:pt idx="856" formatCode="_(* #,##0.00_);_(* \(#,##0.00\);_(* &quot;-&quot;??_);_(@_)">
                  <c:v>74.829884000000007</c:v>
                </c:pt>
                <c:pt idx="857" formatCode="_(* #,##0.00_);_(* \(#,##0.00\);_(* &quot;-&quot;??_);_(@_)">
                  <c:v>74.749135999999993</c:v>
                </c:pt>
                <c:pt idx="858" formatCode="_(* #,##0.00_);_(* \(#,##0.00\);_(* &quot;-&quot;??_);_(@_)">
                  <c:v>74.636216000000005</c:v>
                </c:pt>
                <c:pt idx="859" formatCode="_(* #,##0.00_);_(* \(#,##0.00\);_(* &quot;-&quot;??_);_(@_)">
                  <c:v>74.533496000000014</c:v>
                </c:pt>
                <c:pt idx="860" formatCode="_(* #,##0.00_);_(* \(#,##0.00\);_(* &quot;-&quot;??_);_(@_)">
                  <c:v>74.477892000000011</c:v>
                </c:pt>
                <c:pt idx="861" formatCode="_(* #,##0.00_);_(* \(#,##0.00\);_(* &quot;-&quot;??_);_(@_)">
                  <c:v>74.42143200000001</c:v>
                </c:pt>
                <c:pt idx="862" formatCode="_(* #,##0.00_);_(* \(#,##0.00\);_(* &quot;-&quot;??_);_(@_)">
                  <c:v>74.361887999999993</c:v>
                </c:pt>
                <c:pt idx="863" formatCode="_(* #,##0.00_);_(* \(#,##0.00\);_(* &quot;-&quot;??_);_(@_)">
                  <c:v>74.314379999999986</c:v>
                </c:pt>
                <c:pt idx="864" formatCode="_(* #,##0.00_);_(* \(#,##0.00\);_(* &quot;-&quot;??_);_(@_)">
                  <c:v>74.259280000000004</c:v>
                </c:pt>
                <c:pt idx="865" formatCode="_(* #,##0.00_);_(* \(#,##0.00\);_(* &quot;-&quot;??_);_(@_)">
                  <c:v>74.204931999999985</c:v>
                </c:pt>
                <c:pt idx="866" formatCode="_(* #,##0.00_);_(* \(#,##0.00\);_(* &quot;-&quot;??_);_(@_)">
                  <c:v>74.170704000000001</c:v>
                </c:pt>
                <c:pt idx="867" formatCode="_(* #,##0.00_);_(* \(#,##0.00\);_(* &quot;-&quot;??_);_(@_)">
                  <c:v>74.112752</c:v>
                </c:pt>
                <c:pt idx="868" formatCode="_(* #,##0.00_);_(* \(#,##0.00\);_(* &quot;-&quot;??_);_(@_)">
                  <c:v>74.057896</c:v>
                </c:pt>
                <c:pt idx="869" formatCode="_(* #,##0.00_);_(* \(#,##0.00\);_(* &quot;-&quot;??_);_(@_)">
                  <c:v>74.002412000000007</c:v>
                </c:pt>
                <c:pt idx="870" formatCode="_(* #,##0.00_);_(* \(#,##0.00\);_(* &quot;-&quot;??_);_(@_)">
                  <c:v>73.952088000000003</c:v>
                </c:pt>
                <c:pt idx="871" formatCode="_(* #,##0.00_);_(* \(#,##0.00\);_(* &quot;-&quot;??_);_(@_)">
                  <c:v>73.885299999999987</c:v>
                </c:pt>
                <c:pt idx="872" formatCode="_(* #,##0.00_);_(* \(#,##0.00\);_(* &quot;-&quot;??_);_(@_)">
                  <c:v>73.834312000000011</c:v>
                </c:pt>
                <c:pt idx="873" formatCode="_(* #,##0.00_);_(* \(#,##0.00\);_(* &quot;-&quot;??_);_(@_)">
                  <c:v>73.783092000000011</c:v>
                </c:pt>
                <c:pt idx="874" formatCode="_(* #,##0.00_);_(* \(#,##0.00\);_(* &quot;-&quot;??_);_(@_)">
                  <c:v>73.747243999999995</c:v>
                </c:pt>
                <c:pt idx="875" formatCode="_(* #,##0.00_);_(* \(#,##0.00\);_(* &quot;-&quot;??_);_(@_)">
                  <c:v>73.721668000000008</c:v>
                </c:pt>
                <c:pt idx="876" formatCode="_(* #,##0.00_);_(* \(#,##0.00\);_(* &quot;-&quot;??_);_(@_)">
                  <c:v>73.686719999999994</c:v>
                </c:pt>
                <c:pt idx="877" formatCode="_(* #,##0.00_);_(* \(#,##0.00\);_(* &quot;-&quot;??_);_(@_)">
                  <c:v>73.652112000000002</c:v>
                </c:pt>
                <c:pt idx="878" formatCode="_(* #,##0.00_);_(* \(#,##0.00\);_(* &quot;-&quot;??_);_(@_)">
                  <c:v>73.616727999999995</c:v>
                </c:pt>
                <c:pt idx="879" formatCode="_(* #,##0.00_);_(* \(#,##0.00\);_(* &quot;-&quot;??_);_(@_)">
                  <c:v>73.586011999999982</c:v>
                </c:pt>
                <c:pt idx="880" formatCode="_(* #,##0.00_);_(* \(#,##0.00\);_(* &quot;-&quot;??_);_(@_)">
                  <c:v>73.528923999999975</c:v>
                </c:pt>
                <c:pt idx="881" formatCode="_(* #,##0.00_);_(* \(#,##0.00\);_(* &quot;-&quot;??_);_(@_)">
                  <c:v>73.482075999999978</c:v>
                </c:pt>
                <c:pt idx="882" formatCode="_(* #,##0.00_);_(* \(#,##0.00\);_(* &quot;-&quot;??_);_(@_)">
                  <c:v>73.405519999999981</c:v>
                </c:pt>
                <c:pt idx="883" formatCode="_(* #,##0.00_);_(* \(#,##0.00\);_(* &quot;-&quot;??_);_(@_)">
                  <c:v>73.333543999999989</c:v>
                </c:pt>
                <c:pt idx="884" formatCode="_(* #,##0.00_);_(* \(#,##0.00\);_(* &quot;-&quot;??_);_(@_)">
                  <c:v>73.24658399999997</c:v>
                </c:pt>
                <c:pt idx="885" formatCode="_(* #,##0.00_);_(* \(#,##0.00\);_(* &quot;-&quot;??_);_(@_)">
                  <c:v>73.165803999999994</c:v>
                </c:pt>
                <c:pt idx="886" formatCode="_(* #,##0.00_);_(* \(#,##0.00\);_(* &quot;-&quot;??_);_(@_)">
                  <c:v>73.085879999999975</c:v>
                </c:pt>
                <c:pt idx="887" formatCode="_(* #,##0.00_);_(* \(#,##0.00\);_(* &quot;-&quot;??_);_(@_)">
                  <c:v>73.00903999999997</c:v>
                </c:pt>
                <c:pt idx="888" formatCode="_(* #,##0.00_);_(* \(#,##0.00\);_(* &quot;-&quot;??_);_(@_)">
                  <c:v>72.939099999999968</c:v>
                </c:pt>
                <c:pt idx="889" formatCode="_(* #,##0.00_);_(* \(#,##0.00\);_(* &quot;-&quot;??_);_(@_)">
                  <c:v>72.877179999999981</c:v>
                </c:pt>
                <c:pt idx="890" formatCode="_(* #,##0.00_);_(* \(#,##0.00\);_(* &quot;-&quot;??_);_(@_)">
                  <c:v>72.834159999999969</c:v>
                </c:pt>
                <c:pt idx="891" formatCode="_(* #,##0.00_);_(* \(#,##0.00\);_(* &quot;-&quot;??_);_(@_)">
                  <c:v>72.781959999999984</c:v>
                </c:pt>
                <c:pt idx="892" formatCode="_(* #,##0.00_);_(* \(#,##0.00\);_(* &quot;-&quot;??_);_(@_)">
                  <c:v>72.734971999999985</c:v>
                </c:pt>
                <c:pt idx="893" formatCode="_(* #,##0.00_);_(* \(#,##0.00\);_(* &quot;-&quot;??_);_(@_)">
                  <c:v>72.684888000000001</c:v>
                </c:pt>
                <c:pt idx="894" formatCode="_(* #,##0.00_);_(* \(#,##0.00\);_(* &quot;-&quot;??_);_(@_)">
                  <c:v>72.674515999999997</c:v>
                </c:pt>
                <c:pt idx="895" formatCode="_(* #,##0.00_);_(* \(#,##0.00\);_(* &quot;-&quot;??_);_(@_)">
                  <c:v>72.657679999999999</c:v>
                </c:pt>
                <c:pt idx="896" formatCode="_(* #,##0.00_);_(* \(#,##0.00\);_(* &quot;-&quot;??_);_(@_)">
                  <c:v>72.620884000000004</c:v>
                </c:pt>
                <c:pt idx="897" formatCode="_(* #,##0.00_);_(* \(#,##0.00\);_(* &quot;-&quot;??_);_(@_)">
                  <c:v>72.570444000000009</c:v>
                </c:pt>
                <c:pt idx="898" formatCode="_(* #,##0.00_);_(* \(#,##0.00\);_(* &quot;-&quot;??_);_(@_)">
                  <c:v>72.525360000000006</c:v>
                </c:pt>
                <c:pt idx="899" formatCode="_(* #,##0.00_);_(* \(#,##0.00\);_(* &quot;-&quot;??_);_(@_)">
                  <c:v>72.482492000000008</c:v>
                </c:pt>
                <c:pt idx="900" formatCode="_(* #,##0.00_);_(* \(#,##0.00\);_(* &quot;-&quot;??_);_(@_)">
                  <c:v>72.429352000000009</c:v>
                </c:pt>
                <c:pt idx="901" formatCode="_(* #,##0.00_);_(* \(#,##0.00\);_(* &quot;-&quot;??_);_(@_)">
                  <c:v>72.385915999999995</c:v>
                </c:pt>
                <c:pt idx="902" formatCode="_(* #,##0.00_);_(* \(#,##0.00\);_(* &quot;-&quot;??_);_(@_)">
                  <c:v>72.349923999999987</c:v>
                </c:pt>
                <c:pt idx="903" formatCode="_(* #,##0.00_);_(* \(#,##0.00\);_(* &quot;-&quot;??_);_(@_)">
                  <c:v>72.327976000000007</c:v>
                </c:pt>
                <c:pt idx="904" formatCode="_(* #,##0.00_);_(* \(#,##0.00\);_(* &quot;-&quot;??_);_(@_)">
                  <c:v>72.313435999999996</c:v>
                </c:pt>
                <c:pt idx="905" formatCode="_(* #,##0.00_);_(* \(#,##0.00\);_(* &quot;-&quot;??_);_(@_)">
                  <c:v>72.34096000000001</c:v>
                </c:pt>
                <c:pt idx="906" formatCode="_(* #,##0.00_);_(* \(#,##0.00\);_(* &quot;-&quot;??_);_(@_)">
                  <c:v>72.372636</c:v>
                </c:pt>
                <c:pt idx="907" formatCode="_(* #,##0.00_);_(* \(#,##0.00\);_(* &quot;-&quot;??_);_(@_)">
                  <c:v>72.434020000000004</c:v>
                </c:pt>
                <c:pt idx="908" formatCode="_(* #,##0.00_);_(* \(#,##0.00\);_(* &quot;-&quot;??_);_(@_)">
                  <c:v>72.480284000000012</c:v>
                </c:pt>
                <c:pt idx="909" formatCode="_(* #,##0.00_);_(* \(#,##0.00\);_(* &quot;-&quot;??_);_(@_)">
                  <c:v>72.54373600000001</c:v>
                </c:pt>
                <c:pt idx="910" formatCode="_(* #,##0.00_);_(* \(#,##0.00\);_(* &quot;-&quot;??_);_(@_)">
                  <c:v>72.638868000000016</c:v>
                </c:pt>
                <c:pt idx="911" formatCode="_(* #,##0.00_);_(* \(#,##0.00\);_(* &quot;-&quot;??_);_(@_)">
                  <c:v>72.779488000000015</c:v>
                </c:pt>
                <c:pt idx="912" formatCode="_(* #,##0.00_);_(* \(#,##0.00\);_(* &quot;-&quot;??_);_(@_)">
                  <c:v>72.89100000000002</c:v>
                </c:pt>
                <c:pt idx="913" formatCode="_(* #,##0.00_);_(* \(#,##0.00\);_(* &quot;-&quot;??_);_(@_)">
                  <c:v>72.996428000000009</c:v>
                </c:pt>
                <c:pt idx="914" formatCode="_(* #,##0.00_);_(* \(#,##0.00\);_(* &quot;-&quot;??_);_(@_)">
                  <c:v>73.093835999999996</c:v>
                </c:pt>
                <c:pt idx="915" formatCode="_(* #,##0.00_);_(* \(#,##0.00\);_(* &quot;-&quot;??_);_(@_)">
                  <c:v>73.17898799999999</c:v>
                </c:pt>
                <c:pt idx="916" formatCode="_(* #,##0.00_);_(* \(#,##0.00\);_(* &quot;-&quot;??_);_(@_)">
                  <c:v>73.252479999999991</c:v>
                </c:pt>
                <c:pt idx="917" formatCode="_(* #,##0.00_);_(* \(#,##0.00\);_(* &quot;-&quot;??_);_(@_)">
                  <c:v>73.328559999999996</c:v>
                </c:pt>
                <c:pt idx="918" formatCode="_(* #,##0.00_);_(* \(#,##0.00\);_(* &quot;-&quot;??_);_(@_)">
                  <c:v>73.408483999999987</c:v>
                </c:pt>
                <c:pt idx="919" formatCode="_(* #,##0.00_);_(* \(#,##0.00\);_(* &quot;-&quot;??_);_(@_)">
                  <c:v>73.447159999999997</c:v>
                </c:pt>
                <c:pt idx="920" formatCode="_(* #,##0.00_);_(* \(#,##0.00\);_(* &quot;-&quot;??_);_(@_)">
                  <c:v>73.487139999999997</c:v>
                </c:pt>
                <c:pt idx="921" formatCode="_(* #,##0.00_);_(* \(#,##0.00\);_(* &quot;-&quot;??_);_(@_)">
                  <c:v>73.547080000000008</c:v>
                </c:pt>
                <c:pt idx="922" formatCode="_(* #,##0.00_);_(* \(#,##0.00\);_(* &quot;-&quot;??_);_(@_)">
                  <c:v>73.627892000000017</c:v>
                </c:pt>
                <c:pt idx="923" formatCode="_(* #,##0.00_);_(* \(#,##0.00\);_(* &quot;-&quot;??_);_(@_)">
                  <c:v>73.720755999999994</c:v>
                </c:pt>
                <c:pt idx="924" formatCode="_(* #,##0.00_);_(* \(#,##0.00\);_(* &quot;-&quot;??_);_(@_)">
                  <c:v>73.813767999999996</c:v>
                </c:pt>
                <c:pt idx="925" formatCode="_(* #,##0.00_);_(* \(#,##0.00\);_(* &quot;-&quot;??_);_(@_)">
                  <c:v>73.874772000000007</c:v>
                </c:pt>
                <c:pt idx="926" formatCode="_(* #,##0.00_);_(* \(#,##0.00\);_(* &quot;-&quot;??_);_(@_)">
                  <c:v>73.938316</c:v>
                </c:pt>
                <c:pt idx="927" formatCode="_(* #,##0.00_);_(* \(#,##0.00\);_(* &quot;-&quot;??_);_(@_)">
                  <c:v>73.994075999999993</c:v>
                </c:pt>
                <c:pt idx="928" formatCode="_(* #,##0.00_);_(* \(#,##0.00\);_(* &quot;-&quot;??_);_(@_)">
                  <c:v>74.035792000000001</c:v>
                </c:pt>
                <c:pt idx="929" formatCode="_(* #,##0.00_);_(* \(#,##0.00\);_(* &quot;-&quot;??_);_(@_)">
                  <c:v>74.083368000000007</c:v>
                </c:pt>
                <c:pt idx="930" formatCode="_(* #,##0.00_);_(* \(#,##0.00\);_(* &quot;-&quot;??_);_(@_)">
                  <c:v>74.092551999999998</c:v>
                </c:pt>
                <c:pt idx="931" formatCode="_(* #,##0.00_);_(* \(#,##0.00\);_(* &quot;-&quot;??_);_(@_)">
                  <c:v>74.092203999999995</c:v>
                </c:pt>
                <c:pt idx="932" formatCode="_(* #,##0.00_);_(* \(#,##0.00\);_(* &quot;-&quot;??_);_(@_)">
                  <c:v>74.075119999999984</c:v>
                </c:pt>
                <c:pt idx="933" formatCode="_(* #,##0.00_);_(* \(#,##0.00\);_(* &quot;-&quot;??_);_(@_)">
                  <c:v>74.066511999999989</c:v>
                </c:pt>
                <c:pt idx="934" formatCode="_(* #,##0.00_);_(* \(#,##0.00\);_(* &quot;-&quot;??_);_(@_)">
                  <c:v>74.061424000000002</c:v>
                </c:pt>
                <c:pt idx="935" formatCode="_(* #,##0.00_);_(* \(#,##0.00\);_(* &quot;-&quot;??_);_(@_)">
                  <c:v>74.024655999999993</c:v>
                </c:pt>
                <c:pt idx="936" formatCode="_(* #,##0.00_);_(* \(#,##0.00\);_(* &quot;-&quot;??_);_(@_)">
                  <c:v>73.937471999999985</c:v>
                </c:pt>
                <c:pt idx="937" formatCode="_(* #,##0.00_);_(* \(#,##0.00\);_(* &quot;-&quot;??_);_(@_)">
                  <c:v>73.873667999999995</c:v>
                </c:pt>
                <c:pt idx="938" formatCode="_(* #,##0.00_);_(* \(#,##0.00\);_(* &quot;-&quot;??_);_(@_)">
                  <c:v>73.806395999999978</c:v>
                </c:pt>
                <c:pt idx="939" formatCode="_(* #,##0.00_);_(* \(#,##0.00\);_(* &quot;-&quot;??_);_(@_)">
                  <c:v>73.754415999999978</c:v>
                </c:pt>
                <c:pt idx="940" formatCode="_(* #,##0.00_);_(* \(#,##0.00\);_(* &quot;-&quot;??_);_(@_)">
                  <c:v>73.694287999999972</c:v>
                </c:pt>
                <c:pt idx="941" formatCode="_(* #,##0.00_);_(* \(#,##0.00\);_(* &quot;-&quot;??_);_(@_)">
                  <c:v>73.657147999999978</c:v>
                </c:pt>
                <c:pt idx="942" formatCode="_(* #,##0.00_);_(* \(#,##0.00\);_(* &quot;-&quot;??_);_(@_)">
                  <c:v>73.617419999999981</c:v>
                </c:pt>
                <c:pt idx="943" formatCode="_(* #,##0.00_);_(* \(#,##0.00\);_(* &quot;-&quot;??_);_(@_)">
                  <c:v>73.588943999999984</c:v>
                </c:pt>
                <c:pt idx="944" formatCode="_(* #,##0.00_);_(* \(#,##0.00\);_(* &quot;-&quot;??_);_(@_)">
                  <c:v>73.56616799999999</c:v>
                </c:pt>
                <c:pt idx="945" formatCode="_(* #,##0.00_);_(* \(#,##0.00\);_(* &quot;-&quot;??_);_(@_)">
                  <c:v>73.558323999999971</c:v>
                </c:pt>
                <c:pt idx="946" formatCode="_(* #,##0.00_);_(* \(#,##0.00\);_(* &quot;-&quot;??_);_(@_)">
                  <c:v>73.534383999999989</c:v>
                </c:pt>
                <c:pt idx="947" formatCode="_(* #,##0.00_);_(* \(#,##0.00\);_(* &quot;-&quot;??_);_(@_)">
                  <c:v>73.499415999999968</c:v>
                </c:pt>
                <c:pt idx="948" formatCode="_(* #,##0.00_);_(* \(#,##0.00\);_(* &quot;-&quot;??_);_(@_)">
                  <c:v>73.458659999999995</c:v>
                </c:pt>
                <c:pt idx="949" formatCode="_(* #,##0.00_);_(* \(#,##0.00\);_(* &quot;-&quot;??_);_(@_)">
                  <c:v>73.417755999999983</c:v>
                </c:pt>
                <c:pt idx="950" formatCode="_(* #,##0.00_);_(* \(#,##0.00\);_(* &quot;-&quot;??_);_(@_)">
                  <c:v>73.405655999999993</c:v>
                </c:pt>
                <c:pt idx="951" formatCode="_(* #,##0.00_);_(* \(#,##0.00\);_(* &quot;-&quot;??_);_(@_)">
                  <c:v>73.394015999999993</c:v>
                </c:pt>
                <c:pt idx="952" formatCode="_(* #,##0.00_);_(* \(#,##0.00\);_(* &quot;-&quot;??_);_(@_)">
                  <c:v>73.381895999999998</c:v>
                </c:pt>
                <c:pt idx="953" formatCode="_(* #,##0.00_);_(* \(#,##0.00\);_(* &quot;-&quot;??_);_(@_)">
                  <c:v>73.397256000000013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6-4DD5-AB40-51DEBB7E0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53072"/>
        <c:axId val="98348080"/>
      </c:lineChart>
      <c:catAx>
        <c:axId val="9835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348080"/>
        <c:crosses val="autoZero"/>
        <c:auto val="1"/>
        <c:lblAlgn val="ctr"/>
        <c:lblOffset val="100"/>
        <c:noMultiLvlLbl val="0"/>
      </c:catAx>
      <c:valAx>
        <c:axId val="983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3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Евро 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'ER-2'!$J$12:$J$18</c:f>
              <c:strCache>
                <c:ptCount val="7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og"/>
            <c:forward val="666"/>
            <c:dispRSqr val="0"/>
            <c:dispEq val="1"/>
            <c:trendlineLbl>
              <c:layout>
                <c:manualLayout>
                  <c:x val="-4.1132682603241407E-4"/>
                  <c:y val="-0.148352289297171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'ER-2'!$J$12:$J$965</c:f>
              <c:numCache>
                <c:formatCode>General</c:formatCode>
                <c:ptCount val="954"/>
                <c:pt idx="14" formatCode="_(* #,##0.00_);_(* \(#,##0.00\);_(* &quot;-&quot;??_);_(@_)">
                  <c:v>76.30195333333333</c:v>
                </c:pt>
                <c:pt idx="15" formatCode="_(* #,##0.00_);_(* \(#,##0.00\);_(* &quot;-&quot;??_);_(@_)">
                  <c:v>76.176886666666675</c:v>
                </c:pt>
                <c:pt idx="16" formatCode="_(* #,##0.00_);_(* \(#,##0.00\);_(* &quot;-&quot;??_);_(@_)">
                  <c:v>76.004933333333341</c:v>
                </c:pt>
                <c:pt idx="17" formatCode="_(* #,##0.00_);_(* \(#,##0.00\);_(* &quot;-&quot;??_);_(@_)">
                  <c:v>75.838466666666662</c:v>
                </c:pt>
                <c:pt idx="18" formatCode="_(* #,##0.00_);_(* \(#,##0.00\);_(* &quot;-&quot;??_);_(@_)">
                  <c:v>75.672000000000011</c:v>
                </c:pt>
                <c:pt idx="19" formatCode="_(* #,##0.00_);_(* \(#,##0.00\);_(* &quot;-&quot;??_);_(@_)">
                  <c:v>75.542999999999992</c:v>
                </c:pt>
                <c:pt idx="20" formatCode="_(* #,##0.00_);_(* \(#,##0.00\);_(* &quot;-&quot;??_);_(@_)">
                  <c:v>75.463793333333342</c:v>
                </c:pt>
                <c:pt idx="21" formatCode="_(* #,##0.00_);_(* \(#,##0.00\);_(* &quot;-&quot;??_);_(@_)">
                  <c:v>75.37184666666667</c:v>
                </c:pt>
                <c:pt idx="22" formatCode="_(* #,##0.00_);_(* \(#,##0.00\);_(* &quot;-&quot;??_);_(@_)">
                  <c:v>75.309553333333341</c:v>
                </c:pt>
                <c:pt idx="23" formatCode="_(* #,##0.00_);_(* \(#,##0.00\);_(* &quot;-&quot;??_);_(@_)">
                  <c:v>75.27722</c:v>
                </c:pt>
                <c:pt idx="24" formatCode="_(* #,##0.00_);_(* \(#,##0.00\);_(* &quot;-&quot;??_);_(@_)">
                  <c:v>75.248146666666671</c:v>
                </c:pt>
                <c:pt idx="25" formatCode="_(* #,##0.00_);_(* \(#,##0.00\);_(* &quot;-&quot;??_);_(@_)">
                  <c:v>75.219073333333341</c:v>
                </c:pt>
                <c:pt idx="26" formatCode="_(* #,##0.00_);_(* \(#,##0.00\);_(* &quot;-&quot;??_);_(@_)">
                  <c:v>75.183900000000008</c:v>
                </c:pt>
                <c:pt idx="27" formatCode="_(* #,##0.00_);_(* \(#,##0.00\);_(* &quot;-&quot;??_);_(@_)">
                  <c:v>75.14154000000002</c:v>
                </c:pt>
                <c:pt idx="28" formatCode="_(* #,##0.00_);_(* \(#,##0.00\);_(* &quot;-&quot;??_);_(@_)">
                  <c:v>75.089286666666666</c:v>
                </c:pt>
                <c:pt idx="29" formatCode="_(* #,##0.00_);_(* \(#,##0.00\);_(* &quot;-&quot;??_);_(@_)">
                  <c:v>75.06125333333334</c:v>
                </c:pt>
                <c:pt idx="30" formatCode="_(* #,##0.00_);_(* \(#,##0.00\);_(* &quot;-&quot;??_);_(@_)">
                  <c:v>75.052240000000012</c:v>
                </c:pt>
                <c:pt idx="31" formatCode="_(* #,##0.00_);_(* \(#,##0.00\);_(* &quot;-&quot;??_);_(@_)">
                  <c:v>75.069853333333327</c:v>
                </c:pt>
                <c:pt idx="32" formatCode="_(* #,##0.00_);_(* \(#,##0.00\);_(* &quot;-&quot;??_);_(@_)">
                  <c:v>75.087466666666657</c:v>
                </c:pt>
                <c:pt idx="33" formatCode="_(* #,##0.00_);_(* \(#,##0.00\);_(* &quot;-&quot;??_);_(@_)">
                  <c:v>75.067006666666671</c:v>
                </c:pt>
                <c:pt idx="34" formatCode="_(* #,##0.00_);_(* \(#,##0.00\);_(* &quot;-&quot;??_);_(@_)">
                  <c:v>74.997186666666678</c:v>
                </c:pt>
                <c:pt idx="35" formatCode="_(* #,##0.00_);_(* \(#,##0.00\);_(* &quot;-&quot;??_);_(@_)">
                  <c:v>74.897593333333347</c:v>
                </c:pt>
                <c:pt idx="36" formatCode="_(* #,##0.00_);_(* \(#,##0.00\);_(* &quot;-&quot;??_);_(@_)">
                  <c:v>74.862693333333326</c:v>
                </c:pt>
                <c:pt idx="37" formatCode="_(* #,##0.00_);_(* \(#,##0.00\);_(* &quot;-&quot;??_);_(@_)">
                  <c:v>74.865933333333317</c:v>
                </c:pt>
                <c:pt idx="38" formatCode="_(* #,##0.00_);_(* \(#,##0.00\);_(* &quot;-&quot;??_);_(@_)">
                  <c:v>74.872680000000003</c:v>
                </c:pt>
                <c:pt idx="39" formatCode="_(* #,##0.00_);_(* \(#,##0.00\);_(* &quot;-&quot;??_);_(@_)">
                  <c:v>74.87942666666666</c:v>
                </c:pt>
                <c:pt idx="40" formatCode="_(* #,##0.00_);_(* \(#,##0.00\);_(* &quot;-&quot;??_);_(@_)">
                  <c:v>74.863260000000011</c:v>
                </c:pt>
                <c:pt idx="41" formatCode="_(* #,##0.00_);_(* \(#,##0.00\);_(* &quot;-&quot;??_);_(@_)">
                  <c:v>74.847166666666666</c:v>
                </c:pt>
                <c:pt idx="42" formatCode="_(* #,##0.00_);_(* \(#,##0.00\);_(* &quot;-&quot;??_);_(@_)">
                  <c:v>74.831760000000003</c:v>
                </c:pt>
                <c:pt idx="43" formatCode="_(* #,##0.00_);_(* \(#,##0.00\);_(* &quot;-&quot;??_);_(@_)">
                  <c:v>74.800159999999991</c:v>
                </c:pt>
                <c:pt idx="44" formatCode="_(* #,##0.00_);_(* \(#,##0.00\);_(* &quot;-&quot;??_);_(@_)">
                  <c:v>74.757999999999996</c:v>
                </c:pt>
                <c:pt idx="45" formatCode="_(* #,##0.00_);_(* \(#,##0.00\);_(* &quot;-&quot;??_);_(@_)">
                  <c:v>74.720519999999993</c:v>
                </c:pt>
                <c:pt idx="46" formatCode="_(* #,##0.00_);_(* \(#,##0.00\);_(* &quot;-&quot;??_);_(@_)">
                  <c:v>74.683039999999991</c:v>
                </c:pt>
                <c:pt idx="47" formatCode="_(* #,##0.00_);_(* \(#,##0.00\);_(* &quot;-&quot;??_);_(@_)">
                  <c:v>74.629186666666655</c:v>
                </c:pt>
                <c:pt idx="48" formatCode="_(* #,##0.00_);_(* \(#,##0.00\);_(* &quot;-&quot;??_);_(@_)">
                  <c:v>74.640219999999999</c:v>
                </c:pt>
                <c:pt idx="49" formatCode="_(* #,##0.00_);_(* \(#,##0.00\);_(* &quot;-&quot;??_);_(@_)">
                  <c:v>74.685486666666677</c:v>
                </c:pt>
                <c:pt idx="50" formatCode="_(* #,##0.00_);_(* \(#,##0.00\);_(* &quot;-&quot;??_);_(@_)">
                  <c:v>74.724280000000007</c:v>
                </c:pt>
                <c:pt idx="51" formatCode="_(* #,##0.00_);_(* \(#,##0.00\);_(* &quot;-&quot;??_);_(@_)">
                  <c:v>74.708126666666672</c:v>
                </c:pt>
                <c:pt idx="52" formatCode="_(* #,##0.00_);_(* \(#,##0.00\);_(* &quot;-&quot;??_);_(@_)">
                  <c:v>74.678500000000014</c:v>
                </c:pt>
                <c:pt idx="53" formatCode="_(* #,##0.00_);_(* \(#,##0.00\);_(* &quot;-&quot;??_);_(@_)">
                  <c:v>74.648873333333327</c:v>
                </c:pt>
                <c:pt idx="54" formatCode="_(* #,##0.00_);_(* \(#,##0.00\);_(* &quot;-&quot;??_);_(@_)">
                  <c:v>74.615179999999995</c:v>
                </c:pt>
                <c:pt idx="55" formatCode="_(* #,##0.00_);_(* \(#,##0.00\);_(* &quot;-&quot;??_);_(@_)">
                  <c:v>74.588533333333331</c:v>
                </c:pt>
                <c:pt idx="56" formatCode="_(* #,##0.00_);_(* \(#,##0.00\);_(* &quot;-&quot;??_);_(@_)">
                  <c:v>74.561913333333322</c:v>
                </c:pt>
                <c:pt idx="57" formatCode="_(* #,##0.00_);_(* \(#,##0.00\);_(* &quot;-&quot;??_);_(@_)">
                  <c:v>74.554673333333341</c:v>
                </c:pt>
                <c:pt idx="58" formatCode="_(* #,##0.00_);_(* \(#,##0.00\);_(* &quot;-&quot;??_);_(@_)">
                  <c:v>74.573120000000003</c:v>
                </c:pt>
                <c:pt idx="59" formatCode="_(* #,##0.00_);_(* \(#,##0.00\);_(* &quot;-&quot;??_);_(@_)">
                  <c:v>74.589106666666666</c:v>
                </c:pt>
                <c:pt idx="60" formatCode="_(* #,##0.00_);_(* \(#,##0.00\);_(* &quot;-&quot;??_);_(@_)">
                  <c:v>74.605093333333343</c:v>
                </c:pt>
                <c:pt idx="61" formatCode="_(* #,##0.00_);_(* \(#,##0.00\);_(* &quot;-&quot;??_);_(@_)">
                  <c:v>74.602186666666668</c:v>
                </c:pt>
                <c:pt idx="62" formatCode="_(* #,##0.00_);_(* \(#,##0.00\);_(* &quot;-&quot;??_);_(@_)">
                  <c:v>74.600826666666663</c:v>
                </c:pt>
                <c:pt idx="63" formatCode="_(* #,##0.00_);_(* \(#,##0.00\);_(* &quot;-&quot;??_);_(@_)">
                  <c:v>74.56975333333331</c:v>
                </c:pt>
                <c:pt idx="64" formatCode="_(* #,##0.00_);_(* \(#,##0.00\);_(* &quot;-&quot;??_);_(@_)">
                  <c:v>74.518846666666661</c:v>
                </c:pt>
                <c:pt idx="65" formatCode="_(* #,##0.00_);_(* \(#,##0.00\);_(* &quot;-&quot;??_);_(@_)">
                  <c:v>74.458813333333325</c:v>
                </c:pt>
                <c:pt idx="66" formatCode="_(* #,##0.00_);_(* \(#,##0.00\);_(* &quot;-&quot;??_);_(@_)">
                  <c:v>74.409733333333321</c:v>
                </c:pt>
                <c:pt idx="67" formatCode="_(* #,##0.00_);_(* \(#,##0.00\);_(* &quot;-&quot;??_);_(@_)">
                  <c:v>74.360653333333332</c:v>
                </c:pt>
                <c:pt idx="68" formatCode="_(* #,##0.00_);_(* \(#,##0.00\);_(* &quot;-&quot;??_);_(@_)">
                  <c:v>74.264399999999995</c:v>
                </c:pt>
                <c:pt idx="69" formatCode="_(* #,##0.00_);_(* \(#,##0.00\);_(* &quot;-&quot;??_);_(@_)">
                  <c:v>74.148113333333328</c:v>
                </c:pt>
                <c:pt idx="70" formatCode="_(* #,##0.00_);_(* \(#,##0.00\);_(* &quot;-&quot;??_);_(@_)">
                  <c:v>74.043653333333339</c:v>
                </c:pt>
                <c:pt idx="71" formatCode="_(* #,##0.00_);_(* \(#,##0.00\);_(* &quot;-&quot;??_);_(@_)">
                  <c:v>73.935066666666685</c:v>
                </c:pt>
                <c:pt idx="72" formatCode="_(* #,##0.00_);_(* \(#,##0.00\);_(* &quot;-&quot;??_);_(@_)">
                  <c:v>73.80286666666666</c:v>
                </c:pt>
                <c:pt idx="73" formatCode="_(* #,##0.00_);_(* \(#,##0.00\);_(* &quot;-&quot;??_);_(@_)">
                  <c:v>73.670666666666676</c:v>
                </c:pt>
                <c:pt idx="74" formatCode="_(* #,##0.00_);_(* \(#,##0.00\);_(* &quot;-&quot;??_);_(@_)">
                  <c:v>73.538466666666665</c:v>
                </c:pt>
                <c:pt idx="75" formatCode="_(* #,##0.00_);_(* \(#,##0.00\);_(* &quot;-&quot;??_);_(@_)">
                  <c:v>73.428460000000015</c:v>
                </c:pt>
                <c:pt idx="76" formatCode="_(* #,##0.00_);_(* \(#,##0.00\);_(* &quot;-&quot;??_);_(@_)">
                  <c:v>73.314540000000008</c:v>
                </c:pt>
                <c:pt idx="77" formatCode="_(* #,##0.00_);_(* \(#,##0.00\);_(* &quot;-&quot;??_);_(@_)">
                  <c:v>73.224606666666674</c:v>
                </c:pt>
                <c:pt idx="78" formatCode="_(* #,##0.00_);_(* \(#,##0.00\);_(* &quot;-&quot;??_);_(@_)">
                  <c:v>73.148920000000018</c:v>
                </c:pt>
                <c:pt idx="79" formatCode="_(* #,##0.00_);_(* \(#,##0.00\);_(* &quot;-&quot;??_);_(@_)">
                  <c:v>73.059700000000007</c:v>
                </c:pt>
                <c:pt idx="80" formatCode="_(* #,##0.00_);_(* \(#,##0.00\);_(* &quot;-&quot;??_);_(@_)">
                  <c:v>72.969993333333349</c:v>
                </c:pt>
                <c:pt idx="81" formatCode="_(* #,##0.00_);_(* \(#,##0.00\);_(* &quot;-&quot;??_);_(@_)">
                  <c:v>72.880286666666677</c:v>
                </c:pt>
                <c:pt idx="82" formatCode="_(* #,##0.00_);_(* \(#,##0.00\);_(* &quot;-&quot;??_);_(@_)">
                  <c:v>72.842159999999993</c:v>
                </c:pt>
                <c:pt idx="83" formatCode="_(* #,##0.00_);_(* \(#,##0.00\);_(* &quot;-&quot;??_);_(@_)">
                  <c:v>72.839173333333335</c:v>
                </c:pt>
                <c:pt idx="84" formatCode="_(* #,##0.00_);_(* \(#,##0.00\);_(* &quot;-&quot;??_);_(@_)">
                  <c:v>72.850706666666653</c:v>
                </c:pt>
                <c:pt idx="85" formatCode="_(* #,##0.00_);_(* \(#,##0.00\);_(* &quot;-&quot;??_);_(@_)">
                  <c:v>72.882933333333327</c:v>
                </c:pt>
                <c:pt idx="86" formatCode="_(* #,##0.00_);_(* \(#,##0.00\);_(* &quot;-&quot;??_);_(@_)">
                  <c:v>72.926413333333329</c:v>
                </c:pt>
                <c:pt idx="87" formatCode="_(* #,##0.00_);_(* \(#,##0.00\);_(* &quot;-&quot;??_);_(@_)">
                  <c:v>72.983026666666674</c:v>
                </c:pt>
                <c:pt idx="88" formatCode="_(* #,##0.00_);_(* \(#,##0.00\);_(* &quot;-&quot;??_);_(@_)">
                  <c:v>73.039640000000006</c:v>
                </c:pt>
                <c:pt idx="89" formatCode="_(* #,##0.00_);_(* \(#,##0.00\);_(* &quot;-&quot;??_);_(@_)">
                  <c:v>73.091086666666669</c:v>
                </c:pt>
                <c:pt idx="90" formatCode="_(* #,##0.00_);_(* \(#,##0.00\);_(* &quot;-&quot;??_);_(@_)">
                  <c:v>73.094280000000012</c:v>
                </c:pt>
                <c:pt idx="91" formatCode="_(* #,##0.00_);_(* \(#,##0.00\);_(* &quot;-&quot;??_);_(@_)">
                  <c:v>73.118626666666671</c:v>
                </c:pt>
                <c:pt idx="92" formatCode="_(* #,##0.00_);_(* \(#,##0.00\);_(* &quot;-&quot;??_);_(@_)">
                  <c:v>73.11442000000001</c:v>
                </c:pt>
                <c:pt idx="93" formatCode="_(* #,##0.00_);_(* \(#,##0.00\);_(* &quot;-&quot;??_);_(@_)">
                  <c:v>73.111180000000019</c:v>
                </c:pt>
                <c:pt idx="94" formatCode="_(* #,##0.00_);_(* \(#,##0.00\);_(* &quot;-&quot;??_);_(@_)">
                  <c:v>73.11896666666668</c:v>
                </c:pt>
                <c:pt idx="95" formatCode="_(* #,##0.00_);_(* \(#,##0.00\);_(* &quot;-&quot;??_);_(@_)">
                  <c:v>73.126753333333326</c:v>
                </c:pt>
                <c:pt idx="96" formatCode="_(* #,##0.00_);_(* \(#,##0.00\);_(* &quot;-&quot;??_);_(@_)">
                  <c:v>73.125340000000008</c:v>
                </c:pt>
                <c:pt idx="97" formatCode="_(* #,##0.00_);_(* \(#,##0.00\);_(* &quot;-&quot;??_);_(@_)">
                  <c:v>73.068993333333339</c:v>
                </c:pt>
                <c:pt idx="98" formatCode="_(* #,##0.00_);_(* \(#,##0.00\);_(* &quot;-&quot;??_);_(@_)">
                  <c:v>73.005259999999993</c:v>
                </c:pt>
                <c:pt idx="99" formatCode="_(* #,##0.00_);_(* \(#,##0.00\);_(* &quot;-&quot;??_);_(@_)">
                  <c:v>72.943359999999998</c:v>
                </c:pt>
                <c:pt idx="100" formatCode="_(* #,##0.00_);_(* \(#,##0.00\);_(* &quot;-&quot;??_);_(@_)">
                  <c:v>72.843419999999981</c:v>
                </c:pt>
                <c:pt idx="101" formatCode="_(* #,##0.00_);_(* \(#,##0.00\);_(* &quot;-&quot;??_);_(@_)">
                  <c:v>72.742353333333327</c:v>
                </c:pt>
                <c:pt idx="102" formatCode="_(* #,##0.00_);_(* \(#,##0.00\);_(* &quot;-&quot;??_);_(@_)">
                  <c:v>72.641286666666659</c:v>
                </c:pt>
                <c:pt idx="103" formatCode="_(* #,##0.00_);_(* \(#,##0.00\);_(* &quot;-&quot;??_);_(@_)">
                  <c:v>72.52673999999999</c:v>
                </c:pt>
                <c:pt idx="104" formatCode="_(* #,##0.00_);_(* \(#,##0.00\);_(* &quot;-&quot;??_);_(@_)">
                  <c:v>72.418979999999976</c:v>
                </c:pt>
                <c:pt idx="105" formatCode="_(* #,##0.00_);_(* \(#,##0.00\);_(* &quot;-&quot;??_);_(@_)">
                  <c:v>72.335259999999991</c:v>
                </c:pt>
                <c:pt idx="106" formatCode="_(* #,##0.00_);_(* \(#,##0.00\);_(* &quot;-&quot;??_);_(@_)">
                  <c:v>72.279600000000002</c:v>
                </c:pt>
                <c:pt idx="107" formatCode="_(* #,##0.00_);_(* \(#,##0.00\);_(* &quot;-&quot;??_);_(@_)">
                  <c:v>72.241806666666662</c:v>
                </c:pt>
                <c:pt idx="108" formatCode="_(* #,##0.00_);_(* \(#,##0.00\);_(* &quot;-&quot;??_);_(@_)">
                  <c:v>72.191700000000012</c:v>
                </c:pt>
                <c:pt idx="109" formatCode="_(* #,##0.00_);_(* \(#,##0.00\);_(* &quot;-&quot;??_);_(@_)">
                  <c:v>72.141593333333333</c:v>
                </c:pt>
                <c:pt idx="110" formatCode="_(* #,##0.00_);_(* \(#,##0.00\);_(* &quot;-&quot;??_);_(@_)">
                  <c:v>72.099100000000007</c:v>
                </c:pt>
                <c:pt idx="111" formatCode="_(* #,##0.00_);_(* \(#,##0.00\);_(* &quot;-&quot;??_);_(@_)">
                  <c:v>72.072953333333345</c:v>
                </c:pt>
                <c:pt idx="112" formatCode="_(* #,##0.00_);_(* \(#,##0.00\);_(* &quot;-&quot;??_);_(@_)">
                  <c:v>72.050160000000005</c:v>
                </c:pt>
                <c:pt idx="113" formatCode="_(* #,##0.00_);_(* \(#,##0.00\);_(* &quot;-&quot;??_);_(@_)">
                  <c:v>72.046786666666677</c:v>
                </c:pt>
                <c:pt idx="114" formatCode="_(* #,##0.00_);_(* \(#,##0.00\);_(* &quot;-&quot;??_);_(@_)">
                  <c:v>72.05116000000001</c:v>
                </c:pt>
                <c:pt idx="115" formatCode="_(* #,##0.00_);_(* \(#,##0.00\);_(* &quot;-&quot;??_);_(@_)">
                  <c:v>72.076920000000015</c:v>
                </c:pt>
                <c:pt idx="116" formatCode="_(* #,##0.00_);_(* \(#,##0.00\);_(* &quot;-&quot;??_);_(@_)">
                  <c:v>72.102680000000021</c:v>
                </c:pt>
                <c:pt idx="117" formatCode="_(* #,##0.00_);_(* \(#,##0.00\);_(* &quot;-&quot;??_);_(@_)">
                  <c:v>72.18179333333336</c:v>
                </c:pt>
                <c:pt idx="118" formatCode="_(* #,##0.00_);_(* \(#,##0.00\);_(* &quot;-&quot;??_);_(@_)">
                  <c:v>72.272506666666686</c:v>
                </c:pt>
                <c:pt idx="119" formatCode="_(* #,##0.00_);_(* \(#,##0.00\);_(* &quot;-&quot;??_);_(@_)">
                  <c:v>72.362073333333356</c:v>
                </c:pt>
                <c:pt idx="120" formatCode="_(* #,##0.00_);_(* \(#,##0.00\);_(* &quot;-&quot;??_);_(@_)">
                  <c:v>72.453659999999999</c:v>
                </c:pt>
                <c:pt idx="121" formatCode="_(* #,##0.00_);_(* \(#,##0.00\);_(* &quot;-&quot;??_);_(@_)">
                  <c:v>72.518839999999997</c:v>
                </c:pt>
                <c:pt idx="122" formatCode="_(* #,##0.00_);_(* \(#,##0.00\);_(* &quot;-&quot;??_);_(@_)">
                  <c:v>72.585546666666673</c:v>
                </c:pt>
                <c:pt idx="123" formatCode="_(* #,##0.00_);_(* \(#,##0.00\);_(* &quot;-&quot;??_);_(@_)">
                  <c:v>72.652253333333334</c:v>
                </c:pt>
                <c:pt idx="124" formatCode="_(* #,##0.00_);_(* \(#,##0.00\);_(* &quot;-&quot;??_);_(@_)">
                  <c:v>72.747913333333329</c:v>
                </c:pt>
                <c:pt idx="125" formatCode="_(* #,##0.00_);_(* \(#,##0.00\);_(* &quot;-&quot;??_);_(@_)">
                  <c:v>72.825833333333321</c:v>
                </c:pt>
                <c:pt idx="126" formatCode="_(* #,##0.00_);_(* \(#,##0.00\);_(* &quot;-&quot;??_);_(@_)">
                  <c:v>72.851133333333337</c:v>
                </c:pt>
                <c:pt idx="127" formatCode="_(* #,##0.00_);_(* \(#,##0.00\);_(* &quot;-&quot;??_);_(@_)">
                  <c:v>72.854833333333332</c:v>
                </c:pt>
                <c:pt idx="128" formatCode="_(* #,##0.00_);_(* \(#,##0.00\);_(* &quot;-&quot;??_);_(@_)">
                  <c:v>72.850619999999992</c:v>
                </c:pt>
                <c:pt idx="129" formatCode="_(* #,##0.00_);_(* \(#,##0.00\);_(* &quot;-&quot;??_);_(@_)">
                  <c:v>72.846406666666681</c:v>
                </c:pt>
                <c:pt idx="130" formatCode="_(* #,##0.00_);_(* \(#,##0.00\);_(* &quot;-&quot;??_);_(@_)">
                  <c:v>72.842193333333341</c:v>
                </c:pt>
                <c:pt idx="131" formatCode="_(* #,##0.00_);_(* \(#,##0.00\);_(* &quot;-&quot;??_);_(@_)">
                  <c:v>72.819093333333328</c:v>
                </c:pt>
                <c:pt idx="132" formatCode="_(* #,##0.00_);_(* \(#,##0.00\);_(* &quot;-&quot;??_);_(@_)">
                  <c:v>72.742793333333339</c:v>
                </c:pt>
                <c:pt idx="133" formatCode="_(* #,##0.00_);_(* \(#,##0.00\);_(* &quot;-&quot;??_);_(@_)">
                  <c:v>72.660193333333325</c:v>
                </c:pt>
                <c:pt idx="134" formatCode="_(* #,##0.00_);_(* \(#,##0.00\);_(* &quot;-&quot;??_);_(@_)">
                  <c:v>72.576733333333337</c:v>
                </c:pt>
                <c:pt idx="135" formatCode="_(* #,##0.00_);_(* \(#,##0.00\);_(* &quot;-&quot;??_);_(@_)">
                  <c:v>72.525386666666662</c:v>
                </c:pt>
                <c:pt idx="136" formatCode="_(* #,##0.00_);_(* \(#,##0.00\);_(* &quot;-&quot;??_);_(@_)">
                  <c:v>72.474040000000002</c:v>
                </c:pt>
                <c:pt idx="137" formatCode="_(* #,##0.00_);_(* \(#,##0.00\);_(* &quot;-&quot;??_);_(@_)">
                  <c:v>72.422693333333342</c:v>
                </c:pt>
                <c:pt idx="138" formatCode="_(* #,##0.00_);_(* \(#,##0.00\);_(* &quot;-&quot;??_);_(@_)">
                  <c:v>72.362526666666682</c:v>
                </c:pt>
                <c:pt idx="139" formatCode="_(* #,##0.00_);_(* \(#,##0.00\);_(* &quot;-&quot;??_);_(@_)">
                  <c:v>72.27218666666667</c:v>
                </c:pt>
                <c:pt idx="140" formatCode="_(* #,##0.00_);_(* \(#,##0.00\);_(* &quot;-&quot;??_);_(@_)">
                  <c:v>72.208226666666675</c:v>
                </c:pt>
                <c:pt idx="141" formatCode="_(* #,##0.00_);_(* \(#,##0.00\);_(* &quot;-&quot;??_);_(@_)">
                  <c:v>72.190479999999994</c:v>
                </c:pt>
                <c:pt idx="142" formatCode="_(* #,##0.00_);_(* \(#,##0.00\);_(* &quot;-&quot;??_);_(@_)">
                  <c:v>72.222380000000001</c:v>
                </c:pt>
                <c:pt idx="143" formatCode="_(* #,##0.00_);_(* \(#,##0.00\);_(* &quot;-&quot;??_);_(@_)">
                  <c:v>72.262193333333329</c:v>
                </c:pt>
                <c:pt idx="144" formatCode="_(* #,##0.00_);_(* \(#,##0.00\);_(* &quot;-&quot;??_);_(@_)">
                  <c:v>72.302006666666657</c:v>
                </c:pt>
                <c:pt idx="145" formatCode="_(* #,##0.00_);_(* \(#,##0.00\);_(* &quot;-&quot;??_);_(@_)">
                  <c:v>72.366780000000006</c:v>
                </c:pt>
                <c:pt idx="146" formatCode="_(* #,##0.00_);_(* \(#,##0.00\);_(* &quot;-&quot;??_);_(@_)">
                  <c:v>72.464166666666671</c:v>
                </c:pt>
                <c:pt idx="147" formatCode="_(* #,##0.00_);_(* \(#,##0.00\);_(* &quot;-&quot;??_);_(@_)">
                  <c:v>72.55774000000001</c:v>
                </c:pt>
                <c:pt idx="148" formatCode="_(* #,##0.00_);_(* \(#,##0.00\);_(* &quot;-&quot;??_);_(@_)">
                  <c:v>72.652946666666665</c:v>
                </c:pt>
                <c:pt idx="149" formatCode="_(* #,##0.00_);_(* \(#,##0.00\);_(* &quot;-&quot;??_);_(@_)">
                  <c:v>72.747853333333339</c:v>
                </c:pt>
                <c:pt idx="150" formatCode="_(* #,##0.00_);_(* \(#,##0.00\);_(* &quot;-&quot;??_);_(@_)">
                  <c:v>72.810646666666671</c:v>
                </c:pt>
                <c:pt idx="151" formatCode="_(* #,##0.00_);_(* \(#,##0.00\);_(* &quot;-&quot;??_);_(@_)">
                  <c:v>72.873440000000002</c:v>
                </c:pt>
                <c:pt idx="152" formatCode="_(* #,##0.00_);_(* \(#,##0.00\);_(* &quot;-&quot;??_);_(@_)">
                  <c:v>72.933186666666657</c:v>
                </c:pt>
                <c:pt idx="153" formatCode="_(* #,##0.00_);_(* \(#,##0.00\);_(* &quot;-&quot;??_);_(@_)">
                  <c:v>72.99042</c:v>
                </c:pt>
                <c:pt idx="154" formatCode="_(* #,##0.00_);_(* \(#,##0.00\);_(* &quot;-&quot;??_);_(@_)">
                  <c:v>73.048873333333333</c:v>
                </c:pt>
                <c:pt idx="155" formatCode="_(* #,##0.00_);_(* \(#,##0.00\);_(* &quot;-&quot;??_);_(@_)">
                  <c:v>73.089026666666669</c:v>
                </c:pt>
                <c:pt idx="156" formatCode="_(* #,##0.00_);_(* \(#,##0.00\);_(* &quot;-&quot;??_);_(@_)">
                  <c:v>73.107453333333325</c:v>
                </c:pt>
                <c:pt idx="157" formatCode="_(* #,##0.00_);_(* \(#,##0.00\);_(* &quot;-&quot;??_);_(@_)">
                  <c:v>73.097833333333313</c:v>
                </c:pt>
                <c:pt idx="158" formatCode="_(* #,##0.00_);_(* \(#,##0.00\);_(* &quot;-&quot;??_);_(@_)">
                  <c:v>73.088213333333314</c:v>
                </c:pt>
                <c:pt idx="159" formatCode="_(* #,##0.00_);_(* \(#,##0.00\);_(* &quot;-&quot;??_);_(@_)">
                  <c:v>73.039153333333331</c:v>
                </c:pt>
                <c:pt idx="160" formatCode="_(* #,##0.00_);_(* \(#,##0.00\);_(* &quot;-&quot;??_);_(@_)">
                  <c:v>72.973226666666662</c:v>
                </c:pt>
                <c:pt idx="161" formatCode="_(* #,##0.00_);_(* \(#,##0.00\);_(* &quot;-&quot;??_);_(@_)">
                  <c:v>72.854146666666651</c:v>
                </c:pt>
                <c:pt idx="162" formatCode="_(* #,##0.00_);_(* \(#,##0.00\);_(* &quot;-&quot;??_);_(@_)">
                  <c:v>72.732593333333327</c:v>
                </c:pt>
                <c:pt idx="163" formatCode="_(* #,##0.00_);_(* \(#,##0.00\);_(* &quot;-&quot;??_);_(@_)">
                  <c:v>72.604473333333331</c:v>
                </c:pt>
                <c:pt idx="164" formatCode="_(* #,##0.00_);_(* \(#,##0.00\);_(* &quot;-&quot;??_);_(@_)">
                  <c:v>72.477040000000002</c:v>
                </c:pt>
                <c:pt idx="165" formatCode="_(* #,##0.00_);_(* \(#,##0.00\);_(* &quot;-&quot;??_);_(@_)">
                  <c:v>72.349606666666674</c:v>
                </c:pt>
                <c:pt idx="166" formatCode="_(* #,##0.00_);_(* \(#,##0.00\);_(* &quot;-&quot;??_);_(@_)">
                  <c:v>72.238726666666679</c:v>
                </c:pt>
                <c:pt idx="167" formatCode="_(* #,##0.00_);_(* \(#,##0.00\);_(* &quot;-&quot;??_);_(@_)">
                  <c:v>72.106560000000002</c:v>
                </c:pt>
                <c:pt idx="168" formatCode="_(* #,##0.00_);_(* \(#,##0.00\);_(* &quot;-&quot;??_);_(@_)">
                  <c:v>71.995680000000007</c:v>
                </c:pt>
                <c:pt idx="169" formatCode="_(* #,##0.00_);_(* \(#,##0.00\);_(* &quot;-&quot;??_);_(@_)">
                  <c:v>71.903593333333362</c:v>
                </c:pt>
                <c:pt idx="170" formatCode="_(* #,##0.00_);_(* \(#,##0.00\);_(* &quot;-&quot;??_);_(@_)">
                  <c:v>71.823846666666682</c:v>
                </c:pt>
                <c:pt idx="171" formatCode="_(* #,##0.00_);_(* \(#,##0.00\);_(* &quot;-&quot;??_);_(@_)">
                  <c:v>71.765086666666676</c:v>
                </c:pt>
                <c:pt idx="172" formatCode="_(* #,##0.00_);_(* \(#,##0.00\);_(* &quot;-&quot;??_);_(@_)">
                  <c:v>71.706326666666669</c:v>
                </c:pt>
                <c:pt idx="173" formatCode="_(* #,##0.00_);_(* \(#,##0.00\);_(* &quot;-&quot;??_);_(@_)">
                  <c:v>71.619453333333325</c:v>
                </c:pt>
                <c:pt idx="174" formatCode="_(* #,##0.00_);_(* \(#,##0.00\);_(* &quot;-&quot;??_);_(@_)">
                  <c:v>71.572806666666665</c:v>
                </c:pt>
                <c:pt idx="175" formatCode="_(* #,##0.00_);_(* \(#,##0.00\);_(* &quot;-&quot;??_);_(@_)">
                  <c:v>71.531093333333331</c:v>
                </c:pt>
                <c:pt idx="176" formatCode="_(* #,##0.00_);_(* \(#,##0.00\);_(* &quot;-&quot;??_);_(@_)">
                  <c:v>71.524713333333324</c:v>
                </c:pt>
                <c:pt idx="177" formatCode="_(* #,##0.00_);_(* \(#,##0.00\);_(* &quot;-&quot;??_);_(@_)">
                  <c:v>71.532286666666678</c:v>
                </c:pt>
                <c:pt idx="178" formatCode="_(* #,##0.00_);_(* \(#,##0.00\);_(* &quot;-&quot;??_);_(@_)">
                  <c:v>71.552973333333327</c:v>
                </c:pt>
                <c:pt idx="179" formatCode="_(* #,##0.00_);_(* \(#,##0.00\);_(* &quot;-&quot;??_);_(@_)">
                  <c:v>71.573660000000004</c:v>
                </c:pt>
                <c:pt idx="180" formatCode="_(* #,##0.00_);_(* \(#,##0.00\);_(* &quot;-&quot;??_);_(@_)">
                  <c:v>71.597506666666675</c:v>
                </c:pt>
                <c:pt idx="181" formatCode="_(* #,##0.00_);_(* \(#,##0.00\);_(* &quot;-&quot;??_);_(@_)">
                  <c:v>71.588526666666667</c:v>
                </c:pt>
                <c:pt idx="182" formatCode="_(* #,##0.00_);_(* \(#,##0.00\);_(* &quot;-&quot;??_);_(@_)">
                  <c:v>71.610579999999999</c:v>
                </c:pt>
                <c:pt idx="183" formatCode="_(* #,##0.00_);_(* \(#,##0.00\);_(* &quot;-&quot;??_);_(@_)">
                  <c:v>71.58562666666667</c:v>
                </c:pt>
                <c:pt idx="184" formatCode="_(* #,##0.00_);_(* \(#,##0.00\);_(* &quot;-&quot;??_);_(@_)">
                  <c:v>71.542153333333331</c:v>
                </c:pt>
                <c:pt idx="185" formatCode="_(* #,##0.00_);_(* \(#,##0.00\);_(* &quot;-&quot;??_);_(@_)">
                  <c:v>71.488386666666671</c:v>
                </c:pt>
                <c:pt idx="186" formatCode="_(* #,##0.00_);_(* \(#,##0.00\);_(* &quot;-&quot;??_);_(@_)">
                  <c:v>71.434619999999995</c:v>
                </c:pt>
                <c:pt idx="187" formatCode="_(* #,##0.00_);_(* \(#,##0.00\);_(* &quot;-&quot;??_);_(@_)">
                  <c:v>71.370586666666654</c:v>
                </c:pt>
                <c:pt idx="188" formatCode="_(* #,##0.00_);_(* \(#,##0.00\);_(* &quot;-&quot;??_);_(@_)">
                  <c:v>71.322646666666671</c:v>
                </c:pt>
                <c:pt idx="189" formatCode="_(* #,##0.00_);_(* \(#,##0.00\);_(* &quot;-&quot;??_);_(@_)">
                  <c:v>71.26579333333332</c:v>
                </c:pt>
                <c:pt idx="190" formatCode="_(* #,##0.00_);_(* \(#,##0.00\);_(* &quot;-&quot;??_);_(@_)">
                  <c:v>71.199353333333335</c:v>
                </c:pt>
                <c:pt idx="191" formatCode="_(* #,##0.00_);_(* \(#,##0.00\);_(* &quot;-&quot;??_);_(@_)">
                  <c:v>71.149493333333339</c:v>
                </c:pt>
                <c:pt idx="192" formatCode="_(* #,##0.00_);_(* \(#,##0.00\);_(* &quot;-&quot;??_);_(@_)">
                  <c:v>71.09181333333332</c:v>
                </c:pt>
                <c:pt idx="193" formatCode="_(* #,##0.00_);_(* \(#,##0.00\);_(* &quot;-&quot;??_);_(@_)">
                  <c:v>71.03413333333333</c:v>
                </c:pt>
                <c:pt idx="194" formatCode="_(* #,##0.00_);_(* \(#,##0.00\);_(* &quot;-&quot;??_);_(@_)">
                  <c:v>70.967153333333314</c:v>
                </c:pt>
                <c:pt idx="195" formatCode="_(* #,##0.00_);_(* \(#,##0.00\);_(* &quot;-&quot;??_);_(@_)">
                  <c:v>70.895706666666655</c:v>
                </c:pt>
                <c:pt idx="196" formatCode="_(* #,##0.00_);_(* \(#,##0.00\);_(* &quot;-&quot;??_);_(@_)">
                  <c:v>70.819806666666651</c:v>
                </c:pt>
                <c:pt idx="197" formatCode="_(* #,##0.00_);_(* \(#,##0.00\);_(* &quot;-&quot;??_);_(@_)">
                  <c:v>70.735199999999992</c:v>
                </c:pt>
                <c:pt idx="198" formatCode="_(* #,##0.00_);_(* \(#,##0.00\);_(* &quot;-&quot;??_);_(@_)">
                  <c:v>70.688779999999994</c:v>
                </c:pt>
                <c:pt idx="199" formatCode="_(* #,##0.00_);_(* \(#,##0.00\);_(* &quot;-&quot;??_);_(@_)">
                  <c:v>70.642086666666671</c:v>
                </c:pt>
                <c:pt idx="200" formatCode="_(* #,##0.00_);_(* \(#,##0.00\);_(* &quot;-&quot;??_);_(@_)">
                  <c:v>70.595393333333334</c:v>
                </c:pt>
                <c:pt idx="201" formatCode="_(* #,##0.00_);_(* \(#,##0.00\);_(* &quot;-&quot;??_);_(@_)">
                  <c:v>70.570746666666679</c:v>
                </c:pt>
                <c:pt idx="202" formatCode="_(* #,##0.00_);_(* \(#,##0.00\);_(* &quot;-&quot;??_);_(@_)">
                  <c:v>70.553453333333351</c:v>
                </c:pt>
                <c:pt idx="203" formatCode="_(* #,##0.00_);_(* \(#,##0.00\);_(* &quot;-&quot;??_);_(@_)">
                  <c:v>70.557346666666675</c:v>
                </c:pt>
                <c:pt idx="204" formatCode="_(* #,##0.00_);_(* \(#,##0.00\);_(* &quot;-&quot;??_);_(@_)">
                  <c:v>70.551846666666677</c:v>
                </c:pt>
                <c:pt idx="205" formatCode="_(* #,##0.00_);_(* \(#,##0.00\);_(* &quot;-&quot;??_);_(@_)">
                  <c:v>70.625240000000005</c:v>
                </c:pt>
                <c:pt idx="206" formatCode="_(* #,##0.00_);_(* \(#,##0.00\);_(* &quot;-&quot;??_);_(@_)">
                  <c:v>70.686146666666673</c:v>
                </c:pt>
                <c:pt idx="207" formatCode="_(* #,##0.00_);_(* \(#,##0.00\);_(* &quot;-&quot;??_);_(@_)">
                  <c:v>70.747053333333341</c:v>
                </c:pt>
                <c:pt idx="208" formatCode="_(* #,##0.00_);_(* \(#,##0.00\);_(* &quot;-&quot;??_);_(@_)">
                  <c:v>70.85232666666667</c:v>
                </c:pt>
                <c:pt idx="209" formatCode="_(* #,##0.00_);_(* \(#,##0.00\);_(* &quot;-&quot;??_);_(@_)">
                  <c:v>71.013553333333363</c:v>
                </c:pt>
                <c:pt idx="210" formatCode="_(* #,##0.00_);_(* \(#,##0.00\);_(* &quot;-&quot;??_);_(@_)">
                  <c:v>71.163980000000009</c:v>
                </c:pt>
                <c:pt idx="211" formatCode="_(* #,##0.00_);_(* \(#,##0.00\);_(* &quot;-&quot;??_);_(@_)">
                  <c:v>71.345253333333346</c:v>
                </c:pt>
                <c:pt idx="212" formatCode="_(* #,##0.00_);_(* \(#,##0.00\);_(* &quot;-&quot;??_);_(@_)">
                  <c:v>71.526960000000003</c:v>
                </c:pt>
                <c:pt idx="213" formatCode="_(* #,##0.00_);_(* \(#,##0.00\);_(* &quot;-&quot;??_);_(@_)">
                  <c:v>71.70753333333333</c:v>
                </c:pt>
                <c:pt idx="214" formatCode="_(* #,##0.00_);_(* \(#,##0.00\);_(* &quot;-&quot;??_);_(@_)">
                  <c:v>71.888106666666673</c:v>
                </c:pt>
                <c:pt idx="215" formatCode="_(* #,##0.00_);_(* \(#,##0.00\);_(* &quot;-&quot;??_);_(@_)">
                  <c:v>72.075579999999974</c:v>
                </c:pt>
                <c:pt idx="216" formatCode="_(* #,##0.00_);_(* \(#,##0.00\);_(* &quot;-&quot;??_);_(@_)">
                  <c:v>72.260459999999995</c:v>
                </c:pt>
                <c:pt idx="217" formatCode="_(* #,##0.00_);_(* \(#,##0.00\);_(* &quot;-&quot;??_);_(@_)">
                  <c:v>72.414173333333324</c:v>
                </c:pt>
                <c:pt idx="218" formatCode="_(* #,##0.00_);_(* \(#,##0.00\);_(* &quot;-&quot;??_);_(@_)">
                  <c:v>72.595473333333317</c:v>
                </c:pt>
                <c:pt idx="219" formatCode="_(* #,##0.00_);_(* \(#,##0.00\);_(* &quot;-&quot;??_);_(@_)">
                  <c:v>72.778806666666668</c:v>
                </c:pt>
                <c:pt idx="220" formatCode="_(* #,##0.00_);_(* \(#,##0.00\);_(* &quot;-&quot;??_);_(@_)">
                  <c:v>72.879806666666667</c:v>
                </c:pt>
                <c:pt idx="221" formatCode="_(* #,##0.00_);_(* \(#,##0.00\);_(* &quot;-&quot;??_);_(@_)">
                  <c:v>72.980806666666666</c:v>
                </c:pt>
                <c:pt idx="222" formatCode="_(* #,##0.00_);_(* \(#,##0.00\);_(* &quot;-&quot;??_);_(@_)">
                  <c:v>73.130186666666674</c:v>
                </c:pt>
                <c:pt idx="223" formatCode="_(* #,##0.00_);_(* \(#,##0.00\);_(* &quot;-&quot;??_);_(@_)">
                  <c:v>73.237080000000006</c:v>
                </c:pt>
                <c:pt idx="224" formatCode="_(* #,##0.00_);_(* \(#,##0.00\);_(* &quot;-&quot;??_);_(@_)">
                  <c:v>73.265473333333347</c:v>
                </c:pt>
                <c:pt idx="225" formatCode="_(* #,##0.00_);_(* \(#,##0.00\);_(* &quot;-&quot;??_);_(@_)">
                  <c:v>73.26146</c:v>
                </c:pt>
                <c:pt idx="226" formatCode="_(* #,##0.00_);_(* \(#,##0.00\);_(* &quot;-&quot;??_);_(@_)">
                  <c:v>73.233533333333327</c:v>
                </c:pt>
                <c:pt idx="227" formatCode="_(* #,##0.00_);_(* \(#,##0.00\);_(* &quot;-&quot;??_);_(@_)">
                  <c:v>73.207180000000008</c:v>
                </c:pt>
                <c:pt idx="228" formatCode="_(* #,##0.00_);_(* \(#,##0.00\);_(* &quot;-&quot;??_);_(@_)">
                  <c:v>73.180826666666661</c:v>
                </c:pt>
                <c:pt idx="229" formatCode="_(* #,##0.00_);_(* \(#,##0.00\);_(* &quot;-&quot;??_);_(@_)">
                  <c:v>73.205886666666672</c:v>
                </c:pt>
                <c:pt idx="230" formatCode="_(* #,##0.00_);_(* \(#,##0.00\);_(* &quot;-&quot;??_);_(@_)">
                  <c:v>73.238286666666667</c:v>
                </c:pt>
                <c:pt idx="231" formatCode="_(* #,##0.00_);_(* \(#,##0.00\);_(* &quot;-&quot;??_);_(@_)">
                  <c:v>73.254513333333321</c:v>
                </c:pt>
                <c:pt idx="232" formatCode="_(* #,##0.00_);_(* \(#,##0.00\);_(* &quot;-&quot;??_);_(@_)">
                  <c:v>73.32465333333333</c:v>
                </c:pt>
                <c:pt idx="233" formatCode="_(* #,##0.00_);_(* \(#,##0.00\);_(* &quot;-&quot;??_);_(@_)">
                  <c:v>73.319966666666673</c:v>
                </c:pt>
                <c:pt idx="234" formatCode="_(* #,##0.00_);_(* \(#,##0.00\);_(* &quot;-&quot;??_);_(@_)">
                  <c:v>73.330766666666676</c:v>
                </c:pt>
                <c:pt idx="235" formatCode="_(* #,##0.00_);_(* \(#,##0.00\);_(* &quot;-&quot;??_);_(@_)">
                  <c:v>73.341566666666665</c:v>
                </c:pt>
                <c:pt idx="236" formatCode="_(* #,##0.00_);_(* \(#,##0.00\);_(* &quot;-&quot;??_);_(@_)">
                  <c:v>73.338226666666671</c:v>
                </c:pt>
                <c:pt idx="237" formatCode="_(* #,##0.00_);_(* \(#,##0.00\);_(* &quot;-&quot;??_);_(@_)">
                  <c:v>73.288546666666647</c:v>
                </c:pt>
                <c:pt idx="238" formatCode="_(* #,##0.00_);_(* \(#,##0.00\);_(* &quot;-&quot;??_);_(@_)">
                  <c:v>73.227693333333306</c:v>
                </c:pt>
                <c:pt idx="239" formatCode="_(* #,##0.00_);_(* \(#,##0.00\);_(* &quot;-&quot;??_);_(@_)">
                  <c:v>73.186173333333315</c:v>
                </c:pt>
                <c:pt idx="240" formatCode="_(* #,##0.00_);_(* \(#,##0.00\);_(* &quot;-&quot;??_);_(@_)">
                  <c:v>73.189980000000006</c:v>
                </c:pt>
                <c:pt idx="241" formatCode="_(* #,##0.00_);_(* \(#,##0.00\);_(* &quot;-&quot;??_);_(@_)">
                  <c:v>73.207579999999993</c:v>
                </c:pt>
                <c:pt idx="242" formatCode="_(* #,##0.00_);_(* \(#,##0.00\);_(* &quot;-&quot;??_);_(@_)">
                  <c:v>73.225179999999995</c:v>
                </c:pt>
                <c:pt idx="243" formatCode="_(* #,##0.00_);_(* \(#,##0.00\);_(* &quot;-&quot;??_);_(@_)">
                  <c:v>73.205559999999977</c:v>
                </c:pt>
                <c:pt idx="244" formatCode="_(* #,##0.00_);_(* \(#,##0.00\);_(* &quot;-&quot;??_);_(@_)">
                  <c:v>73.132786666666647</c:v>
                </c:pt>
                <c:pt idx="245" formatCode="_(* #,##0.00_);_(* \(#,##0.00\);_(* &quot;-&quot;??_);_(@_)">
                  <c:v>73.040446666666654</c:v>
                </c:pt>
                <c:pt idx="246" formatCode="_(* #,##0.00_);_(* \(#,##0.00\);_(* &quot;-&quot;??_);_(@_)">
                  <c:v>72.918379999999999</c:v>
                </c:pt>
                <c:pt idx="247" formatCode="_(* #,##0.00_);_(* \(#,##0.00\);_(* &quot;-&quot;??_);_(@_)">
                  <c:v>72.756706666666659</c:v>
                </c:pt>
                <c:pt idx="248" formatCode="_(* #,##0.00_);_(* \(#,##0.00\);_(* &quot;-&quot;??_);_(@_)">
                  <c:v>72.633106666666677</c:v>
                </c:pt>
                <c:pt idx="249" formatCode="_(* #,##0.00_);_(* \(#,##0.00\);_(* &quot;-&quot;??_);_(@_)">
                  <c:v>72.509506666666681</c:v>
                </c:pt>
                <c:pt idx="250" formatCode="_(* #,##0.00_);_(* \(#,##0.00\);_(* &quot;-&quot;??_);_(@_)">
                  <c:v>72.328493333333356</c:v>
                </c:pt>
                <c:pt idx="251" formatCode="_(* #,##0.00_);_(* \(#,##0.00\);_(* &quot;-&quot;??_);_(@_)">
                  <c:v>72.157253333333344</c:v>
                </c:pt>
                <c:pt idx="252" formatCode="_(* #,##0.00_);_(* \(#,##0.00\);_(* &quot;-&quot;??_);_(@_)">
                  <c:v>72.026313333333334</c:v>
                </c:pt>
                <c:pt idx="253" formatCode="_(* #,##0.00_);_(* \(#,##0.00\);_(* &quot;-&quot;??_);_(@_)">
                  <c:v>71.884546666666665</c:v>
                </c:pt>
                <c:pt idx="254" formatCode="_(* #,##0.00_);_(* \(#,##0.00\);_(* &quot;-&quot;??_);_(@_)">
                  <c:v>71.732640000000004</c:v>
                </c:pt>
                <c:pt idx="255" formatCode="_(* #,##0.00_);_(* \(#,##0.00\);_(* &quot;-&quot;??_);_(@_)">
                  <c:v>71.579919999999987</c:v>
                </c:pt>
                <c:pt idx="256" formatCode="_(* #,##0.00_);_(* \(#,##0.00\);_(* &quot;-&quot;??_);_(@_)">
                  <c:v>71.427200000000013</c:v>
                </c:pt>
                <c:pt idx="257" formatCode="_(* #,##0.00_);_(* \(#,##0.00\);_(* &quot;-&quot;??_);_(@_)">
                  <c:v>71.253039999999999</c:v>
                </c:pt>
                <c:pt idx="258" formatCode="_(* #,##0.00_);_(* \(#,##0.00\);_(* &quot;-&quot;??_);_(@_)">
                  <c:v>71.098993333333325</c:v>
                </c:pt>
                <c:pt idx="259" formatCode="_(* #,##0.00_);_(* \(#,##0.00\);_(* &quot;-&quot;??_);_(@_)">
                  <c:v>70.984519999999989</c:v>
                </c:pt>
                <c:pt idx="260" formatCode="_(* #,##0.00_);_(* \(#,##0.00\);_(* &quot;-&quot;??_);_(@_)">
                  <c:v>70.86181333333333</c:v>
                </c:pt>
                <c:pt idx="261" formatCode="_(* #,##0.00_);_(* \(#,##0.00\);_(* &quot;-&quot;??_);_(@_)">
                  <c:v>70.761066666666665</c:v>
                </c:pt>
                <c:pt idx="262" formatCode="_(* #,##0.00_);_(* \(#,##0.00\);_(* &quot;-&quot;??_);_(@_)">
                  <c:v>70.680093333333332</c:v>
                </c:pt>
                <c:pt idx="263" formatCode="_(* #,##0.00_);_(* \(#,##0.00\);_(* &quot;-&quot;??_);_(@_)">
                  <c:v>70.599119999999999</c:v>
                </c:pt>
                <c:pt idx="264" formatCode="_(* #,##0.00_);_(* \(#,##0.00\);_(* &quot;-&quot;??_);_(@_)">
                  <c:v>70.544866666666664</c:v>
                </c:pt>
                <c:pt idx="265" formatCode="_(* #,##0.00_);_(* \(#,##0.00\);_(* &quot;-&quot;??_);_(@_)">
                  <c:v>70.55655999999999</c:v>
                </c:pt>
                <c:pt idx="266" formatCode="_(* #,##0.00_);_(* \(#,##0.00\);_(* &quot;-&quot;??_);_(@_)">
                  <c:v>70.614086666666651</c:v>
                </c:pt>
                <c:pt idx="267" formatCode="_(* #,##0.00_);_(* \(#,##0.00\);_(* &quot;-&quot;??_);_(@_)">
                  <c:v>70.618086666666656</c:v>
                </c:pt>
                <c:pt idx="268" formatCode="_(* #,##0.00_);_(* \(#,##0.00\);_(* &quot;-&quot;??_);_(@_)">
                  <c:v>70.645659999999992</c:v>
                </c:pt>
                <c:pt idx="269" formatCode="_(* #,##0.00_);_(* \(#,##0.00\);_(* &quot;-&quot;??_);_(@_)">
                  <c:v>70.695886666666652</c:v>
                </c:pt>
                <c:pt idx="270" formatCode="_(* #,##0.00_);_(* \(#,##0.00\);_(* &quot;-&quot;??_);_(@_)">
                  <c:v>70.746113333333341</c:v>
                </c:pt>
                <c:pt idx="271" formatCode="_(* #,##0.00_);_(* \(#,##0.00\);_(* &quot;-&quot;??_);_(@_)">
                  <c:v>70.78270666666667</c:v>
                </c:pt>
                <c:pt idx="272" formatCode="_(* #,##0.00_);_(* \(#,##0.00\);_(* &quot;-&quot;??_);_(@_)">
                  <c:v>70.846793333333338</c:v>
                </c:pt>
                <c:pt idx="273" formatCode="_(* #,##0.00_);_(* \(#,##0.00\);_(* &quot;-&quot;??_);_(@_)">
                  <c:v>70.942246666666662</c:v>
                </c:pt>
                <c:pt idx="274" formatCode="_(* #,##0.00_);_(* \(#,##0.00\);_(* &quot;-&quot;??_);_(@_)">
                  <c:v>70.989786666666674</c:v>
                </c:pt>
                <c:pt idx="275" formatCode="_(* #,##0.00_);_(* \(#,##0.00\);_(* &quot;-&quot;??_);_(@_)">
                  <c:v>71.012866666666682</c:v>
                </c:pt>
                <c:pt idx="276" formatCode="_(* #,##0.00_);_(* \(#,##0.00\);_(* &quot;-&quot;??_);_(@_)">
                  <c:v>71.04043333333334</c:v>
                </c:pt>
                <c:pt idx="277" formatCode="_(* #,##0.00_);_(* \(#,##0.00\);_(* &quot;-&quot;??_);_(@_)">
                  <c:v>71.067999999999998</c:v>
                </c:pt>
                <c:pt idx="278" formatCode="_(* #,##0.00_);_(* \(#,##0.00\);_(* &quot;-&quot;??_);_(@_)">
                  <c:v>71.10896000000001</c:v>
                </c:pt>
                <c:pt idx="279" formatCode="_(* #,##0.00_);_(* \(#,##0.00\);_(* &quot;-&quot;??_);_(@_)">
                  <c:v>71.117653333333323</c:v>
                </c:pt>
                <c:pt idx="280" formatCode="_(* #,##0.00_);_(* \(#,##0.00\);_(* &quot;-&quot;??_);_(@_)">
                  <c:v>71.131346666666659</c:v>
                </c:pt>
                <c:pt idx="281" formatCode="_(* #,##0.00_);_(* \(#,##0.00\);_(* &quot;-&quot;??_);_(@_)">
                  <c:v>71.093706666666677</c:v>
                </c:pt>
                <c:pt idx="282" formatCode="_(* #,##0.00_);_(* \(#,##0.00\);_(* &quot;-&quot;??_);_(@_)">
                  <c:v>71.082426666666649</c:v>
                </c:pt>
                <c:pt idx="283" formatCode="_(* #,##0.00_);_(* \(#,##0.00\);_(* &quot;-&quot;??_);_(@_)">
                  <c:v>71.067693333333338</c:v>
                </c:pt>
                <c:pt idx="284" formatCode="_(* #,##0.00_);_(* \(#,##0.00\);_(* &quot;-&quot;??_);_(@_)">
                  <c:v>71.052959999999999</c:v>
                </c:pt>
                <c:pt idx="285" formatCode="_(* #,##0.00_);_(* \(#,##0.00\);_(* &quot;-&quot;??_);_(@_)">
                  <c:v>71.040873333333337</c:v>
                </c:pt>
                <c:pt idx="286" formatCode="_(* #,##0.00_);_(* \(#,##0.00\);_(* &quot;-&quot;??_);_(@_)">
                  <c:v>71.025753333333327</c:v>
                </c:pt>
                <c:pt idx="287" formatCode="_(* #,##0.00_);_(* \(#,##0.00\);_(* &quot;-&quot;??_);_(@_)">
                  <c:v>71.007566666666676</c:v>
                </c:pt>
                <c:pt idx="288" formatCode="_(* #,##0.00_);_(* \(#,##0.00\);_(* &quot;-&quot;??_);_(@_)">
                  <c:v>70.986826666666673</c:v>
                </c:pt>
                <c:pt idx="289" formatCode="_(* #,##0.00_);_(* \(#,##0.00\);_(* &quot;-&quot;??_);_(@_)">
                  <c:v>70.974793333333338</c:v>
                </c:pt>
                <c:pt idx="290" formatCode="_(* #,##0.00_);_(* \(#,##0.00\);_(* &quot;-&quot;??_);_(@_)">
                  <c:v>71.000780000000006</c:v>
                </c:pt>
                <c:pt idx="291" formatCode="_(* #,##0.00_);_(* \(#,##0.00\);_(* &quot;-&quot;??_);_(@_)">
                  <c:v>71.026766666666674</c:v>
                </c:pt>
                <c:pt idx="292" formatCode="_(* #,##0.00_);_(* \(#,##0.00\);_(* &quot;-&quot;??_);_(@_)">
                  <c:v>71.03400666666667</c:v>
                </c:pt>
                <c:pt idx="293" formatCode="_(* #,##0.00_);_(* \(#,##0.00\);_(* &quot;-&quot;??_);_(@_)">
                  <c:v>71.023766666666674</c:v>
                </c:pt>
                <c:pt idx="294" formatCode="_(* #,##0.00_);_(* \(#,##0.00\);_(* &quot;-&quot;??_);_(@_)">
                  <c:v>71.034486666666666</c:v>
                </c:pt>
                <c:pt idx="295" formatCode="_(* #,##0.00_);_(* \(#,##0.00\);_(* &quot;-&quot;??_);_(@_)">
                  <c:v>71.043920000000014</c:v>
                </c:pt>
                <c:pt idx="296" formatCode="_(* #,##0.00_);_(* \(#,##0.00\);_(* &quot;-&quot;??_);_(@_)">
                  <c:v>71.082333333333338</c:v>
                </c:pt>
                <c:pt idx="297" formatCode="_(* #,##0.00_);_(* \(#,##0.00\);_(* &quot;-&quot;??_);_(@_)">
                  <c:v>71.105573333333325</c:v>
                </c:pt>
                <c:pt idx="298" formatCode="_(* #,##0.00_);_(* \(#,##0.00\);_(* &quot;-&quot;??_);_(@_)">
                  <c:v>71.128813333333312</c:v>
                </c:pt>
                <c:pt idx="299" formatCode="_(* #,##0.00_);_(* \(#,##0.00\);_(* &quot;-&quot;??_);_(@_)">
                  <c:v>71.152053333333313</c:v>
                </c:pt>
                <c:pt idx="300" formatCode="_(* #,##0.00_);_(* \(#,##0.00\);_(* &quot;-&quot;??_);_(@_)">
                  <c:v>71.102099999999979</c:v>
                </c:pt>
                <c:pt idx="301" formatCode="_(* #,##0.00_);_(* \(#,##0.00\);_(* &quot;-&quot;??_);_(@_)">
                  <c:v>71.069466666666642</c:v>
                </c:pt>
                <c:pt idx="302" formatCode="_(* #,##0.00_);_(* \(#,##0.00\);_(* &quot;-&quot;??_);_(@_)">
                  <c:v>71.041766666666661</c:v>
                </c:pt>
                <c:pt idx="303" formatCode="_(* #,##0.00_);_(* \(#,##0.00\);_(* &quot;-&quot;??_);_(@_)">
                  <c:v>70.993840000000006</c:v>
                </c:pt>
                <c:pt idx="304" formatCode="_(* #,##0.00_);_(* \(#,##0.00\);_(* &quot;-&quot;??_);_(@_)">
                  <c:v>70.94728666666667</c:v>
                </c:pt>
                <c:pt idx="305" formatCode="_(* #,##0.00_);_(* \(#,##0.00\);_(* &quot;-&quot;??_);_(@_)">
                  <c:v>70.900733333333349</c:v>
                </c:pt>
                <c:pt idx="306" formatCode="_(* #,##0.00_);_(* \(#,##0.00\);_(* &quot;-&quot;??_);_(@_)">
                  <c:v>70.857833333333332</c:v>
                </c:pt>
                <c:pt idx="307" formatCode="_(* #,##0.00_);_(* \(#,##0.00\);_(* &quot;-&quot;??_);_(@_)">
                  <c:v>70.830186666666663</c:v>
                </c:pt>
                <c:pt idx="308" formatCode="_(* #,##0.00_);_(* \(#,##0.00\);_(* &quot;-&quot;??_);_(@_)">
                  <c:v>70.823220000000006</c:v>
                </c:pt>
                <c:pt idx="309" formatCode="_(* #,##0.00_);_(* \(#,##0.00\);_(* &quot;-&quot;??_);_(@_)">
                  <c:v>70.801086666666663</c:v>
                </c:pt>
                <c:pt idx="310" formatCode="_(* #,##0.00_);_(* \(#,##0.00\);_(* &quot;-&quot;??_);_(@_)">
                  <c:v>70.749039999999994</c:v>
                </c:pt>
                <c:pt idx="311" formatCode="_(* #,##0.00_);_(* \(#,##0.00\);_(* &quot;-&quot;??_);_(@_)">
                  <c:v>70.677880000000002</c:v>
                </c:pt>
                <c:pt idx="312" formatCode="_(* #,##0.00_);_(* \(#,##0.00\);_(* &quot;-&quot;??_);_(@_)">
                  <c:v>70.60672000000001</c:v>
                </c:pt>
                <c:pt idx="313" formatCode="_(* #,##0.00_);_(* \(#,##0.00\);_(* &quot;-&quot;??_);_(@_)">
                  <c:v>70.543573333333356</c:v>
                </c:pt>
                <c:pt idx="314" formatCode="_(* #,##0.00_);_(* \(#,##0.00\);_(* &quot;-&quot;??_);_(@_)">
                  <c:v>70.486913333333348</c:v>
                </c:pt>
                <c:pt idx="315" formatCode="_(* #,##0.00_);_(* \(#,##0.00\);_(* &quot;-&quot;??_);_(@_)">
                  <c:v>70.515720000000016</c:v>
                </c:pt>
                <c:pt idx="316" formatCode="_(* #,##0.00_);_(* \(#,##0.00\);_(* &quot;-&quot;??_);_(@_)">
                  <c:v>70.533693333333332</c:v>
                </c:pt>
                <c:pt idx="317" formatCode="_(* #,##0.00_);_(* \(#,##0.00\);_(* &quot;-&quot;??_);_(@_)">
                  <c:v>70.531813333333332</c:v>
                </c:pt>
                <c:pt idx="318" formatCode="_(* #,##0.00_);_(* \(#,##0.00\);_(* &quot;-&quot;??_);_(@_)">
                  <c:v>70.538453333333337</c:v>
                </c:pt>
                <c:pt idx="319" formatCode="_(* #,##0.00_);_(* \(#,##0.00\);_(* &quot;-&quot;??_);_(@_)">
                  <c:v>70.545093333333341</c:v>
                </c:pt>
                <c:pt idx="320" formatCode="_(* #,##0.00_);_(* \(#,##0.00\);_(* &quot;-&quot;??_);_(@_)">
                  <c:v>70.537833333333339</c:v>
                </c:pt>
                <c:pt idx="321" formatCode="_(* #,##0.00_);_(* \(#,##0.00\);_(* &quot;-&quot;??_);_(@_)">
                  <c:v>70.540500000000009</c:v>
                </c:pt>
                <c:pt idx="322" formatCode="_(* #,##0.00_);_(* \(#,##0.00\);_(* &quot;-&quot;??_);_(@_)">
                  <c:v>70.541586666666674</c:v>
                </c:pt>
                <c:pt idx="323" formatCode="_(* #,##0.00_);_(* \(#,##0.00\);_(* &quot;-&quot;??_);_(@_)">
                  <c:v>70.53507333333333</c:v>
                </c:pt>
                <c:pt idx="324" formatCode="_(* #,##0.00_);_(* \(#,##0.00\);_(* &quot;-&quot;??_);_(@_)">
                  <c:v>70.526499999999999</c:v>
                </c:pt>
                <c:pt idx="325" formatCode="_(* #,##0.00_);_(* \(#,##0.00\);_(* &quot;-&quot;??_);_(@_)">
                  <c:v>70.535593333333324</c:v>
                </c:pt>
                <c:pt idx="326" formatCode="_(* #,##0.00_);_(* \(#,##0.00\);_(* &quot;-&quot;??_);_(@_)">
                  <c:v>70.544686666666664</c:v>
                </c:pt>
                <c:pt idx="327" formatCode="_(* #,##0.00_);_(* \(#,##0.00\);_(* &quot;-&quot;??_);_(@_)">
                  <c:v>70.582146666666674</c:v>
                </c:pt>
                <c:pt idx="328" formatCode="_(* #,##0.00_);_(* \(#,##0.00\);_(* &quot;-&quot;??_);_(@_)">
                  <c:v>70.61744666666668</c:v>
                </c:pt>
                <c:pt idx="329" formatCode="_(* #,##0.00_);_(* \(#,##0.00\);_(* &quot;-&quot;??_);_(@_)">
                  <c:v>70.649446666666663</c:v>
                </c:pt>
                <c:pt idx="330" formatCode="_(* #,##0.00_);_(* \(#,##0.00\);_(* &quot;-&quot;??_);_(@_)">
                  <c:v>70.640919999999994</c:v>
                </c:pt>
                <c:pt idx="331" formatCode="_(* #,##0.00_);_(* \(#,##0.00\);_(* &quot;-&quot;??_);_(@_)">
                  <c:v>70.644899999999993</c:v>
                </c:pt>
                <c:pt idx="332" formatCode="_(* #,##0.00_);_(* \(#,##0.00\);_(* &quot;-&quot;??_);_(@_)">
                  <c:v>70.660813333333337</c:v>
                </c:pt>
                <c:pt idx="333" formatCode="_(* #,##0.00_);_(* \(#,##0.00\);_(* &quot;-&quot;??_);_(@_)">
                  <c:v>70.676726666666667</c:v>
                </c:pt>
                <c:pt idx="334" formatCode="_(* #,##0.00_);_(* \(#,##0.00\);_(* &quot;-&quot;??_);_(@_)">
                  <c:v>70.675660000000022</c:v>
                </c:pt>
                <c:pt idx="335" formatCode="_(* #,##0.00_);_(* \(#,##0.00\);_(* &quot;-&quot;??_);_(@_)">
                  <c:v>70.680720000000008</c:v>
                </c:pt>
                <c:pt idx="336" formatCode="_(* #,##0.00_);_(* \(#,##0.00\);_(* &quot;-&quot;??_);_(@_)">
                  <c:v>70.676713333333339</c:v>
                </c:pt>
                <c:pt idx="337" formatCode="_(* #,##0.00_);_(* \(#,##0.00\);_(* &quot;-&quot;??_);_(@_)">
                  <c:v>70.675866666666678</c:v>
                </c:pt>
                <c:pt idx="338" formatCode="_(* #,##0.00_);_(* \(#,##0.00\);_(* &quot;-&quot;??_);_(@_)">
                  <c:v>70.628273333333325</c:v>
                </c:pt>
                <c:pt idx="339" formatCode="_(* #,##0.00_);_(* \(#,##0.00\);_(* &quot;-&quot;??_);_(@_)">
                  <c:v>70.582493333333332</c:v>
                </c:pt>
                <c:pt idx="340" formatCode="_(* #,##0.00_);_(* \(#,##0.00\);_(* &quot;-&quot;??_);_(@_)">
                  <c:v>70.536713333333338</c:v>
                </c:pt>
                <c:pt idx="341" formatCode="_(* #,##0.00_);_(* \(#,##0.00\);_(* &quot;-&quot;??_);_(@_)">
                  <c:v>70.496420000000001</c:v>
                </c:pt>
                <c:pt idx="342" formatCode="_(* #,##0.00_);_(* \(#,##0.00\);_(* &quot;-&quot;??_);_(@_)">
                  <c:v>70.410226666666659</c:v>
                </c:pt>
                <c:pt idx="343" formatCode="_(* #,##0.00_);_(* \(#,##0.00\);_(* &quot;-&quot;??_);_(@_)">
                  <c:v>70.319006666666667</c:v>
                </c:pt>
                <c:pt idx="344" formatCode="_(* #,##0.00_);_(* \(#,##0.00\);_(* &quot;-&quot;??_);_(@_)">
                  <c:v>70.217613333333333</c:v>
                </c:pt>
                <c:pt idx="345" formatCode="_(* #,##0.00_);_(* \(#,##0.00\);_(* &quot;-&quot;??_);_(@_)">
                  <c:v>70.127846666666684</c:v>
                </c:pt>
                <c:pt idx="346" formatCode="_(* #,##0.00_);_(* \(#,##0.00\);_(* &quot;-&quot;??_);_(@_)">
                  <c:v>70.035753333333346</c:v>
                </c:pt>
                <c:pt idx="347" formatCode="_(* #,##0.00_);_(* \(#,##0.00\);_(* &quot;-&quot;??_);_(@_)">
                  <c:v>69.943659999999994</c:v>
                </c:pt>
                <c:pt idx="348" formatCode="_(* #,##0.00_);_(* \(#,##0.00\);_(* &quot;-&quot;??_);_(@_)">
                  <c:v>69.826220000000006</c:v>
                </c:pt>
                <c:pt idx="349" formatCode="_(* #,##0.00_);_(* \(#,##0.00\);_(* &quot;-&quot;??_);_(@_)">
                  <c:v>69.719653333333341</c:v>
                </c:pt>
                <c:pt idx="350" formatCode="_(* #,##0.00_);_(* \(#,##0.00\);_(* &quot;-&quot;??_);_(@_)">
                  <c:v>69.587546666666668</c:v>
                </c:pt>
                <c:pt idx="351" formatCode="_(* #,##0.00_);_(* \(#,##0.00\);_(* &quot;-&quot;??_);_(@_)">
                  <c:v>69.457180000000008</c:v>
                </c:pt>
                <c:pt idx="352" formatCode="_(* #,##0.00_);_(* \(#,##0.00\);_(* &quot;-&quot;??_);_(@_)">
                  <c:v>69.364366666666669</c:v>
                </c:pt>
                <c:pt idx="353" formatCode="_(* #,##0.00_);_(* \(#,##0.00\);_(* &quot;-&quot;??_);_(@_)">
                  <c:v>69.309306666666672</c:v>
                </c:pt>
                <c:pt idx="354" formatCode="_(* #,##0.00_);_(* \(#,##0.00\);_(* &quot;-&quot;??_);_(@_)">
                  <c:v>69.25424666666666</c:v>
                </c:pt>
                <c:pt idx="355" formatCode="_(* #,##0.00_);_(* \(#,##0.00\);_(* &quot;-&quot;??_);_(@_)">
                  <c:v>69.219566666666665</c:v>
                </c:pt>
                <c:pt idx="356" formatCode="_(* #,##0.00_);_(* \(#,##0.00\);_(* &quot;-&quot;??_);_(@_)">
                  <c:v>69.181873333333314</c:v>
                </c:pt>
                <c:pt idx="357" formatCode="_(* #,##0.00_);_(* \(#,##0.00\);_(* &quot;-&quot;??_);_(@_)">
                  <c:v>69.161713333333338</c:v>
                </c:pt>
                <c:pt idx="358" formatCode="_(* #,##0.00_);_(* \(#,##0.00\);_(* &quot;-&quot;??_);_(@_)">
                  <c:v>69.14072666666668</c:v>
                </c:pt>
                <c:pt idx="359" formatCode="_(* #,##0.00_);_(* \(#,##0.00\);_(* &quot;-&quot;??_);_(@_)">
                  <c:v>69.12672666666667</c:v>
                </c:pt>
                <c:pt idx="360" formatCode="_(* #,##0.00_);_(* \(#,##0.00\);_(* &quot;-&quot;??_);_(@_)">
                  <c:v>69.126706666666664</c:v>
                </c:pt>
                <c:pt idx="361" formatCode="_(* #,##0.00_);_(* \(#,##0.00\);_(* &quot;-&quot;??_);_(@_)">
                  <c:v>69.126686666666671</c:v>
                </c:pt>
                <c:pt idx="362" formatCode="_(* #,##0.00_);_(* \(#,##0.00\);_(* &quot;-&quot;??_);_(@_)">
                  <c:v>69.126666666666679</c:v>
                </c:pt>
                <c:pt idx="363" formatCode="_(* #,##0.00_);_(* \(#,##0.00\);_(* &quot;-&quot;??_);_(@_)">
                  <c:v>69.151993333333337</c:v>
                </c:pt>
                <c:pt idx="364" formatCode="_(* #,##0.00_);_(* \(#,##0.00\);_(* &quot;-&quot;??_);_(@_)">
                  <c:v>69.183426666666676</c:v>
                </c:pt>
                <c:pt idx="365" formatCode="_(* #,##0.00_);_(* \(#,##0.00\);_(* &quot;-&quot;??_);_(@_)">
                  <c:v>69.160026666666667</c:v>
                </c:pt>
                <c:pt idx="366" formatCode="_(* #,##0.00_);_(* \(#,##0.00\);_(* &quot;-&quot;??_);_(@_)">
                  <c:v>69.129673333333344</c:v>
                </c:pt>
                <c:pt idx="367" formatCode="_(* #,##0.00_);_(* \(#,##0.00\);_(* &quot;-&quot;??_);_(@_)">
                  <c:v>69.063679999999991</c:v>
                </c:pt>
                <c:pt idx="368" formatCode="_(* #,##0.00_);_(* \(#,##0.00\);_(* &quot;-&quot;??_);_(@_)">
                  <c:v>68.997686666666667</c:v>
                </c:pt>
                <c:pt idx="369" formatCode="_(* #,##0.00_);_(* \(#,##0.00\);_(* &quot;-&quot;??_);_(@_)">
                  <c:v>68.916439999999994</c:v>
                </c:pt>
                <c:pt idx="370" formatCode="_(* #,##0.00_);_(* \(#,##0.00\);_(* &quot;-&quot;??_);_(@_)">
                  <c:v>68.855153333333334</c:v>
                </c:pt>
                <c:pt idx="371" formatCode="_(* #,##0.00_);_(* \(#,##0.00\);_(* &quot;-&quot;??_);_(@_)">
                  <c:v>68.78828666666665</c:v>
                </c:pt>
                <c:pt idx="372" formatCode="_(* #,##0.00_);_(* \(#,##0.00\);_(* &quot;-&quot;??_);_(@_)">
                  <c:v>68.740173333333317</c:v>
                </c:pt>
                <c:pt idx="373" formatCode="_(* #,##0.00_);_(* \(#,##0.00\);_(* &quot;-&quot;??_);_(@_)">
                  <c:v>68.68404666666666</c:v>
                </c:pt>
                <c:pt idx="374" formatCode="_(* #,##0.00_);_(* \(#,##0.00\);_(* &quot;-&quot;??_);_(@_)">
                  <c:v>68.627919999999989</c:v>
                </c:pt>
                <c:pt idx="375" formatCode="_(* #,##0.00_);_(* \(#,##0.00\);_(* &quot;-&quot;??_);_(@_)">
                  <c:v>68.571793333333332</c:v>
                </c:pt>
                <c:pt idx="376" formatCode="_(* #,##0.00_);_(* \(#,##0.00\);_(* &quot;-&quot;??_);_(@_)">
                  <c:v>68.493826666666649</c:v>
                </c:pt>
                <c:pt idx="377" formatCode="_(* #,##0.00_);_(* \(#,##0.00\);_(* &quot;-&quot;??_);_(@_)">
                  <c:v>68.443459999999988</c:v>
                </c:pt>
                <c:pt idx="378" formatCode="_(* #,##0.00_);_(* \(#,##0.00\);_(* &quot;-&quot;??_);_(@_)">
                  <c:v>68.38618666666666</c:v>
                </c:pt>
                <c:pt idx="379" formatCode="_(* #,##0.00_);_(* \(#,##0.00\);_(* &quot;-&quot;??_);_(@_)">
                  <c:v>68.340046666666666</c:v>
                </c:pt>
                <c:pt idx="380" formatCode="_(* #,##0.00_);_(* \(#,##0.00\);_(* &quot;-&quot;??_);_(@_)">
                  <c:v>68.355840000000001</c:v>
                </c:pt>
                <c:pt idx="381" formatCode="_(* #,##0.00_);_(* \(#,##0.00\);_(* &quot;-&quot;??_);_(@_)">
                  <c:v>68.37233333333333</c:v>
                </c:pt>
                <c:pt idx="382" formatCode="_(* #,##0.00_);_(* \(#,##0.00\);_(* &quot;-&quot;??_);_(@_)">
                  <c:v>68.388826666666674</c:v>
                </c:pt>
                <c:pt idx="383" formatCode="_(* #,##0.00_);_(* \(#,##0.00\);_(* &quot;-&quot;??_);_(@_)">
                  <c:v>68.437660000000008</c:v>
                </c:pt>
                <c:pt idx="384" formatCode="_(* #,##0.00_);_(* \(#,##0.00\);_(* &quot;-&quot;??_);_(@_)">
                  <c:v>68.531646666666674</c:v>
                </c:pt>
                <c:pt idx="385" formatCode="_(* #,##0.00_);_(* \(#,##0.00\);_(* &quot;-&quot;??_);_(@_)">
                  <c:v>68.548653333333348</c:v>
                </c:pt>
                <c:pt idx="386" formatCode="_(* #,##0.00_);_(* \(#,##0.00\);_(* &quot;-&quot;??_);_(@_)">
                  <c:v>68.618013333333337</c:v>
                </c:pt>
                <c:pt idx="387" formatCode="_(* #,##0.00_);_(* \(#,##0.00\);_(* &quot;-&quot;??_);_(@_)">
                  <c:v>68.680786666666691</c:v>
                </c:pt>
                <c:pt idx="388" formatCode="_(* #,##0.00_);_(* \(#,##0.00\);_(* &quot;-&quot;??_);_(@_)">
                  <c:v>68.751573333333326</c:v>
                </c:pt>
                <c:pt idx="389" formatCode="_(* #,##0.00_);_(* \(#,##0.00\);_(* &quot;-&quot;??_);_(@_)">
                  <c:v>68.822360000000018</c:v>
                </c:pt>
                <c:pt idx="390" formatCode="_(* #,##0.00_);_(* \(#,##0.00\);_(* &quot;-&quot;??_);_(@_)">
                  <c:v>68.97278</c:v>
                </c:pt>
                <c:pt idx="391" formatCode="_(* #,##0.00_);_(* \(#,##0.00\);_(* &quot;-&quot;??_);_(@_)">
                  <c:v>69.100666666666669</c:v>
                </c:pt>
                <c:pt idx="392" formatCode="_(* #,##0.00_);_(* \(#,##0.00\);_(* &quot;-&quot;??_);_(@_)">
                  <c:v>69.175473333333329</c:v>
                </c:pt>
                <c:pt idx="393" formatCode="_(* #,##0.00_);_(* \(#,##0.00\);_(* &quot;-&quot;??_);_(@_)">
                  <c:v>69.213146666666674</c:v>
                </c:pt>
                <c:pt idx="394" formatCode="_(* #,##0.00_);_(* \(#,##0.00\);_(* &quot;-&quot;??_);_(@_)">
                  <c:v>69.276026666666667</c:v>
                </c:pt>
                <c:pt idx="395" formatCode="_(* #,##0.00_);_(* \(#,##0.00\);_(* &quot;-&quot;??_);_(@_)">
                  <c:v>69.36511999999999</c:v>
                </c:pt>
                <c:pt idx="396" formatCode="_(* #,##0.00_);_(* \(#,##0.00\);_(* &quot;-&quot;??_);_(@_)">
                  <c:v>69.454213333333328</c:v>
                </c:pt>
                <c:pt idx="397" formatCode="_(* #,##0.00_);_(* \(#,##0.00\);_(* &quot;-&quot;??_);_(@_)">
                  <c:v>69.55622666666666</c:v>
                </c:pt>
                <c:pt idx="398" formatCode="_(* #,##0.00_);_(* \(#,##0.00\);_(* &quot;-&quot;??_);_(@_)">
                  <c:v>69.622286666666653</c:v>
                </c:pt>
                <c:pt idx="399" formatCode="_(* #,##0.00_);_(* \(#,##0.00\);_(* &quot;-&quot;??_);_(@_)">
                  <c:v>69.592839999999995</c:v>
                </c:pt>
                <c:pt idx="400" formatCode="_(* #,##0.00_);_(* \(#,##0.00\);_(* &quot;-&quot;??_);_(@_)">
                  <c:v>69.626379999999983</c:v>
                </c:pt>
                <c:pt idx="401" formatCode="_(* #,##0.00_);_(* \(#,##0.00\);_(* &quot;-&quot;??_);_(@_)">
                  <c:v>69.583439999999982</c:v>
                </c:pt>
                <c:pt idx="402" formatCode="_(* #,##0.00_);_(* \(#,##0.00\);_(* &quot;-&quot;??_);_(@_)">
                  <c:v>69.528333333333336</c:v>
                </c:pt>
                <c:pt idx="403" formatCode="_(* #,##0.00_);_(* \(#,##0.00\);_(* &quot;-&quot;??_);_(@_)">
                  <c:v>69.473226666666662</c:v>
                </c:pt>
                <c:pt idx="404" formatCode="_(* #,##0.00_);_(* \(#,##0.00\);_(* &quot;-&quot;??_);_(@_)">
                  <c:v>69.408059999999992</c:v>
                </c:pt>
                <c:pt idx="405" formatCode="_(* #,##0.00_);_(* \(#,##0.00\);_(* &quot;-&quot;??_);_(@_)">
                  <c:v>69.294466666666665</c:v>
                </c:pt>
                <c:pt idx="406" formatCode="_(* #,##0.00_);_(* \(#,##0.00\);_(* &quot;-&quot;??_);_(@_)">
                  <c:v>69.204853333333332</c:v>
                </c:pt>
                <c:pt idx="407" formatCode="_(* #,##0.00_);_(* \(#,##0.00\);_(* &quot;-&quot;??_);_(@_)">
                  <c:v>69.139933333333317</c:v>
                </c:pt>
                <c:pt idx="408" formatCode="_(* #,##0.00_);_(* \(#,##0.00\);_(* &quot;-&quot;??_);_(@_)">
                  <c:v>69.162293333333324</c:v>
                </c:pt>
                <c:pt idx="409" formatCode="_(* #,##0.00_);_(* \(#,##0.00\);_(* &quot;-&quot;??_);_(@_)">
                  <c:v>69.14831333333332</c:v>
                </c:pt>
                <c:pt idx="410" formatCode="_(* #,##0.00_);_(* \(#,##0.00\);_(* &quot;-&quot;??_);_(@_)">
                  <c:v>69.134333333333331</c:v>
                </c:pt>
                <c:pt idx="411" formatCode="_(* #,##0.00_);_(* \(#,##0.00\);_(* &quot;-&quot;??_);_(@_)">
                  <c:v>69.120353333333327</c:v>
                </c:pt>
                <c:pt idx="412" formatCode="_(* #,##0.00_);_(* \(#,##0.00\);_(* &quot;-&quot;??_);_(@_)">
                  <c:v>69.162786666666662</c:v>
                </c:pt>
                <c:pt idx="413" formatCode="_(* #,##0.00_);_(* \(#,##0.00\);_(* &quot;-&quot;??_);_(@_)">
                  <c:v>69.261153333333326</c:v>
                </c:pt>
                <c:pt idx="414" formatCode="_(* #,##0.00_);_(* \(#,##0.00\);_(* &quot;-&quot;??_);_(@_)">
                  <c:v>69.451919999999987</c:v>
                </c:pt>
                <c:pt idx="415" formatCode="_(* #,##0.00_);_(* \(#,##0.00\);_(* &quot;-&quot;??_);_(@_)">
                  <c:v>69.75485333333333</c:v>
                </c:pt>
                <c:pt idx="416" formatCode="_(* #,##0.00_);_(* \(#,##0.00\);_(* &quot;-&quot;??_);_(@_)">
                  <c:v>70.085020000000014</c:v>
                </c:pt>
                <c:pt idx="417" formatCode="_(* #,##0.00_);_(* \(#,##0.00\);_(* &quot;-&quot;??_);_(@_)">
                  <c:v>70.415186666666671</c:v>
                </c:pt>
                <c:pt idx="418" formatCode="_(* #,##0.00_);_(* \(#,##0.00\);_(* &quot;-&quot;??_);_(@_)">
                  <c:v>70.724973333333352</c:v>
                </c:pt>
                <c:pt idx="419" formatCode="_(* #,##0.00_);_(* \(#,##0.00\);_(* &quot;-&quot;??_);_(@_)">
                  <c:v>71.079533333333345</c:v>
                </c:pt>
                <c:pt idx="420" formatCode="_(* #,##0.00_);_(* \(#,##0.00\);_(* &quot;-&quot;??_);_(@_)">
                  <c:v>71.389446666666672</c:v>
                </c:pt>
                <c:pt idx="421" formatCode="_(* #,##0.00_);_(* \(#,##0.00\);_(* &quot;-&quot;??_);_(@_)">
                  <c:v>71.716239999999999</c:v>
                </c:pt>
                <c:pt idx="422" formatCode="_(* #,##0.00_);_(* \(#,##0.00\);_(* &quot;-&quot;??_);_(@_)">
                  <c:v>72.187699999999992</c:v>
                </c:pt>
                <c:pt idx="423" formatCode="_(* #,##0.00_);_(* \(#,##0.00\);_(* &quot;-&quot;??_);_(@_)">
                  <c:v>72.615920000000003</c:v>
                </c:pt>
                <c:pt idx="424" formatCode="_(* #,##0.00_);_(* \(#,##0.00\);_(* &quot;-&quot;??_);_(@_)">
                  <c:v>73.044139999999999</c:v>
                </c:pt>
                <c:pt idx="425" formatCode="_(* #,##0.00_);_(* \(#,##0.00\);_(* &quot;-&quot;??_);_(@_)">
                  <c:v>73.472359999999995</c:v>
                </c:pt>
                <c:pt idx="426" formatCode="_(* #,##0.00_);_(* \(#,##0.00\);_(* &quot;-&quot;??_);_(@_)">
                  <c:v>74.301673333333326</c:v>
                </c:pt>
                <c:pt idx="427" formatCode="_(* #,##0.00_);_(* \(#,##0.00\);_(* &quot;-&quot;??_);_(@_)">
                  <c:v>75.005780000000001</c:v>
                </c:pt>
                <c:pt idx="428" formatCode="_(* #,##0.00_);_(* \(#,##0.00\);_(* &quot;-&quot;??_);_(@_)">
                  <c:v>75.833413333333326</c:v>
                </c:pt>
                <c:pt idx="429" formatCode="_(* #,##0.00_);_(* \(#,##0.00\);_(* &quot;-&quot;??_);_(@_)">
                  <c:v>76.514426666666665</c:v>
                </c:pt>
                <c:pt idx="430" formatCode="_(* #,##0.00_);_(* \(#,##0.00\);_(* &quot;-&quot;??_);_(@_)">
                  <c:v>77.056926666666683</c:v>
                </c:pt>
                <c:pt idx="431" formatCode="_(* #,##0.00_);_(* \(#,##0.00\);_(* &quot;-&quot;??_);_(@_)">
                  <c:v>77.599426666666673</c:v>
                </c:pt>
                <c:pt idx="432" formatCode="_(* #,##0.00_);_(* \(#,##0.00\);_(* &quot;-&quot;??_);_(@_)">
                  <c:v>78.201000000000008</c:v>
                </c:pt>
                <c:pt idx="433" formatCode="_(* #,##0.00_);_(* \(#,##0.00\);_(* &quot;-&quot;??_);_(@_)">
                  <c:v>78.793519999999987</c:v>
                </c:pt>
                <c:pt idx="434" formatCode="_(* #,##0.00_);_(* \(#,##0.00\);_(* &quot;-&quot;??_);_(@_)">
                  <c:v>79.52349333333332</c:v>
                </c:pt>
                <c:pt idx="435" formatCode="_(* #,##0.00_);_(* \(#,##0.00\);_(* &quot;-&quot;??_);_(@_)">
                  <c:v>80.425493333333335</c:v>
                </c:pt>
                <c:pt idx="436" formatCode="_(* #,##0.00_);_(* \(#,##0.00\);_(* &quot;-&quot;??_);_(@_)">
                  <c:v>81.123559999999998</c:v>
                </c:pt>
                <c:pt idx="437" formatCode="_(* #,##0.00_);_(* \(#,##0.00\);_(* &quot;-&quot;??_);_(@_)">
                  <c:v>81.677746666666664</c:v>
                </c:pt>
                <c:pt idx="438" formatCode="_(* #,##0.00_);_(* \(#,##0.00\);_(* &quot;-&quot;??_);_(@_)">
                  <c:v>82.231933333333316</c:v>
                </c:pt>
                <c:pt idx="439" formatCode="_(* #,##0.00_);_(* \(#,##0.00\);_(* &quot;-&quot;??_);_(@_)">
                  <c:v>82.95610666666667</c:v>
                </c:pt>
                <c:pt idx="440" formatCode="_(* #,##0.00_);_(* \(#,##0.00\);_(* &quot;-&quot;??_);_(@_)">
                  <c:v>83.594966666666679</c:v>
                </c:pt>
                <c:pt idx="441" formatCode="_(* #,##0.00_);_(* \(#,##0.00\);_(* &quot;-&quot;??_);_(@_)">
                  <c:v>83.747613333333348</c:v>
                </c:pt>
                <c:pt idx="442" formatCode="_(* #,##0.00_);_(* \(#,##0.00\);_(* &quot;-&quot;??_);_(@_)">
                  <c:v>84.077219999999997</c:v>
                </c:pt>
                <c:pt idx="443" formatCode="_(* #,##0.00_);_(* \(#,##0.00\);_(* &quot;-&quot;??_);_(@_)">
                  <c:v>84.215920000000011</c:v>
                </c:pt>
                <c:pt idx="444" formatCode="_(* #,##0.00_);_(* \(#,##0.00\);_(* &quot;-&quot;??_);_(@_)">
                  <c:v>84.47444666666668</c:v>
                </c:pt>
                <c:pt idx="445" formatCode="_(* #,##0.00_);_(* \(#,##0.00\);_(* &quot;-&quot;??_);_(@_)">
                  <c:v>84.732973333333348</c:v>
                </c:pt>
                <c:pt idx="446" formatCode="_(* #,##0.00_);_(* \(#,##0.00\);_(* &quot;-&quot;??_);_(@_)">
                  <c:v>84.991500000000016</c:v>
                </c:pt>
                <c:pt idx="447" formatCode="_(* #,##0.00_);_(* \(#,##0.00\);_(* &quot;-&quot;??_);_(@_)">
                  <c:v>85.19095333333334</c:v>
                </c:pt>
                <c:pt idx="448" formatCode="_(* #,##0.00_);_(* \(#,##0.00\);_(* &quot;-&quot;??_);_(@_)">
                  <c:v>85.419840000000022</c:v>
                </c:pt>
                <c:pt idx="449" formatCode="_(* #,##0.00_);_(* \(#,##0.00\);_(* &quot;-&quot;??_);_(@_)">
                  <c:v>85.476560000000021</c:v>
                </c:pt>
                <c:pt idx="450" formatCode="_(* #,##0.00_);_(* \(#,##0.00\);_(* &quot;-&quot;??_);_(@_)">
                  <c:v>85.374693333333369</c:v>
                </c:pt>
                <c:pt idx="451" formatCode="_(* #,##0.00_);_(* \(#,##0.00\);_(* &quot;-&quot;??_);_(@_)">
                  <c:v>85.480273333333358</c:v>
                </c:pt>
                <c:pt idx="452" formatCode="_(* #,##0.00_);_(* \(#,##0.00\);_(* &quot;-&quot;??_);_(@_)">
                  <c:v>85.585853333333361</c:v>
                </c:pt>
                <c:pt idx="453" formatCode="_(* #,##0.00_);_(* \(#,##0.00\);_(* &quot;-&quot;??_);_(@_)">
                  <c:v>85.484480000000033</c:v>
                </c:pt>
                <c:pt idx="454" formatCode="_(* #,##0.00_);_(* \(#,##0.00\);_(* &quot;-&quot;??_);_(@_)">
                  <c:v>85.171613333333369</c:v>
                </c:pt>
                <c:pt idx="455" formatCode="_(* #,##0.00_);_(* \(#,##0.00\);_(* &quot;-&quot;??_);_(@_)">
                  <c:v>84.95886666666668</c:v>
                </c:pt>
                <c:pt idx="456" formatCode="_(* #,##0.00_);_(* \(#,##0.00\);_(* &quot;-&quot;??_);_(@_)">
                  <c:v>84.75484666666668</c:v>
                </c:pt>
                <c:pt idx="457" formatCode="_(* #,##0.00_);_(* \(#,##0.00\);_(* &quot;-&quot;??_);_(@_)">
                  <c:v>84.406246666666661</c:v>
                </c:pt>
                <c:pt idx="458" formatCode="_(* #,##0.00_);_(* \(#,##0.00\);_(* &quot;-&quot;??_);_(@_)">
                  <c:v>84.072706666666662</c:v>
                </c:pt>
                <c:pt idx="459" formatCode="_(* #,##0.00_);_(* \(#,##0.00\);_(* &quot;-&quot;??_);_(@_)">
                  <c:v>83.739166666666662</c:v>
                </c:pt>
                <c:pt idx="460" formatCode="_(* #,##0.00_);_(* \(#,##0.00\);_(* &quot;-&quot;??_);_(@_)">
                  <c:v>83.39248666666667</c:v>
                </c:pt>
                <c:pt idx="461" formatCode="_(* #,##0.00_);_(* \(#,##0.00\);_(* &quot;-&quot;??_);_(@_)">
                  <c:v>83.017800000000008</c:v>
                </c:pt>
                <c:pt idx="462" formatCode="_(* #,##0.00_);_(* \(#,##0.00\);_(* &quot;-&quot;??_);_(@_)">
                  <c:v>82.680080000000018</c:v>
                </c:pt>
                <c:pt idx="463" formatCode="_(* #,##0.00_);_(* \(#,##0.00\);_(* &quot;-&quot;??_);_(@_)">
                  <c:v>82.382760000000005</c:v>
                </c:pt>
                <c:pt idx="464" formatCode="_(* #,##0.00_);_(* \(#,##0.00\);_(* &quot;-&quot;??_);_(@_)">
                  <c:v>82.007566666666676</c:v>
                </c:pt>
                <c:pt idx="465" formatCode="_(* #,##0.00_);_(* \(#,##0.00\);_(* &quot;-&quot;??_);_(@_)">
                  <c:v>81.632373333333362</c:v>
                </c:pt>
                <c:pt idx="466" formatCode="_(* #,##0.00_);_(* \(#,##0.00\);_(* &quot;-&quot;??_);_(@_)">
                  <c:v>81.25718000000002</c:v>
                </c:pt>
                <c:pt idx="467" formatCode="_(* #,##0.00_);_(* \(#,##0.00\);_(* &quot;-&quot;??_);_(@_)">
                  <c:v>80.948046666666656</c:v>
                </c:pt>
                <c:pt idx="468" formatCode="_(* #,##0.00_);_(* \(#,##0.00\);_(* &quot;-&quot;??_);_(@_)">
                  <c:v>80.94680666666666</c:v>
                </c:pt>
                <c:pt idx="469" formatCode="_(* #,##0.00_);_(* \(#,##0.00\);_(* &quot;-&quot;??_);_(@_)">
                  <c:v>81.058179999999993</c:v>
                </c:pt>
                <c:pt idx="470" formatCode="_(* #,##0.00_);_(* \(#,##0.00\);_(* &quot;-&quot;??_);_(@_)">
                  <c:v>80.98569333333333</c:v>
                </c:pt>
                <c:pt idx="471" formatCode="_(* #,##0.00_);_(* \(#,##0.00\);_(* &quot;-&quot;??_);_(@_)">
                  <c:v>80.930000000000007</c:v>
                </c:pt>
                <c:pt idx="472" formatCode="_(* #,##0.00_);_(* \(#,##0.00\);_(* &quot;-&quot;??_);_(@_)">
                  <c:v>80.897799999999989</c:v>
                </c:pt>
                <c:pt idx="473" formatCode="_(* #,##0.00_);_(* \(#,##0.00\);_(* &quot;-&quot;??_);_(@_)">
                  <c:v>80.865600000000001</c:v>
                </c:pt>
                <c:pt idx="474" formatCode="_(* #,##0.00_);_(* \(#,##0.00\);_(* &quot;-&quot;??_);_(@_)">
                  <c:v>80.867286666666658</c:v>
                </c:pt>
                <c:pt idx="475" formatCode="_(* #,##0.00_);_(* \(#,##0.00\);_(* &quot;-&quot;??_);_(@_)">
                  <c:v>80.88303333333333</c:v>
                </c:pt>
                <c:pt idx="476" formatCode="_(* #,##0.00_);_(* \(#,##0.00\);_(* &quot;-&quot;??_);_(@_)">
                  <c:v>80.878379999999979</c:v>
                </c:pt>
                <c:pt idx="477" formatCode="_(* #,##0.00_);_(* \(#,##0.00\);_(* &quot;-&quot;??_);_(@_)">
                  <c:v>80.77476666666665</c:v>
                </c:pt>
                <c:pt idx="478" formatCode="_(* #,##0.00_);_(* \(#,##0.00\);_(* &quot;-&quot;??_);_(@_)">
                  <c:v>80.630753333333317</c:v>
                </c:pt>
                <c:pt idx="479" formatCode="_(* #,##0.00_);_(* \(#,##0.00\);_(* &quot;-&quot;??_);_(@_)">
                  <c:v>80.564613333333327</c:v>
                </c:pt>
                <c:pt idx="480" formatCode="_(* #,##0.00_);_(* \(#,##0.00\);_(* &quot;-&quot;??_);_(@_)">
                  <c:v>80.498473333333322</c:v>
                </c:pt>
                <c:pt idx="481" formatCode="_(* #,##0.00_);_(* \(#,##0.00\);_(* &quot;-&quot;??_);_(@_)">
                  <c:v>80.432333333333318</c:v>
                </c:pt>
                <c:pt idx="482" formatCode="_(* #,##0.00_);_(* \(#,##0.00\);_(* &quot;-&quot;??_);_(@_)">
                  <c:v>80.300133333333321</c:v>
                </c:pt>
                <c:pt idx="483" formatCode="_(* #,##0.00_);_(* \(#,##0.00\);_(* &quot;-&quot;??_);_(@_)">
                  <c:v>80.129719999999978</c:v>
                </c:pt>
                <c:pt idx="484" formatCode="_(* #,##0.00_);_(* \(#,##0.00\);_(* &quot;-&quot;??_);_(@_)">
                  <c:v>79.88828666666663</c:v>
                </c:pt>
                <c:pt idx="485" formatCode="_(* #,##0.00_);_(* \(#,##0.00\);_(* &quot;-&quot;??_);_(@_)">
                  <c:v>79.812093333333294</c:v>
                </c:pt>
                <c:pt idx="486" formatCode="_(* #,##0.00_);_(* \(#,##0.00\);_(* &quot;-&quot;??_);_(@_)">
                  <c:v>79.795499999999976</c:v>
                </c:pt>
                <c:pt idx="487" formatCode="_(* #,##0.00_);_(* \(#,##0.00\);_(* &quot;-&quot;??_);_(@_)">
                  <c:v>79.778906666666643</c:v>
                </c:pt>
                <c:pt idx="488" formatCode="_(* #,##0.00_);_(* \(#,##0.00\);_(* &quot;-&quot;??_);_(@_)">
                  <c:v>79.762313333333324</c:v>
                </c:pt>
                <c:pt idx="489" formatCode="_(* #,##0.00_);_(* \(#,##0.00\);_(* &quot;-&quot;??_);_(@_)">
                  <c:v>79.674199999999999</c:v>
                </c:pt>
                <c:pt idx="490" formatCode="_(* #,##0.00_);_(* \(#,##0.00\);_(* &quot;-&quot;??_);_(@_)">
                  <c:v>79.607706666666658</c:v>
                </c:pt>
                <c:pt idx="491" formatCode="_(* #,##0.00_);_(* \(#,##0.00\);_(* &quot;-&quot;??_);_(@_)">
                  <c:v>79.598006666666663</c:v>
                </c:pt>
                <c:pt idx="492" formatCode="_(* #,##0.00_);_(* \(#,##0.00\);_(* &quot;-&quot;??_);_(@_)">
                  <c:v>79.598606666666669</c:v>
                </c:pt>
                <c:pt idx="493" formatCode="_(* #,##0.00_);_(* \(#,##0.00\);_(* &quot;-&quot;??_);_(@_)">
                  <c:v>79.599206666666674</c:v>
                </c:pt>
                <c:pt idx="494" formatCode="_(* #,##0.00_);_(* \(#,##0.00\);_(* &quot;-&quot;??_);_(@_)">
                  <c:v>79.599806666666666</c:v>
                </c:pt>
                <c:pt idx="495" formatCode="_(* #,##0.00_);_(* \(#,##0.00\);_(* &quot;-&quot;??_);_(@_)">
                  <c:v>79.58802666666665</c:v>
                </c:pt>
                <c:pt idx="496" formatCode="_(* #,##0.00_);_(* \(#,##0.00\);_(* &quot;-&quot;??_);_(@_)">
                  <c:v>79.591279999999998</c:v>
                </c:pt>
                <c:pt idx="497" formatCode="_(* #,##0.00_);_(* \(#,##0.00\);_(* &quot;-&quot;??_);_(@_)">
                  <c:v>79.595439999999982</c:v>
                </c:pt>
                <c:pt idx="498" formatCode="_(* #,##0.00_);_(* \(#,##0.00\);_(* &quot;-&quot;??_);_(@_)">
                  <c:v>79.444553333333303</c:v>
                </c:pt>
                <c:pt idx="499" formatCode="_(* #,##0.00_);_(* \(#,##0.00\);_(* &quot;-&quot;??_);_(@_)">
                  <c:v>79.336686666666637</c:v>
                </c:pt>
                <c:pt idx="500" formatCode="_(* #,##0.00_);_(* \(#,##0.00\);_(* &quot;-&quot;??_);_(@_)">
                  <c:v>79.232633333333311</c:v>
                </c:pt>
                <c:pt idx="501" formatCode="_(* #,##0.00_);_(* \(#,##0.00\);_(* &quot;-&quot;??_);_(@_)">
                  <c:v>79.128579999999985</c:v>
                </c:pt>
                <c:pt idx="502" formatCode="_(* #,##0.00_);_(* \(#,##0.00\);_(* &quot;-&quot;??_);_(@_)">
                  <c:v>78.987139999999982</c:v>
                </c:pt>
                <c:pt idx="503" formatCode="_(* #,##0.00_);_(* \(#,##0.00\);_(* &quot;-&quot;??_);_(@_)">
                  <c:v>78.83923999999999</c:v>
                </c:pt>
                <c:pt idx="504" formatCode="_(* #,##0.00_);_(* \(#,##0.00\);_(* &quot;-&quot;??_);_(@_)">
                  <c:v>78.737073333333313</c:v>
                </c:pt>
                <c:pt idx="505" formatCode="_(* #,##0.00_);_(* \(#,##0.00\);_(* &quot;-&quot;??_);_(@_)">
                  <c:v>78.635979999999989</c:v>
                </c:pt>
                <c:pt idx="506" formatCode="_(* #,##0.00_);_(* \(#,##0.00\);_(* &quot;-&quot;??_);_(@_)">
                  <c:v>78.545686666666654</c:v>
                </c:pt>
                <c:pt idx="507" formatCode="_(* #,##0.00_);_(* \(#,##0.00\);_(* &quot;-&quot;??_);_(@_)">
                  <c:v>78.507086666666652</c:v>
                </c:pt>
                <c:pt idx="508" formatCode="_(* #,##0.00_);_(* \(#,##0.00\);_(* &quot;-&quot;??_);_(@_)">
                  <c:v>78.468486666666649</c:v>
                </c:pt>
                <c:pt idx="509" formatCode="_(* #,##0.00_);_(* \(#,##0.00\);_(* &quot;-&quot;??_);_(@_)">
                  <c:v>78.369133333333338</c:v>
                </c:pt>
                <c:pt idx="510" formatCode="_(* #,##0.00_);_(* \(#,##0.00\);_(* &quot;-&quot;??_);_(@_)">
                  <c:v>78.224866666666671</c:v>
                </c:pt>
                <c:pt idx="511" formatCode="_(* #,##0.00_);_(* \(#,##0.00\);_(* &quot;-&quot;??_);_(@_)">
                  <c:v>78.055306666666667</c:v>
                </c:pt>
                <c:pt idx="512" formatCode="_(* #,##0.00_);_(* \(#,##0.00\);_(* &quot;-&quot;??_);_(@_)">
                  <c:v>77.931519999999992</c:v>
                </c:pt>
                <c:pt idx="513" formatCode="_(* #,##0.00_);_(* \(#,##0.00\);_(* &quot;-&quot;??_);_(@_)">
                  <c:v>77.942806666666655</c:v>
                </c:pt>
                <c:pt idx="514" formatCode="_(* #,##0.00_);_(* \(#,##0.00\);_(* &quot;-&quot;??_);_(@_)">
                  <c:v>77.910986666666659</c:v>
                </c:pt>
                <c:pt idx="515" formatCode="_(* #,##0.00_);_(* \(#,##0.00\);_(* &quot;-&quot;??_);_(@_)">
                  <c:v>77.879166666666649</c:v>
                </c:pt>
                <c:pt idx="516" formatCode="_(* #,##0.00_);_(* \(#,##0.00\);_(* &quot;-&quot;??_);_(@_)">
                  <c:v>77.795366666666652</c:v>
                </c:pt>
                <c:pt idx="517" formatCode="_(* #,##0.00_);_(* \(#,##0.00\);_(* &quot;-&quot;??_);_(@_)">
                  <c:v>77.759753333333308</c:v>
                </c:pt>
                <c:pt idx="518" formatCode="_(* #,##0.00_);_(* \(#,##0.00\);_(* &quot;-&quot;??_);_(@_)">
                  <c:v>77.768919999999994</c:v>
                </c:pt>
                <c:pt idx="519" formatCode="_(* #,##0.00_);_(* \(#,##0.00\);_(* &quot;-&quot;??_);_(@_)">
                  <c:v>77.809960000000004</c:v>
                </c:pt>
                <c:pt idx="520" formatCode="_(* #,##0.00_);_(* \(#,##0.00\);_(* &quot;-&quot;??_);_(@_)">
                  <c:v>77.827386666666669</c:v>
                </c:pt>
                <c:pt idx="521" formatCode="_(* #,##0.00_);_(* \(#,##0.00\);_(* &quot;-&quot;??_);_(@_)">
                  <c:v>77.825626666666679</c:v>
                </c:pt>
                <c:pt idx="522" formatCode="_(* #,##0.00_);_(* \(#,##0.00\);_(* &quot;-&quot;??_);_(@_)">
                  <c:v>77.823866666666675</c:v>
                </c:pt>
                <c:pt idx="523" formatCode="_(* #,##0.00_);_(* \(#,##0.00\);_(* &quot;-&quot;??_);_(@_)">
                  <c:v>77.863613333333348</c:v>
                </c:pt>
                <c:pt idx="524" formatCode="_(* #,##0.00_);_(* \(#,##0.00\);_(* &quot;-&quot;??_);_(@_)">
                  <c:v>77.957333333333352</c:v>
                </c:pt>
                <c:pt idx="525" formatCode="_(* #,##0.00_);_(* \(#,##0.00\);_(* &quot;-&quot;??_);_(@_)">
                  <c:v>78.064313333333345</c:v>
                </c:pt>
                <c:pt idx="526" formatCode="_(* #,##0.00_);_(* \(#,##0.00\);_(* &quot;-&quot;??_);_(@_)">
                  <c:v>78.175520000000006</c:v>
                </c:pt>
                <c:pt idx="527" formatCode="_(* #,##0.00_);_(* \(#,##0.00\);_(* &quot;-&quot;??_);_(@_)">
                  <c:v>78.22086666666668</c:v>
                </c:pt>
                <c:pt idx="528" formatCode="_(* #,##0.00_);_(* \(#,##0.00\);_(* &quot;-&quot;??_);_(@_)">
                  <c:v>78.223459999999989</c:v>
                </c:pt>
                <c:pt idx="529" formatCode="_(* #,##0.00_);_(* \(#,##0.00\);_(* &quot;-&quot;??_);_(@_)">
                  <c:v>78.226053333333326</c:v>
                </c:pt>
                <c:pt idx="530" formatCode="_(* #,##0.00_);_(* \(#,##0.00\);_(* &quot;-&quot;??_);_(@_)">
                  <c:v>78.216899999999995</c:v>
                </c:pt>
                <c:pt idx="531" formatCode="_(* #,##0.00_);_(* \(#,##0.00\);_(* &quot;-&quot;??_);_(@_)">
                  <c:v>78.250039999999984</c:v>
                </c:pt>
                <c:pt idx="532" formatCode="_(* #,##0.00_);_(* \(#,##0.00\);_(* &quot;-&quot;??_);_(@_)">
                  <c:v>78.277433333333335</c:v>
                </c:pt>
                <c:pt idx="533" formatCode="_(* #,##0.00_);_(* \(#,##0.00\);_(* &quot;-&quot;??_);_(@_)">
                  <c:v>78.28649999999999</c:v>
                </c:pt>
                <c:pt idx="534" formatCode="_(* #,##0.00_);_(* \(#,##0.00\);_(* &quot;-&quot;??_);_(@_)">
                  <c:v>78.221086666666665</c:v>
                </c:pt>
                <c:pt idx="535" formatCode="_(* #,##0.00_);_(* \(#,##0.00\);_(* &quot;-&quot;??_);_(@_)">
                  <c:v>78.15567333333334</c:v>
                </c:pt>
                <c:pt idx="536" formatCode="_(* #,##0.00_);_(* \(#,##0.00\);_(* &quot;-&quot;??_);_(@_)">
                  <c:v>78.090260000000001</c:v>
                </c:pt>
                <c:pt idx="537" formatCode="_(* #,##0.00_);_(* \(#,##0.00\);_(* &quot;-&quot;??_);_(@_)">
                  <c:v>78.100840000000005</c:v>
                </c:pt>
                <c:pt idx="538" formatCode="_(* #,##0.00_);_(* \(#,##0.00\);_(* &quot;-&quot;??_);_(@_)">
                  <c:v>78.090693333333334</c:v>
                </c:pt>
                <c:pt idx="539" formatCode="_(* #,##0.00_);_(* \(#,##0.00\);_(* &quot;-&quot;??_);_(@_)">
                  <c:v>78.100473333333341</c:v>
                </c:pt>
                <c:pt idx="540" formatCode="_(* #,##0.00_);_(* \(#,##0.00\);_(* &quot;-&quot;??_);_(@_)">
                  <c:v>78.176153333333332</c:v>
                </c:pt>
                <c:pt idx="541" formatCode="_(* #,##0.00_);_(* \(#,##0.00\);_(* &quot;-&quot;??_);_(@_)">
                  <c:v>78.238039999999998</c:v>
                </c:pt>
                <c:pt idx="542" formatCode="_(* #,##0.00_);_(* \(#,##0.00\);_(* &quot;-&quot;??_);_(@_)">
                  <c:v>78.31910666666667</c:v>
                </c:pt>
                <c:pt idx="543" formatCode="_(* #,##0.00_);_(* \(#,##0.00\);_(* &quot;-&quot;??_);_(@_)">
                  <c:v>78.400173333333342</c:v>
                </c:pt>
                <c:pt idx="544" formatCode="_(* #,##0.00_);_(* \(#,##0.00\);_(* &quot;-&quot;??_);_(@_)">
                  <c:v>78.570399999999992</c:v>
                </c:pt>
                <c:pt idx="545" formatCode="_(* #,##0.00_);_(* \(#,##0.00\);_(* &quot;-&quot;??_);_(@_)">
                  <c:v>78.813006666666666</c:v>
                </c:pt>
                <c:pt idx="546" formatCode="_(* #,##0.00_);_(* \(#,##0.00\);_(* &quot;-&quot;??_);_(@_)">
                  <c:v>78.994539999999986</c:v>
                </c:pt>
                <c:pt idx="547" formatCode="_(* #,##0.00_);_(* \(#,##0.00\);_(* &quot;-&quot;??_);_(@_)">
                  <c:v>79.17149999999998</c:v>
                </c:pt>
                <c:pt idx="548" formatCode="_(* #,##0.00_);_(* \(#,##0.00\);_(* &quot;-&quot;??_);_(@_)">
                  <c:v>79.318833333333316</c:v>
                </c:pt>
                <c:pt idx="549" formatCode="_(* #,##0.00_);_(* \(#,##0.00\);_(* &quot;-&quot;??_);_(@_)">
                  <c:v>79.500673333333324</c:v>
                </c:pt>
                <c:pt idx="550" formatCode="_(* #,##0.00_);_(* \(#,##0.00\);_(* &quot;-&quot;??_);_(@_)">
                  <c:v>79.682513333333347</c:v>
                </c:pt>
                <c:pt idx="551" formatCode="_(* #,##0.00_);_(* \(#,##0.00\);_(* &quot;-&quot;??_);_(@_)">
                  <c:v>79.852673333333328</c:v>
                </c:pt>
                <c:pt idx="552" formatCode="_(* #,##0.00_);_(* \(#,##0.00\);_(* &quot;-&quot;??_);_(@_)">
                  <c:v>79.982126666666673</c:v>
                </c:pt>
                <c:pt idx="553" formatCode="_(* #,##0.00_);_(* \(#,##0.00\);_(* &quot;-&quot;??_);_(@_)">
                  <c:v>80.105213333333324</c:v>
                </c:pt>
                <c:pt idx="554" formatCode="_(* #,##0.00_);_(* \(#,##0.00\);_(* &quot;-&quot;??_);_(@_)">
                  <c:v>80.24132666666668</c:v>
                </c:pt>
                <c:pt idx="555" formatCode="_(* #,##0.00_);_(* \(#,##0.00\);_(* &quot;-&quot;??_);_(@_)">
                  <c:v>80.385593333333347</c:v>
                </c:pt>
                <c:pt idx="556" formatCode="_(* #,##0.00_);_(* \(#,##0.00\);_(* &quot;-&quot;??_);_(@_)">
                  <c:v>80.549686666666673</c:v>
                </c:pt>
                <c:pt idx="557" formatCode="_(* #,##0.00_);_(* \(#,##0.00\);_(* &quot;-&quot;??_);_(@_)">
                  <c:v>80.713780000000014</c:v>
                </c:pt>
                <c:pt idx="558" formatCode="_(* #,##0.00_);_(* \(#,##0.00\);_(* &quot;-&quot;??_);_(@_)">
                  <c:v>80.925080000000008</c:v>
                </c:pt>
                <c:pt idx="559" formatCode="_(* #,##0.00_);_(* \(#,##0.00\);_(* &quot;-&quot;??_);_(@_)">
                  <c:v>80.97120000000001</c:v>
                </c:pt>
                <c:pt idx="560" formatCode="_(* #,##0.00_);_(* \(#,##0.00\);_(* &quot;-&quot;??_);_(@_)">
                  <c:v>80.97938666666667</c:v>
                </c:pt>
                <c:pt idx="561" formatCode="_(* #,##0.00_);_(* \(#,##0.00\);_(* &quot;-&quot;??_);_(@_)">
                  <c:v>81.09826000000001</c:v>
                </c:pt>
                <c:pt idx="562" formatCode="_(* #,##0.00_);_(* \(#,##0.00\);_(* &quot;-&quot;??_);_(@_)">
                  <c:v>81.277573333333336</c:v>
                </c:pt>
                <c:pt idx="563" formatCode="_(* #,##0.00_);_(* \(#,##0.00\);_(* &quot;-&quot;??_);_(@_)">
                  <c:v>81.466520000000003</c:v>
                </c:pt>
                <c:pt idx="564" formatCode="_(* #,##0.00_);_(* \(#,##0.00\);_(* &quot;-&quot;??_);_(@_)">
                  <c:v>81.655466666666669</c:v>
                </c:pt>
                <c:pt idx="565" formatCode="_(* #,##0.00_);_(* \(#,##0.00\);_(* &quot;-&quot;??_);_(@_)">
                  <c:v>81.8892666666667</c:v>
                </c:pt>
                <c:pt idx="566" formatCode="_(* #,##0.00_);_(* \(#,##0.00\);_(* &quot;-&quot;??_);_(@_)">
                  <c:v>82.167086666666677</c:v>
                </c:pt>
                <c:pt idx="567" formatCode="_(* #,##0.00_);_(* \(#,##0.00\);_(* &quot;-&quot;??_);_(@_)">
                  <c:v>82.453020000000009</c:v>
                </c:pt>
                <c:pt idx="568" formatCode="_(* #,##0.00_);_(* \(#,##0.00\);_(* &quot;-&quot;??_);_(@_)">
                  <c:v>82.813953333333345</c:v>
                </c:pt>
                <c:pt idx="569" formatCode="_(* #,##0.00_);_(* \(#,##0.00\);_(* &quot;-&quot;??_);_(@_)">
                  <c:v>83.217760000000013</c:v>
                </c:pt>
                <c:pt idx="570" formatCode="_(* #,##0.00_);_(* \(#,##0.00\);_(* &quot;-&quot;??_);_(@_)">
                  <c:v>83.591546666666687</c:v>
                </c:pt>
                <c:pt idx="571" formatCode="_(* #,##0.00_);_(* \(#,##0.00\);_(* &quot;-&quot;??_);_(@_)">
                  <c:v>83.965333333333334</c:v>
                </c:pt>
                <c:pt idx="572" formatCode="_(* #,##0.00_);_(* \(#,##0.00\);_(* &quot;-&quot;??_);_(@_)">
                  <c:v>84.334880000000013</c:v>
                </c:pt>
                <c:pt idx="573" formatCode="_(* #,##0.00_);_(* \(#,##0.00\);_(* &quot;-&quot;??_);_(@_)">
                  <c:v>84.608940000000004</c:v>
                </c:pt>
                <c:pt idx="574" formatCode="_(* #,##0.00_);_(* \(#,##0.00\);_(* &quot;-&quot;??_);_(@_)">
                  <c:v>84.967280000000002</c:v>
                </c:pt>
                <c:pt idx="575" formatCode="_(* #,##0.00_);_(* \(#,##0.00\);_(* &quot;-&quot;??_);_(@_)">
                  <c:v>85.30243999999999</c:v>
                </c:pt>
                <c:pt idx="576" formatCode="_(* #,##0.00_);_(* \(#,##0.00\);_(* &quot;-&quot;??_);_(@_)">
                  <c:v>85.634633333333326</c:v>
                </c:pt>
                <c:pt idx="577" formatCode="_(* #,##0.00_);_(* \(#,##0.00\);_(* &quot;-&quot;??_);_(@_)">
                  <c:v>85.905906666666667</c:v>
                </c:pt>
                <c:pt idx="578" formatCode="_(* #,##0.00_);_(* \(#,##0.00\);_(* &quot;-&quot;??_);_(@_)">
                  <c:v>86.177179999999993</c:v>
                </c:pt>
                <c:pt idx="579" formatCode="_(* #,##0.00_);_(* \(#,##0.00\);_(* &quot;-&quot;??_);_(@_)">
                  <c:v>86.425359999999998</c:v>
                </c:pt>
                <c:pt idx="580" formatCode="_(* #,##0.00_);_(* \(#,##0.00\);_(* &quot;-&quot;??_);_(@_)">
                  <c:v>86.568606666666668</c:v>
                </c:pt>
                <c:pt idx="581" formatCode="_(* #,##0.00_);_(* \(#,##0.00\);_(* &quot;-&quot;??_);_(@_)">
                  <c:v>86.681606666666667</c:v>
                </c:pt>
                <c:pt idx="582" formatCode="_(* #,##0.00_);_(* \(#,##0.00\);_(* &quot;-&quot;??_);_(@_)">
                  <c:v>86.823466666666661</c:v>
                </c:pt>
                <c:pt idx="583" formatCode="_(* #,##0.00_);_(* \(#,##0.00\);_(* &quot;-&quot;??_);_(@_)">
                  <c:v>86.833866666666651</c:v>
                </c:pt>
                <c:pt idx="584" formatCode="_(* #,##0.00_);_(* \(#,##0.00\);_(* &quot;-&quot;??_);_(@_)">
                  <c:v>86.77521999999999</c:v>
                </c:pt>
                <c:pt idx="585" formatCode="_(* #,##0.00_);_(* \(#,##0.00\);_(* &quot;-&quot;??_);_(@_)">
                  <c:v>86.716573333333343</c:v>
                </c:pt>
                <c:pt idx="586" formatCode="_(* #,##0.00_);_(* \(#,##0.00\);_(* &quot;-&quot;??_);_(@_)">
                  <c:v>86.661753333333323</c:v>
                </c:pt>
                <c:pt idx="587" formatCode="_(* #,##0.00_);_(* \(#,##0.00\);_(* &quot;-&quot;??_);_(@_)">
                  <c:v>86.66940666666666</c:v>
                </c:pt>
                <c:pt idx="588" formatCode="_(* #,##0.00_);_(* \(#,##0.00\);_(* &quot;-&quot;??_);_(@_)">
                  <c:v>86.729579999999999</c:v>
                </c:pt>
                <c:pt idx="589" formatCode="_(* #,##0.00_);_(* \(#,##0.00\);_(* &quot;-&quot;??_);_(@_)">
                  <c:v>86.782986666666659</c:v>
                </c:pt>
                <c:pt idx="590" formatCode="_(* #,##0.00_);_(* \(#,##0.00\);_(* &quot;-&quot;??_);_(@_)">
                  <c:v>86.857420000000005</c:v>
                </c:pt>
                <c:pt idx="591" formatCode="_(* #,##0.00_);_(* \(#,##0.00\);_(* &quot;-&quot;??_);_(@_)">
                  <c:v>86.894893333333343</c:v>
                </c:pt>
                <c:pt idx="592" formatCode="_(* #,##0.00_);_(* \(#,##0.00\);_(* &quot;-&quot;??_);_(@_)">
                  <c:v>86.932366666666681</c:v>
                </c:pt>
                <c:pt idx="593" formatCode="_(* #,##0.00_);_(* \(#,##0.00\);_(* &quot;-&quot;??_);_(@_)">
                  <c:v>86.98108666666667</c:v>
                </c:pt>
                <c:pt idx="594" formatCode="_(* #,##0.00_);_(* \(#,##0.00\);_(* &quot;-&quot;??_);_(@_)">
                  <c:v>87.063299999999998</c:v>
                </c:pt>
                <c:pt idx="595" formatCode="_(* #,##0.00_);_(* \(#,##0.00\);_(* &quot;-&quot;??_);_(@_)">
                  <c:v>87.283353333333324</c:v>
                </c:pt>
                <c:pt idx="596" formatCode="_(* #,##0.00_);_(* \(#,##0.00\);_(* &quot;-&quot;??_);_(@_)">
                  <c:v>87.486019999999996</c:v>
                </c:pt>
                <c:pt idx="597" formatCode="_(* #,##0.00_);_(* \(#,##0.00\);_(* &quot;-&quot;??_);_(@_)">
                  <c:v>87.599680000000006</c:v>
                </c:pt>
                <c:pt idx="598" formatCode="_(* #,##0.00_);_(* \(#,##0.00\);_(* &quot;-&quot;??_);_(@_)">
                  <c:v>87.755386666666652</c:v>
                </c:pt>
                <c:pt idx="599" formatCode="_(* #,##0.00_);_(* \(#,##0.00\);_(* &quot;-&quot;??_);_(@_)">
                  <c:v>87.911093333333326</c:v>
                </c:pt>
                <c:pt idx="600" formatCode="_(* #,##0.00_);_(* \(#,##0.00\);_(* &quot;-&quot;??_);_(@_)">
                  <c:v>88.005586666666659</c:v>
                </c:pt>
                <c:pt idx="601" formatCode="_(* #,##0.00_);_(* \(#,##0.00\);_(* &quot;-&quot;??_);_(@_)">
                  <c:v>88.118126666666683</c:v>
                </c:pt>
                <c:pt idx="602" formatCode="_(* #,##0.00_);_(* \(#,##0.00\);_(* &quot;-&quot;??_);_(@_)">
                  <c:v>88.144580000000005</c:v>
                </c:pt>
                <c:pt idx="603" formatCode="_(* #,##0.00_);_(* \(#,##0.00\);_(* &quot;-&quot;??_);_(@_)">
                  <c:v>88.260019999999997</c:v>
                </c:pt>
                <c:pt idx="604" formatCode="_(* #,##0.00_);_(* \(#,##0.00\);_(* &quot;-&quot;??_);_(@_)">
                  <c:v>88.367506666666657</c:v>
                </c:pt>
                <c:pt idx="605" formatCode="_(* #,##0.00_);_(* \(#,##0.00\);_(* &quot;-&quot;??_);_(@_)">
                  <c:v>88.454446666666641</c:v>
                </c:pt>
                <c:pt idx="606" formatCode="_(* #,##0.00_);_(* \(#,##0.00\);_(* &quot;-&quot;??_);_(@_)">
                  <c:v>88.541386666666625</c:v>
                </c:pt>
                <c:pt idx="607" formatCode="_(* #,##0.00_);_(* \(#,##0.00\);_(* &quot;-&quot;??_);_(@_)">
                  <c:v>88.657573333333332</c:v>
                </c:pt>
                <c:pt idx="608" formatCode="_(* #,##0.00_);_(* \(#,##0.00\);_(* &quot;-&quot;??_);_(@_)">
                  <c:v>88.779833333333329</c:v>
                </c:pt>
                <c:pt idx="609" formatCode="_(* #,##0.00_);_(* \(#,##0.00\);_(* &quot;-&quot;??_);_(@_)">
                  <c:v>88.880320000000012</c:v>
                </c:pt>
                <c:pt idx="610" formatCode="_(* #,##0.00_);_(* \(#,##0.00\);_(* &quot;-&quot;??_);_(@_)">
                  <c:v>88.885533333333342</c:v>
                </c:pt>
                <c:pt idx="611" formatCode="_(* #,##0.00_);_(* \(#,##0.00\);_(* &quot;-&quot;??_);_(@_)">
                  <c:v>88.864253333333338</c:v>
                </c:pt>
                <c:pt idx="612" formatCode="_(* #,##0.00_);_(* \(#,##0.00\);_(* &quot;-&quot;??_);_(@_)">
                  <c:v>88.859719999999982</c:v>
                </c:pt>
                <c:pt idx="613" formatCode="_(* #,##0.00_);_(* \(#,##0.00\);_(* &quot;-&quot;??_);_(@_)">
                  <c:v>88.855186666666654</c:v>
                </c:pt>
                <c:pt idx="614" formatCode="_(* #,##0.00_);_(* \(#,##0.00\);_(* &quot;-&quot;??_);_(@_)">
                  <c:v>88.844326666666646</c:v>
                </c:pt>
                <c:pt idx="615" formatCode="_(* #,##0.00_);_(* \(#,##0.00\);_(* &quot;-&quot;??_);_(@_)">
                  <c:v>88.946646666666638</c:v>
                </c:pt>
                <c:pt idx="616" formatCode="_(* #,##0.00_);_(* \(#,##0.00\);_(* &quot;-&quot;??_);_(@_)">
                  <c:v>88.993959999999987</c:v>
                </c:pt>
                <c:pt idx="617" formatCode="_(* #,##0.00_);_(* \(#,##0.00\);_(* &quot;-&quot;??_);_(@_)">
                  <c:v>89.053586666666646</c:v>
                </c:pt>
                <c:pt idx="618" formatCode="_(* #,##0.00_);_(* \(#,##0.00\);_(* &quot;-&quot;??_);_(@_)">
                  <c:v>89.041753333333318</c:v>
                </c:pt>
                <c:pt idx="619" formatCode="_(* #,##0.00_);_(* \(#,##0.00\);_(* &quot;-&quot;??_);_(@_)">
                  <c:v>89.03637999999998</c:v>
                </c:pt>
                <c:pt idx="620" formatCode="_(* #,##0.00_);_(* \(#,##0.00\);_(* &quot;-&quot;??_);_(@_)">
                  <c:v>89.031006666666642</c:v>
                </c:pt>
                <c:pt idx="621" formatCode="_(* #,##0.00_);_(* \(#,##0.00\);_(* &quot;-&quot;??_);_(@_)">
                  <c:v>89.095533333333321</c:v>
                </c:pt>
                <c:pt idx="622" formatCode="_(* #,##0.00_);_(* \(#,##0.00\);_(* &quot;-&quot;??_);_(@_)">
                  <c:v>89.095813333333325</c:v>
                </c:pt>
                <c:pt idx="623" formatCode="_(* #,##0.00_);_(* \(#,##0.00\);_(* &quot;-&quot;??_);_(@_)">
                  <c:v>89.063406666666666</c:v>
                </c:pt>
                <c:pt idx="624" formatCode="_(* #,##0.00_);_(* \(#,##0.00\);_(* &quot;-&quot;??_);_(@_)">
                  <c:v>89.091106666666676</c:v>
                </c:pt>
                <c:pt idx="625" formatCode="_(* #,##0.00_);_(* \(#,##0.00\);_(* &quot;-&quot;??_);_(@_)">
                  <c:v>89.115113333333341</c:v>
                </c:pt>
                <c:pt idx="626" formatCode="_(* #,##0.00_);_(* \(#,##0.00\);_(* &quot;-&quot;??_);_(@_)">
                  <c:v>89.180906666666687</c:v>
                </c:pt>
                <c:pt idx="627" formatCode="_(* #,##0.00_);_(* \(#,##0.00\);_(* &quot;-&quot;??_);_(@_)">
                  <c:v>89.246700000000004</c:v>
                </c:pt>
                <c:pt idx="628" formatCode="_(* #,##0.00_);_(* \(#,##0.00\);_(* &quot;-&quot;??_);_(@_)">
                  <c:v>89.433513333333352</c:v>
                </c:pt>
                <c:pt idx="629" formatCode="_(* #,##0.00_);_(* \(#,##0.00\);_(* &quot;-&quot;??_);_(@_)">
                  <c:v>89.729633333333354</c:v>
                </c:pt>
                <c:pt idx="630" formatCode="_(* #,##0.00_);_(* \(#,##0.00\);_(* &quot;-&quot;??_);_(@_)">
                  <c:v>89.934220000000025</c:v>
                </c:pt>
                <c:pt idx="631" formatCode="_(* #,##0.00_);_(* \(#,##0.00\);_(* &quot;-&quot;??_);_(@_)">
                  <c:v>90.058173333333343</c:v>
                </c:pt>
                <c:pt idx="632" formatCode="_(* #,##0.00_);_(* \(#,##0.00\);_(* &quot;-&quot;??_);_(@_)">
                  <c:v>90.254613333333339</c:v>
                </c:pt>
                <c:pt idx="633" formatCode="_(* #,##0.00_);_(* \(#,##0.00\);_(* &quot;-&quot;??_);_(@_)">
                  <c:v>90.429286666666684</c:v>
                </c:pt>
                <c:pt idx="634" formatCode="_(* #,##0.00_);_(* \(#,##0.00\);_(* &quot;-&quot;??_);_(@_)">
                  <c:v>90.603960000000001</c:v>
                </c:pt>
                <c:pt idx="635" formatCode="_(* #,##0.00_);_(* \(#,##0.00\);_(* &quot;-&quot;??_);_(@_)">
                  <c:v>90.784100000000009</c:v>
                </c:pt>
                <c:pt idx="636" formatCode="_(* #,##0.00_);_(* \(#,##0.00\);_(* &quot;-&quot;??_);_(@_)">
                  <c:v>90.951573333333329</c:v>
                </c:pt>
                <c:pt idx="637" formatCode="_(* #,##0.00_);_(* \(#,##0.00\);_(* &quot;-&quot;??_);_(@_)">
                  <c:v>91.107013333333327</c:v>
                </c:pt>
                <c:pt idx="638" formatCode="_(* #,##0.00_);_(* \(#,##0.00\);_(* &quot;-&quot;??_);_(@_)">
                  <c:v>91.270226666666659</c:v>
                </c:pt>
                <c:pt idx="639" formatCode="_(* #,##0.00_);_(* \(#,##0.00\);_(* &quot;-&quot;??_);_(@_)">
                  <c:v>91.319193333333331</c:v>
                </c:pt>
                <c:pt idx="640" formatCode="_(* #,##0.00_);_(* \(#,##0.00\);_(* &quot;-&quot;??_);_(@_)">
                  <c:v>91.389366666666689</c:v>
                </c:pt>
                <c:pt idx="641" formatCode="_(* #,##0.00_);_(* \(#,##0.00\);_(* &quot;-&quot;??_);_(@_)">
                  <c:v>91.459540000000018</c:v>
                </c:pt>
                <c:pt idx="642" formatCode="_(* #,##0.00_);_(* \(#,##0.00\);_(* &quot;-&quot;??_);_(@_)">
                  <c:v>91.548873333333347</c:v>
                </c:pt>
                <c:pt idx="643" formatCode="_(* #,##0.00_);_(* \(#,##0.00\);_(* &quot;-&quot;??_);_(@_)">
                  <c:v>91.521820000000005</c:v>
                </c:pt>
                <c:pt idx="644" formatCode="_(* #,##0.00_);_(* \(#,##0.00\);_(* &quot;-&quot;??_);_(@_)">
                  <c:v>91.367340000000013</c:v>
                </c:pt>
                <c:pt idx="645" formatCode="_(* #,##0.00_);_(* \(#,##0.00\);_(* &quot;-&quot;??_);_(@_)">
                  <c:v>91.302273333333332</c:v>
                </c:pt>
                <c:pt idx="646" formatCode="_(* #,##0.00_);_(* \(#,##0.00\);_(* &quot;-&quot;??_);_(@_)">
                  <c:v>91.34096666666666</c:v>
                </c:pt>
                <c:pt idx="647" formatCode="_(* #,##0.00_);_(* \(#,##0.00\);_(* &quot;-&quot;??_);_(@_)">
                  <c:v>91.32271333333334</c:v>
                </c:pt>
                <c:pt idx="648" formatCode="_(* #,##0.00_);_(* \(#,##0.00\);_(* &quot;-&quot;??_);_(@_)">
                  <c:v>91.30446000000002</c:v>
                </c:pt>
                <c:pt idx="649" formatCode="_(* #,##0.00_);_(* \(#,##0.00\);_(* &quot;-&quot;??_);_(@_)">
                  <c:v>91.286700000000025</c:v>
                </c:pt>
                <c:pt idx="650" formatCode="_(* #,##0.00_);_(* \(#,##0.00\);_(* &quot;-&quot;??_);_(@_)">
                  <c:v>91.28006000000002</c:v>
                </c:pt>
                <c:pt idx="651" formatCode="_(* #,##0.00_);_(* \(#,##0.00\);_(* &quot;-&quot;??_);_(@_)">
                  <c:v>91.201820000000026</c:v>
                </c:pt>
                <c:pt idx="652" formatCode="_(* #,##0.00_);_(* \(#,##0.00\);_(* &quot;-&quot;??_);_(@_)">
                  <c:v>91.171380000000013</c:v>
                </c:pt>
                <c:pt idx="653" formatCode="_(* #,##0.00_);_(* \(#,##0.00\);_(* &quot;-&quot;??_);_(@_)">
                  <c:v>91.085726666666673</c:v>
                </c:pt>
                <c:pt idx="654" formatCode="_(* #,##0.00_);_(* \(#,##0.00\);_(* &quot;-&quot;??_);_(@_)">
                  <c:v>91.065586666666661</c:v>
                </c:pt>
                <c:pt idx="655" formatCode="_(* #,##0.00_);_(* \(#,##0.00\);_(* &quot;-&quot;??_);_(@_)">
                  <c:v>91.045446666666663</c:v>
                </c:pt>
                <c:pt idx="656" formatCode="_(* #,##0.00_);_(* \(#,##0.00\);_(* &quot;-&quot;??_);_(@_)">
                  <c:v>91.027620000000013</c:v>
                </c:pt>
                <c:pt idx="657" formatCode="_(* #,##0.00_);_(* \(#,##0.00\);_(* &quot;-&quot;??_);_(@_)">
                  <c:v>90.984386666666666</c:v>
                </c:pt>
                <c:pt idx="658" formatCode="_(* #,##0.00_);_(* \(#,##0.00\);_(* &quot;-&quot;??_);_(@_)">
                  <c:v>90.997053333333326</c:v>
                </c:pt>
                <c:pt idx="659" formatCode="_(* #,##0.00_);_(* \(#,##0.00\);_(* &quot;-&quot;??_);_(@_)">
                  <c:v>91.123360000000005</c:v>
                </c:pt>
                <c:pt idx="660" formatCode="_(* #,##0.00_);_(* \(#,##0.00\);_(* &quot;-&quot;??_);_(@_)">
                  <c:v>91.201640000000012</c:v>
                </c:pt>
                <c:pt idx="661" formatCode="_(* #,##0.00_);_(* \(#,##0.00\);_(* &quot;-&quot;??_);_(@_)">
                  <c:v>91.289926666666659</c:v>
                </c:pt>
                <c:pt idx="662" formatCode="_(* #,##0.00_);_(* \(#,##0.00\);_(* &quot;-&quot;??_);_(@_)">
                  <c:v>91.378213333333349</c:v>
                </c:pt>
                <c:pt idx="663" formatCode="_(* #,##0.00_);_(* \(#,##0.00\);_(* &quot;-&quot;??_);_(@_)">
                  <c:v>91.54173999999999</c:v>
                </c:pt>
                <c:pt idx="664" formatCode="_(* #,##0.00_);_(* \(#,##0.00\);_(* &quot;-&quot;??_);_(@_)">
                  <c:v>91.677286666666674</c:v>
                </c:pt>
                <c:pt idx="665" formatCode="_(* #,##0.00_);_(* \(#,##0.00\);_(* &quot;-&quot;??_);_(@_)">
                  <c:v>91.79624666666669</c:v>
                </c:pt>
                <c:pt idx="666" formatCode="_(* #,##0.00_);_(* \(#,##0.00\);_(* &quot;-&quot;??_);_(@_)">
                  <c:v>91.848120000000037</c:v>
                </c:pt>
                <c:pt idx="667" formatCode="_(* #,##0.00_);_(* \(#,##0.00\);_(* &quot;-&quot;??_);_(@_)">
                  <c:v>91.847793333333357</c:v>
                </c:pt>
                <c:pt idx="668" formatCode="_(* #,##0.00_);_(* \(#,##0.00\);_(* &quot;-&quot;??_);_(@_)">
                  <c:v>91.91027333333335</c:v>
                </c:pt>
                <c:pt idx="669" formatCode="_(* #,##0.00_);_(* \(#,##0.00\);_(* &quot;-&quot;??_);_(@_)">
                  <c:v>91.972753333333358</c:v>
                </c:pt>
                <c:pt idx="670" formatCode="_(* #,##0.00_);_(* \(#,##0.00\);_(* &quot;-&quot;??_);_(@_)">
                  <c:v>92.044826666666665</c:v>
                </c:pt>
                <c:pt idx="671" formatCode="_(* #,##0.00_);_(* \(#,##0.00\);_(* &quot;-&quot;??_);_(@_)">
                  <c:v>92.038613333333345</c:v>
                </c:pt>
                <c:pt idx="672" formatCode="_(* #,##0.00_);_(* \(#,##0.00\);_(* &quot;-&quot;??_);_(@_)">
                  <c:v>92.018053333333327</c:v>
                </c:pt>
                <c:pt idx="673" formatCode="_(* #,##0.00_);_(* \(#,##0.00\);_(* &quot;-&quot;??_);_(@_)">
                  <c:v>91.987866666666676</c:v>
                </c:pt>
                <c:pt idx="674" formatCode="_(* #,##0.00_);_(* \(#,##0.00\);_(* &quot;-&quot;??_);_(@_)">
                  <c:v>91.902606666666685</c:v>
                </c:pt>
                <c:pt idx="675" formatCode="_(* #,##0.00_);_(* \(#,##0.00\);_(* &quot;-&quot;??_);_(@_)">
                  <c:v>91.815526666666685</c:v>
                </c:pt>
                <c:pt idx="676" formatCode="_(* #,##0.00_);_(* \(#,##0.00\);_(* &quot;-&quot;??_);_(@_)">
                  <c:v>91.728446666666684</c:v>
                </c:pt>
                <c:pt idx="677" formatCode="_(* #,##0.00_);_(* \(#,##0.00\);_(* &quot;-&quot;??_);_(@_)">
                  <c:v>91.631413333333342</c:v>
                </c:pt>
                <c:pt idx="678" formatCode="_(* #,##0.00_);_(* \(#,##0.00\);_(* &quot;-&quot;??_);_(@_)">
                  <c:v>91.406966666666662</c:v>
                </c:pt>
                <c:pt idx="679" formatCode="_(* #,##0.00_);_(* \(#,##0.00\);_(* &quot;-&quot;??_);_(@_)">
                  <c:v>91.199413333333311</c:v>
                </c:pt>
                <c:pt idx="680" formatCode="_(* #,##0.00_);_(* \(#,##0.00\);_(* &quot;-&quot;??_);_(@_)">
                  <c:v>90.999659999999977</c:v>
                </c:pt>
                <c:pt idx="681" formatCode="_(* #,##0.00_);_(* \(#,##0.00\);_(* &quot;-&quot;??_);_(@_)">
                  <c:v>90.875753333333321</c:v>
                </c:pt>
                <c:pt idx="682" formatCode="_(* #,##0.00_);_(* \(#,##0.00\);_(* &quot;-&quot;??_);_(@_)">
                  <c:v>90.803280000000015</c:v>
                </c:pt>
                <c:pt idx="683" formatCode="_(* #,##0.00_);_(* \(#,##0.00\);_(* &quot;-&quot;??_);_(@_)">
                  <c:v>90.73080666666668</c:v>
                </c:pt>
                <c:pt idx="684" formatCode="_(* #,##0.00_);_(* \(#,##0.00\);_(* &quot;-&quot;??_);_(@_)">
                  <c:v>90.63636000000001</c:v>
                </c:pt>
                <c:pt idx="685" formatCode="_(* #,##0.00_);_(* \(#,##0.00\);_(* &quot;-&quot;??_);_(@_)">
                  <c:v>90.529566666666668</c:v>
                </c:pt>
                <c:pt idx="686" formatCode="_(* #,##0.00_);_(* \(#,##0.00\);_(* &quot;-&quot;??_);_(@_)">
                  <c:v>90.498386666666661</c:v>
                </c:pt>
                <c:pt idx="687" formatCode="_(* #,##0.00_);_(* \(#,##0.00\);_(* &quot;-&quot;??_);_(@_)">
                  <c:v>90.497206666666656</c:v>
                </c:pt>
                <c:pt idx="688" formatCode="_(* #,##0.00_);_(* \(#,##0.00\);_(* &quot;-&quot;??_);_(@_)">
                  <c:v>90.474040000000002</c:v>
                </c:pt>
                <c:pt idx="689" formatCode="_(* #,##0.00_);_(* \(#,##0.00\);_(* &quot;-&quot;??_);_(@_)">
                  <c:v>90.416753333333347</c:v>
                </c:pt>
                <c:pt idx="690" formatCode="_(* #,##0.00_);_(* \(#,##0.00\);_(* &quot;-&quot;??_);_(@_)">
                  <c:v>90.359466666666691</c:v>
                </c:pt>
                <c:pt idx="691" formatCode="_(* #,##0.00_);_(* \(#,##0.00\);_(* &quot;-&quot;??_);_(@_)">
                  <c:v>90.351566666666685</c:v>
                </c:pt>
                <c:pt idx="692" formatCode="_(* #,##0.00_);_(* \(#,##0.00\);_(* &quot;-&quot;??_);_(@_)">
                  <c:v>90.360680000000016</c:v>
                </c:pt>
                <c:pt idx="693" formatCode="_(* #,##0.00_);_(* \(#,##0.00\);_(* &quot;-&quot;??_);_(@_)">
                  <c:v>90.421673333333331</c:v>
                </c:pt>
                <c:pt idx="694" formatCode="_(* #,##0.00_);_(* \(#,##0.00\);_(* &quot;-&quot;??_);_(@_)">
                  <c:v>90.485886666666673</c:v>
                </c:pt>
                <c:pt idx="695" formatCode="_(* #,##0.00_);_(* \(#,##0.00\);_(* &quot;-&quot;??_);_(@_)">
                  <c:v>90.480113333333335</c:v>
                </c:pt>
                <c:pt idx="696" formatCode="_(* #,##0.00_);_(* \(#,##0.00\);_(* &quot;-&quot;??_);_(@_)">
                  <c:v>90.479946666666663</c:v>
                </c:pt>
                <c:pt idx="697" formatCode="_(* #,##0.00_);_(* \(#,##0.00\);_(* &quot;-&quot;??_);_(@_)">
                  <c:v>90.479779999999991</c:v>
                </c:pt>
                <c:pt idx="698" formatCode="_(* #,##0.00_);_(* \(#,##0.00\);_(* &quot;-&quot;??_);_(@_)">
                  <c:v>90.460126666666667</c:v>
                </c:pt>
                <c:pt idx="699" formatCode="_(* #,##0.00_);_(* \(#,##0.00\);_(* &quot;-&quot;??_);_(@_)">
                  <c:v>90.411440000000013</c:v>
                </c:pt>
                <c:pt idx="700" formatCode="_(* #,##0.00_);_(* \(#,##0.00\);_(* &quot;-&quot;??_);_(@_)">
                  <c:v>90.347999999999999</c:v>
                </c:pt>
                <c:pt idx="701" formatCode="_(* #,##0.00_);_(* \(#,##0.00\);_(* &quot;-&quot;??_);_(@_)">
                  <c:v>90.297666666666672</c:v>
                </c:pt>
                <c:pt idx="702" formatCode="_(* #,##0.00_);_(* \(#,##0.00\);_(* &quot;-&quot;??_);_(@_)">
                  <c:v>90.214020000000019</c:v>
                </c:pt>
                <c:pt idx="703" formatCode="_(* #,##0.00_);_(* \(#,##0.00\);_(* &quot;-&quot;??_);_(@_)">
                  <c:v>90.101453333333339</c:v>
                </c:pt>
                <c:pt idx="704" formatCode="_(* #,##0.00_);_(* \(#,##0.00\);_(* &quot;-&quot;??_);_(@_)">
                  <c:v>89.988886666666673</c:v>
                </c:pt>
                <c:pt idx="705" formatCode="_(* #,##0.00_);_(* \(#,##0.00\);_(* &quot;-&quot;??_);_(@_)">
                  <c:v>89.863673333333338</c:v>
                </c:pt>
                <c:pt idx="706" formatCode="_(* #,##0.00_);_(* \(#,##0.00\);_(* &quot;-&quot;??_);_(@_)">
                  <c:v>89.729066666666682</c:v>
                </c:pt>
                <c:pt idx="707" formatCode="_(* #,##0.00_);_(* \(#,##0.00\);_(* &quot;-&quot;??_);_(@_)">
                  <c:v>89.596620000000016</c:v>
                </c:pt>
                <c:pt idx="708" formatCode="_(* #,##0.00_);_(* \(#,##0.00\);_(* &quot;-&quot;??_);_(@_)">
                  <c:v>89.462186666666668</c:v>
                </c:pt>
                <c:pt idx="709" formatCode="_(* #,##0.00_);_(* \(#,##0.00\);_(* &quot;-&quot;??_);_(@_)">
                  <c:v>89.370960000000011</c:v>
                </c:pt>
                <c:pt idx="710" formatCode="_(* #,##0.00_);_(* \(#,##0.00\);_(* &quot;-&quot;??_);_(@_)">
                  <c:v>89.341920000000002</c:v>
                </c:pt>
                <c:pt idx="711" formatCode="_(* #,##0.00_);_(* \(#,##0.00\);_(* &quot;-&quot;??_);_(@_)">
                  <c:v>89.312879999999993</c:v>
                </c:pt>
                <c:pt idx="712" formatCode="_(* #,##0.00_);_(* \(#,##0.00\);_(* &quot;-&quot;??_);_(@_)">
                  <c:v>89.362286666666662</c:v>
                </c:pt>
                <c:pt idx="713" formatCode="_(* #,##0.00_);_(* \(#,##0.00\);_(* &quot;-&quot;??_);_(@_)">
                  <c:v>89.502313333333333</c:v>
                </c:pt>
                <c:pt idx="714" formatCode="_(* #,##0.00_);_(* \(#,##0.00\);_(* &quot;-&quot;??_);_(@_)">
                  <c:v>89.687499999999986</c:v>
                </c:pt>
                <c:pt idx="715" formatCode="_(* #,##0.00_);_(* \(#,##0.00\);_(* &quot;-&quot;??_);_(@_)">
                  <c:v>89.847959999999986</c:v>
                </c:pt>
                <c:pt idx="716" formatCode="_(* #,##0.00_);_(* \(#,##0.00\);_(* &quot;-&quot;??_);_(@_)">
                  <c:v>89.897419999999983</c:v>
                </c:pt>
                <c:pt idx="717" formatCode="_(* #,##0.00_);_(* \(#,##0.00\);_(* &quot;-&quot;??_);_(@_)">
                  <c:v>89.970786666666669</c:v>
                </c:pt>
                <c:pt idx="718" formatCode="_(* #,##0.00_);_(* \(#,##0.00\);_(* &quot;-&quot;??_);_(@_)">
                  <c:v>90.044153333333327</c:v>
                </c:pt>
                <c:pt idx="719" formatCode="_(* #,##0.00_);_(* \(#,##0.00\);_(* &quot;-&quot;??_);_(@_)">
                  <c:v>90.134326666666666</c:v>
                </c:pt>
                <c:pt idx="720" formatCode="_(* #,##0.00_);_(* \(#,##0.00\);_(* &quot;-&quot;??_);_(@_)">
                  <c:v>90.242506666666657</c:v>
                </c:pt>
                <c:pt idx="721" formatCode="_(* #,##0.00_);_(* \(#,##0.00\);_(* &quot;-&quot;??_);_(@_)">
                  <c:v>90.342359999999999</c:v>
                </c:pt>
                <c:pt idx="722" formatCode="_(* #,##0.00_);_(* \(#,##0.00\);_(* &quot;-&quot;??_);_(@_)">
                  <c:v>90.440380000000005</c:v>
                </c:pt>
                <c:pt idx="723" formatCode="_(* #,##0.00_);_(* \(#,##0.00\);_(* &quot;-&quot;??_);_(@_)">
                  <c:v>90.540680000000023</c:v>
                </c:pt>
                <c:pt idx="724" formatCode="_(* #,##0.00_);_(* \(#,##0.00\);_(* &quot;-&quot;??_);_(@_)">
                  <c:v>90.605146666666684</c:v>
                </c:pt>
                <c:pt idx="725" formatCode="_(* #,##0.00_);_(* \(#,##0.00\);_(* &quot;-&quot;??_);_(@_)">
                  <c:v>90.669613333333345</c:v>
                </c:pt>
                <c:pt idx="726" formatCode="_(* #,##0.00_);_(* \(#,##0.00\);_(* &quot;-&quot;??_);_(@_)">
                  <c:v>90.734080000000006</c:v>
                </c:pt>
                <c:pt idx="727" formatCode="_(* #,##0.00_);_(* \(#,##0.00\);_(* &quot;-&quot;??_);_(@_)">
                  <c:v>90.720100000000016</c:v>
                </c:pt>
                <c:pt idx="728" formatCode="_(* #,##0.00_);_(* \(#,##0.00\);_(* &quot;-&quot;??_);_(@_)">
                  <c:v>90.634986666666677</c:v>
                </c:pt>
                <c:pt idx="729" formatCode="_(* #,##0.00_);_(* \(#,##0.00\);_(* &quot;-&quot;??_);_(@_)">
                  <c:v>90.555720000000008</c:v>
                </c:pt>
                <c:pt idx="730" formatCode="_(* #,##0.00_);_(* \(#,##0.00\);_(* &quot;-&quot;??_);_(@_)">
                  <c:v>90.518686666666653</c:v>
                </c:pt>
                <c:pt idx="731" formatCode="_(* #,##0.00_);_(* \(#,##0.00\);_(* &quot;-&quot;??_);_(@_)">
                  <c:v>90.579906666666659</c:v>
                </c:pt>
                <c:pt idx="732" formatCode="_(* #,##0.00_);_(* \(#,##0.00\);_(* &quot;-&quot;??_);_(@_)">
                  <c:v>90.641126666666665</c:v>
                </c:pt>
                <c:pt idx="733" formatCode="_(* #,##0.00_);_(* \(#,##0.00\);_(* &quot;-&quot;??_);_(@_)">
                  <c:v>90.703620000000001</c:v>
                </c:pt>
                <c:pt idx="734" formatCode="_(* #,##0.00_);_(* \(#,##0.00\);_(* &quot;-&quot;??_);_(@_)">
                  <c:v>90.716666666666654</c:v>
                </c:pt>
                <c:pt idx="735" formatCode="_(* #,##0.00_);_(* \(#,##0.00\);_(* &quot;-&quot;??_);_(@_)">
                  <c:v>90.688379999999995</c:v>
                </c:pt>
                <c:pt idx="736" formatCode="_(* #,##0.00_);_(* \(#,##0.00\);_(* &quot;-&quot;??_);_(@_)">
                  <c:v>90.619386666666657</c:v>
                </c:pt>
                <c:pt idx="737" formatCode="_(* #,##0.00_);_(* \(#,##0.00\);_(* &quot;-&quot;??_);_(@_)">
                  <c:v>90.516813333333332</c:v>
                </c:pt>
                <c:pt idx="738" formatCode="_(* #,##0.00_);_(* \(#,##0.00\);_(* &quot;-&quot;??_);_(@_)">
                  <c:v>90.414239999999992</c:v>
                </c:pt>
                <c:pt idx="739" formatCode="_(* #,##0.00_);_(* \(#,##0.00\);_(* &quot;-&quot;??_);_(@_)">
                  <c:v>90.311666666666653</c:v>
                </c:pt>
                <c:pt idx="740" formatCode="_(* #,##0.00_);_(* \(#,##0.00\);_(* &quot;-&quot;??_);_(@_)">
                  <c:v>90.214146666666664</c:v>
                </c:pt>
                <c:pt idx="741" formatCode="_(* #,##0.00_);_(* \(#,##0.00\);_(* &quot;-&quot;??_);_(@_)">
                  <c:v>90.108360000000005</c:v>
                </c:pt>
                <c:pt idx="742" formatCode="_(* #,##0.00_);_(* \(#,##0.00\);_(* &quot;-&quot;??_);_(@_)">
                  <c:v>89.998700000000014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00_);_(* \(#,##0.00\);_(* &quot;-&quot;??_);_(@_)">
                  <c:v>89.851366666666664</c:v>
                </c:pt>
                <c:pt idx="745" formatCode="_(* #,##0.00_);_(* \(#,##0.00\);_(* &quot;-&quot;??_);_(@_)">
                  <c:v>89.825733333333318</c:v>
                </c:pt>
                <c:pt idx="746" formatCode="_(* #,##0.00_);_(* \(#,##0.00\);_(* &quot;-&quot;??_);_(@_)">
                  <c:v>89.800099999999986</c:v>
                </c:pt>
                <c:pt idx="747" formatCode="_(* #,##0.00_);_(* \(#,##0.00\);_(* &quot;-&quot;??_);_(@_)">
                  <c:v>89.823606666666663</c:v>
                </c:pt>
                <c:pt idx="748" formatCode="_(* #,##0.00_);_(* \(#,##0.00\);_(* &quot;-&quot;??_);_(@_)">
                  <c:v>89.88079333333333</c:v>
                </c:pt>
                <c:pt idx="749" formatCode="_(* #,##0.00_);_(* \(#,##0.00\);_(* &quot;-&quot;??_);_(@_)">
                  <c:v>89.940520000000006</c:v>
                </c:pt>
                <c:pt idx="750" formatCode="_(* #,##0.00_);_(* \(#,##0.00\);_(* &quot;-&quot;??_);_(@_)">
                  <c:v>90.097046666666657</c:v>
                </c:pt>
                <c:pt idx="751" formatCode="_(* #,##0.00_);_(* \(#,##0.00\);_(* &quot;-&quot;??_);_(@_)">
                  <c:v>90.273633333333322</c:v>
                </c:pt>
                <c:pt idx="752" formatCode="_(* #,##0.00_);_(* \(#,##0.00\);_(* &quot;-&quot;??_);_(@_)">
                  <c:v>90.476413333333326</c:v>
                </c:pt>
                <c:pt idx="753" formatCode="_(* #,##0.00_);_(* \(#,##0.00\);_(* &quot;-&quot;??_);_(@_)">
                  <c:v>90.67919333333333</c:v>
                </c:pt>
                <c:pt idx="754" formatCode="_(* #,##0.00_);_(* \(#,##0.00\);_(* &quot;-&quot;??_);_(@_)">
                  <c:v>90.831726666666654</c:v>
                </c:pt>
                <c:pt idx="755" formatCode="_(* #,##0.00_);_(* \(#,##0.00\);_(* &quot;-&quot;??_);_(@_)">
                  <c:v>90.984700000000004</c:v>
                </c:pt>
                <c:pt idx="756" formatCode="_(* #,##0.00_);_(* \(#,##0.00\);_(* &quot;-&quot;??_);_(@_)">
                  <c:v>91.141766666666669</c:v>
                </c:pt>
                <c:pt idx="757" formatCode="_(* #,##0.00_);_(* \(#,##0.00\);_(* &quot;-&quot;??_);_(@_)">
                  <c:v>91.259919999999994</c:v>
                </c:pt>
                <c:pt idx="758" formatCode="_(* #,##0.00_);_(* \(#,##0.00\);_(* &quot;-&quot;??_);_(@_)">
                  <c:v>91.321073333333317</c:v>
                </c:pt>
                <c:pt idx="759" formatCode="_(* #,##0.00_);_(* \(#,##0.00\);_(* &quot;-&quot;??_);_(@_)">
                  <c:v>91.286159999999981</c:v>
                </c:pt>
                <c:pt idx="760" formatCode="_(* #,##0.00_);_(* \(#,##0.00\);_(* &quot;-&quot;??_);_(@_)">
                  <c:v>91.25124666666666</c:v>
                </c:pt>
                <c:pt idx="761" formatCode="_(* #,##0.00_);_(* \(#,##0.00\);_(* &quot;-&quot;??_);_(@_)">
                  <c:v>91.184126666666671</c:v>
                </c:pt>
                <c:pt idx="762" formatCode="_(* #,##0.00_);_(* \(#,##0.00\);_(* &quot;-&quot;??_);_(@_)">
                  <c:v>91.076313333333346</c:v>
                </c:pt>
                <c:pt idx="763" formatCode="_(* #,##0.00_);_(* \(#,##0.00\);_(* &quot;-&quot;??_);_(@_)">
                  <c:v>90.936200000000014</c:v>
                </c:pt>
                <c:pt idx="764" formatCode="_(* #,##0.00_);_(* \(#,##0.00\);_(* &quot;-&quot;??_);_(@_)">
                  <c:v>90.817546666666658</c:v>
                </c:pt>
                <c:pt idx="765" formatCode="_(* #,##0.00_);_(* \(#,##0.00\);_(* &quot;-&quot;??_);_(@_)">
                  <c:v>90.649159999999995</c:v>
                </c:pt>
                <c:pt idx="766" formatCode="_(* #,##0.00_);_(* \(#,##0.00\);_(* &quot;-&quot;??_);_(@_)">
                  <c:v>90.469753333333315</c:v>
                </c:pt>
                <c:pt idx="767" formatCode="_(* #,##0.00_);_(* \(#,##0.00\);_(* &quot;-&quot;??_);_(@_)">
                  <c:v>90.29034666666665</c:v>
                </c:pt>
                <c:pt idx="768" formatCode="_(* #,##0.00_);_(* \(#,##0.00\);_(* &quot;-&quot;??_);_(@_)">
                  <c:v>90.06895333333334</c:v>
                </c:pt>
                <c:pt idx="769" formatCode="_(* #,##0.00_);_(* \(#,##0.00\);_(* &quot;-&quot;??_);_(@_)">
                  <c:v>89.895719999999997</c:v>
                </c:pt>
                <c:pt idx="770" formatCode="_(* #,##0.00_);_(* \(#,##0.00\);_(* &quot;-&quot;??_);_(@_)">
                  <c:v>89.726113333333331</c:v>
                </c:pt>
                <c:pt idx="771" formatCode="_(* #,##0.00_);_(* \(#,##0.00\);_(* &quot;-&quot;??_);_(@_)">
                  <c:v>89.54661999999999</c:v>
                </c:pt>
                <c:pt idx="772" formatCode="_(* #,##0.00_);_(* \(#,##0.00\);_(* &quot;-&quot;??_);_(@_)">
                  <c:v>89.454759999999993</c:v>
                </c:pt>
                <c:pt idx="773" formatCode="_(* #,##0.00_);_(* \(#,##0.00\);_(* &quot;-&quot;??_);_(@_)">
                  <c:v>89.439786666666663</c:v>
                </c:pt>
                <c:pt idx="774" formatCode="_(* #,##0.00_);_(* \(#,##0.00\);_(* &quot;-&quot;??_);_(@_)">
                  <c:v>89.424813333333333</c:v>
                </c:pt>
                <c:pt idx="775" formatCode="_(* #,##0.00_);_(* \(#,##0.00\);_(* &quot;-&quot;??_);_(@_)">
                  <c:v>89.409840000000003</c:v>
                </c:pt>
                <c:pt idx="776" formatCode="_(* #,##0.00_);_(* \(#,##0.00\);_(* &quot;-&quot;??_);_(@_)">
                  <c:v>89.427073333333325</c:v>
                </c:pt>
                <c:pt idx="777" formatCode="_(* #,##0.00_);_(* \(#,##0.00\);_(* &quot;-&quot;??_);_(@_)">
                  <c:v>89.436440000000005</c:v>
                </c:pt>
                <c:pt idx="778" formatCode="_(* #,##0.00_);_(* \(#,##0.00\);_(* &quot;-&quot;??_);_(@_)">
                  <c:v>89.431846666666658</c:v>
                </c:pt>
                <c:pt idx="779" formatCode="_(* #,##0.00_);_(* \(#,##0.00\);_(* &quot;-&quot;??_);_(@_)">
                  <c:v>89.494213333333335</c:v>
                </c:pt>
                <c:pt idx="780" formatCode="_(* #,##0.00_);_(* \(#,##0.00\);_(* &quot;-&quot;??_);_(@_)">
                  <c:v>89.545486666666648</c:v>
                </c:pt>
                <c:pt idx="781" formatCode="_(* #,##0.00_);_(* \(#,##0.00\);_(* &quot;-&quot;??_);_(@_)">
                  <c:v>89.596759999999975</c:v>
                </c:pt>
                <c:pt idx="782" formatCode="_(* #,##0.00_);_(* \(#,##0.00\);_(* &quot;-&quot;??_);_(@_)">
                  <c:v>89.586153333333314</c:v>
                </c:pt>
                <c:pt idx="783" formatCode="_(* #,##0.00_);_(* \(#,##0.00\);_(* &quot;-&quot;??_);_(@_)">
                  <c:v>89.625473333333318</c:v>
                </c:pt>
                <c:pt idx="784" formatCode="_(* #,##0.00_);_(* \(#,##0.00\);_(* &quot;-&quot;??_);_(@_)">
                  <c:v>89.620986666666639</c:v>
                </c:pt>
                <c:pt idx="785" formatCode="_(* #,##0.00_);_(* \(#,##0.00\);_(* &quot;-&quot;??_);_(@_)">
                  <c:v>89.611733333333319</c:v>
                </c:pt>
                <c:pt idx="786" formatCode="_(* #,##0.00_);_(* \(#,##0.00\);_(* &quot;-&quot;??_);_(@_)">
                  <c:v>89.615960000000001</c:v>
                </c:pt>
                <c:pt idx="787" formatCode="_(* #,##0.00_);_(* \(#,##0.00\);_(* &quot;-&quot;??_);_(@_)">
                  <c:v>89.575339999999997</c:v>
                </c:pt>
                <c:pt idx="788" formatCode="_(* #,##0.00_);_(* \(#,##0.00\);_(* &quot;-&quot;??_);_(@_)">
                  <c:v>89.526873333333327</c:v>
                </c:pt>
                <c:pt idx="789" formatCode="_(* #,##0.00_);_(* \(#,##0.00\);_(* &quot;-&quot;??_);_(@_)">
                  <c:v>89.478406666666643</c:v>
                </c:pt>
                <c:pt idx="790" formatCode="_(* #,##0.00_);_(* \(#,##0.00\);_(* &quot;-&quot;??_);_(@_)">
                  <c:v>89.379286666666673</c:v>
                </c:pt>
                <c:pt idx="791" formatCode="_(* #,##0.00_);_(* \(#,##0.00\);_(* &quot;-&quot;??_);_(@_)">
                  <c:v>89.265840000000011</c:v>
                </c:pt>
                <c:pt idx="792" formatCode="_(* #,##0.00_);_(* \(#,##0.00\);_(* &quot;-&quot;??_);_(@_)">
                  <c:v>89.138466666666673</c:v>
                </c:pt>
                <c:pt idx="793" formatCode="_(* #,##0.00_);_(* \(#,##0.00\);_(* &quot;-&quot;??_);_(@_)">
                  <c:v>89.02503999999999</c:v>
                </c:pt>
                <c:pt idx="794" formatCode="_(* #,##0.00_);_(* \(#,##0.00\);_(* &quot;-&quot;??_);_(@_)">
                  <c:v>88.853293333333326</c:v>
                </c:pt>
                <c:pt idx="795" formatCode="_(* #,##0.00_);_(* \(#,##0.00\);_(* &quot;-&quot;??_);_(@_)">
                  <c:v>88.681546666666662</c:v>
                </c:pt>
                <c:pt idx="796" formatCode="_(* #,##0.00_);_(* \(#,##0.00\);_(* &quot;-&quot;??_);_(@_)">
                  <c:v>88.479979999999998</c:v>
                </c:pt>
                <c:pt idx="797" formatCode="_(* #,##0.00_);_(* \(#,##0.00\);_(* &quot;-&quot;??_);_(@_)">
                  <c:v>88.315920000000006</c:v>
                </c:pt>
                <c:pt idx="798" formatCode="_(* #,##0.00_);_(* \(#,##0.00\);_(* &quot;-&quot;??_);_(@_)">
                  <c:v>88.142859999999999</c:v>
                </c:pt>
                <c:pt idx="799" formatCode="_(* #,##0.00_);_(* \(#,##0.00\);_(* &quot;-&quot;??_);_(@_)">
                  <c:v>88.092226666666676</c:v>
                </c:pt>
                <c:pt idx="800" formatCode="_(* #,##0.00_);_(* \(#,##0.00\);_(* &quot;-&quot;??_);_(@_)">
                  <c:v>88.05828666666666</c:v>
                </c:pt>
                <c:pt idx="801" formatCode="_(* #,##0.00_);_(* \(#,##0.00\);_(* &quot;-&quot;??_);_(@_)">
                  <c:v>88.024926666666673</c:v>
                </c:pt>
                <c:pt idx="802" formatCode="_(* #,##0.00_);_(* \(#,##0.00\);_(* &quot;-&quot;??_);_(@_)">
                  <c:v>87.991566666666657</c:v>
                </c:pt>
                <c:pt idx="803" formatCode="_(* #,##0.00_);_(* \(#,##0.00\);_(* &quot;-&quot;??_);_(@_)">
                  <c:v>87.973160000000007</c:v>
                </c:pt>
                <c:pt idx="804" formatCode="_(* #,##0.00_);_(* \(#,##0.00\);_(* &quot;-&quot;??_);_(@_)">
                  <c:v>88.028733333333335</c:v>
                </c:pt>
                <c:pt idx="805" formatCode="_(* #,##0.00_);_(* \(#,##0.00\);_(* &quot;-&quot;??_);_(@_)">
                  <c:v>88.153926666666678</c:v>
                </c:pt>
                <c:pt idx="806" formatCode="_(* #,##0.00_);_(* \(#,##0.00\);_(* &quot;-&quot;??_);_(@_)">
                  <c:v>88.288466666666665</c:v>
                </c:pt>
                <c:pt idx="807" formatCode="_(* #,##0.00_);_(* \(#,##0.00\);_(* &quot;-&quot;??_);_(@_)">
                  <c:v>88.388406666666654</c:v>
                </c:pt>
                <c:pt idx="808" formatCode="_(* #,##0.00_);_(* \(#,##0.00\);_(* &quot;-&quot;??_);_(@_)">
                  <c:v>88.485706666666644</c:v>
                </c:pt>
                <c:pt idx="809" formatCode="_(* #,##0.00_);_(* \(#,##0.00\);_(* &quot;-&quot;??_);_(@_)">
                  <c:v>88.583006666666648</c:v>
                </c:pt>
                <c:pt idx="810" formatCode="_(* #,##0.00_);_(* \(#,##0.00\);_(* &quot;-&quot;??_);_(@_)">
                  <c:v>88.686399999999992</c:v>
                </c:pt>
                <c:pt idx="811" formatCode="_(* #,##0.00_);_(* \(#,##0.00\);_(* &quot;-&quot;??_);_(@_)">
                  <c:v>88.788486666666657</c:v>
                </c:pt>
                <c:pt idx="812" formatCode="_(* #,##0.00_);_(* \(#,##0.00\);_(* &quot;-&quot;??_);_(@_)">
                  <c:v>88.905820000000006</c:v>
                </c:pt>
                <c:pt idx="813" formatCode="_(* #,##0.00_);_(* \(#,##0.00\);_(* &quot;-&quot;??_);_(@_)">
                  <c:v>89.038020000000003</c:v>
                </c:pt>
                <c:pt idx="814" formatCode="_(* #,##0.00_);_(* \(#,##0.00\);_(* &quot;-&quot;??_);_(@_)">
                  <c:v>89.136306666666684</c:v>
                </c:pt>
                <c:pt idx="815" formatCode="_(* #,##0.00_);_(* \(#,##0.00\);_(* &quot;-&quot;??_);_(@_)">
                  <c:v>89.213546666666673</c:v>
                </c:pt>
                <c:pt idx="816" formatCode="_(* #,##0.00_);_(* \(#,##0.00\);_(* &quot;-&quot;??_);_(@_)">
                  <c:v>89.290786666666676</c:v>
                </c:pt>
                <c:pt idx="817" formatCode="_(* #,##0.00_);_(* \(#,##0.00\);_(* &quot;-&quot;??_);_(@_)">
                  <c:v>89.39497333333334</c:v>
                </c:pt>
                <c:pt idx="818" formatCode="_(* #,##0.00_);_(* \(#,##0.00\);_(* &quot;-&quot;??_);_(@_)">
                  <c:v>89.496626666666671</c:v>
                </c:pt>
                <c:pt idx="819" formatCode="_(* #,##0.00_);_(* \(#,##0.00\);_(* &quot;-&quot;??_);_(@_)">
                  <c:v>89.667633333333328</c:v>
                </c:pt>
                <c:pt idx="820" formatCode="_(* #,##0.00_);_(* \(#,##0.00\);_(* &quot;-&quot;??_);_(@_)">
                  <c:v>89.772146666666671</c:v>
                </c:pt>
                <c:pt idx="821" formatCode="_(* #,##0.00_);_(* \(#,##0.00\);_(* &quot;-&quot;??_);_(@_)">
                  <c:v>89.892420000000001</c:v>
                </c:pt>
                <c:pt idx="822" formatCode="_(* #,##0.00_);_(* \(#,##0.00\);_(* &quot;-&quot;??_);_(@_)">
                  <c:v>90.060639999999992</c:v>
                </c:pt>
                <c:pt idx="823" formatCode="_(* #,##0.00_);_(* \(#,##0.00\);_(* &quot;-&quot;??_);_(@_)">
                  <c:v>90.228859999999983</c:v>
                </c:pt>
                <c:pt idx="824" formatCode="_(* #,##0.00_);_(* \(#,##0.00\);_(* &quot;-&quot;??_);_(@_)">
                  <c:v>90.416146666666663</c:v>
                </c:pt>
                <c:pt idx="825" formatCode="_(* #,##0.00_);_(* \(#,##0.00\);_(* &quot;-&quot;??_);_(@_)">
                  <c:v>90.587293333333335</c:v>
                </c:pt>
                <c:pt idx="826" formatCode="_(* #,##0.00_);_(* \(#,##0.00\);_(* &quot;-&quot;??_);_(@_)">
                  <c:v>90.697759999999988</c:v>
                </c:pt>
                <c:pt idx="827" formatCode="_(* #,##0.00_);_(* \(#,##0.00\);_(* &quot;-&quot;??_);_(@_)">
                  <c:v>90.930126666666666</c:v>
                </c:pt>
                <c:pt idx="828" formatCode="_(* #,##0.00_);_(* \(#,##0.00\);_(* &quot;-&quot;??_);_(@_)">
                  <c:v>91.030653333333333</c:v>
                </c:pt>
                <c:pt idx="829" formatCode="_(* #,##0.00_);_(* \(#,##0.00\);_(* &quot;-&quot;??_);_(@_)">
                  <c:v>91.088559999999987</c:v>
                </c:pt>
                <c:pt idx="830" formatCode="_(* #,##0.00_);_(* \(#,##0.00\);_(* &quot;-&quot;??_);_(@_)">
                  <c:v>91.146466666666655</c:v>
                </c:pt>
                <c:pt idx="831" formatCode="_(* #,##0.00_);_(* \(#,##0.00\);_(* &quot;-&quot;??_);_(@_)">
                  <c:v>91.272093333333331</c:v>
                </c:pt>
                <c:pt idx="832" formatCode="_(* #,##0.00_);_(* \(#,##0.00\);_(* &quot;-&quot;??_);_(@_)">
                  <c:v>91.389086666666657</c:v>
                </c:pt>
                <c:pt idx="833" formatCode="_(* #,##0.00_);_(* \(#,##0.00\);_(* &quot;-&quot;??_);_(@_)">
                  <c:v>91.529700000000005</c:v>
                </c:pt>
                <c:pt idx="834" formatCode="_(* #,##0.00_);_(* \(#,##0.00\);_(* &quot;-&quot;??_);_(@_)">
                  <c:v>91.510379999999998</c:v>
                </c:pt>
                <c:pt idx="835" formatCode="_(* #,##0.00_);_(* \(#,##0.00\);_(* &quot;-&quot;??_);_(@_)">
                  <c:v>91.433606666666677</c:v>
                </c:pt>
                <c:pt idx="836" formatCode="_(* #,##0.00_);_(* \(#,##0.00\);_(* &quot;-&quot;??_);_(@_)">
                  <c:v>91.346053333333344</c:v>
                </c:pt>
                <c:pt idx="837" formatCode="_(* #,##0.00_);_(* \(#,##0.00\);_(* &quot;-&quot;??_);_(@_)">
                  <c:v>91.258499999999984</c:v>
                </c:pt>
                <c:pt idx="838" formatCode="_(* #,##0.00_);_(* \(#,##0.00\);_(* &quot;-&quot;??_);_(@_)">
                  <c:v>91.16955999999999</c:v>
                </c:pt>
                <c:pt idx="839" formatCode="_(* #,##0.00_);_(* \(#,##0.00\);_(* &quot;-&quot;??_);_(@_)">
                  <c:v>91.062873333333314</c:v>
                </c:pt>
                <c:pt idx="840" formatCode="_(* #,##0.00_);_(* \(#,##0.00\);_(* &quot;-&quot;??_);_(@_)">
                  <c:v>90.963719999999981</c:v>
                </c:pt>
                <c:pt idx="841" formatCode="_(* #,##0.00_);_(* \(#,##0.00\);_(* &quot;-&quot;??_);_(@_)">
                  <c:v>90.93786666666665</c:v>
                </c:pt>
                <c:pt idx="842" formatCode="_(* #,##0.00_);_(* \(#,##0.00\);_(* &quot;-&quot;??_);_(@_)">
                  <c:v>90.828153333333319</c:v>
                </c:pt>
                <c:pt idx="843" formatCode="_(* #,##0.00_);_(* \(#,##0.00\);_(* &quot;-&quot;??_);_(@_)">
                  <c:v>90.836473333333316</c:v>
                </c:pt>
                <c:pt idx="844" formatCode="_(* #,##0.00_);_(* \(#,##0.00\);_(* &quot;-&quot;??_);_(@_)">
                  <c:v>90.844793333333342</c:v>
                </c:pt>
                <c:pt idx="845" formatCode="_(* #,##0.00_);_(* \(#,##0.00\);_(* &quot;-&quot;??_);_(@_)">
                  <c:v>90.853113333333326</c:v>
                </c:pt>
                <c:pt idx="846" formatCode="_(* #,##0.00_);_(* \(#,##0.00\);_(* &quot;-&quot;??_);_(@_)">
                  <c:v>90.784779999999998</c:v>
                </c:pt>
                <c:pt idx="847" formatCode="_(* #,##0.00_);_(* \(#,##0.00\);_(* &quot;-&quot;??_);_(@_)">
                  <c:v>90.653013333333334</c:v>
                </c:pt>
                <c:pt idx="848" formatCode="_(* #,##0.00_);_(* \(#,##0.00\);_(* &quot;-&quot;??_);_(@_)">
                  <c:v>90.478846666666669</c:v>
                </c:pt>
                <c:pt idx="849" formatCode="_(* #,##0.00_);_(* \(#,##0.00\);_(* &quot;-&quot;??_);_(@_)">
                  <c:v>90.309760000000011</c:v>
                </c:pt>
                <c:pt idx="850" formatCode="_(* #,##0.00_);_(* \(#,##0.00\);_(* &quot;-&quot;??_);_(@_)">
                  <c:v>90.245653333333351</c:v>
                </c:pt>
                <c:pt idx="851" formatCode="_(* #,##0.00_);_(* \(#,##0.00\);_(* &quot;-&quot;??_);_(@_)">
                  <c:v>90.181546666666691</c:v>
                </c:pt>
                <c:pt idx="852" formatCode="_(* #,##0.00_);_(* \(#,##0.00\);_(* &quot;-&quot;??_);_(@_)">
                  <c:v>90.117440000000016</c:v>
                </c:pt>
                <c:pt idx="853" formatCode="_(* #,##0.00_);_(* \(#,##0.00\);_(* &quot;-&quot;??_);_(@_)">
                  <c:v>90.087919999999997</c:v>
                </c:pt>
                <c:pt idx="854" formatCode="_(* #,##0.00_);_(* \(#,##0.00\);_(* &quot;-&quot;??_);_(@_)">
                  <c:v>90.046646666666661</c:v>
                </c:pt>
                <c:pt idx="855" formatCode="_(* #,##0.00_);_(* \(#,##0.00\);_(* &quot;-&quot;??_);_(@_)">
                  <c:v>90.013673333333315</c:v>
                </c:pt>
                <c:pt idx="856" formatCode="_(* #,##0.00_);_(* \(#,##0.00\);_(* &quot;-&quot;??_);_(@_)">
                  <c:v>89.97857999999998</c:v>
                </c:pt>
                <c:pt idx="857" formatCode="_(* #,##0.00_);_(* \(#,##0.00\);_(* &quot;-&quot;??_);_(@_)">
                  <c:v>89.914573333333323</c:v>
                </c:pt>
                <c:pt idx="858" formatCode="_(* #,##0.00_);_(* \(#,##0.00\);_(* &quot;-&quot;??_);_(@_)">
                  <c:v>89.850566666666666</c:v>
                </c:pt>
                <c:pt idx="859" formatCode="_(* #,##0.00_);_(* \(#,##0.00\);_(* &quot;-&quot;??_);_(@_)">
                  <c:v>89.788793333333331</c:v>
                </c:pt>
                <c:pt idx="860" formatCode="_(* #,##0.00_);_(* \(#,##0.00\);_(* &quot;-&quot;??_);_(@_)">
                  <c:v>89.743506666666661</c:v>
                </c:pt>
                <c:pt idx="861" formatCode="_(* #,##0.00_);_(* \(#,##0.00\);_(* &quot;-&quot;??_);_(@_)">
                  <c:v>89.720146666666651</c:v>
                </c:pt>
                <c:pt idx="862" formatCode="_(* #,##0.00_);_(* \(#,##0.00\);_(* &quot;-&quot;??_);_(@_)">
                  <c:v>89.719920000000002</c:v>
                </c:pt>
                <c:pt idx="863" formatCode="_(* #,##0.00_);_(* \(#,##0.00\);_(* &quot;-&quot;??_);_(@_)">
                  <c:v>89.737640000000013</c:v>
                </c:pt>
                <c:pt idx="864" formatCode="_(* #,##0.00_);_(* \(#,##0.00\);_(* &quot;-&quot;??_);_(@_)">
                  <c:v>89.766880000000029</c:v>
                </c:pt>
                <c:pt idx="865" formatCode="_(* #,##0.00_);_(* \(#,##0.00\);_(* &quot;-&quot;??_);_(@_)">
                  <c:v>89.796120000000016</c:v>
                </c:pt>
                <c:pt idx="866" formatCode="_(* #,##0.00_);_(* \(#,##0.00\);_(* &quot;-&quot;??_);_(@_)">
                  <c:v>89.808233333333348</c:v>
                </c:pt>
                <c:pt idx="867" formatCode="_(* #,##0.00_);_(* \(#,##0.00\);_(* &quot;-&quot;??_);_(@_)">
                  <c:v>89.838133333333346</c:v>
                </c:pt>
                <c:pt idx="868" formatCode="_(* #,##0.00_);_(* \(#,##0.00\);_(* &quot;-&quot;??_);_(@_)">
                  <c:v>89.833813333333353</c:v>
                </c:pt>
                <c:pt idx="869" formatCode="_(* #,##0.00_);_(* \(#,##0.00\);_(* &quot;-&quot;??_);_(@_)">
                  <c:v>89.821013333333354</c:v>
                </c:pt>
                <c:pt idx="870" formatCode="_(* #,##0.00_);_(* \(#,##0.00\);_(* &quot;-&quot;??_);_(@_)">
                  <c:v>89.803600000000017</c:v>
                </c:pt>
                <c:pt idx="871" formatCode="_(* #,##0.00_);_(* \(#,##0.00\);_(* &quot;-&quot;??_);_(@_)">
                  <c:v>89.806813333333352</c:v>
                </c:pt>
                <c:pt idx="872" formatCode="_(* #,##0.00_);_(* \(#,##0.00\);_(* &quot;-&quot;??_);_(@_)">
                  <c:v>89.810026666666687</c:v>
                </c:pt>
                <c:pt idx="873" formatCode="_(* #,##0.00_);_(* \(#,##0.00\);_(* &quot;-&quot;??_);_(@_)">
                  <c:v>89.79355333333335</c:v>
                </c:pt>
                <c:pt idx="874" formatCode="_(* #,##0.00_);_(* \(#,##0.00\);_(* &quot;-&quot;??_);_(@_)">
                  <c:v>89.789380000000008</c:v>
                </c:pt>
                <c:pt idx="875" formatCode="_(* #,##0.00_);_(* \(#,##0.00\);_(* &quot;-&quot;??_);_(@_)">
                  <c:v>89.774966666666657</c:v>
                </c:pt>
                <c:pt idx="876" formatCode="_(* #,##0.00_);_(* \(#,##0.00\);_(* &quot;-&quot;??_);_(@_)">
                  <c:v>89.719219999999993</c:v>
                </c:pt>
                <c:pt idx="877" formatCode="_(* #,##0.00_);_(* \(#,##0.00\);_(* &quot;-&quot;??_);_(@_)">
                  <c:v>89.651466666666664</c:v>
                </c:pt>
                <c:pt idx="878" formatCode="_(* #,##0.00_);_(* \(#,##0.00\);_(* &quot;-&quot;??_);_(@_)">
                  <c:v>89.572126666666662</c:v>
                </c:pt>
                <c:pt idx="879" formatCode="_(* #,##0.00_);_(* \(#,##0.00\);_(* &quot;-&quot;??_);_(@_)">
                  <c:v>89.49278666666666</c:v>
                </c:pt>
                <c:pt idx="880" formatCode="_(* #,##0.00_);_(* \(#,##0.00\);_(* &quot;-&quot;??_);_(@_)">
                  <c:v>89.406680000000009</c:v>
                </c:pt>
                <c:pt idx="881" formatCode="_(* #,##0.00_);_(* \(#,##0.00\);_(* &quot;-&quot;??_);_(@_)">
                  <c:v>89.33705333333333</c:v>
                </c:pt>
                <c:pt idx="882" formatCode="_(* #,##0.00_);_(* \(#,##0.00\);_(* &quot;-&quot;??_);_(@_)">
                  <c:v>89.194179999999989</c:v>
                </c:pt>
                <c:pt idx="883" formatCode="_(* #,##0.00_);_(* \(#,##0.00\);_(* &quot;-&quot;??_);_(@_)">
                  <c:v>89.051999999999992</c:v>
                </c:pt>
                <c:pt idx="884" formatCode="_(* #,##0.00_);_(* \(#,##0.00\);_(* &quot;-&quot;??_);_(@_)">
                  <c:v>88.896793333333335</c:v>
                </c:pt>
                <c:pt idx="885" formatCode="_(* #,##0.00_);_(* \(#,##0.00\);_(* &quot;-&quot;??_);_(@_)">
                  <c:v>88.740413333333308</c:v>
                </c:pt>
                <c:pt idx="886" formatCode="_(* #,##0.00_);_(* \(#,##0.00\);_(* &quot;-&quot;??_);_(@_)">
                  <c:v>88.584033333333309</c:v>
                </c:pt>
                <c:pt idx="887" formatCode="_(* #,##0.00_);_(* \(#,##0.00\);_(* &quot;-&quot;??_);_(@_)">
                  <c:v>88.427653333333325</c:v>
                </c:pt>
                <c:pt idx="888" formatCode="_(* #,##0.00_);_(* \(#,##0.00\);_(* &quot;-&quot;??_);_(@_)">
                  <c:v>88.283199999999994</c:v>
                </c:pt>
                <c:pt idx="889" formatCode="_(* #,##0.00_);_(* \(#,##0.00\);_(* &quot;-&quot;??_);_(@_)">
                  <c:v>88.133719999999997</c:v>
                </c:pt>
                <c:pt idx="890" formatCode="_(* #,##0.00_);_(* \(#,##0.00\);_(* &quot;-&quot;??_);_(@_)">
                  <c:v>87.9345</c:v>
                </c:pt>
                <c:pt idx="891" formatCode="_(* #,##0.00_);_(* \(#,##0.00\);_(* &quot;-&quot;??_);_(@_)">
                  <c:v>87.716493333333332</c:v>
                </c:pt>
                <c:pt idx="892" formatCode="_(* #,##0.00_);_(* \(#,##0.00\);_(* &quot;-&quot;??_);_(@_)">
                  <c:v>87.532480000000007</c:v>
                </c:pt>
                <c:pt idx="893" formatCode="_(* #,##0.00_);_(* \(#,##0.00\);_(* &quot;-&quot;??_);_(@_)">
                  <c:v>87.348466666666681</c:v>
                </c:pt>
                <c:pt idx="894" formatCode="_(* #,##0.00_);_(* \(#,##0.00\);_(* &quot;-&quot;??_);_(@_)">
                  <c:v>87.22444666666668</c:v>
                </c:pt>
                <c:pt idx="895" formatCode="_(* #,##0.00_);_(* \(#,##0.00\);_(* &quot;-&quot;??_);_(@_)">
                  <c:v>87.118760000000009</c:v>
                </c:pt>
                <c:pt idx="896" formatCode="_(* #,##0.00_);_(* \(#,##0.00\);_(* &quot;-&quot;??_);_(@_)">
                  <c:v>86.99011999999999</c:v>
                </c:pt>
                <c:pt idx="897" formatCode="_(* #,##0.00_);_(* \(#,##0.00\);_(* &quot;-&quot;??_);_(@_)">
                  <c:v>86.891246666666646</c:v>
                </c:pt>
                <c:pt idx="898" formatCode="_(* #,##0.00_);_(* \(#,##0.00\);_(* &quot;-&quot;??_);_(@_)">
                  <c:v>86.783606666666643</c:v>
                </c:pt>
                <c:pt idx="899" formatCode="_(* #,##0.00_);_(* \(#,##0.00\);_(* &quot;-&quot;??_);_(@_)">
                  <c:v>86.707906666666659</c:v>
                </c:pt>
                <c:pt idx="900" formatCode="_(* #,##0.00_);_(* \(#,##0.00\);_(* &quot;-&quot;??_);_(@_)">
                  <c:v>86.632206666666647</c:v>
                </c:pt>
                <c:pt idx="901" formatCode="_(* #,##0.00_);_(* \(#,##0.00\);_(* &quot;-&quot;??_);_(@_)">
                  <c:v>86.554760000000002</c:v>
                </c:pt>
                <c:pt idx="902" formatCode="_(* #,##0.00_);_(* \(#,##0.00\);_(* &quot;-&quot;??_);_(@_)">
                  <c:v>86.479773333333327</c:v>
                </c:pt>
                <c:pt idx="903" formatCode="_(* #,##0.00_);_(* \(#,##0.00\);_(* &quot;-&quot;??_);_(@_)">
                  <c:v>86.433160000000015</c:v>
                </c:pt>
                <c:pt idx="904" formatCode="_(* #,##0.00_);_(* \(#,##0.00\);_(* &quot;-&quot;??_);_(@_)">
                  <c:v>86.370339999999999</c:v>
                </c:pt>
                <c:pt idx="905" formatCode="_(* #,##0.00_);_(* \(#,##0.00\);_(* &quot;-&quot;??_);_(@_)">
                  <c:v>86.395246666666679</c:v>
                </c:pt>
                <c:pt idx="906" formatCode="_(* #,##0.00_);_(* \(#,##0.00\);_(* &quot;-&quot;??_);_(@_)">
                  <c:v>86.467280000000017</c:v>
                </c:pt>
                <c:pt idx="907" formatCode="_(* #,##0.00_);_(* \(#,##0.00\);_(* &quot;-&quot;??_);_(@_)">
                  <c:v>86.539313333333368</c:v>
                </c:pt>
                <c:pt idx="908" formatCode="_(* #,##0.00_);_(* \(#,##0.00\);_(* &quot;-&quot;??_);_(@_)">
                  <c:v>86.608173333333355</c:v>
                </c:pt>
                <c:pt idx="909" formatCode="_(* #,##0.00_);_(* \(#,##0.00\);_(* &quot;-&quot;??_);_(@_)">
                  <c:v>86.615453333333349</c:v>
                </c:pt>
                <c:pt idx="910" formatCode="_(* #,##0.00_);_(* \(#,##0.00\);_(* &quot;-&quot;??_);_(@_)">
                  <c:v>86.648193333333339</c:v>
                </c:pt>
                <c:pt idx="911" formatCode="_(* #,##0.00_);_(* \(#,##0.00\);_(* &quot;-&quot;??_);_(@_)">
                  <c:v>86.785646666666665</c:v>
                </c:pt>
                <c:pt idx="912" formatCode="_(* #,##0.00_);_(* \(#,##0.00\);_(* &quot;-&quot;??_);_(@_)">
                  <c:v>86.906406666666655</c:v>
                </c:pt>
                <c:pt idx="913" formatCode="_(* #,##0.00_);_(* \(#,##0.00\);_(* &quot;-&quot;??_);_(@_)">
                  <c:v>87.036259999999999</c:v>
                </c:pt>
                <c:pt idx="914" formatCode="_(* #,##0.00_);_(* \(#,##0.00\);_(* &quot;-&quot;??_);_(@_)">
                  <c:v>87.166113333333314</c:v>
                </c:pt>
                <c:pt idx="915" formatCode="_(* #,##0.00_);_(* \(#,##0.00\);_(* &quot;-&quot;??_);_(@_)">
                  <c:v>87.326986666666656</c:v>
                </c:pt>
                <c:pt idx="916" formatCode="_(* #,##0.00_);_(* \(#,##0.00\);_(* &quot;-&quot;??_);_(@_)">
                  <c:v>87.434739999999977</c:v>
                </c:pt>
                <c:pt idx="917" formatCode="_(* #,##0.00_);_(* \(#,##0.00\);_(* &quot;-&quot;??_);_(@_)">
                  <c:v>87.514013333333295</c:v>
                </c:pt>
                <c:pt idx="918" formatCode="_(* #,##0.00_);_(* \(#,##0.00\);_(* &quot;-&quot;??_);_(@_)">
                  <c:v>87.60199999999999</c:v>
                </c:pt>
                <c:pt idx="919" formatCode="_(* #,##0.00_);_(* \(#,##0.00\);_(* &quot;-&quot;??_);_(@_)">
                  <c:v>87.679066666666643</c:v>
                </c:pt>
                <c:pt idx="920" formatCode="_(* #,##0.00_);_(* \(#,##0.00\);_(* &quot;-&quot;??_);_(@_)">
                  <c:v>87.711899999999986</c:v>
                </c:pt>
                <c:pt idx="921" formatCode="_(* #,##0.00_);_(* \(#,##0.00\);_(* &quot;-&quot;??_);_(@_)">
                  <c:v>87.744733333333315</c:v>
                </c:pt>
                <c:pt idx="922" formatCode="_(* #,##0.00_);_(* \(#,##0.00\);_(* &quot;-&quot;??_);_(@_)">
                  <c:v>87.780393333333322</c:v>
                </c:pt>
                <c:pt idx="923" formatCode="_(* #,##0.00_);_(* \(#,##0.00\);_(* &quot;-&quot;??_);_(@_)">
                  <c:v>87.830093333333338</c:v>
                </c:pt>
                <c:pt idx="924" formatCode="_(* #,##0.00_);_(* \(#,##0.00\);_(* &quot;-&quot;??_);_(@_)">
                  <c:v>87.869753333333335</c:v>
                </c:pt>
                <c:pt idx="925" formatCode="_(* #,##0.00_);_(* \(#,##0.00\);_(* &quot;-&quot;??_);_(@_)">
                  <c:v>87.827346666666685</c:v>
                </c:pt>
                <c:pt idx="926" formatCode="_(* #,##0.00_);_(* \(#,##0.00\);_(* &quot;-&quot;??_);_(@_)">
                  <c:v>87.69865333333334</c:v>
                </c:pt>
                <c:pt idx="927" formatCode="_(* #,##0.00_);_(* \(#,##0.00\);_(* &quot;-&quot;??_);_(@_)">
                  <c:v>87.612346666666696</c:v>
                </c:pt>
                <c:pt idx="928" formatCode="_(* #,##0.00_);_(* \(#,##0.00\);_(* &quot;-&quot;??_);_(@_)">
                  <c:v>87.526040000000009</c:v>
                </c:pt>
                <c:pt idx="929" formatCode="_(* #,##0.00_);_(* \(#,##0.00\);_(* &quot;-&quot;??_);_(@_)">
                  <c:v>87.471199999999996</c:v>
                </c:pt>
                <c:pt idx="930" formatCode="_(* #,##0.00_);_(* \(#,##0.00\);_(* &quot;-&quot;??_);_(@_)">
                  <c:v>87.363659999999996</c:v>
                </c:pt>
                <c:pt idx="931" formatCode="_(* #,##0.00_);_(* \(#,##0.00\);_(* &quot;-&quot;??_);_(@_)">
                  <c:v>87.306013333333325</c:v>
                </c:pt>
                <c:pt idx="932" formatCode="_(* #,##0.00_);_(* \(#,##0.00\);_(* &quot;-&quot;??_);_(@_)">
                  <c:v>87.270726666666661</c:v>
                </c:pt>
                <c:pt idx="933" formatCode="_(* #,##0.00_);_(* \(#,##0.00\);_(* &quot;-&quot;??_);_(@_)">
                  <c:v>87.214706666666657</c:v>
                </c:pt>
                <c:pt idx="934" formatCode="_(* #,##0.00_);_(* \(#,##0.00\);_(* &quot;-&quot;??_);_(@_)">
                  <c:v>87.176306666666662</c:v>
                </c:pt>
                <c:pt idx="935" formatCode="_(* #,##0.00_);_(* \(#,##0.00\);_(* &quot;-&quot;??_);_(@_)">
                  <c:v>87.137906666666652</c:v>
                </c:pt>
                <c:pt idx="936" formatCode="_(* #,##0.00_);_(* \(#,##0.00\);_(* &quot;-&quot;??_);_(@_)">
                  <c:v>87.084866666666642</c:v>
                </c:pt>
                <c:pt idx="937" formatCode="_(* #,##0.00_);_(* \(#,##0.00\);_(* &quot;-&quot;??_);_(@_)">
                  <c:v>87.014739999999989</c:v>
                </c:pt>
                <c:pt idx="938" formatCode="_(* #,##0.00_);_(* \(#,##0.00\);_(* &quot;-&quot;??_);_(@_)">
                  <c:v>86.923973333333336</c:v>
                </c:pt>
                <c:pt idx="939" formatCode="_(* #,##0.00_);_(* \(#,##0.00\);_(* &quot;-&quot;??_);_(@_)">
                  <c:v>86.860946666666678</c:v>
                </c:pt>
                <c:pt idx="940" formatCode="_(* #,##0.00_);_(* \(#,##0.00\);_(* &quot;-&quot;??_);_(@_)">
                  <c:v>86.830240000000003</c:v>
                </c:pt>
                <c:pt idx="941" formatCode="_(* #,##0.00_);_(* \(#,##0.00\);_(* &quot;-&quot;??_);_(@_)">
                  <c:v>86.804706666666661</c:v>
                </c:pt>
                <c:pt idx="942" formatCode="_(* #,##0.00_);_(* \(#,##0.00\);_(* &quot;-&quot;??_);_(@_)">
                  <c:v>86.779173333333333</c:v>
                </c:pt>
                <c:pt idx="943" formatCode="_(* #,##0.00_);_(* \(#,##0.00\);_(* &quot;-&quot;??_);_(@_)">
                  <c:v>86.752019999999987</c:v>
                </c:pt>
                <c:pt idx="944" formatCode="_(* #,##0.00_);_(* \(#,##0.00\);_(* &quot;-&quot;??_);_(@_)">
                  <c:v>86.688066666666657</c:v>
                </c:pt>
                <c:pt idx="945" formatCode="_(* #,##0.00_);_(* \(#,##0.00\);_(* &quot;-&quot;??_);_(@_)">
                  <c:v>86.663653333333329</c:v>
                </c:pt>
                <c:pt idx="946" formatCode="_(* #,##0.00_);_(* \(#,##0.00\);_(* &quot;-&quot;??_);_(@_)">
                  <c:v>86.625546666666679</c:v>
                </c:pt>
                <c:pt idx="947" formatCode="_(* #,##0.00_);_(* \(#,##0.00\);_(* &quot;-&quot;??_);_(@_)">
                  <c:v>86.58268666666666</c:v>
                </c:pt>
                <c:pt idx="948" formatCode="_(* #,##0.00_);_(* \(#,##0.00\);_(* &quot;-&quot;??_);_(@_)">
                  <c:v>86.531233333333333</c:v>
                </c:pt>
                <c:pt idx="949" formatCode="_(* #,##0.00_);_(* \(#,##0.00\);_(* &quot;-&quot;??_);_(@_)">
                  <c:v>86.479779999999977</c:v>
                </c:pt>
                <c:pt idx="950" formatCode="_(* #,##0.00_);_(* \(#,##0.00\);_(* &quot;-&quot;??_);_(@_)">
                  <c:v>86.447506666666655</c:v>
                </c:pt>
                <c:pt idx="951" formatCode="_(* #,##0.00_);_(* \(#,##0.00\);_(* &quot;-&quot;??_);_(@_)">
                  <c:v>86.428086666666644</c:v>
                </c:pt>
                <c:pt idx="952" formatCode="_(* #,##0.00_);_(* \(#,##0.00\);_(* &quot;-&quot;??_);_(@_)">
                  <c:v>86.398966666666681</c:v>
                </c:pt>
                <c:pt idx="953" formatCode="_(* #,##0.00_);_(* \(#,##0.00\);_(* &quot;-&quot;??_);_(@_)">
                  <c:v>86.412553333333349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7-4D7F-B5F5-0B656EFD9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75952"/>
        <c:axId val="98377616"/>
      </c:lineChart>
      <c:catAx>
        <c:axId val="9837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377616"/>
        <c:crosses val="autoZero"/>
        <c:auto val="1"/>
        <c:lblAlgn val="ctr"/>
        <c:lblOffset val="100"/>
        <c:noMultiLvlLbl val="0"/>
      </c:catAx>
      <c:valAx>
        <c:axId val="98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3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Йена</a:t>
            </a:r>
            <a:r>
              <a:rPr lang="ru-RU" baseline="0"/>
              <a:t> 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'ER-2'!$K$12:$K$40</c:f>
              <c:strCache>
                <c:ptCount val="29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og"/>
            <c:forward val="666"/>
            <c:dispRSqr val="0"/>
            <c:dispEq val="1"/>
            <c:trendlineLbl>
              <c:layout>
                <c:manualLayout>
                  <c:x val="2.1164286101757154E-4"/>
                  <c:y val="-0.165517643627879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'ER-2'!$K$41:$K$965</c:f>
              <c:numCache>
                <c:formatCode>_(* #,##0.00_);_(* \(#,##0.00\);_(* "-"??_);_(@_)</c:formatCode>
                <c:ptCount val="925"/>
                <c:pt idx="0">
                  <c:v>0.6069981333333333</c:v>
                </c:pt>
                <c:pt idx="1">
                  <c:v>0.60652013333333332</c:v>
                </c:pt>
                <c:pt idx="2">
                  <c:v>0.60592710000000005</c:v>
                </c:pt>
                <c:pt idx="3">
                  <c:v>0.60539019999999999</c:v>
                </c:pt>
                <c:pt idx="4">
                  <c:v>0.60468679999999986</c:v>
                </c:pt>
                <c:pt idx="5">
                  <c:v>0.60390433333333315</c:v>
                </c:pt>
                <c:pt idx="6">
                  <c:v>0.60296976666666646</c:v>
                </c:pt>
                <c:pt idx="7">
                  <c:v>0.60235773333333309</c:v>
                </c:pt>
                <c:pt idx="8">
                  <c:v>0.60202449999999996</c:v>
                </c:pt>
                <c:pt idx="9">
                  <c:v>0.60182263333333308</c:v>
                </c:pt>
                <c:pt idx="10">
                  <c:v>0.60178166666666644</c:v>
                </c:pt>
                <c:pt idx="11">
                  <c:v>0.60154449999999993</c:v>
                </c:pt>
                <c:pt idx="12">
                  <c:v>0.60127309999999989</c:v>
                </c:pt>
                <c:pt idx="13">
                  <c:v>0.60089696666666659</c:v>
                </c:pt>
                <c:pt idx="14">
                  <c:v>0.60034226666666657</c:v>
                </c:pt>
                <c:pt idx="15">
                  <c:v>0.59988326666666647</c:v>
                </c:pt>
                <c:pt idx="16">
                  <c:v>0.59953936666666652</c:v>
                </c:pt>
                <c:pt idx="17">
                  <c:v>0.59924489999999986</c:v>
                </c:pt>
                <c:pt idx="18">
                  <c:v>0.59889536666666643</c:v>
                </c:pt>
                <c:pt idx="19">
                  <c:v>0.5986212999999998</c:v>
                </c:pt>
                <c:pt idx="20">
                  <c:v>0.59838533333333321</c:v>
                </c:pt>
                <c:pt idx="21">
                  <c:v>0.59796873333333334</c:v>
                </c:pt>
                <c:pt idx="22">
                  <c:v>0.59741756666666679</c:v>
                </c:pt>
                <c:pt idx="23">
                  <c:v>0.59697500000000014</c:v>
                </c:pt>
                <c:pt idx="24">
                  <c:v>0.59649143333333354</c:v>
                </c:pt>
                <c:pt idx="25">
                  <c:v>0.59600050000000027</c:v>
                </c:pt>
                <c:pt idx="26">
                  <c:v>0.59551273333333343</c:v>
                </c:pt>
                <c:pt idx="27">
                  <c:v>0.59524153333333341</c:v>
                </c:pt>
                <c:pt idx="28">
                  <c:v>0.59503386666666669</c:v>
                </c:pt>
                <c:pt idx="29">
                  <c:v>0.59475063333333333</c:v>
                </c:pt>
                <c:pt idx="30">
                  <c:v>0.5944280999999999</c:v>
                </c:pt>
                <c:pt idx="31">
                  <c:v>0.59404699999999988</c:v>
                </c:pt>
                <c:pt idx="32">
                  <c:v>0.59378779999999987</c:v>
                </c:pt>
                <c:pt idx="33">
                  <c:v>0.59341303333333306</c:v>
                </c:pt>
                <c:pt idx="34">
                  <c:v>0.59315313333333308</c:v>
                </c:pt>
                <c:pt idx="35">
                  <c:v>0.59285676666666631</c:v>
                </c:pt>
                <c:pt idx="36">
                  <c:v>0.59260446666666622</c:v>
                </c:pt>
                <c:pt idx="37">
                  <c:v>0.59215679999999959</c:v>
                </c:pt>
                <c:pt idx="38">
                  <c:v>0.59151726666666637</c:v>
                </c:pt>
                <c:pt idx="39">
                  <c:v>0.59068659999999984</c:v>
                </c:pt>
                <c:pt idx="40">
                  <c:v>0.58979369999999998</c:v>
                </c:pt>
                <c:pt idx="41">
                  <c:v>0.58903430000000001</c:v>
                </c:pt>
                <c:pt idx="42">
                  <c:v>0.58836409999999995</c:v>
                </c:pt>
                <c:pt idx="43">
                  <c:v>0.58775073333333339</c:v>
                </c:pt>
                <c:pt idx="44">
                  <c:v>0.5872130000000001</c:v>
                </c:pt>
                <c:pt idx="45">
                  <c:v>0.58668106666666686</c:v>
                </c:pt>
                <c:pt idx="46">
                  <c:v>0.58649533333333348</c:v>
                </c:pt>
                <c:pt idx="47">
                  <c:v>0.58619613333333354</c:v>
                </c:pt>
                <c:pt idx="48">
                  <c:v>0.58600346666666669</c:v>
                </c:pt>
                <c:pt idx="49">
                  <c:v>0.58588516666666668</c:v>
                </c:pt>
                <c:pt idx="50">
                  <c:v>0.58551039999999999</c:v>
                </c:pt>
                <c:pt idx="51">
                  <c:v>0.5851558</c:v>
                </c:pt>
                <c:pt idx="52">
                  <c:v>0.5850282333333332</c:v>
                </c:pt>
                <c:pt idx="53">
                  <c:v>0.58505740000000006</c:v>
                </c:pt>
                <c:pt idx="54">
                  <c:v>0.58504836666666671</c:v>
                </c:pt>
                <c:pt idx="55">
                  <c:v>0.58492283333333328</c:v>
                </c:pt>
                <c:pt idx="56">
                  <c:v>0.58487126666666667</c:v>
                </c:pt>
                <c:pt idx="57">
                  <c:v>0.58476316666666672</c:v>
                </c:pt>
                <c:pt idx="58">
                  <c:v>0.58460386666666664</c:v>
                </c:pt>
                <c:pt idx="59">
                  <c:v>0.58444456666666667</c:v>
                </c:pt>
                <c:pt idx="60">
                  <c:v>0.58430836666666663</c:v>
                </c:pt>
                <c:pt idx="61">
                  <c:v>0.5840373333333333</c:v>
                </c:pt>
                <c:pt idx="62">
                  <c:v>0.58365356666666668</c:v>
                </c:pt>
                <c:pt idx="63">
                  <c:v>0.58328393333333339</c:v>
                </c:pt>
                <c:pt idx="64">
                  <c:v>0.58286476666666676</c:v>
                </c:pt>
                <c:pt idx="65">
                  <c:v>0.58256113333333348</c:v>
                </c:pt>
                <c:pt idx="66">
                  <c:v>0.58225210000000016</c:v>
                </c:pt>
                <c:pt idx="67">
                  <c:v>0.58186603333333353</c:v>
                </c:pt>
                <c:pt idx="68">
                  <c:v>0.58147683333333355</c:v>
                </c:pt>
                <c:pt idx="69">
                  <c:v>0.58117326666666702</c:v>
                </c:pt>
                <c:pt idx="70">
                  <c:v>0.58099603333333349</c:v>
                </c:pt>
                <c:pt idx="71">
                  <c:v>0.58083976666666681</c:v>
                </c:pt>
                <c:pt idx="72">
                  <c:v>0.58062853333333331</c:v>
                </c:pt>
                <c:pt idx="73">
                  <c:v>0.58049216666666659</c:v>
                </c:pt>
                <c:pt idx="74">
                  <c:v>0.58030476666666664</c:v>
                </c:pt>
                <c:pt idx="75">
                  <c:v>0.58013063333333326</c:v>
                </c:pt>
                <c:pt idx="76">
                  <c:v>0.57967010000000008</c:v>
                </c:pt>
                <c:pt idx="77">
                  <c:v>0.57952296666666681</c:v>
                </c:pt>
                <c:pt idx="78">
                  <c:v>0.57937006666666668</c:v>
                </c:pt>
                <c:pt idx="79">
                  <c:v>0.57906733333333338</c:v>
                </c:pt>
                <c:pt idx="80">
                  <c:v>0.5789076666666666</c:v>
                </c:pt>
                <c:pt idx="81">
                  <c:v>0.57872839999999992</c:v>
                </c:pt>
                <c:pt idx="82">
                  <c:v>0.57860473333333329</c:v>
                </c:pt>
                <c:pt idx="83">
                  <c:v>0.57832433333333322</c:v>
                </c:pt>
                <c:pt idx="84">
                  <c:v>0.57808213333333325</c:v>
                </c:pt>
                <c:pt idx="85">
                  <c:v>0.57796379999999981</c:v>
                </c:pt>
                <c:pt idx="86">
                  <c:v>0.57776833333333322</c:v>
                </c:pt>
                <c:pt idx="87">
                  <c:v>0.57760353333333314</c:v>
                </c:pt>
                <c:pt idx="88">
                  <c:v>0.57775633333333332</c:v>
                </c:pt>
                <c:pt idx="89">
                  <c:v>0.57788413333333333</c:v>
                </c:pt>
                <c:pt idx="90">
                  <c:v>0.57808346666666677</c:v>
                </c:pt>
                <c:pt idx="91">
                  <c:v>0.57841763333333318</c:v>
                </c:pt>
                <c:pt idx="92">
                  <c:v>0.57874263333333331</c:v>
                </c:pt>
                <c:pt idx="93">
                  <c:v>0.57916906666666668</c:v>
                </c:pt>
                <c:pt idx="94">
                  <c:v>0.57969666666666664</c:v>
                </c:pt>
                <c:pt idx="95">
                  <c:v>0.58038409999999996</c:v>
                </c:pt>
                <c:pt idx="96">
                  <c:v>0.58102703333333328</c:v>
                </c:pt>
                <c:pt idx="97">
                  <c:v>0.58162869999999989</c:v>
                </c:pt>
                <c:pt idx="98">
                  <c:v>0.58214639999999984</c:v>
                </c:pt>
                <c:pt idx="99">
                  <c:v>0.58276846666666648</c:v>
                </c:pt>
                <c:pt idx="100">
                  <c:v>0.58332643333333323</c:v>
                </c:pt>
                <c:pt idx="101">
                  <c:v>0.58392613333333332</c:v>
                </c:pt>
                <c:pt idx="102">
                  <c:v>0.58439663333333314</c:v>
                </c:pt>
                <c:pt idx="103">
                  <c:v>0.58488003333333316</c:v>
                </c:pt>
                <c:pt idx="104">
                  <c:v>0.58532469999999992</c:v>
                </c:pt>
                <c:pt idx="105">
                  <c:v>0.58581780000000017</c:v>
                </c:pt>
                <c:pt idx="106">
                  <c:v>0.58641026666666674</c:v>
                </c:pt>
                <c:pt idx="107">
                  <c:v>0.58680279999999985</c:v>
                </c:pt>
                <c:pt idx="108">
                  <c:v>0.58714963333333325</c:v>
                </c:pt>
                <c:pt idx="109">
                  <c:v>0.58744996666666671</c:v>
                </c:pt>
                <c:pt idx="110">
                  <c:v>0.58781646666666687</c:v>
                </c:pt>
                <c:pt idx="111">
                  <c:v>0.58832236666666693</c:v>
                </c:pt>
                <c:pt idx="112">
                  <c:v>0.58873336666666687</c:v>
                </c:pt>
                <c:pt idx="113">
                  <c:v>0.58940556666666688</c:v>
                </c:pt>
                <c:pt idx="114">
                  <c:v>0.59007776666666689</c:v>
                </c:pt>
                <c:pt idx="115">
                  <c:v>0.5907499666666669</c:v>
                </c:pt>
                <c:pt idx="116">
                  <c:v>0.59158406666666674</c:v>
                </c:pt>
                <c:pt idx="117">
                  <c:v>0.59233420000000003</c:v>
                </c:pt>
                <c:pt idx="118">
                  <c:v>0.59271629999999997</c:v>
                </c:pt>
                <c:pt idx="119">
                  <c:v>0.59316459999999993</c:v>
                </c:pt>
                <c:pt idx="120">
                  <c:v>0.59340666666666653</c:v>
                </c:pt>
                <c:pt idx="121">
                  <c:v>0.59364873333333323</c:v>
                </c:pt>
                <c:pt idx="122">
                  <c:v>0.59389079999999994</c:v>
                </c:pt>
                <c:pt idx="123">
                  <c:v>0.59402929999999976</c:v>
                </c:pt>
                <c:pt idx="124">
                  <c:v>0.59408493333333312</c:v>
                </c:pt>
                <c:pt idx="125">
                  <c:v>0.59398073333333312</c:v>
                </c:pt>
                <c:pt idx="126">
                  <c:v>0.59400683333333304</c:v>
                </c:pt>
                <c:pt idx="127">
                  <c:v>0.5941166333333332</c:v>
                </c:pt>
                <c:pt idx="128">
                  <c:v>0.59431353333333314</c:v>
                </c:pt>
                <c:pt idx="129">
                  <c:v>0.59451156666666649</c:v>
                </c:pt>
                <c:pt idx="130">
                  <c:v>0.59460516666666652</c:v>
                </c:pt>
                <c:pt idx="131">
                  <c:v>0.59475489999999986</c:v>
                </c:pt>
                <c:pt idx="132">
                  <c:v>0.59491523333333329</c:v>
                </c:pt>
                <c:pt idx="133">
                  <c:v>0.59499650000000015</c:v>
                </c:pt>
                <c:pt idx="134">
                  <c:v>0.59515133333333348</c:v>
                </c:pt>
                <c:pt idx="135">
                  <c:v>0.59524446666666686</c:v>
                </c:pt>
                <c:pt idx="136">
                  <c:v>0.59517843333333353</c:v>
                </c:pt>
                <c:pt idx="137">
                  <c:v>0.5950386333333334</c:v>
                </c:pt>
                <c:pt idx="138">
                  <c:v>0.59484776666666683</c:v>
                </c:pt>
                <c:pt idx="139">
                  <c:v>0.59471763333333338</c:v>
                </c:pt>
                <c:pt idx="140">
                  <c:v>0.59449340000000006</c:v>
                </c:pt>
                <c:pt idx="141">
                  <c:v>0.59421933333333354</c:v>
                </c:pt>
                <c:pt idx="142">
                  <c:v>0.59398456666666677</c:v>
                </c:pt>
                <c:pt idx="143">
                  <c:v>0.59348860000000025</c:v>
                </c:pt>
                <c:pt idx="144">
                  <c:v>0.59287506666666667</c:v>
                </c:pt>
                <c:pt idx="145">
                  <c:v>0.59232180000000001</c:v>
                </c:pt>
                <c:pt idx="146">
                  <c:v>0.59178013333333324</c:v>
                </c:pt>
                <c:pt idx="147">
                  <c:v>0.59128066666666657</c:v>
                </c:pt>
                <c:pt idx="148">
                  <c:v>0.59085173333333318</c:v>
                </c:pt>
                <c:pt idx="149">
                  <c:v>0.59038159999999984</c:v>
                </c:pt>
                <c:pt idx="150">
                  <c:v>0.59002306666666648</c:v>
                </c:pt>
                <c:pt idx="151">
                  <c:v>0.58969089999999968</c:v>
                </c:pt>
                <c:pt idx="152">
                  <c:v>0.58923306666666642</c:v>
                </c:pt>
                <c:pt idx="153">
                  <c:v>0.58887986666666636</c:v>
                </c:pt>
                <c:pt idx="154">
                  <c:v>0.58851859999999978</c:v>
                </c:pt>
                <c:pt idx="155">
                  <c:v>0.5881168666666664</c:v>
                </c:pt>
                <c:pt idx="156">
                  <c:v>0.587629333333333</c:v>
                </c:pt>
                <c:pt idx="157">
                  <c:v>0.5871763999999996</c:v>
                </c:pt>
                <c:pt idx="158">
                  <c:v>0.58674403333333314</c:v>
                </c:pt>
                <c:pt idx="159">
                  <c:v>0.58627736666666652</c:v>
                </c:pt>
                <c:pt idx="160">
                  <c:v>0.58591463333333327</c:v>
                </c:pt>
                <c:pt idx="161">
                  <c:v>0.58555506666666657</c:v>
                </c:pt>
                <c:pt idx="162">
                  <c:v>0.58533579999999985</c:v>
                </c:pt>
                <c:pt idx="163">
                  <c:v>0.58518270000000006</c:v>
                </c:pt>
                <c:pt idx="164">
                  <c:v>0.58504579999999995</c:v>
                </c:pt>
                <c:pt idx="165">
                  <c:v>0.58491343333333345</c:v>
                </c:pt>
                <c:pt idx="166">
                  <c:v>0.58477373333333338</c:v>
                </c:pt>
                <c:pt idx="167">
                  <c:v>0.5847218666666667</c:v>
                </c:pt>
                <c:pt idx="168">
                  <c:v>0.5847247000000001</c:v>
                </c:pt>
                <c:pt idx="169">
                  <c:v>0.58460190000000012</c:v>
                </c:pt>
                <c:pt idx="170">
                  <c:v>0.58450703333333331</c:v>
                </c:pt>
                <c:pt idx="171">
                  <c:v>0.58434220000000003</c:v>
                </c:pt>
                <c:pt idx="172">
                  <c:v>0.58429639999999994</c:v>
                </c:pt>
                <c:pt idx="173">
                  <c:v>0.58422409999999991</c:v>
                </c:pt>
                <c:pt idx="174">
                  <c:v>0.58428373333333328</c:v>
                </c:pt>
                <c:pt idx="175">
                  <c:v>0.58431766666666685</c:v>
                </c:pt>
                <c:pt idx="176">
                  <c:v>0.58481846666666681</c:v>
                </c:pt>
                <c:pt idx="177">
                  <c:v>0.58536103333333345</c:v>
                </c:pt>
                <c:pt idx="178">
                  <c:v>0.5858835</c:v>
                </c:pt>
                <c:pt idx="179">
                  <c:v>0.58672580000000008</c:v>
                </c:pt>
                <c:pt idx="180">
                  <c:v>0.58751460000000011</c:v>
                </c:pt>
                <c:pt idx="181">
                  <c:v>0.5882868</c:v>
                </c:pt>
                <c:pt idx="182">
                  <c:v>0.58922699999999995</c:v>
                </c:pt>
                <c:pt idx="183">
                  <c:v>0.5902274666666667</c:v>
                </c:pt>
                <c:pt idx="184">
                  <c:v>0.59131886666666666</c:v>
                </c:pt>
                <c:pt idx="185">
                  <c:v>0.59245073333333331</c:v>
                </c:pt>
                <c:pt idx="186">
                  <c:v>0.59376840000000009</c:v>
                </c:pt>
                <c:pt idx="187">
                  <c:v>0.5951536666666668</c:v>
                </c:pt>
                <c:pt idx="188">
                  <c:v>0.59616696666666669</c:v>
                </c:pt>
                <c:pt idx="189">
                  <c:v>0.59746493333333328</c:v>
                </c:pt>
                <c:pt idx="190">
                  <c:v>0.59880820000000001</c:v>
                </c:pt>
                <c:pt idx="191">
                  <c:v>0.60009216666666665</c:v>
                </c:pt>
                <c:pt idx="192">
                  <c:v>0.60135443333333327</c:v>
                </c:pt>
                <c:pt idx="193">
                  <c:v>0.6027245</c:v>
                </c:pt>
                <c:pt idx="194">
                  <c:v>0.60417899999999991</c:v>
                </c:pt>
                <c:pt idx="195">
                  <c:v>0.60544729999999991</c:v>
                </c:pt>
                <c:pt idx="196">
                  <c:v>0.60654573333333317</c:v>
                </c:pt>
                <c:pt idx="197">
                  <c:v>0.60758489999999987</c:v>
                </c:pt>
                <c:pt idx="198">
                  <c:v>0.60862043333333349</c:v>
                </c:pt>
                <c:pt idx="199">
                  <c:v>0.60976736666666675</c:v>
                </c:pt>
                <c:pt idx="200">
                  <c:v>0.61118166666666673</c:v>
                </c:pt>
                <c:pt idx="201">
                  <c:v>0.61269040000000008</c:v>
                </c:pt>
                <c:pt idx="202">
                  <c:v>0.61413586666666664</c:v>
                </c:pt>
                <c:pt idx="203">
                  <c:v>0.61563000000000001</c:v>
                </c:pt>
                <c:pt idx="204">
                  <c:v>0.61698780000000009</c:v>
                </c:pt>
                <c:pt idx="205">
                  <c:v>0.61831103333333337</c:v>
                </c:pt>
                <c:pt idx="206">
                  <c:v>0.61899389999999999</c:v>
                </c:pt>
                <c:pt idx="207">
                  <c:v>0.61974419999999986</c:v>
                </c:pt>
                <c:pt idx="208">
                  <c:v>0.62062503333333319</c:v>
                </c:pt>
                <c:pt idx="209">
                  <c:v>0.62102860000000015</c:v>
                </c:pt>
                <c:pt idx="210">
                  <c:v>0.62129466666666677</c:v>
                </c:pt>
                <c:pt idx="211">
                  <c:v>0.62142573333333362</c:v>
                </c:pt>
                <c:pt idx="212">
                  <c:v>0.62151446666666699</c:v>
                </c:pt>
                <c:pt idx="213">
                  <c:v>0.62154186666666678</c:v>
                </c:pt>
                <c:pt idx="214">
                  <c:v>0.62144923333333357</c:v>
                </c:pt>
                <c:pt idx="215">
                  <c:v>0.62125890000000017</c:v>
                </c:pt>
                <c:pt idx="216">
                  <c:v>0.62078433333333338</c:v>
                </c:pt>
                <c:pt idx="217">
                  <c:v>0.62015073333333326</c:v>
                </c:pt>
                <c:pt idx="218">
                  <c:v>0.6196202666666667</c:v>
                </c:pt>
                <c:pt idx="219">
                  <c:v>0.61883943333333336</c:v>
                </c:pt>
                <c:pt idx="220">
                  <c:v>0.61801380000000006</c:v>
                </c:pt>
                <c:pt idx="221">
                  <c:v>0.61700953333333319</c:v>
                </c:pt>
                <c:pt idx="222">
                  <c:v>0.61604576666666655</c:v>
                </c:pt>
                <c:pt idx="223">
                  <c:v>0.61506443333333338</c:v>
                </c:pt>
                <c:pt idx="224">
                  <c:v>0.61396170000000005</c:v>
                </c:pt>
                <c:pt idx="225">
                  <c:v>0.61294253333333326</c:v>
                </c:pt>
                <c:pt idx="226">
                  <c:v>0.61210056666666668</c:v>
                </c:pt>
                <c:pt idx="227">
                  <c:v>0.61130379999999995</c:v>
                </c:pt>
                <c:pt idx="228">
                  <c:v>0.61061766666666661</c:v>
                </c:pt>
                <c:pt idx="229">
                  <c:v>0.60983350000000003</c:v>
                </c:pt>
                <c:pt idx="230">
                  <c:v>0.60898653333333341</c:v>
                </c:pt>
                <c:pt idx="231">
                  <c:v>0.60802286666666672</c:v>
                </c:pt>
                <c:pt idx="232">
                  <c:v>0.60699649999999994</c:v>
                </c:pt>
                <c:pt idx="233">
                  <c:v>0.60594796666666662</c:v>
                </c:pt>
                <c:pt idx="234">
                  <c:v>0.60502139999999993</c:v>
                </c:pt>
                <c:pt idx="235">
                  <c:v>0.60416530000000002</c:v>
                </c:pt>
                <c:pt idx="236">
                  <c:v>0.60334723333333329</c:v>
                </c:pt>
                <c:pt idx="237">
                  <c:v>0.60270536666666685</c:v>
                </c:pt>
                <c:pt idx="238">
                  <c:v>0.60192673333333357</c:v>
                </c:pt>
                <c:pt idx="239">
                  <c:v>0.60135643333333344</c:v>
                </c:pt>
                <c:pt idx="240">
                  <c:v>0.60097713333333336</c:v>
                </c:pt>
                <c:pt idx="241">
                  <c:v>0.60072306666666664</c:v>
                </c:pt>
                <c:pt idx="242">
                  <c:v>0.60039389999999992</c:v>
                </c:pt>
                <c:pt idx="243">
                  <c:v>0.60001156666666655</c:v>
                </c:pt>
                <c:pt idx="244">
                  <c:v>0.59980203333333326</c:v>
                </c:pt>
                <c:pt idx="245">
                  <c:v>0.59954779999999985</c:v>
                </c:pt>
                <c:pt idx="246">
                  <c:v>0.59914093333333329</c:v>
                </c:pt>
                <c:pt idx="247">
                  <c:v>0.59882550000000001</c:v>
                </c:pt>
                <c:pt idx="248">
                  <c:v>0.59875833333333339</c:v>
                </c:pt>
                <c:pt idx="249">
                  <c:v>0.59868160000000015</c:v>
                </c:pt>
                <c:pt idx="250">
                  <c:v>0.59854530000000006</c:v>
                </c:pt>
                <c:pt idx="251">
                  <c:v>0.5985645666666668</c:v>
                </c:pt>
                <c:pt idx="252">
                  <c:v>0.59841920000000015</c:v>
                </c:pt>
                <c:pt idx="253">
                  <c:v>0.59819040000000023</c:v>
                </c:pt>
                <c:pt idx="254">
                  <c:v>0.59799856666666706</c:v>
                </c:pt>
                <c:pt idx="255">
                  <c:v>0.59790483333333355</c:v>
                </c:pt>
                <c:pt idx="256">
                  <c:v>0.59775260000000019</c:v>
                </c:pt>
                <c:pt idx="257">
                  <c:v>0.59758480000000014</c:v>
                </c:pt>
                <c:pt idx="258">
                  <c:v>0.59738270000000016</c:v>
                </c:pt>
                <c:pt idx="259">
                  <c:v>0.59724206666666668</c:v>
                </c:pt>
                <c:pt idx="260">
                  <c:v>0.59695050000000016</c:v>
                </c:pt>
                <c:pt idx="261">
                  <c:v>0.59668120000000013</c:v>
                </c:pt>
                <c:pt idx="262">
                  <c:v>0.59641883333333345</c:v>
                </c:pt>
                <c:pt idx="263">
                  <c:v>0.59609596666666675</c:v>
                </c:pt>
                <c:pt idx="264">
                  <c:v>0.59573810000000016</c:v>
                </c:pt>
                <c:pt idx="265">
                  <c:v>0.59532603333333356</c:v>
                </c:pt>
                <c:pt idx="266">
                  <c:v>0.59488530000000006</c:v>
                </c:pt>
                <c:pt idx="267">
                  <c:v>0.59440076666666675</c:v>
                </c:pt>
                <c:pt idx="268">
                  <c:v>0.59392246666666682</c:v>
                </c:pt>
                <c:pt idx="269">
                  <c:v>0.59339326666666681</c:v>
                </c:pt>
                <c:pt idx="270">
                  <c:v>0.59286406666666691</c:v>
                </c:pt>
                <c:pt idx="271">
                  <c:v>0.59193413333333345</c:v>
                </c:pt>
                <c:pt idx="272">
                  <c:v>0.59114949999999999</c:v>
                </c:pt>
                <c:pt idx="273">
                  <c:v>0.59047480000000008</c:v>
                </c:pt>
                <c:pt idx="274">
                  <c:v>0.58968926666666677</c:v>
                </c:pt>
                <c:pt idx="275">
                  <c:v>0.58904613333333344</c:v>
                </c:pt>
                <c:pt idx="276">
                  <c:v>0.58865406666666664</c:v>
                </c:pt>
                <c:pt idx="277">
                  <c:v>0.58836866666666665</c:v>
                </c:pt>
                <c:pt idx="278">
                  <c:v>0.58802316666666665</c:v>
                </c:pt>
                <c:pt idx="279">
                  <c:v>0.5878104666666667</c:v>
                </c:pt>
                <c:pt idx="280">
                  <c:v>0.58774223333333331</c:v>
                </c:pt>
                <c:pt idx="281">
                  <c:v>0.58762539999999985</c:v>
                </c:pt>
                <c:pt idx="282">
                  <c:v>0.58763269999999979</c:v>
                </c:pt>
                <c:pt idx="283">
                  <c:v>0.58763319999999974</c:v>
                </c:pt>
                <c:pt idx="284">
                  <c:v>0.58751529999999985</c:v>
                </c:pt>
                <c:pt idx="285">
                  <c:v>0.58745159999999985</c:v>
                </c:pt>
                <c:pt idx="286">
                  <c:v>0.58757506666666648</c:v>
                </c:pt>
                <c:pt idx="287">
                  <c:v>0.58763756666666656</c:v>
                </c:pt>
                <c:pt idx="288">
                  <c:v>0.58755769999999974</c:v>
                </c:pt>
                <c:pt idx="289">
                  <c:v>0.58751439999999977</c:v>
                </c:pt>
                <c:pt idx="290">
                  <c:v>0.58741746666666639</c:v>
                </c:pt>
                <c:pt idx="291">
                  <c:v>0.58730103333333306</c:v>
                </c:pt>
                <c:pt idx="292">
                  <c:v>0.58725349999999965</c:v>
                </c:pt>
                <c:pt idx="293">
                  <c:v>0.58720759999999961</c:v>
                </c:pt>
                <c:pt idx="294">
                  <c:v>0.58719473333333316</c:v>
                </c:pt>
                <c:pt idx="295">
                  <c:v>0.58713489999999979</c:v>
                </c:pt>
                <c:pt idx="296">
                  <c:v>0.58706569999999991</c:v>
                </c:pt>
                <c:pt idx="297">
                  <c:v>0.58679666666666663</c:v>
                </c:pt>
                <c:pt idx="298">
                  <c:v>0.58660599999999996</c:v>
                </c:pt>
                <c:pt idx="299">
                  <c:v>0.58643166666666657</c:v>
                </c:pt>
                <c:pt idx="300">
                  <c:v>0.58638613333333334</c:v>
                </c:pt>
                <c:pt idx="301">
                  <c:v>0.58655393333333328</c:v>
                </c:pt>
                <c:pt idx="302">
                  <c:v>0.58666733333333321</c:v>
                </c:pt>
                <c:pt idx="303">
                  <c:v>0.5867239666666666</c:v>
                </c:pt>
                <c:pt idx="304">
                  <c:v>0.58683866666666662</c:v>
                </c:pt>
                <c:pt idx="305">
                  <c:v>0.58696959999999998</c:v>
                </c:pt>
                <c:pt idx="306">
                  <c:v>0.58703786666666669</c:v>
                </c:pt>
                <c:pt idx="307">
                  <c:v>0.58697560000000015</c:v>
                </c:pt>
                <c:pt idx="308">
                  <c:v>0.58689343333333344</c:v>
                </c:pt>
                <c:pt idx="309">
                  <c:v>0.58630516666666677</c:v>
                </c:pt>
                <c:pt idx="310">
                  <c:v>0.58563200000000004</c:v>
                </c:pt>
                <c:pt idx="311">
                  <c:v>0.5850304999999999</c:v>
                </c:pt>
                <c:pt idx="312">
                  <c:v>0.58452813333333331</c:v>
                </c:pt>
                <c:pt idx="313">
                  <c:v>0.58392953333333331</c:v>
                </c:pt>
                <c:pt idx="314">
                  <c:v>0.58349253333333329</c:v>
                </c:pt>
                <c:pt idx="315">
                  <c:v>0.58295683333333348</c:v>
                </c:pt>
                <c:pt idx="316">
                  <c:v>0.58229380000000019</c:v>
                </c:pt>
                <c:pt idx="317">
                  <c:v>0.58170730000000015</c:v>
                </c:pt>
                <c:pt idx="318">
                  <c:v>0.58118683333333343</c:v>
                </c:pt>
                <c:pt idx="319">
                  <c:v>0.58061843333333341</c:v>
                </c:pt>
                <c:pt idx="320">
                  <c:v>0.58001880000000006</c:v>
                </c:pt>
                <c:pt idx="321">
                  <c:v>0.57929696666666664</c:v>
                </c:pt>
                <c:pt idx="322">
                  <c:v>0.57849776666666675</c:v>
                </c:pt>
                <c:pt idx="323">
                  <c:v>0.57784980000000019</c:v>
                </c:pt>
                <c:pt idx="324">
                  <c:v>0.57720380000000004</c:v>
                </c:pt>
                <c:pt idx="325">
                  <c:v>0.57658849999999995</c:v>
                </c:pt>
                <c:pt idx="326">
                  <c:v>0.57598843333333327</c:v>
                </c:pt>
                <c:pt idx="327">
                  <c:v>0.57547883333333327</c:v>
                </c:pt>
                <c:pt idx="328">
                  <c:v>0.57489086666666656</c:v>
                </c:pt>
                <c:pt idx="329">
                  <c:v>0.57428656666666644</c:v>
                </c:pt>
                <c:pt idx="330">
                  <c:v>0.57355346666666651</c:v>
                </c:pt>
                <c:pt idx="331">
                  <c:v>0.57300776666666653</c:v>
                </c:pt>
                <c:pt idx="332">
                  <c:v>0.57244626666666654</c:v>
                </c:pt>
                <c:pt idx="333">
                  <c:v>0.57188476666666654</c:v>
                </c:pt>
                <c:pt idx="334">
                  <c:v>0.57132326666666655</c:v>
                </c:pt>
                <c:pt idx="335">
                  <c:v>0.57074553333333322</c:v>
                </c:pt>
                <c:pt idx="336">
                  <c:v>0.56991096666666674</c:v>
                </c:pt>
                <c:pt idx="337">
                  <c:v>0.56906483333333335</c:v>
                </c:pt>
                <c:pt idx="338">
                  <c:v>0.56829870000000005</c:v>
                </c:pt>
                <c:pt idx="339">
                  <c:v>0.56791543333333339</c:v>
                </c:pt>
                <c:pt idx="340">
                  <c:v>0.56742256666666679</c:v>
                </c:pt>
                <c:pt idx="341">
                  <c:v>0.56703080000000017</c:v>
                </c:pt>
                <c:pt idx="342">
                  <c:v>0.56653966666666689</c:v>
                </c:pt>
                <c:pt idx="343">
                  <c:v>0.56617940000000033</c:v>
                </c:pt>
                <c:pt idx="344">
                  <c:v>0.56572350000000027</c:v>
                </c:pt>
                <c:pt idx="345">
                  <c:v>0.56531210000000021</c:v>
                </c:pt>
                <c:pt idx="346">
                  <c:v>0.56489936666666685</c:v>
                </c:pt>
                <c:pt idx="347">
                  <c:v>0.56447876666666685</c:v>
                </c:pt>
                <c:pt idx="348">
                  <c:v>0.56420593333333335</c:v>
                </c:pt>
                <c:pt idx="349">
                  <c:v>0.56396873333333331</c:v>
                </c:pt>
                <c:pt idx="350">
                  <c:v>0.56387366666666661</c:v>
                </c:pt>
                <c:pt idx="351">
                  <c:v>0.56386743333333333</c:v>
                </c:pt>
                <c:pt idx="352">
                  <c:v>0.5638696666666666</c:v>
                </c:pt>
                <c:pt idx="353">
                  <c:v>0.5637795333333333</c:v>
                </c:pt>
                <c:pt idx="354">
                  <c:v>0.56393546666666661</c:v>
                </c:pt>
                <c:pt idx="355">
                  <c:v>0.56426806666666662</c:v>
                </c:pt>
                <c:pt idx="356">
                  <c:v>0.56442219999999999</c:v>
                </c:pt>
                <c:pt idx="357">
                  <c:v>0.5647316</c:v>
                </c:pt>
                <c:pt idx="358">
                  <c:v>0.56504403333333331</c:v>
                </c:pt>
                <c:pt idx="359">
                  <c:v>0.56535646666666672</c:v>
                </c:pt>
                <c:pt idx="360">
                  <c:v>0.56566890000000003</c:v>
                </c:pt>
                <c:pt idx="361">
                  <c:v>0.56630880000000017</c:v>
                </c:pt>
                <c:pt idx="362">
                  <c:v>0.56670810000000016</c:v>
                </c:pt>
                <c:pt idx="363">
                  <c:v>0.5669608666666669</c:v>
                </c:pt>
                <c:pt idx="364">
                  <c:v>0.56701020000000024</c:v>
                </c:pt>
                <c:pt idx="365">
                  <c:v>0.56727273333333372</c:v>
                </c:pt>
                <c:pt idx="366">
                  <c:v>0.5678547666666669</c:v>
                </c:pt>
                <c:pt idx="367">
                  <c:v>0.56847223333333352</c:v>
                </c:pt>
                <c:pt idx="368">
                  <c:v>0.5691997333333334</c:v>
                </c:pt>
                <c:pt idx="369">
                  <c:v>0.56995659999999992</c:v>
                </c:pt>
                <c:pt idx="370">
                  <c:v>0.57054603333333331</c:v>
                </c:pt>
                <c:pt idx="371">
                  <c:v>0.57123416666666671</c:v>
                </c:pt>
                <c:pt idx="372">
                  <c:v>0.57187233333333343</c:v>
                </c:pt>
                <c:pt idx="373">
                  <c:v>0.57247586666666672</c:v>
                </c:pt>
                <c:pt idx="374">
                  <c:v>0.5731318333333334</c:v>
                </c:pt>
                <c:pt idx="375">
                  <c:v>0.57373059999999998</c:v>
                </c:pt>
                <c:pt idx="376">
                  <c:v>0.57449843333333339</c:v>
                </c:pt>
                <c:pt idx="377">
                  <c:v>0.57517876666666667</c:v>
                </c:pt>
                <c:pt idx="378">
                  <c:v>0.57546059999999988</c:v>
                </c:pt>
                <c:pt idx="379">
                  <c:v>0.57592263333333316</c:v>
                </c:pt>
                <c:pt idx="380">
                  <c:v>0.57627376666666652</c:v>
                </c:pt>
                <c:pt idx="381">
                  <c:v>0.57667776666666648</c:v>
                </c:pt>
                <c:pt idx="382">
                  <c:v>0.57708176666666644</c:v>
                </c:pt>
                <c:pt idx="383">
                  <c:v>0.57785156666666659</c:v>
                </c:pt>
                <c:pt idx="384">
                  <c:v>0.57859439999999984</c:v>
                </c:pt>
                <c:pt idx="385">
                  <c:v>0.57925679999999991</c:v>
                </c:pt>
                <c:pt idx="386">
                  <c:v>0.58071539999999999</c:v>
                </c:pt>
                <c:pt idx="387">
                  <c:v>0.58192826666666664</c:v>
                </c:pt>
                <c:pt idx="388">
                  <c:v>0.58313809999999999</c:v>
                </c:pt>
                <c:pt idx="389">
                  <c:v>0.58426486666666677</c:v>
                </c:pt>
                <c:pt idx="390">
                  <c:v>0.58546536666666671</c:v>
                </c:pt>
                <c:pt idx="391">
                  <c:v>0.58633766666666676</c:v>
                </c:pt>
                <c:pt idx="392">
                  <c:v>0.58751439999999999</c:v>
                </c:pt>
                <c:pt idx="393">
                  <c:v>0.58952910000000003</c:v>
                </c:pt>
                <c:pt idx="394">
                  <c:v>0.59174723333333323</c:v>
                </c:pt>
                <c:pt idx="395">
                  <c:v>0.59375216666666664</c:v>
                </c:pt>
                <c:pt idx="396">
                  <c:v>0.59575709999999993</c:v>
                </c:pt>
                <c:pt idx="397">
                  <c:v>0.59952796666666663</c:v>
                </c:pt>
                <c:pt idx="398">
                  <c:v>0.60286526666666662</c:v>
                </c:pt>
                <c:pt idx="399">
                  <c:v>0.60727980000000004</c:v>
                </c:pt>
                <c:pt idx="400">
                  <c:v>0.61117309999999991</c:v>
                </c:pt>
                <c:pt idx="401">
                  <c:v>0.61486659999999982</c:v>
                </c:pt>
                <c:pt idx="402">
                  <c:v>0.61861029999999984</c:v>
                </c:pt>
                <c:pt idx="403">
                  <c:v>0.62260719999999981</c:v>
                </c:pt>
                <c:pt idx="404">
                  <c:v>0.62641689999999983</c:v>
                </c:pt>
                <c:pt idx="405">
                  <c:v>0.6311869333333332</c:v>
                </c:pt>
                <c:pt idx="406">
                  <c:v>0.63632413333333326</c:v>
                </c:pt>
                <c:pt idx="407">
                  <c:v>0.64072906666666662</c:v>
                </c:pt>
                <c:pt idx="408">
                  <c:v>0.64538473333333324</c:v>
                </c:pt>
                <c:pt idx="409">
                  <c:v>0.64987249999999996</c:v>
                </c:pt>
                <c:pt idx="410">
                  <c:v>0.65513229999999989</c:v>
                </c:pt>
                <c:pt idx="411">
                  <c:v>0.65966773333333317</c:v>
                </c:pt>
                <c:pt idx="412">
                  <c:v>0.66371926666666647</c:v>
                </c:pt>
                <c:pt idx="413">
                  <c:v>0.66792796666666654</c:v>
                </c:pt>
                <c:pt idx="414">
                  <c:v>0.67194426666666662</c:v>
                </c:pt>
                <c:pt idx="415">
                  <c:v>0.67586433333333329</c:v>
                </c:pt>
                <c:pt idx="416">
                  <c:v>0.67915143333333328</c:v>
                </c:pt>
                <c:pt idx="417">
                  <c:v>0.68243853333333349</c:v>
                </c:pt>
                <c:pt idx="418">
                  <c:v>0.68572563333333347</c:v>
                </c:pt>
                <c:pt idx="419">
                  <c:v>0.68909580000000026</c:v>
                </c:pt>
                <c:pt idx="420">
                  <c:v>0.69239223333333355</c:v>
                </c:pt>
                <c:pt idx="421">
                  <c:v>0.69568940000000035</c:v>
                </c:pt>
                <c:pt idx="422">
                  <c:v>0.69892273333333355</c:v>
                </c:pt>
                <c:pt idx="423">
                  <c:v>0.70146463333333364</c:v>
                </c:pt>
                <c:pt idx="424">
                  <c:v>0.70354720000000037</c:v>
                </c:pt>
                <c:pt idx="425">
                  <c:v>0.7053917333333336</c:v>
                </c:pt>
                <c:pt idx="426">
                  <c:v>0.70734576666666682</c:v>
                </c:pt>
                <c:pt idx="427">
                  <c:v>0.70715573333333348</c:v>
                </c:pt>
                <c:pt idx="428">
                  <c:v>0.70713630000000005</c:v>
                </c:pt>
                <c:pt idx="429">
                  <c:v>0.70601026666666666</c:v>
                </c:pt>
                <c:pt idx="430">
                  <c:v>0.70568249999999988</c:v>
                </c:pt>
                <c:pt idx="431">
                  <c:v>0.70536866666666642</c:v>
                </c:pt>
                <c:pt idx="432">
                  <c:v>0.70507326666666637</c:v>
                </c:pt>
                <c:pt idx="433">
                  <c:v>0.70469839999999973</c:v>
                </c:pt>
                <c:pt idx="434">
                  <c:v>0.70473216666666638</c:v>
                </c:pt>
                <c:pt idx="435">
                  <c:v>0.70360623333333305</c:v>
                </c:pt>
                <c:pt idx="436">
                  <c:v>0.70194406666666642</c:v>
                </c:pt>
                <c:pt idx="437">
                  <c:v>0.70110953333333315</c:v>
                </c:pt>
                <c:pt idx="438">
                  <c:v>0.70051836666666667</c:v>
                </c:pt>
                <c:pt idx="439">
                  <c:v>0.70050376666666658</c:v>
                </c:pt>
                <c:pt idx="440">
                  <c:v>0.69989653333333346</c:v>
                </c:pt>
                <c:pt idx="441">
                  <c:v>0.6994301666666668</c:v>
                </c:pt>
                <c:pt idx="442">
                  <c:v>0.6993134333333334</c:v>
                </c:pt>
                <c:pt idx="443">
                  <c:v>0.69867373333333338</c:v>
                </c:pt>
                <c:pt idx="444">
                  <c:v>0.69800733333333342</c:v>
                </c:pt>
                <c:pt idx="445">
                  <c:v>0.69736520000000013</c:v>
                </c:pt>
                <c:pt idx="446">
                  <c:v>0.69678526666666651</c:v>
                </c:pt>
                <c:pt idx="447">
                  <c:v>0.69605593333333338</c:v>
                </c:pt>
                <c:pt idx="448">
                  <c:v>0.69498769999999999</c:v>
                </c:pt>
                <c:pt idx="449">
                  <c:v>0.6939194666666666</c:v>
                </c:pt>
                <c:pt idx="450">
                  <c:v>0.69285123333333309</c:v>
                </c:pt>
                <c:pt idx="451">
                  <c:v>0.6917829999999997</c:v>
                </c:pt>
                <c:pt idx="452">
                  <c:v>0.69071476666666631</c:v>
                </c:pt>
                <c:pt idx="453">
                  <c:v>0.68964653333333292</c:v>
                </c:pt>
                <c:pt idx="454">
                  <c:v>0.68948239999999972</c:v>
                </c:pt>
                <c:pt idx="455">
                  <c:v>0.68959843333333315</c:v>
                </c:pt>
                <c:pt idx="456">
                  <c:v>0.68954583333333319</c:v>
                </c:pt>
                <c:pt idx="457">
                  <c:v>0.68987136666666649</c:v>
                </c:pt>
                <c:pt idx="458">
                  <c:v>0.69034983333333311</c:v>
                </c:pt>
                <c:pt idx="459">
                  <c:v>0.69082829999999984</c:v>
                </c:pt>
                <c:pt idx="460">
                  <c:v>0.6909171999999999</c:v>
                </c:pt>
                <c:pt idx="461">
                  <c:v>0.69114079999999989</c:v>
                </c:pt>
                <c:pt idx="462">
                  <c:v>0.69149096666666654</c:v>
                </c:pt>
                <c:pt idx="463">
                  <c:v>0.69139666666666655</c:v>
                </c:pt>
                <c:pt idx="464">
                  <c:v>0.69108093333333331</c:v>
                </c:pt>
                <c:pt idx="465">
                  <c:v>0.69102176666666659</c:v>
                </c:pt>
                <c:pt idx="466">
                  <c:v>0.69085096666666657</c:v>
                </c:pt>
                <c:pt idx="467">
                  <c:v>0.69047123333333327</c:v>
                </c:pt>
                <c:pt idx="468">
                  <c:v>0.68976473333333321</c:v>
                </c:pt>
                <c:pt idx="469">
                  <c:v>0.68803786666666666</c:v>
                </c:pt>
                <c:pt idx="470">
                  <c:v>0.68647720000000001</c:v>
                </c:pt>
                <c:pt idx="471">
                  <c:v>0.68550003333333343</c:v>
                </c:pt>
                <c:pt idx="472">
                  <c:v>0.68465713333333345</c:v>
                </c:pt>
                <c:pt idx="473">
                  <c:v>0.68367356666666679</c:v>
                </c:pt>
                <c:pt idx="474">
                  <c:v>0.68253480000000033</c:v>
                </c:pt>
                <c:pt idx="475">
                  <c:v>0.68140406666666709</c:v>
                </c:pt>
                <c:pt idx="476">
                  <c:v>0.68016353333333357</c:v>
                </c:pt>
                <c:pt idx="477">
                  <c:v>0.67907660000000014</c:v>
                </c:pt>
                <c:pt idx="478">
                  <c:v>0.67832856666666674</c:v>
                </c:pt>
                <c:pt idx="479">
                  <c:v>0.67758053333333346</c:v>
                </c:pt>
                <c:pt idx="480">
                  <c:v>0.67647486666666679</c:v>
                </c:pt>
                <c:pt idx="481">
                  <c:v>0.67508566666666681</c:v>
                </c:pt>
                <c:pt idx="482">
                  <c:v>0.67329956666666679</c:v>
                </c:pt>
                <c:pt idx="483">
                  <c:v>0.67164440000000014</c:v>
                </c:pt>
                <c:pt idx="484">
                  <c:v>0.6693986666666667</c:v>
                </c:pt>
                <c:pt idx="485">
                  <c:v>0.66711080000000011</c:v>
                </c:pt>
                <c:pt idx="486">
                  <c:v>0.66488206666666683</c:v>
                </c:pt>
                <c:pt idx="487">
                  <c:v>0.66251020000000005</c:v>
                </c:pt>
                <c:pt idx="488">
                  <c:v>0.66055640000000027</c:v>
                </c:pt>
                <c:pt idx="489">
                  <c:v>0.65871360000000012</c:v>
                </c:pt>
                <c:pt idx="490">
                  <c:v>0.65747906666666678</c:v>
                </c:pt>
                <c:pt idx="491">
                  <c:v>0.65609590000000018</c:v>
                </c:pt>
                <c:pt idx="492">
                  <c:v>0.65456773333333351</c:v>
                </c:pt>
                <c:pt idx="493">
                  <c:v>0.65331030000000001</c:v>
                </c:pt>
                <c:pt idx="494">
                  <c:v>0.65237290000000003</c:v>
                </c:pt>
                <c:pt idx="495">
                  <c:v>0.65123196666666661</c:v>
                </c:pt>
                <c:pt idx="496">
                  <c:v>0.65010973333333311</c:v>
                </c:pt>
                <c:pt idx="497">
                  <c:v>0.64932539999999994</c:v>
                </c:pt>
                <c:pt idx="498">
                  <c:v>0.6486204333333333</c:v>
                </c:pt>
                <c:pt idx="499">
                  <c:v>0.64835926666666666</c:v>
                </c:pt>
                <c:pt idx="500">
                  <c:v>0.64775249999999995</c:v>
                </c:pt>
                <c:pt idx="501">
                  <c:v>0.64712506666666691</c:v>
                </c:pt>
                <c:pt idx="502">
                  <c:v>0.6462621666666668</c:v>
                </c:pt>
                <c:pt idx="503">
                  <c:v>0.64564956666666673</c:v>
                </c:pt>
                <c:pt idx="504">
                  <c:v>0.64525296666666665</c:v>
                </c:pt>
                <c:pt idx="505">
                  <c:v>0.64476933333333342</c:v>
                </c:pt>
                <c:pt idx="506">
                  <c:v>0.64433330000000011</c:v>
                </c:pt>
                <c:pt idx="507">
                  <c:v>0.6438930666666669</c:v>
                </c:pt>
                <c:pt idx="508">
                  <c:v>0.6436645333333334</c:v>
                </c:pt>
                <c:pt idx="509">
                  <c:v>0.64348870000000014</c:v>
                </c:pt>
                <c:pt idx="510">
                  <c:v>0.64370090000000002</c:v>
                </c:pt>
                <c:pt idx="511">
                  <c:v>0.64424543333333328</c:v>
                </c:pt>
                <c:pt idx="512">
                  <c:v>0.64516643333333323</c:v>
                </c:pt>
                <c:pt idx="513">
                  <c:v>0.64595650000000004</c:v>
                </c:pt>
                <c:pt idx="514">
                  <c:v>0.64689236666666661</c:v>
                </c:pt>
                <c:pt idx="515">
                  <c:v>0.64806646666666667</c:v>
                </c:pt>
                <c:pt idx="516">
                  <c:v>0.64947726666666672</c:v>
                </c:pt>
                <c:pt idx="517">
                  <c:v>0.65077693333333342</c:v>
                </c:pt>
                <c:pt idx="518">
                  <c:v>0.65160086666666672</c:v>
                </c:pt>
                <c:pt idx="519">
                  <c:v>0.65251369999999997</c:v>
                </c:pt>
                <c:pt idx="520">
                  <c:v>0.6532078333333331</c:v>
                </c:pt>
                <c:pt idx="521">
                  <c:v>0.65390196666666633</c:v>
                </c:pt>
                <c:pt idx="522">
                  <c:v>0.65438796666666643</c:v>
                </c:pt>
                <c:pt idx="523">
                  <c:v>0.65495086666666646</c:v>
                </c:pt>
                <c:pt idx="524">
                  <c:v>0.65515566666666658</c:v>
                </c:pt>
                <c:pt idx="525">
                  <c:v>0.65569006666666663</c:v>
                </c:pt>
                <c:pt idx="526">
                  <c:v>0.65643653333333352</c:v>
                </c:pt>
                <c:pt idx="527">
                  <c:v>0.65705403333333345</c:v>
                </c:pt>
                <c:pt idx="528">
                  <c:v>0.65767556666666682</c:v>
                </c:pt>
                <c:pt idx="529">
                  <c:v>0.65837663333333341</c:v>
                </c:pt>
                <c:pt idx="530">
                  <c:v>0.65874316666666677</c:v>
                </c:pt>
                <c:pt idx="531">
                  <c:v>0.65913860000000013</c:v>
                </c:pt>
                <c:pt idx="532">
                  <c:v>0.65978066666666668</c:v>
                </c:pt>
                <c:pt idx="533">
                  <c:v>0.66069053333333327</c:v>
                </c:pt>
                <c:pt idx="534">
                  <c:v>0.66153959999999989</c:v>
                </c:pt>
                <c:pt idx="535">
                  <c:v>0.66244339999999979</c:v>
                </c:pt>
                <c:pt idx="536">
                  <c:v>0.66352206666666658</c:v>
                </c:pt>
                <c:pt idx="537">
                  <c:v>0.6646827999999998</c:v>
                </c:pt>
                <c:pt idx="538">
                  <c:v>0.6658856999999998</c:v>
                </c:pt>
                <c:pt idx="539">
                  <c:v>0.66734579999999988</c:v>
                </c:pt>
                <c:pt idx="540">
                  <c:v>0.66890226666666663</c:v>
                </c:pt>
                <c:pt idx="541">
                  <c:v>0.67040993333333321</c:v>
                </c:pt>
                <c:pt idx="542">
                  <c:v>0.67193803333333313</c:v>
                </c:pt>
                <c:pt idx="543">
                  <c:v>0.67344040000000005</c:v>
                </c:pt>
                <c:pt idx="544">
                  <c:v>0.67465609999999998</c:v>
                </c:pt>
                <c:pt idx="545">
                  <c:v>0.67565226666666656</c:v>
                </c:pt>
                <c:pt idx="546">
                  <c:v>0.67636413333333334</c:v>
                </c:pt>
                <c:pt idx="547">
                  <c:v>0.67751680000000003</c:v>
                </c:pt>
                <c:pt idx="548">
                  <c:v>0.67872713333333357</c:v>
                </c:pt>
                <c:pt idx="549">
                  <c:v>0.67973756666666685</c:v>
                </c:pt>
                <c:pt idx="550">
                  <c:v>0.68071116666666676</c:v>
                </c:pt>
                <c:pt idx="551">
                  <c:v>0.6814617666666668</c:v>
                </c:pt>
                <c:pt idx="552">
                  <c:v>0.68230433333333329</c:v>
                </c:pt>
                <c:pt idx="553">
                  <c:v>0.68318386666666664</c:v>
                </c:pt>
                <c:pt idx="554">
                  <c:v>0.68397940000000002</c:v>
                </c:pt>
                <c:pt idx="555">
                  <c:v>0.68464886666666669</c:v>
                </c:pt>
                <c:pt idx="556">
                  <c:v>0.68519920000000001</c:v>
                </c:pt>
                <c:pt idx="557">
                  <c:v>0.68574053333333351</c:v>
                </c:pt>
                <c:pt idx="558">
                  <c:v>0.68660800000000022</c:v>
                </c:pt>
                <c:pt idx="559">
                  <c:v>0.68737013333333352</c:v>
                </c:pt>
                <c:pt idx="560">
                  <c:v>0.68850520000000015</c:v>
                </c:pt>
                <c:pt idx="561">
                  <c:v>0.68985566666666676</c:v>
                </c:pt>
                <c:pt idx="562">
                  <c:v>0.69119496666666669</c:v>
                </c:pt>
                <c:pt idx="563">
                  <c:v>0.69215683333333333</c:v>
                </c:pt>
                <c:pt idx="564">
                  <c:v>0.69315156666666655</c:v>
                </c:pt>
                <c:pt idx="565">
                  <c:v>0.69407216666666649</c:v>
                </c:pt>
                <c:pt idx="566">
                  <c:v>0.69515059999999984</c:v>
                </c:pt>
                <c:pt idx="567">
                  <c:v>0.69609436666666658</c:v>
                </c:pt>
                <c:pt idx="568">
                  <c:v>0.69661203333333321</c:v>
                </c:pt>
                <c:pt idx="569">
                  <c:v>0.69681979999999988</c:v>
                </c:pt>
                <c:pt idx="570">
                  <c:v>0.69690079999999976</c:v>
                </c:pt>
                <c:pt idx="571">
                  <c:v>0.69674239999999976</c:v>
                </c:pt>
                <c:pt idx="572">
                  <c:v>0.69656219999999991</c:v>
                </c:pt>
                <c:pt idx="573">
                  <c:v>0.69637566666666662</c:v>
                </c:pt>
                <c:pt idx="574">
                  <c:v>0.6969730999999999</c:v>
                </c:pt>
                <c:pt idx="575">
                  <c:v>0.69746996666666672</c:v>
                </c:pt>
                <c:pt idx="576">
                  <c:v>0.69801443333333346</c:v>
                </c:pt>
                <c:pt idx="577">
                  <c:v>0.69837236666666691</c:v>
                </c:pt>
                <c:pt idx="578">
                  <c:v>0.69886973333333358</c:v>
                </c:pt>
                <c:pt idx="579">
                  <c:v>0.69945746666666686</c:v>
                </c:pt>
                <c:pt idx="580">
                  <c:v>0.70017633333333351</c:v>
                </c:pt>
                <c:pt idx="581">
                  <c:v>0.70094043333333333</c:v>
                </c:pt>
                <c:pt idx="582">
                  <c:v>0.70158136666666671</c:v>
                </c:pt>
                <c:pt idx="583">
                  <c:v>0.70210843333333328</c:v>
                </c:pt>
                <c:pt idx="584">
                  <c:v>0.70275756666666667</c:v>
                </c:pt>
                <c:pt idx="585">
                  <c:v>0.70340383333333323</c:v>
                </c:pt>
                <c:pt idx="586">
                  <c:v>0.70424829999999994</c:v>
                </c:pt>
                <c:pt idx="587">
                  <c:v>0.70513859999999995</c:v>
                </c:pt>
                <c:pt idx="588">
                  <c:v>0.70588716666666684</c:v>
                </c:pt>
                <c:pt idx="589">
                  <c:v>0.70665443333333355</c:v>
                </c:pt>
                <c:pt idx="590">
                  <c:v>0.70738330000000027</c:v>
                </c:pt>
                <c:pt idx="591">
                  <c:v>0.70788853333333357</c:v>
                </c:pt>
                <c:pt idx="592">
                  <c:v>0.70883443333333351</c:v>
                </c:pt>
                <c:pt idx="593">
                  <c:v>0.70972420000000036</c:v>
                </c:pt>
                <c:pt idx="594">
                  <c:v>0.71050810000000031</c:v>
                </c:pt>
                <c:pt idx="595">
                  <c:v>0.71156233333333341</c:v>
                </c:pt>
                <c:pt idx="596">
                  <c:v>0.71214850000000007</c:v>
                </c:pt>
                <c:pt idx="597">
                  <c:v>0.7127872666666667</c:v>
                </c:pt>
                <c:pt idx="598">
                  <c:v>0.71359826666666659</c:v>
                </c:pt>
                <c:pt idx="599">
                  <c:v>0.71499829999999975</c:v>
                </c:pt>
                <c:pt idx="600">
                  <c:v>0.71666386666666637</c:v>
                </c:pt>
                <c:pt idx="601">
                  <c:v>0.71828489999999978</c:v>
                </c:pt>
                <c:pt idx="602">
                  <c:v>0.71947756666666651</c:v>
                </c:pt>
                <c:pt idx="603">
                  <c:v>0.72104386666666653</c:v>
                </c:pt>
                <c:pt idx="604">
                  <c:v>0.72211286666666674</c:v>
                </c:pt>
                <c:pt idx="605">
                  <c:v>0.72326373333333338</c:v>
                </c:pt>
                <c:pt idx="606">
                  <c:v>0.72431136666666684</c:v>
                </c:pt>
                <c:pt idx="607">
                  <c:v>0.7255023666666669</c:v>
                </c:pt>
                <c:pt idx="608">
                  <c:v>0.72634340000000031</c:v>
                </c:pt>
                <c:pt idx="609">
                  <c:v>0.7270281333333336</c:v>
                </c:pt>
                <c:pt idx="610">
                  <c:v>0.72735770000000033</c:v>
                </c:pt>
                <c:pt idx="611">
                  <c:v>0.72786503333333352</c:v>
                </c:pt>
                <c:pt idx="612">
                  <c:v>0.72861170000000031</c:v>
                </c:pt>
                <c:pt idx="613">
                  <c:v>0.72942243333333356</c:v>
                </c:pt>
                <c:pt idx="614">
                  <c:v>0.73034003333333353</c:v>
                </c:pt>
                <c:pt idx="615">
                  <c:v>0.73127483333333343</c:v>
                </c:pt>
                <c:pt idx="616">
                  <c:v>0.73226086666666679</c:v>
                </c:pt>
                <c:pt idx="617">
                  <c:v>0.73321936666666665</c:v>
                </c:pt>
                <c:pt idx="618">
                  <c:v>0.73399346666666654</c:v>
                </c:pt>
                <c:pt idx="619">
                  <c:v>0.73477466666666646</c:v>
                </c:pt>
                <c:pt idx="620">
                  <c:v>0.73551029999999973</c:v>
                </c:pt>
                <c:pt idx="621">
                  <c:v>0.73615659999999961</c:v>
                </c:pt>
                <c:pt idx="622">
                  <c:v>0.73627626666666635</c:v>
                </c:pt>
                <c:pt idx="623">
                  <c:v>0.73654129999999973</c:v>
                </c:pt>
                <c:pt idx="624">
                  <c:v>0.73668126666666645</c:v>
                </c:pt>
                <c:pt idx="625">
                  <c:v>0.73662503333333307</c:v>
                </c:pt>
                <c:pt idx="626">
                  <c:v>0.73670416666666638</c:v>
                </c:pt>
                <c:pt idx="627">
                  <c:v>0.73671113333333316</c:v>
                </c:pt>
                <c:pt idx="628">
                  <c:v>0.73674836666666654</c:v>
                </c:pt>
                <c:pt idx="629">
                  <c:v>0.73666726666666649</c:v>
                </c:pt>
                <c:pt idx="630">
                  <c:v>0.73673716666666655</c:v>
                </c:pt>
                <c:pt idx="631">
                  <c:v>0.7372242333333332</c:v>
                </c:pt>
                <c:pt idx="632">
                  <c:v>0.73816146666666649</c:v>
                </c:pt>
                <c:pt idx="633">
                  <c:v>0.73875713333333326</c:v>
                </c:pt>
                <c:pt idx="634">
                  <c:v>0.73960749999999997</c:v>
                </c:pt>
                <c:pt idx="635">
                  <c:v>0.74035316666666662</c:v>
                </c:pt>
                <c:pt idx="636">
                  <c:v>0.74120206666666666</c:v>
                </c:pt>
                <c:pt idx="637">
                  <c:v>0.74148003333333323</c:v>
                </c:pt>
                <c:pt idx="638">
                  <c:v>0.74176463333333309</c:v>
                </c:pt>
                <c:pt idx="639">
                  <c:v>0.74211516666666655</c:v>
                </c:pt>
                <c:pt idx="640">
                  <c:v>0.74272656666666648</c:v>
                </c:pt>
                <c:pt idx="641">
                  <c:v>0.74325476666666657</c:v>
                </c:pt>
                <c:pt idx="642">
                  <c:v>0.74324283333333319</c:v>
                </c:pt>
                <c:pt idx="643">
                  <c:v>0.74301473333333312</c:v>
                </c:pt>
                <c:pt idx="644">
                  <c:v>0.74299779999999982</c:v>
                </c:pt>
                <c:pt idx="645">
                  <c:v>0.74308583333333311</c:v>
                </c:pt>
                <c:pt idx="646">
                  <c:v>0.74292443333333302</c:v>
                </c:pt>
                <c:pt idx="647">
                  <c:v>0.74275373333333328</c:v>
                </c:pt>
                <c:pt idx="648">
                  <c:v>0.74260593333333313</c:v>
                </c:pt>
                <c:pt idx="649">
                  <c:v>0.74225703333333315</c:v>
                </c:pt>
                <c:pt idx="650">
                  <c:v>0.74196153333333315</c:v>
                </c:pt>
                <c:pt idx="651">
                  <c:v>0.74185603333333305</c:v>
                </c:pt>
                <c:pt idx="652">
                  <c:v>0.74178076666666648</c:v>
                </c:pt>
                <c:pt idx="653">
                  <c:v>0.74161626666666647</c:v>
                </c:pt>
                <c:pt idx="654">
                  <c:v>0.74164983333333323</c:v>
                </c:pt>
                <c:pt idx="655">
                  <c:v>0.74161656666666653</c:v>
                </c:pt>
                <c:pt idx="656">
                  <c:v>0.7414782666666665</c:v>
                </c:pt>
                <c:pt idx="657">
                  <c:v>0.74127746666666661</c:v>
                </c:pt>
                <c:pt idx="658">
                  <c:v>0.74106743333333325</c:v>
                </c:pt>
                <c:pt idx="659">
                  <c:v>0.74057773333333332</c:v>
                </c:pt>
                <c:pt idx="660">
                  <c:v>0.73967149999999993</c:v>
                </c:pt>
                <c:pt idx="661">
                  <c:v>0.73863203333333327</c:v>
                </c:pt>
                <c:pt idx="662">
                  <c:v>0.7376722</c:v>
                </c:pt>
                <c:pt idx="663">
                  <c:v>0.73671809999999993</c:v>
                </c:pt>
                <c:pt idx="664">
                  <c:v>0.73522039999999989</c:v>
                </c:pt>
                <c:pt idx="665">
                  <c:v>0.73375469999999998</c:v>
                </c:pt>
                <c:pt idx="666">
                  <c:v>0.7320755000000001</c:v>
                </c:pt>
                <c:pt idx="667">
                  <c:v>0.73082386666666677</c:v>
                </c:pt>
                <c:pt idx="668">
                  <c:v>0.72977613333333335</c:v>
                </c:pt>
                <c:pt idx="669">
                  <c:v>0.72866140000000013</c:v>
                </c:pt>
                <c:pt idx="670">
                  <c:v>0.72739910000000008</c:v>
                </c:pt>
                <c:pt idx="671">
                  <c:v>0.72606310000000007</c:v>
                </c:pt>
                <c:pt idx="672">
                  <c:v>0.72532513333333359</c:v>
                </c:pt>
                <c:pt idx="673">
                  <c:v>0.7246465333333334</c:v>
                </c:pt>
                <c:pt idx="674">
                  <c:v>0.72364990000000018</c:v>
                </c:pt>
                <c:pt idx="675">
                  <c:v>0.72253396666666692</c:v>
                </c:pt>
                <c:pt idx="676">
                  <c:v>0.72140363333333357</c:v>
                </c:pt>
                <c:pt idx="677">
                  <c:v>0.72039426666666673</c:v>
                </c:pt>
                <c:pt idx="678">
                  <c:v>0.71951306666666681</c:v>
                </c:pt>
                <c:pt idx="679">
                  <c:v>0.71873606666666678</c:v>
                </c:pt>
                <c:pt idx="680">
                  <c:v>0.71797560000000016</c:v>
                </c:pt>
                <c:pt idx="681">
                  <c:v>0.71711446666666678</c:v>
                </c:pt>
                <c:pt idx="682">
                  <c:v>0.71630906666666683</c:v>
                </c:pt>
                <c:pt idx="683">
                  <c:v>0.71594490000000011</c:v>
                </c:pt>
                <c:pt idx="684">
                  <c:v>0.71583760000000007</c:v>
                </c:pt>
                <c:pt idx="685">
                  <c:v>0.71581290000000009</c:v>
                </c:pt>
                <c:pt idx="686">
                  <c:v>0.71566046666666661</c:v>
                </c:pt>
                <c:pt idx="687">
                  <c:v>0.71528969999999992</c:v>
                </c:pt>
                <c:pt idx="688">
                  <c:v>0.71489789999999998</c:v>
                </c:pt>
                <c:pt idx="689">
                  <c:v>0.71431506666666655</c:v>
                </c:pt>
                <c:pt idx="690">
                  <c:v>0.71376449999999991</c:v>
                </c:pt>
                <c:pt idx="691">
                  <c:v>0.71314966666666657</c:v>
                </c:pt>
                <c:pt idx="692">
                  <c:v>0.71259463333333328</c:v>
                </c:pt>
                <c:pt idx="693">
                  <c:v>0.71207196666666672</c:v>
                </c:pt>
                <c:pt idx="694">
                  <c:v>0.71183820000000009</c:v>
                </c:pt>
                <c:pt idx="695">
                  <c:v>0.71167713333333338</c:v>
                </c:pt>
                <c:pt idx="696">
                  <c:v>0.71172956666666676</c:v>
                </c:pt>
                <c:pt idx="697">
                  <c:v>0.71178200000000003</c:v>
                </c:pt>
                <c:pt idx="698">
                  <c:v>0.71183443333333329</c:v>
                </c:pt>
                <c:pt idx="699">
                  <c:v>0.7119538666666666</c:v>
                </c:pt>
                <c:pt idx="700">
                  <c:v>0.71222086666666651</c:v>
                </c:pt>
                <c:pt idx="701">
                  <c:v>0.71264476666666665</c:v>
                </c:pt>
                <c:pt idx="702">
                  <c:v>0.71301076666666663</c:v>
                </c:pt>
                <c:pt idx="703">
                  <c:v>0.71346949999999998</c:v>
                </c:pt>
                <c:pt idx="704">
                  <c:v>0.71391649999999995</c:v>
                </c:pt>
                <c:pt idx="705">
                  <c:v>0.71426309999999993</c:v>
                </c:pt>
                <c:pt idx="706">
                  <c:v>0.71449400000000007</c:v>
                </c:pt>
                <c:pt idx="707">
                  <c:v>0.7146222000000001</c:v>
                </c:pt>
                <c:pt idx="708">
                  <c:v>0.71459623333333344</c:v>
                </c:pt>
                <c:pt idx="709">
                  <c:v>0.71466716666666674</c:v>
                </c:pt>
                <c:pt idx="710">
                  <c:v>0.71471373333333343</c:v>
                </c:pt>
                <c:pt idx="711">
                  <c:v>0.71488076666666678</c:v>
                </c:pt>
                <c:pt idx="712">
                  <c:v>0.71491653333333349</c:v>
                </c:pt>
                <c:pt idx="713">
                  <c:v>0.7144470666666668</c:v>
                </c:pt>
                <c:pt idx="714">
                  <c:v>0.71377543333333349</c:v>
                </c:pt>
                <c:pt idx="715">
                  <c:v>0.71338666666666672</c:v>
                </c:pt>
                <c:pt idx="716">
                  <c:v>0.71323066666666668</c:v>
                </c:pt>
                <c:pt idx="717">
                  <c:v>0.71342766666666668</c:v>
                </c:pt>
                <c:pt idx="718">
                  <c:v>0.71375849999999985</c:v>
                </c:pt>
                <c:pt idx="719">
                  <c:v>0.71432893333333325</c:v>
                </c:pt>
                <c:pt idx="720">
                  <c:v>0.71469329999999998</c:v>
                </c:pt>
                <c:pt idx="721">
                  <c:v>0.71534806666666662</c:v>
                </c:pt>
                <c:pt idx="722">
                  <c:v>0.71581036666666653</c:v>
                </c:pt>
                <c:pt idx="723">
                  <c:v>0.71623456666666663</c:v>
                </c:pt>
                <c:pt idx="724">
                  <c:v>0.71665876666666661</c:v>
                </c:pt>
                <c:pt idx="725">
                  <c:v>0.71681386666666669</c:v>
                </c:pt>
                <c:pt idx="726">
                  <c:v>0.71705246666666667</c:v>
                </c:pt>
                <c:pt idx="727">
                  <c:v>0.71733166666666659</c:v>
                </c:pt>
                <c:pt idx="728">
                  <c:v>0.71745726666666676</c:v>
                </c:pt>
                <c:pt idx="729">
                  <c:v>0.71733156666666675</c:v>
                </c:pt>
                <c:pt idx="730">
                  <c:v>0.71720586666666675</c:v>
                </c:pt>
                <c:pt idx="731">
                  <c:v>0.71708016666666674</c:v>
                </c:pt>
                <c:pt idx="732">
                  <c:v>0.71665783333333322</c:v>
                </c:pt>
                <c:pt idx="733">
                  <c:v>0.71634829999999994</c:v>
                </c:pt>
                <c:pt idx="734">
                  <c:v>0.71603423333333338</c:v>
                </c:pt>
                <c:pt idx="735">
                  <c:v>0.71577016666666671</c:v>
                </c:pt>
                <c:pt idx="736">
                  <c:v>0.71562170000000003</c:v>
                </c:pt>
                <c:pt idx="737">
                  <c:v>0.71545496666666664</c:v>
                </c:pt>
                <c:pt idx="738">
                  <c:v>0.71529133333333328</c:v>
                </c:pt>
                <c:pt idx="739">
                  <c:v>0.71487499999999982</c:v>
                </c:pt>
                <c:pt idx="740">
                  <c:v>0.71438969999999979</c:v>
                </c:pt>
                <c:pt idx="741">
                  <c:v>0.71382703333333308</c:v>
                </c:pt>
                <c:pt idx="742">
                  <c:v>0.7134520999999997</c:v>
                </c:pt>
                <c:pt idx="743">
                  <c:v>0.71325159999999987</c:v>
                </c:pt>
                <c:pt idx="744">
                  <c:v>0.71301780000000003</c:v>
                </c:pt>
                <c:pt idx="745">
                  <c:v>0.71248536666666673</c:v>
                </c:pt>
                <c:pt idx="746">
                  <c:v>0.71195293333333354</c:v>
                </c:pt>
                <c:pt idx="747">
                  <c:v>0.71142050000000023</c:v>
                </c:pt>
                <c:pt idx="748">
                  <c:v>0.71065060000000024</c:v>
                </c:pt>
                <c:pt idx="749">
                  <c:v>0.70944166666666686</c:v>
                </c:pt>
                <c:pt idx="750">
                  <c:v>0.70872330000000028</c:v>
                </c:pt>
                <c:pt idx="751">
                  <c:v>0.70777880000000015</c:v>
                </c:pt>
                <c:pt idx="752">
                  <c:v>0.70688733333333353</c:v>
                </c:pt>
                <c:pt idx="753">
                  <c:v>0.70575126666666677</c:v>
                </c:pt>
                <c:pt idx="754">
                  <c:v>0.70472223333333339</c:v>
                </c:pt>
                <c:pt idx="755">
                  <c:v>0.70362513333333354</c:v>
                </c:pt>
                <c:pt idx="756">
                  <c:v>0.70245290000000016</c:v>
                </c:pt>
                <c:pt idx="757">
                  <c:v>0.70119916666666671</c:v>
                </c:pt>
                <c:pt idx="758">
                  <c:v>0.70009903333333334</c:v>
                </c:pt>
                <c:pt idx="759">
                  <c:v>0.69925019999999993</c:v>
                </c:pt>
                <c:pt idx="760">
                  <c:v>0.69840136666666663</c:v>
                </c:pt>
                <c:pt idx="761">
                  <c:v>0.69739733333333331</c:v>
                </c:pt>
                <c:pt idx="762">
                  <c:v>0.69663363333333317</c:v>
                </c:pt>
                <c:pt idx="763">
                  <c:v>0.69564989999999993</c:v>
                </c:pt>
                <c:pt idx="764">
                  <c:v>0.69455883333333335</c:v>
                </c:pt>
                <c:pt idx="765">
                  <c:v>0.69351816666666666</c:v>
                </c:pt>
                <c:pt idx="766">
                  <c:v>0.69249199999999989</c:v>
                </c:pt>
                <c:pt idx="767">
                  <c:v>0.69138243333333327</c:v>
                </c:pt>
                <c:pt idx="768">
                  <c:v>0.69017106666666661</c:v>
                </c:pt>
                <c:pt idx="769">
                  <c:v>0.68927046666666658</c:v>
                </c:pt>
                <c:pt idx="770">
                  <c:v>0.68860873333333339</c:v>
                </c:pt>
                <c:pt idx="771">
                  <c:v>0.68814966666666666</c:v>
                </c:pt>
                <c:pt idx="772">
                  <c:v>0.68763413333333334</c:v>
                </c:pt>
                <c:pt idx="773">
                  <c:v>0.68700816666666664</c:v>
                </c:pt>
                <c:pt idx="774">
                  <c:v>0.68650060000000002</c:v>
                </c:pt>
                <c:pt idx="775">
                  <c:v>0.68620816666666673</c:v>
                </c:pt>
                <c:pt idx="776">
                  <c:v>0.68618299999999999</c:v>
                </c:pt>
                <c:pt idx="777">
                  <c:v>0.68606990000000012</c:v>
                </c:pt>
                <c:pt idx="778">
                  <c:v>0.6858633666666667</c:v>
                </c:pt>
                <c:pt idx="779">
                  <c:v>0.68585626666666677</c:v>
                </c:pt>
                <c:pt idx="780">
                  <c:v>0.68553239999999993</c:v>
                </c:pt>
                <c:pt idx="781">
                  <c:v>0.68518386666666653</c:v>
                </c:pt>
                <c:pt idx="782">
                  <c:v>0.6846612666666666</c:v>
                </c:pt>
                <c:pt idx="783">
                  <c:v>0.68429336666666662</c:v>
                </c:pt>
                <c:pt idx="784">
                  <c:v>0.68384696666666656</c:v>
                </c:pt>
                <c:pt idx="785">
                  <c:v>0.6838633999999999</c:v>
                </c:pt>
                <c:pt idx="786">
                  <c:v>0.68387146666666654</c:v>
                </c:pt>
                <c:pt idx="787">
                  <c:v>0.68392043333333319</c:v>
                </c:pt>
                <c:pt idx="788">
                  <c:v>0.68412039999999985</c:v>
                </c:pt>
                <c:pt idx="789">
                  <c:v>0.68429739999999994</c:v>
                </c:pt>
                <c:pt idx="790">
                  <c:v>0.68499126666666643</c:v>
                </c:pt>
                <c:pt idx="791">
                  <c:v>0.68573056666666665</c:v>
                </c:pt>
                <c:pt idx="792">
                  <c:v>0.68652546666666658</c:v>
                </c:pt>
                <c:pt idx="793">
                  <c:v>0.68742759999999992</c:v>
                </c:pt>
                <c:pt idx="794">
                  <c:v>0.68845333333333325</c:v>
                </c:pt>
                <c:pt idx="795">
                  <c:v>0.6896140999999999</c:v>
                </c:pt>
                <c:pt idx="796">
                  <c:v>0.6907084333333332</c:v>
                </c:pt>
                <c:pt idx="797">
                  <c:v>0.6914878000000001</c:v>
                </c:pt>
                <c:pt idx="798">
                  <c:v>0.69279200000000007</c:v>
                </c:pt>
                <c:pt idx="799">
                  <c:v>0.69360746666666662</c:v>
                </c:pt>
                <c:pt idx="800">
                  <c:v>0.69425303333333332</c:v>
                </c:pt>
                <c:pt idx="801">
                  <c:v>0.69465283333333339</c:v>
                </c:pt>
                <c:pt idx="802">
                  <c:v>0.69542336666666671</c:v>
                </c:pt>
                <c:pt idx="803">
                  <c:v>0.69605056666666665</c:v>
                </c:pt>
                <c:pt idx="804">
                  <c:v>0.69683539999999988</c:v>
                </c:pt>
                <c:pt idx="805">
                  <c:v>0.69732823333333327</c:v>
                </c:pt>
                <c:pt idx="806">
                  <c:v>0.69716186666666657</c:v>
                </c:pt>
                <c:pt idx="807">
                  <c:v>0.69708343333333311</c:v>
                </c:pt>
                <c:pt idx="808">
                  <c:v>0.6972020666666664</c:v>
                </c:pt>
                <c:pt idx="809">
                  <c:v>0.69726863333333311</c:v>
                </c:pt>
                <c:pt idx="810">
                  <c:v>0.69725049999999977</c:v>
                </c:pt>
                <c:pt idx="811">
                  <c:v>0.69713903333333316</c:v>
                </c:pt>
                <c:pt idx="812">
                  <c:v>0.69702493333333326</c:v>
                </c:pt>
                <c:pt idx="813">
                  <c:v>0.69715709999999986</c:v>
                </c:pt>
                <c:pt idx="814">
                  <c:v>0.69726073333333327</c:v>
                </c:pt>
                <c:pt idx="815">
                  <c:v>0.69723869999999988</c:v>
                </c:pt>
                <c:pt idx="816">
                  <c:v>0.6972166666666666</c:v>
                </c:pt>
                <c:pt idx="817">
                  <c:v>0.69721529999999987</c:v>
                </c:pt>
                <c:pt idx="818">
                  <c:v>0.69694669999999981</c:v>
                </c:pt>
                <c:pt idx="819">
                  <c:v>0.69661843333333306</c:v>
                </c:pt>
                <c:pt idx="820">
                  <c:v>0.69567233333333311</c:v>
                </c:pt>
                <c:pt idx="821">
                  <c:v>0.69483600000000001</c:v>
                </c:pt>
                <c:pt idx="822">
                  <c:v>0.69400036666666687</c:v>
                </c:pt>
                <c:pt idx="823">
                  <c:v>0.6931647333333335</c:v>
                </c:pt>
                <c:pt idx="824">
                  <c:v>0.69238076666666681</c:v>
                </c:pt>
                <c:pt idx="825">
                  <c:v>0.69146043333333351</c:v>
                </c:pt>
                <c:pt idx="826">
                  <c:v>0.69052270000000016</c:v>
                </c:pt>
                <c:pt idx="827">
                  <c:v>0.68994910000000009</c:v>
                </c:pt>
                <c:pt idx="828">
                  <c:v>0.68895246666666676</c:v>
                </c:pt>
                <c:pt idx="829">
                  <c:v>0.68838650000000012</c:v>
                </c:pt>
                <c:pt idx="830">
                  <c:v>0.68777070000000007</c:v>
                </c:pt>
                <c:pt idx="831">
                  <c:v>0.68719033333333346</c:v>
                </c:pt>
                <c:pt idx="832">
                  <c:v>0.68619546666666664</c:v>
                </c:pt>
                <c:pt idx="833">
                  <c:v>0.68534620000000013</c:v>
                </c:pt>
                <c:pt idx="834">
                  <c:v>0.68425436666666661</c:v>
                </c:pt>
                <c:pt idx="835">
                  <c:v>0.68323939999999994</c:v>
                </c:pt>
                <c:pt idx="836">
                  <c:v>0.68261636666666681</c:v>
                </c:pt>
                <c:pt idx="837">
                  <c:v>0.68195093333333345</c:v>
                </c:pt>
                <c:pt idx="838">
                  <c:v>0.68125073333333341</c:v>
                </c:pt>
                <c:pt idx="839">
                  <c:v>0.68060773333333346</c:v>
                </c:pt>
                <c:pt idx="840">
                  <c:v>0.67999923333333345</c:v>
                </c:pt>
                <c:pt idx="841">
                  <c:v>0.67938846666666686</c:v>
                </c:pt>
                <c:pt idx="842">
                  <c:v>0.67895440000000018</c:v>
                </c:pt>
                <c:pt idx="843">
                  <c:v>0.67836396666666687</c:v>
                </c:pt>
                <c:pt idx="844">
                  <c:v>0.67771173333333357</c:v>
                </c:pt>
                <c:pt idx="845">
                  <c:v>0.67706296666666688</c:v>
                </c:pt>
                <c:pt idx="846">
                  <c:v>0.67645563333333347</c:v>
                </c:pt>
                <c:pt idx="847">
                  <c:v>0.6757565000000002</c:v>
                </c:pt>
                <c:pt idx="848">
                  <c:v>0.67509343333333349</c:v>
                </c:pt>
                <c:pt idx="849">
                  <c:v>0.67451300000000025</c:v>
                </c:pt>
                <c:pt idx="850">
                  <c:v>0.67403353333333338</c:v>
                </c:pt>
                <c:pt idx="851">
                  <c:v>0.67359953333333356</c:v>
                </c:pt>
                <c:pt idx="852">
                  <c:v>0.67312380000000027</c:v>
                </c:pt>
                <c:pt idx="853">
                  <c:v>0.67243603333333346</c:v>
                </c:pt>
                <c:pt idx="854">
                  <c:v>0.67171843333333348</c:v>
                </c:pt>
                <c:pt idx="855">
                  <c:v>0.67083363333333346</c:v>
                </c:pt>
                <c:pt idx="856">
                  <c:v>0.6700326666666665</c:v>
                </c:pt>
                <c:pt idx="857">
                  <c:v>0.66926593333333317</c:v>
                </c:pt>
                <c:pt idx="858">
                  <c:v>0.66849919999999985</c:v>
                </c:pt>
                <c:pt idx="859">
                  <c:v>0.66767946666666644</c:v>
                </c:pt>
                <c:pt idx="860">
                  <c:v>0.6669980666666665</c:v>
                </c:pt>
                <c:pt idx="861">
                  <c:v>0.66628836666666658</c:v>
                </c:pt>
                <c:pt idx="862">
                  <c:v>0.66564883333333325</c:v>
                </c:pt>
                <c:pt idx="863">
                  <c:v>0.66500703333333322</c:v>
                </c:pt>
                <c:pt idx="864">
                  <c:v>0.66431036666666665</c:v>
                </c:pt>
                <c:pt idx="865">
                  <c:v>0.66391569999999989</c:v>
                </c:pt>
                <c:pt idx="866">
                  <c:v>0.66342083333333324</c:v>
                </c:pt>
                <c:pt idx="867">
                  <c:v>0.66273573333333313</c:v>
                </c:pt>
                <c:pt idx="868">
                  <c:v>0.66198776666666659</c:v>
                </c:pt>
                <c:pt idx="869">
                  <c:v>0.6612100999999998</c:v>
                </c:pt>
                <c:pt idx="870">
                  <c:v>0.66048263333333312</c:v>
                </c:pt>
                <c:pt idx="871">
                  <c:v>0.65987543333333321</c:v>
                </c:pt>
                <c:pt idx="872">
                  <c:v>0.65927759999999991</c:v>
                </c:pt>
                <c:pt idx="873">
                  <c:v>0.65873149999999991</c:v>
                </c:pt>
                <c:pt idx="874">
                  <c:v>0.65840636666666663</c:v>
                </c:pt>
                <c:pt idx="875">
                  <c:v>0.65795879999999995</c:v>
                </c:pt>
                <c:pt idx="876">
                  <c:v>0.65766619999999998</c:v>
                </c:pt>
                <c:pt idx="877">
                  <c:v>0.65744473333333331</c:v>
                </c:pt>
                <c:pt idx="878">
                  <c:v>0.65730343333333319</c:v>
                </c:pt>
                <c:pt idx="879">
                  <c:v>0.65719016666666663</c:v>
                </c:pt>
                <c:pt idx="880">
                  <c:v>0.65707029999999989</c:v>
                </c:pt>
                <c:pt idx="881">
                  <c:v>0.65716339999999995</c:v>
                </c:pt>
                <c:pt idx="882">
                  <c:v>0.65781796666666659</c:v>
                </c:pt>
                <c:pt idx="883">
                  <c:v>0.65841853333333333</c:v>
                </c:pt>
                <c:pt idx="884">
                  <c:v>0.65899726666666669</c:v>
                </c:pt>
                <c:pt idx="885">
                  <c:v>0.65974453333333338</c:v>
                </c:pt>
                <c:pt idx="886">
                  <c:v>0.66054006666666676</c:v>
                </c:pt>
                <c:pt idx="887">
                  <c:v>0.66109450000000025</c:v>
                </c:pt>
                <c:pt idx="888">
                  <c:v>0.66164820000000024</c:v>
                </c:pt>
                <c:pt idx="889">
                  <c:v>0.66243280000000015</c:v>
                </c:pt>
                <c:pt idx="890">
                  <c:v>0.6630398666666667</c:v>
                </c:pt>
                <c:pt idx="891">
                  <c:v>0.6636398</c:v>
                </c:pt>
                <c:pt idx="892">
                  <c:v>0.66421333333333321</c:v>
                </c:pt>
                <c:pt idx="893">
                  <c:v>0.66490816666666652</c:v>
                </c:pt>
                <c:pt idx="894">
                  <c:v>0.66566859999999994</c:v>
                </c:pt>
                <c:pt idx="895">
                  <c:v>0.66603053333333329</c:v>
                </c:pt>
                <c:pt idx="896">
                  <c:v>0.66621819999999987</c:v>
                </c:pt>
                <c:pt idx="897">
                  <c:v>0.66663600000000001</c:v>
                </c:pt>
                <c:pt idx="898">
                  <c:v>0.66715143333333338</c:v>
                </c:pt>
                <c:pt idx="899">
                  <c:v>0.66769143333333336</c:v>
                </c:pt>
                <c:pt idx="900">
                  <c:v>0.66837923333333338</c:v>
                </c:pt>
                <c:pt idx="901">
                  <c:v>0.66901650000000012</c:v>
                </c:pt>
                <c:pt idx="902">
                  <c:v>0.66959756666666681</c:v>
                </c:pt>
                <c:pt idx="903">
                  <c:v>0.67003543333333349</c:v>
                </c:pt>
                <c:pt idx="904">
                  <c:v>0.67035423333333333</c:v>
                </c:pt>
                <c:pt idx="905">
                  <c:v>0.67079200000000005</c:v>
                </c:pt>
                <c:pt idx="906">
                  <c:v>0.67103336666666669</c:v>
                </c:pt>
                <c:pt idx="907">
                  <c:v>0.67120176666666664</c:v>
                </c:pt>
                <c:pt idx="908">
                  <c:v>0.67142400000000002</c:v>
                </c:pt>
                <c:pt idx="909">
                  <c:v>0.67159276666666667</c:v>
                </c:pt>
                <c:pt idx="910">
                  <c:v>0.6718002666666667</c:v>
                </c:pt>
                <c:pt idx="911">
                  <c:v>0.67171256666666668</c:v>
                </c:pt>
                <c:pt idx="912">
                  <c:v>0.67110513333333333</c:v>
                </c:pt>
                <c:pt idx="913">
                  <c:v>0.67076373333333339</c:v>
                </c:pt>
                <c:pt idx="914">
                  <c:v>0.67044476666666675</c:v>
                </c:pt>
                <c:pt idx="915">
                  <c:v>0.67009410000000003</c:v>
                </c:pt>
                <c:pt idx="916">
                  <c:v>0.66974736666666657</c:v>
                </c:pt>
                <c:pt idx="917">
                  <c:v>0.66959986666666671</c:v>
                </c:pt>
                <c:pt idx="918">
                  <c:v>0.66945156666666661</c:v>
                </c:pt>
                <c:pt idx="919">
                  <c:v>0.66912536666666655</c:v>
                </c:pt>
                <c:pt idx="920">
                  <c:v>0.66888819999999993</c:v>
                </c:pt>
                <c:pt idx="921">
                  <c:v>0.66880943333333331</c:v>
                </c:pt>
                <c:pt idx="922">
                  <c:v>0.66876426666666666</c:v>
                </c:pt>
                <c:pt idx="923">
                  <c:v>0.66853283333333335</c:v>
                </c:pt>
                <c:pt idx="924">
                  <c:v>0.66843853333333336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0-49F3-8688-1422D3333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886000"/>
        <c:axId val="251879760"/>
      </c:lineChart>
      <c:catAx>
        <c:axId val="25188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879760"/>
        <c:crosses val="autoZero"/>
        <c:auto val="1"/>
        <c:lblAlgn val="ctr"/>
        <c:lblOffset val="100"/>
        <c:noMultiLvlLbl val="0"/>
      </c:catAx>
      <c:valAx>
        <c:axId val="2518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8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E$5" lockText="1" noThreeD="1"/>
</file>

<file path=xl/ctrlProps/ctrlProp2.xml><?xml version="1.0" encoding="utf-8"?>
<formControlPr xmlns="http://schemas.microsoft.com/office/spreadsheetml/2009/9/main" objectType="CheckBox" checked="Checked" fmlaLink="$G$5" lockText="1" noThreeD="1"/>
</file>

<file path=xl/ctrlProps/ctrlProp3.xml><?xml version="1.0" encoding="utf-8"?>
<formControlPr xmlns="http://schemas.microsoft.com/office/spreadsheetml/2009/9/main" objectType="CheckBox" fmlaLink="$A$5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476250</xdr:rowOff>
        </xdr:from>
        <xdr:to>
          <xdr:col>4</xdr:col>
          <xdr:colOff>514350</xdr:colOff>
          <xdr:row>5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476250</xdr:rowOff>
        </xdr:from>
        <xdr:to>
          <xdr:col>7</xdr:col>
          <xdr:colOff>28575</xdr:colOff>
          <xdr:row>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</xdr:row>
          <xdr:rowOff>0</xdr:rowOff>
        </xdr:from>
        <xdr:to>
          <xdr:col>0</xdr:col>
          <xdr:colOff>771525</xdr:colOff>
          <xdr:row>5</xdr:row>
          <xdr:rowOff>19050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Сегодня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</xdr:colOff>
      <xdr:row>5</xdr:row>
      <xdr:rowOff>61912</xdr:rowOff>
    </xdr:from>
    <xdr:to>
      <xdr:col>32</xdr:col>
      <xdr:colOff>581025</xdr:colOff>
      <xdr:row>19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97171</xdr:colOff>
      <xdr:row>35</xdr:row>
      <xdr:rowOff>78480</xdr:rowOff>
    </xdr:from>
    <xdr:to>
      <xdr:col>32</xdr:col>
      <xdr:colOff>549088</xdr:colOff>
      <xdr:row>49</xdr:row>
      <xdr:rowOff>154680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121104</xdr:colOff>
      <xdr:row>65</xdr:row>
      <xdr:rowOff>80962</xdr:rowOff>
    </xdr:from>
    <xdr:to>
      <xdr:col>32</xdr:col>
      <xdr:colOff>575582</xdr:colOff>
      <xdr:row>79</xdr:row>
      <xdr:rowOff>157162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87084</xdr:colOff>
      <xdr:row>20</xdr:row>
      <xdr:rowOff>93208</xdr:rowOff>
    </xdr:from>
    <xdr:to>
      <xdr:col>32</xdr:col>
      <xdr:colOff>563335</xdr:colOff>
      <xdr:row>34</xdr:row>
      <xdr:rowOff>169408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106454</xdr:colOff>
      <xdr:row>50</xdr:row>
      <xdr:rowOff>57149</xdr:rowOff>
    </xdr:from>
    <xdr:to>
      <xdr:col>32</xdr:col>
      <xdr:colOff>526675</xdr:colOff>
      <xdr:row>64</xdr:row>
      <xdr:rowOff>133349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152400</xdr:colOff>
      <xdr:row>80</xdr:row>
      <xdr:rowOff>138112</xdr:rowOff>
    </xdr:from>
    <xdr:to>
      <xdr:col>32</xdr:col>
      <xdr:colOff>552450</xdr:colOff>
      <xdr:row>95</xdr:row>
      <xdr:rowOff>23812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1875-8042-44E8-94B4-FF6B599CDF44}">
  <sheetPr>
    <tabColor theme="5"/>
    <outlinePr summaryBelow="0" summaryRight="0"/>
  </sheetPr>
  <dimension ref="A1:BQ350"/>
  <sheetViews>
    <sheetView tabSelected="1" zoomScaleNormal="100" workbookViewId="0">
      <pane ySplit="4" topLeftCell="A5" activePane="bottomLeft" state="frozen"/>
      <selection pane="bottomLeft" activeCell="D27" sqref="D27"/>
    </sheetView>
  </sheetViews>
  <sheetFormatPr defaultRowHeight="15" outlineLevelRow="1" outlineLevelCol="2" x14ac:dyDescent="0.25"/>
  <cols>
    <col min="1" max="1" width="24.140625" style="1" customWidth="1"/>
    <col min="2" max="2" width="26.140625" style="1" customWidth="1"/>
    <col min="3" max="3" width="10.5703125" style="1" customWidth="1"/>
    <col min="4" max="4" width="12.42578125" style="1" bestFit="1" customWidth="1"/>
    <col min="5" max="5" width="8.140625" style="1" customWidth="1"/>
    <col min="6" max="6" width="9.140625" style="1" bestFit="1" customWidth="1"/>
    <col min="7" max="7" width="10" style="1" bestFit="1" customWidth="1"/>
    <col min="8" max="8" width="9.42578125" style="1" customWidth="1" collapsed="1"/>
    <col min="9" max="9" width="9.42578125" style="1" hidden="1" customWidth="1" outlineLevel="1" collapsed="1"/>
    <col min="10" max="10" width="19.28515625" style="1" hidden="1" customWidth="1" outlineLevel="2"/>
    <col min="11" max="15" width="12.7109375" style="1" hidden="1" customWidth="1" outlineLevel="2"/>
    <col min="16" max="16" width="22.5703125" style="1" hidden="1" customWidth="1" outlineLevel="1"/>
    <col min="17" max="18" width="9.42578125" style="1" hidden="1" customWidth="1" outlineLevel="1"/>
    <col min="19" max="19" width="22.5703125" style="1" hidden="1" customWidth="1" outlineLevel="1"/>
    <col min="20" max="20" width="20.28515625" style="1" hidden="1" customWidth="1" outlineLevel="1"/>
    <col min="21" max="21" width="12" style="1" hidden="1" customWidth="1" outlineLevel="1"/>
    <col min="22" max="22" width="16.85546875" style="1" hidden="1" customWidth="1" outlineLevel="1"/>
    <col min="23" max="23" width="10.42578125" style="1" hidden="1" customWidth="1" outlineLevel="1"/>
    <col min="24" max="31" width="14.42578125" style="1" customWidth="1"/>
    <col min="32" max="32" width="17.85546875" style="1" customWidth="1" collapsed="1"/>
    <col min="33" max="33" width="6.42578125" style="1" hidden="1" customWidth="1" outlineLevel="1"/>
    <col min="34" max="60" width="10.28515625" style="1" hidden="1" customWidth="1" outlineLevel="1"/>
    <col min="61" max="63" width="11.28515625" style="1" hidden="1" customWidth="1" outlineLevel="1"/>
    <col min="64" max="67" width="12.7109375" style="1" hidden="1" customWidth="1" outlineLevel="1"/>
    <col min="68" max="69" width="13.85546875" style="1" hidden="1" customWidth="1" outlineLevel="1"/>
    <col min="70" max="16384" width="9.140625" style="1"/>
  </cols>
  <sheetData>
    <row r="1" spans="1:69" ht="30.75" customHeight="1" collapsed="1" x14ac:dyDescent="0.25">
      <c r="J1" s="106">
        <f ca="1">IFERROR(SUM(J5:J339),0)</f>
        <v>58692055.804560751</v>
      </c>
      <c r="K1" s="115">
        <f t="shared" ref="K1:O1" ca="1" si="0">IFERROR(SUM(K5:K339),0)</f>
        <v>51505279.256757177</v>
      </c>
      <c r="L1" s="115">
        <f t="shared" ca="1" si="0"/>
        <v>51505279.256757177</v>
      </c>
      <c r="M1" s="115">
        <f t="shared" ca="1" si="0"/>
        <v>41782127.661341533</v>
      </c>
      <c r="N1" s="115">
        <f t="shared" ca="1" si="0"/>
        <v>37178600.926900893</v>
      </c>
      <c r="O1" s="116">
        <f t="shared" ca="1" si="0"/>
        <v>32054324.712054022</v>
      </c>
      <c r="P1" s="146" t="s">
        <v>79</v>
      </c>
      <c r="Q1" s="147"/>
      <c r="R1" s="147"/>
      <c r="S1" s="147"/>
      <c r="T1" s="147"/>
      <c r="U1" s="148"/>
      <c r="V1" s="146" t="s">
        <v>51</v>
      </c>
      <c r="W1" s="148"/>
      <c r="X1" s="104" t="s">
        <v>49</v>
      </c>
      <c r="Y1" s="105" t="s">
        <v>48</v>
      </c>
      <c r="Z1" s="105" t="s">
        <v>47</v>
      </c>
      <c r="AA1" s="105" t="s">
        <v>50</v>
      </c>
      <c r="AB1" s="105" t="s">
        <v>46</v>
      </c>
      <c r="AC1" s="105" t="s">
        <v>45</v>
      </c>
      <c r="AD1" s="105" t="s">
        <v>41</v>
      </c>
      <c r="AE1" s="105" t="s">
        <v>44</v>
      </c>
      <c r="AF1" s="130">
        <f ca="1">SUM(AF5:AF339)</f>
        <v>2847782329.6338077</v>
      </c>
      <c r="AG1" s="143" t="s">
        <v>57</v>
      </c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5"/>
    </row>
    <row r="2" spans="1:69" hidden="1" outlineLevel="1" x14ac:dyDescent="0.25">
      <c r="J2" s="107">
        <f>J3-1</f>
        <v>0</v>
      </c>
      <c r="K2" s="108">
        <f t="shared" ref="K2:O2" si="1">K3-1</f>
        <v>1</v>
      </c>
      <c r="L2" s="108">
        <f t="shared" si="1"/>
        <v>1</v>
      </c>
      <c r="M2" s="108">
        <f t="shared" si="1"/>
        <v>3</v>
      </c>
      <c r="N2" s="108">
        <f t="shared" si="1"/>
        <v>4</v>
      </c>
      <c r="O2" s="117">
        <f t="shared" si="1"/>
        <v>5</v>
      </c>
      <c r="P2" s="66"/>
      <c r="Q2" s="59"/>
      <c r="R2" s="59"/>
      <c r="S2" s="102"/>
      <c r="T2" s="59"/>
      <c r="U2" s="120"/>
      <c r="V2" s="63">
        <f ca="1">A3</f>
        <v>44440</v>
      </c>
      <c r="W2" s="120"/>
      <c r="X2" s="66"/>
      <c r="Y2" s="59"/>
      <c r="Z2" s="59"/>
      <c r="AA2" s="59"/>
      <c r="AB2" s="59"/>
      <c r="AC2" s="59"/>
      <c r="AD2" s="59"/>
      <c r="AE2" s="59"/>
      <c r="AF2" s="64"/>
      <c r="AG2" s="111" t="s">
        <v>54</v>
      </c>
      <c r="AH2" s="59"/>
      <c r="AI2" s="59"/>
      <c r="AJ2" s="59"/>
      <c r="AK2" s="59"/>
      <c r="AL2" s="59"/>
      <c r="AM2" s="60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64"/>
    </row>
    <row r="3" spans="1:69" ht="33" hidden="1" customHeight="1" outlineLevel="1" x14ac:dyDescent="0.25">
      <c r="A3" s="132">
        <f ca="1">IF(A5,TODAY(),A6)</f>
        <v>44440</v>
      </c>
      <c r="B3" s="95"/>
      <c r="J3" s="90">
        <f>B13</f>
        <v>1</v>
      </c>
      <c r="K3" s="88">
        <f>B14</f>
        <v>2</v>
      </c>
      <c r="L3" s="88">
        <f>B15</f>
        <v>2</v>
      </c>
      <c r="M3" s="88">
        <f>B16</f>
        <v>4</v>
      </c>
      <c r="N3" s="88">
        <f>B17</f>
        <v>5</v>
      </c>
      <c r="O3" s="91">
        <f>B18</f>
        <v>6</v>
      </c>
      <c r="P3" s="67" t="s">
        <v>62</v>
      </c>
      <c r="Q3" s="149" t="s">
        <v>40</v>
      </c>
      <c r="R3" s="149"/>
      <c r="S3" s="84" t="s">
        <v>60</v>
      </c>
      <c r="T3" s="84" t="s">
        <v>61</v>
      </c>
      <c r="U3" s="121" t="s">
        <v>58</v>
      </c>
      <c r="V3" s="65" t="s">
        <v>55</v>
      </c>
      <c r="W3" s="126" t="s">
        <v>56</v>
      </c>
      <c r="X3" s="68"/>
      <c r="Y3" s="61"/>
      <c r="Z3" s="61"/>
      <c r="AA3" s="61"/>
      <c r="AB3" s="61"/>
      <c r="AC3" s="61"/>
      <c r="AD3" s="61"/>
      <c r="AE3" s="61"/>
      <c r="AF3" s="113" t="s">
        <v>35</v>
      </c>
      <c r="AG3" s="112">
        <f>$G$13</f>
        <v>0.05</v>
      </c>
      <c r="AH3" s="62">
        <f>(1+$AG$3)^(AH4-1)</f>
        <v>1</v>
      </c>
      <c r="AI3" s="62">
        <f t="shared" ref="AI3:AL3" si="2">(1+$AG$3)^(AI4-1)</f>
        <v>1.05</v>
      </c>
      <c r="AJ3" s="62">
        <f t="shared" si="2"/>
        <v>1.1025</v>
      </c>
      <c r="AK3" s="62">
        <f t="shared" si="2"/>
        <v>1.1576250000000001</v>
      </c>
      <c r="AL3" s="62">
        <f t="shared" si="2"/>
        <v>1.21550625</v>
      </c>
      <c r="AM3" s="62">
        <f>(1+$AG$3)^(AM4-1)</f>
        <v>1.2762815625000001</v>
      </c>
      <c r="AN3" s="62">
        <f t="shared" ref="AN3:BQ3" si="3">(1+$AG$3)^(AN4-1)</f>
        <v>1.340095640625</v>
      </c>
      <c r="AO3" s="62">
        <f t="shared" si="3"/>
        <v>1.4071004226562502</v>
      </c>
      <c r="AP3" s="62">
        <f t="shared" si="3"/>
        <v>1.4774554437890626</v>
      </c>
      <c r="AQ3" s="62">
        <f t="shared" si="3"/>
        <v>1.5513282159785158</v>
      </c>
      <c r="AR3" s="62">
        <f t="shared" si="3"/>
        <v>1.6288946267774416</v>
      </c>
      <c r="AS3" s="62">
        <f t="shared" si="3"/>
        <v>1.7103393581163138</v>
      </c>
      <c r="AT3" s="62">
        <f t="shared" si="3"/>
        <v>1.7958563260221292</v>
      </c>
      <c r="AU3" s="62">
        <f t="shared" si="3"/>
        <v>1.885649142323236</v>
      </c>
      <c r="AV3" s="62">
        <f t="shared" si="3"/>
        <v>1.9799315994393973</v>
      </c>
      <c r="AW3" s="62">
        <f t="shared" si="3"/>
        <v>2.0789281794113679</v>
      </c>
      <c r="AX3" s="62">
        <f t="shared" si="3"/>
        <v>2.182874588381936</v>
      </c>
      <c r="AY3" s="62">
        <f t="shared" si="3"/>
        <v>2.2920183178010332</v>
      </c>
      <c r="AZ3" s="62">
        <f t="shared" si="3"/>
        <v>2.4066192336910848</v>
      </c>
      <c r="BA3" s="62">
        <f t="shared" si="3"/>
        <v>2.526950195375639</v>
      </c>
      <c r="BB3" s="62">
        <f t="shared" si="3"/>
        <v>2.6532977051444209</v>
      </c>
      <c r="BC3" s="62">
        <f t="shared" si="3"/>
        <v>2.7859625904016418</v>
      </c>
      <c r="BD3" s="62">
        <f t="shared" si="3"/>
        <v>2.9252607199217238</v>
      </c>
      <c r="BE3" s="62">
        <f t="shared" si="3"/>
        <v>3.0715237559178106</v>
      </c>
      <c r="BF3" s="62">
        <f t="shared" si="3"/>
        <v>3.2250999437137007</v>
      </c>
      <c r="BG3" s="62">
        <f t="shared" si="3"/>
        <v>3.3863549408993858</v>
      </c>
      <c r="BH3" s="62">
        <f t="shared" si="3"/>
        <v>3.5556726879443552</v>
      </c>
      <c r="BI3" s="62">
        <f t="shared" si="3"/>
        <v>3.7334563223415733</v>
      </c>
      <c r="BJ3" s="62">
        <f t="shared" si="3"/>
        <v>3.9201291384586514</v>
      </c>
      <c r="BK3" s="62">
        <f t="shared" si="3"/>
        <v>4.1161355953815848</v>
      </c>
      <c r="BL3" s="62">
        <f t="shared" si="3"/>
        <v>4.3219423751506625</v>
      </c>
      <c r="BM3" s="62">
        <f t="shared" si="3"/>
        <v>4.5380394939081974</v>
      </c>
      <c r="BN3" s="62">
        <f t="shared" si="3"/>
        <v>4.7649414686036069</v>
      </c>
      <c r="BO3" s="62">
        <f t="shared" si="3"/>
        <v>5.0031885420337874</v>
      </c>
      <c r="BP3" s="62">
        <f t="shared" si="3"/>
        <v>5.2533479691354765</v>
      </c>
      <c r="BQ3" s="69">
        <f t="shared" si="3"/>
        <v>5.5160153675922512</v>
      </c>
    </row>
    <row r="4" spans="1:69" ht="39" customHeight="1" x14ac:dyDescent="0.25">
      <c r="A4" s="135" t="s">
        <v>42</v>
      </c>
      <c r="B4" s="136"/>
      <c r="C4" s="14"/>
      <c r="D4" s="135" t="s">
        <v>59</v>
      </c>
      <c r="E4" s="153"/>
      <c r="F4" s="153"/>
      <c r="G4" s="136"/>
      <c r="H4" s="35"/>
      <c r="I4" s="35"/>
      <c r="J4" s="92">
        <f t="shared" ref="J4:N4" ca="1" si="4">OFFSET($AH$3,0,J$2,1,1)</f>
        <v>1</v>
      </c>
      <c r="K4" s="89">
        <f ca="1">OFFSET($AH$3,0,K$2,1,1)</f>
        <v>1.05</v>
      </c>
      <c r="L4" s="89">
        <f t="shared" ca="1" si="4"/>
        <v>1.05</v>
      </c>
      <c r="M4" s="89">
        <f t="shared" ca="1" si="4"/>
        <v>1.1576250000000001</v>
      </c>
      <c r="N4" s="89">
        <f t="shared" ca="1" si="4"/>
        <v>1.21550625</v>
      </c>
      <c r="O4" s="93">
        <f ca="1">OFFSET($AH$3,0,O$2,1,1)</f>
        <v>1.2762815625000001</v>
      </c>
      <c r="P4" s="118">
        <f ca="1">SUM(P5:P350)</f>
        <v>448143790.33110756</v>
      </c>
      <c r="Q4" s="14" t="s">
        <v>52</v>
      </c>
      <c r="R4" s="14" t="s">
        <v>41</v>
      </c>
      <c r="S4" s="94">
        <f ca="1">SUM(S5:S350)</f>
        <v>636734996.36560047</v>
      </c>
      <c r="T4" s="94">
        <f ca="1">SUM(T5:T350)</f>
        <v>879926881.62501085</v>
      </c>
      <c r="U4" s="122">
        <f ca="1">MAX(U5:U350)</f>
        <v>34</v>
      </c>
      <c r="V4" s="118">
        <f ca="1">SUM(V5:V350)</f>
        <v>1967855448.0087955</v>
      </c>
      <c r="W4" s="35"/>
      <c r="X4" s="131" t="s">
        <v>9</v>
      </c>
      <c r="Y4" s="14" t="s">
        <v>10</v>
      </c>
      <c r="Z4" s="14" t="s">
        <v>11</v>
      </c>
      <c r="AA4" s="14" t="s">
        <v>12</v>
      </c>
      <c r="AB4" s="14" t="s">
        <v>13</v>
      </c>
      <c r="AC4" s="14" t="s">
        <v>14</v>
      </c>
      <c r="AD4" s="14" t="s">
        <v>15</v>
      </c>
      <c r="AE4" s="14" t="s">
        <v>16</v>
      </c>
      <c r="AF4" s="123" t="s">
        <v>27</v>
      </c>
      <c r="AG4" s="127">
        <v>0</v>
      </c>
      <c r="AH4" s="124">
        <v>1</v>
      </c>
      <c r="AI4" s="124">
        <v>2</v>
      </c>
      <c r="AJ4" s="124">
        <v>3</v>
      </c>
      <c r="AK4" s="124">
        <v>4</v>
      </c>
      <c r="AL4" s="124">
        <v>5</v>
      </c>
      <c r="AM4" s="124">
        <v>6</v>
      </c>
      <c r="AN4" s="124">
        <v>7</v>
      </c>
      <c r="AO4" s="124">
        <v>8</v>
      </c>
      <c r="AP4" s="124">
        <v>9</v>
      </c>
      <c r="AQ4" s="124">
        <v>10</v>
      </c>
      <c r="AR4" s="124">
        <v>11</v>
      </c>
      <c r="AS4" s="124">
        <v>12</v>
      </c>
      <c r="AT4" s="124">
        <v>13</v>
      </c>
      <c r="AU4" s="124">
        <v>14</v>
      </c>
      <c r="AV4" s="124">
        <v>15</v>
      </c>
      <c r="AW4" s="124">
        <v>16</v>
      </c>
      <c r="AX4" s="124">
        <v>17</v>
      </c>
      <c r="AY4" s="124">
        <v>18</v>
      </c>
      <c r="AZ4" s="124">
        <v>19</v>
      </c>
      <c r="BA4" s="124">
        <v>20</v>
      </c>
      <c r="BB4" s="124">
        <v>21</v>
      </c>
      <c r="BC4" s="124">
        <v>22</v>
      </c>
      <c r="BD4" s="124">
        <v>23</v>
      </c>
      <c r="BE4" s="124">
        <v>24</v>
      </c>
      <c r="BF4" s="124">
        <v>25</v>
      </c>
      <c r="BG4" s="124">
        <v>26</v>
      </c>
      <c r="BH4" s="124">
        <v>27</v>
      </c>
      <c r="BI4" s="124">
        <v>28</v>
      </c>
      <c r="BJ4" s="124">
        <v>29</v>
      </c>
      <c r="BK4" s="124">
        <v>30</v>
      </c>
      <c r="BL4" s="124">
        <v>31</v>
      </c>
      <c r="BM4" s="124">
        <v>32</v>
      </c>
      <c r="BN4" s="124">
        <v>33</v>
      </c>
      <c r="BO4" s="124">
        <v>34</v>
      </c>
      <c r="BP4" s="124">
        <v>35</v>
      </c>
      <c r="BQ4" s="125">
        <v>36</v>
      </c>
    </row>
    <row r="5" spans="1:69" x14ac:dyDescent="0.25">
      <c r="A5" s="103" t="b">
        <v>0</v>
      </c>
      <c r="B5" s="110"/>
      <c r="C5" s="26"/>
      <c r="D5" s="33" t="s">
        <v>43</v>
      </c>
      <c r="E5" s="36" t="b">
        <v>1</v>
      </c>
      <c r="F5" s="33" t="s">
        <v>41</v>
      </c>
      <c r="G5" s="36" t="b">
        <v>1</v>
      </c>
      <c r="H5" s="26"/>
      <c r="I5" s="26"/>
      <c r="J5" s="85">
        <f t="shared" ref="J5:J68" ca="1" si="5">IF(OR($U5&lt;J$3,$J$2&lt;0),0,((OFFSET($AH5,0,$W5+J$2,1,1)/J$4)*$Q5*$R5))</f>
        <v>0</v>
      </c>
      <c r="K5" s="86">
        <f t="shared" ref="K5:K68" ca="1" si="6">IF(OR($U5&lt;K$3,$K$2&lt;0),0,((OFFSET($AH5,0,$W5+K$2,1,1)/K$4)*$Q5*$R5))</f>
        <v>0</v>
      </c>
      <c r="L5" s="86">
        <f t="shared" ref="L5:L68" ca="1" si="7">IF(OR($U5&lt;L$3,$L$2&lt;0),0,((OFFSET($AH5,0,$W5+L$2,1,1)/L$4)*$Q5*$R5))</f>
        <v>0</v>
      </c>
      <c r="M5" s="86">
        <f t="shared" ref="M5:M68" ca="1" si="8">IF(OR($U5&lt;M$3,$M$2&lt;0),0,((OFFSET($AH5,0,$W5+M$2,1,1)/M$4)*$Q5*$R5))</f>
        <v>0</v>
      </c>
      <c r="N5" s="86">
        <f t="shared" ref="N5:N68" ca="1" si="9">IF(OR($U5&lt;N$3,$N$2&lt;0),0,((OFFSET($AH5,0,$W5+N$2,1,1)/N$4)*$Q5*$R5))</f>
        <v>0</v>
      </c>
      <c r="O5" s="87">
        <f t="shared" ref="O5:O68" ca="1" si="10">IF(OR($U5&lt;O$3,$O$2&lt;0),0,((OFFSET($AH5,0,$W5+O$2,1,1)/O$4)*$Q5*$R5))</f>
        <v>0</v>
      </c>
      <c r="P5" s="48">
        <f ca="1">Q5*R5*S5</f>
        <v>0</v>
      </c>
      <c r="Q5" s="49">
        <f t="shared" ref="Q5:Q36" si="11">IF($E$5,VLOOKUP($AE5,$D$6:$E$11,2,0),1)</f>
        <v>0.95</v>
      </c>
      <c r="R5" s="49">
        <f t="shared" ref="R5:R36" si="12">IF($G$5,VLOOKUP($AD5,$F$6:$G$11,2,0),1)</f>
        <v>0.97</v>
      </c>
      <c r="S5" s="50">
        <f t="array" aca="1" ref="S5" ca="1">IF($U5=0,0,SUM(OFFSET($AH5,0,$W5,1,$U5)/OFFSET($AH$3,0,0,1,$U5)))</f>
        <v>0</v>
      </c>
      <c r="T5" s="51">
        <f t="array" aca="1" ref="T5" ca="1">IF(U5=0,0,SUM(OFFSET(AH5,0,W5,1,U5)))</f>
        <v>0</v>
      </c>
      <c r="U5" s="51">
        <f t="shared" ref="U5:U11" ca="1" si="13">IF(W5&gt;=Y5,0,DATEDIF($A$3+1,EDATE($AA5,$Y5),"m")+1)</f>
        <v>0</v>
      </c>
      <c r="V5" s="46">
        <f ca="1">IF(W5="−",0,IF(W5&gt;Y5,AF5,SUM(OFFSET(AG5,0,0,1,W5+1)
)))</f>
        <v>2815114.46240645</v>
      </c>
      <c r="W5" s="52">
        <f t="shared" ref="W5:W68" ca="1" si="14">IF($AA5&gt;$A$3,0,DATEDIF(AA5,$A$3,"m"))</f>
        <v>31</v>
      </c>
      <c r="X5" s="55">
        <v>335</v>
      </c>
      <c r="Y5" s="19">
        <v>21</v>
      </c>
      <c r="Z5" s="44">
        <v>7.9051339999999994E-3</v>
      </c>
      <c r="AA5" s="17">
        <v>43469</v>
      </c>
      <c r="AB5" s="19">
        <v>100</v>
      </c>
      <c r="AC5" s="19">
        <v>250000</v>
      </c>
      <c r="AD5" s="18" t="s">
        <v>17</v>
      </c>
      <c r="AE5" s="18" t="s">
        <v>18</v>
      </c>
      <c r="AF5" s="20">
        <f ca="1">SUM(AH5:BQ5)</f>
        <v>2815114.46240645</v>
      </c>
      <c r="AG5" s="40"/>
      <c r="AH5" s="19">
        <f ca="1">IF(AH$4&lt;=$Y5,(VLOOKUP(DATE(YEAR($AA5),MONTH($AA5)+AH$4,DAY($AA5)),INDIRECT($AF$3),IF($AD5="USD",2,IF($AD5="EUR",3,IF($AD5="YEN",4,5))),0))*$Z5*$AC5,"")</f>
        <v>129762.97223834998</v>
      </c>
      <c r="AI5" s="19">
        <f t="shared" ref="AI5:AX20" ca="1" si="15">IF(AI$4&lt;=$Y5,(VLOOKUP(DATE(YEAR($AA5),MONTH($AA5)+AI$4,DAY($AA5)),INDIRECT($AF$3),IF($AD5="USD",2,IF($AD5="EUR",3,IF($AD5="YEN",4,5))),0))*$Z5*$AC5,"")</f>
        <v>130068.11041074997</v>
      </c>
      <c r="AJ5" s="19">
        <f t="shared" ca="1" si="15"/>
        <v>128782.34036564997</v>
      </c>
      <c r="AK5" s="19">
        <f t="shared" ca="1" si="15"/>
        <v>127729.96940189999</v>
      </c>
      <c r="AL5" s="19">
        <f t="shared" ca="1" si="15"/>
        <v>129554.67195744999</v>
      </c>
      <c r="AM5" s="19">
        <f t="shared" ca="1" si="15"/>
        <v>125484.31846084999</v>
      </c>
      <c r="AN5" s="19">
        <f t="shared" ca="1" si="15"/>
        <v>127751.51089205001</v>
      </c>
      <c r="AO5" s="19">
        <f t="shared" ca="1" si="15"/>
        <v>132227.59539119998</v>
      </c>
      <c r="AP5" s="19">
        <f t="shared" ca="1" si="15"/>
        <v>128717.7158952</v>
      </c>
      <c r="AQ5" s="19">
        <f t="shared" ca="1" si="15"/>
        <v>126544.59455859999</v>
      </c>
      <c r="AR5" s="19">
        <f t="shared" ca="1" si="15"/>
        <v>126759.02131834999</v>
      </c>
      <c r="AS5" s="19">
        <f t="shared" ca="1" si="15"/>
        <v>122343.21346594999</v>
      </c>
      <c r="AT5" s="19">
        <f t="shared" ca="1" si="15"/>
        <v>126302.49982985</v>
      </c>
      <c r="AU5" s="19">
        <f t="shared" ca="1" si="15"/>
        <v>131311.58798895002</v>
      </c>
      <c r="AV5" s="19">
        <f t="shared" ca="1" si="15"/>
        <v>153621.45716374999</v>
      </c>
      <c r="AW5" s="19">
        <f t="shared" ca="1" si="15"/>
        <v>143727.78670604998</v>
      </c>
      <c r="AX5" s="19">
        <f t="shared" ca="1" si="15"/>
        <v>135061.78355855</v>
      </c>
      <c r="AY5" s="19">
        <f t="shared" ref="AY5:BN20" ca="1" si="16">IF(AY$4&lt;=$Y5,(VLOOKUP(DATE(YEAR($AA5),MONTH($AA5)+AY$4,DAY($AA5)),INDIRECT($AF$3),IF($AD5="USD",2,IF($AD5="EUR",3,IF($AD5="YEN",4,5))),0))*$Z5*$AC5,"")</f>
        <v>139327.78912164998</v>
      </c>
      <c r="AZ5" s="19">
        <f t="shared" ca="1" si="16"/>
        <v>146558.4175631</v>
      </c>
      <c r="BA5" s="19">
        <f t="shared" ca="1" si="16"/>
        <v>149146.16317799999</v>
      </c>
      <c r="BB5" s="19">
        <f t="shared" ca="1" si="16"/>
        <v>154330.94294024998</v>
      </c>
      <c r="BC5" s="19" t="str">
        <f t="shared" ca="1" si="16"/>
        <v/>
      </c>
      <c r="BD5" s="19" t="str">
        <f t="shared" ca="1" si="16"/>
        <v/>
      </c>
      <c r="BE5" s="19" t="str">
        <f t="shared" ca="1" si="16"/>
        <v/>
      </c>
      <c r="BF5" s="19" t="str">
        <f t="shared" ca="1" si="16"/>
        <v/>
      </c>
      <c r="BG5" s="19" t="str">
        <f t="shared" ca="1" si="16"/>
        <v/>
      </c>
      <c r="BH5" s="19" t="str">
        <f t="shared" ca="1" si="16"/>
        <v/>
      </c>
      <c r="BI5" s="19" t="str">
        <f t="shared" ca="1" si="16"/>
        <v/>
      </c>
      <c r="BJ5" s="19" t="str">
        <f t="shared" ca="1" si="16"/>
        <v/>
      </c>
      <c r="BK5" s="19" t="str">
        <f t="shared" ca="1" si="16"/>
        <v/>
      </c>
      <c r="BL5" s="19" t="str">
        <f t="shared" ca="1" si="16"/>
        <v/>
      </c>
      <c r="BM5" s="19" t="str">
        <f t="shared" ca="1" si="16"/>
        <v/>
      </c>
      <c r="BN5" s="19" t="str">
        <f t="shared" ca="1" si="16"/>
        <v/>
      </c>
      <c r="BO5" s="19" t="str">
        <f t="shared" ref="BN5:BQ24" ca="1" si="17">IF(BO$4&lt;=$Y5,(VLOOKUP(DATE(YEAR($AA5),MONTH($AA5)+BO$4,DAY($AA5)),INDIRECT($AF$3),IF($AD5="USD",2,IF($AD5="EUR",3,IF($AD5="YEN",4,5))),0))*$Z5*$AC5,"")</f>
        <v/>
      </c>
      <c r="BP5" s="19" t="str">
        <f t="shared" ca="1" si="17"/>
        <v/>
      </c>
      <c r="BQ5" s="20" t="str">
        <f t="shared" ca="1" si="17"/>
        <v/>
      </c>
    </row>
    <row r="6" spans="1:69" ht="15.75" x14ac:dyDescent="0.25">
      <c r="A6" s="37">
        <v>44440</v>
      </c>
      <c r="B6" s="34" t="s">
        <v>65</v>
      </c>
      <c r="C6" s="26"/>
      <c r="D6" s="31" t="s">
        <v>22</v>
      </c>
      <c r="E6" s="56">
        <v>0.97</v>
      </c>
      <c r="F6" s="31" t="s">
        <v>19</v>
      </c>
      <c r="G6" s="56">
        <v>0.5</v>
      </c>
      <c r="H6" s="26"/>
      <c r="I6" s="26"/>
      <c r="J6" s="85">
        <f t="shared" ca="1" si="5"/>
        <v>0</v>
      </c>
      <c r="K6" s="86">
        <f t="shared" ca="1" si="6"/>
        <v>0</v>
      </c>
      <c r="L6" s="86">
        <f t="shared" ca="1" si="7"/>
        <v>0</v>
      </c>
      <c r="M6" s="86">
        <f t="shared" ca="1" si="8"/>
        <v>0</v>
      </c>
      <c r="N6" s="86">
        <f t="shared" ca="1" si="9"/>
        <v>0</v>
      </c>
      <c r="O6" s="87">
        <f t="shared" ca="1" si="10"/>
        <v>0</v>
      </c>
      <c r="P6" s="48">
        <f t="shared" ref="P6:P68" ca="1" si="18">Q6*R6*S6</f>
        <v>0</v>
      </c>
      <c r="Q6" s="49">
        <f t="shared" si="11"/>
        <v>0.98</v>
      </c>
      <c r="R6" s="49">
        <f t="shared" si="12"/>
        <v>0.5</v>
      </c>
      <c r="S6" s="50">
        <f t="array" aca="1" ref="S6" ca="1">IF($U6=0,0,SUM(OFFSET($AH6,0,$W6,1,$U6)/OFFSET($AH$3,0,0,1,$U6)))</f>
        <v>0</v>
      </c>
      <c r="T6" s="51">
        <f t="array" aca="1" ref="T6" ca="1">IF(U6=0,0,SUM(OFFSET(AH6,0,W6,1,U6)))</f>
        <v>0</v>
      </c>
      <c r="U6" s="51">
        <f t="shared" ca="1" si="13"/>
        <v>0</v>
      </c>
      <c r="V6" s="46">
        <f t="shared" ref="V6:V69" ca="1" si="19">IF(W6="−",0,IF(W6&gt;Y6,AF6,SUM(OFFSET(AG6,0,0,1,W6+1)
)))</f>
        <v>4544375.1094683493</v>
      </c>
      <c r="W6" s="52">
        <f t="shared" ca="1" si="14"/>
        <v>31</v>
      </c>
      <c r="X6" s="55">
        <v>47</v>
      </c>
      <c r="Y6" s="19">
        <v>19</v>
      </c>
      <c r="Z6" s="44">
        <v>1.2789286E-2</v>
      </c>
      <c r="AA6" s="17">
        <v>43472</v>
      </c>
      <c r="AB6" s="19">
        <v>80</v>
      </c>
      <c r="AC6" s="19">
        <v>250000</v>
      </c>
      <c r="AD6" s="18" t="s">
        <v>19</v>
      </c>
      <c r="AE6" s="18" t="s">
        <v>20</v>
      </c>
      <c r="AF6" s="20">
        <f t="shared" ref="AF6:AF69" ca="1" si="20">SUM(AH6:BQ6)</f>
        <v>4544375.1094683493</v>
      </c>
      <c r="AG6" s="40"/>
      <c r="AH6" s="19">
        <f t="shared" ref="AH6:AW21" ca="1" si="21">IF(AH$4&lt;=$Y6,(VLOOKUP(DATE(YEAR($AA6),MONTH($AA6)+AH$4,DAY($AA6)),INDIRECT($AF$3),IF($AD6="USD",2,IF($AD6="EUR",3,IF($AD6="YEN",4,5))),0))*$Z6*$AC6,"")</f>
        <v>239064.68775145005</v>
      </c>
      <c r="AI6" s="19">
        <f t="shared" ca="1" si="21"/>
        <v>237931.23727970003</v>
      </c>
      <c r="AJ6" s="19">
        <f t="shared" ca="1" si="21"/>
        <v>234808.7331028</v>
      </c>
      <c r="AK6" s="19">
        <f t="shared" ca="1" si="21"/>
        <v>233755.85513285</v>
      </c>
      <c r="AL6" s="19">
        <f t="shared" ca="1" si="21"/>
        <v>234270.30416219999</v>
      </c>
      <c r="AM6" s="19">
        <f t="shared" ca="1" si="21"/>
        <v>229117.82056495</v>
      </c>
      <c r="AN6" s="19">
        <f t="shared" ca="1" si="21"/>
        <v>233637.87396949998</v>
      </c>
      <c r="AO6" s="19">
        <f t="shared" ca="1" si="21"/>
        <v>233047.32868845001</v>
      </c>
      <c r="AP6" s="19">
        <f t="shared" ca="1" si="21"/>
        <v>228131.76661435</v>
      </c>
      <c r="AQ6" s="19">
        <f t="shared" ca="1" si="21"/>
        <v>225187.67297715001</v>
      </c>
      <c r="AR6" s="19">
        <f t="shared" ca="1" si="21"/>
        <v>226240.55094709998</v>
      </c>
      <c r="AS6" s="19">
        <f t="shared" ca="1" si="21"/>
        <v>221822.81183055002</v>
      </c>
      <c r="AT6" s="19">
        <f t="shared" ca="1" si="21"/>
        <v>220882.79930955</v>
      </c>
      <c r="AU6" s="19">
        <f t="shared" ca="1" si="21"/>
        <v>242492.53613159998</v>
      </c>
      <c r="AV6" s="19">
        <f t="shared" ca="1" si="21"/>
        <v>264209.38322390005</v>
      </c>
      <c r="AW6" s="19">
        <f t="shared" ca="1" si="21"/>
        <v>255976.91982569997</v>
      </c>
      <c r="AX6" s="19">
        <f t="shared" ca="1" si="15"/>
        <v>249281.72860470001</v>
      </c>
      <c r="AY6" s="19">
        <f t="shared" ca="1" si="16"/>
        <v>257570.14512914998</v>
      </c>
      <c r="AZ6" s="19">
        <f t="shared" ca="1" si="16"/>
        <v>276944.95422269998</v>
      </c>
      <c r="BA6" s="19" t="str">
        <f t="shared" ca="1" si="16"/>
        <v/>
      </c>
      <c r="BB6" s="19" t="str">
        <f t="shared" ca="1" si="16"/>
        <v/>
      </c>
      <c r="BC6" s="19" t="str">
        <f t="shared" ca="1" si="16"/>
        <v/>
      </c>
      <c r="BD6" s="19" t="str">
        <f t="shared" ca="1" si="16"/>
        <v/>
      </c>
      <c r="BE6" s="19" t="str">
        <f t="shared" ca="1" si="16"/>
        <v/>
      </c>
      <c r="BF6" s="19" t="str">
        <f t="shared" ca="1" si="16"/>
        <v/>
      </c>
      <c r="BG6" s="19" t="str">
        <f t="shared" ca="1" si="16"/>
        <v/>
      </c>
      <c r="BH6" s="19" t="str">
        <f t="shared" ca="1" si="16"/>
        <v/>
      </c>
      <c r="BI6" s="19" t="str">
        <f t="shared" ca="1" si="16"/>
        <v/>
      </c>
      <c r="BJ6" s="19" t="str">
        <f t="shared" ca="1" si="16"/>
        <v/>
      </c>
      <c r="BK6" s="19" t="str">
        <f t="shared" ca="1" si="16"/>
        <v/>
      </c>
      <c r="BL6" s="19" t="str">
        <f t="shared" ca="1" si="16"/>
        <v/>
      </c>
      <c r="BM6" s="19" t="str">
        <f t="shared" ca="1" si="16"/>
        <v/>
      </c>
      <c r="BN6" s="19" t="str">
        <f t="shared" ca="1" si="17"/>
        <v/>
      </c>
      <c r="BO6" s="19" t="str">
        <f t="shared" ca="1" si="17"/>
        <v/>
      </c>
      <c r="BP6" s="19" t="str">
        <f t="shared" ca="1" si="17"/>
        <v/>
      </c>
      <c r="BQ6" s="20" t="str">
        <f t="shared" ca="1" si="17"/>
        <v/>
      </c>
    </row>
    <row r="7" spans="1:69" x14ac:dyDescent="0.25">
      <c r="C7" s="26"/>
      <c r="D7" s="31" t="s">
        <v>21</v>
      </c>
      <c r="E7" s="56">
        <v>1</v>
      </c>
      <c r="F7" s="31" t="s">
        <v>23</v>
      </c>
      <c r="G7" s="56">
        <v>0.93</v>
      </c>
      <c r="H7" s="26"/>
      <c r="I7" s="26"/>
      <c r="J7" s="85">
        <f t="shared" ca="1" si="5"/>
        <v>0</v>
      </c>
      <c r="K7" s="86">
        <f t="shared" ca="1" si="6"/>
        <v>0</v>
      </c>
      <c r="L7" s="86">
        <f t="shared" ca="1" si="7"/>
        <v>0</v>
      </c>
      <c r="M7" s="86">
        <f t="shared" ca="1" si="8"/>
        <v>0</v>
      </c>
      <c r="N7" s="86">
        <f t="shared" ca="1" si="9"/>
        <v>0</v>
      </c>
      <c r="O7" s="87">
        <f t="shared" ca="1" si="10"/>
        <v>0</v>
      </c>
      <c r="P7" s="48">
        <f t="shared" ca="1" si="18"/>
        <v>0</v>
      </c>
      <c r="Q7" s="49">
        <f t="shared" si="11"/>
        <v>1</v>
      </c>
      <c r="R7" s="49">
        <f t="shared" si="12"/>
        <v>0.97</v>
      </c>
      <c r="S7" s="50">
        <f t="array" aca="1" ref="S7" ca="1">IF($U7=0,0,SUM(OFFSET($AH7,0,$W7,1,$U7)/OFFSET($AH$3,0,0,1,$U7)))</f>
        <v>0</v>
      </c>
      <c r="T7" s="51">
        <f t="array" aca="1" ref="T7" ca="1">IF(U7=0,0,SUM(OFFSET(AH7,0,W7,1,U7)))</f>
        <v>0</v>
      </c>
      <c r="U7" s="51">
        <f t="shared" ca="1" si="13"/>
        <v>0</v>
      </c>
      <c r="V7" s="46">
        <f t="shared" ca="1" si="19"/>
        <v>2802810.6667629001</v>
      </c>
      <c r="W7" s="52">
        <f t="shared" ca="1" si="14"/>
        <v>31</v>
      </c>
      <c r="X7" s="55">
        <v>210</v>
      </c>
      <c r="Y7" s="19">
        <v>3</v>
      </c>
      <c r="Z7" s="44">
        <v>5.6801102999999999E-2</v>
      </c>
      <c r="AA7" s="17">
        <v>43474</v>
      </c>
      <c r="AB7" s="19">
        <v>12</v>
      </c>
      <c r="AC7" s="19">
        <v>250000</v>
      </c>
      <c r="AD7" s="18" t="s">
        <v>17</v>
      </c>
      <c r="AE7" s="18" t="s">
        <v>21</v>
      </c>
      <c r="AF7" s="20">
        <f t="shared" ca="1" si="20"/>
        <v>2802810.6667629001</v>
      </c>
      <c r="AG7" s="40"/>
      <c r="AH7" s="19">
        <f t="shared" ca="1" si="21"/>
        <v>938109.97681709996</v>
      </c>
      <c r="AI7" s="19">
        <f t="shared" ca="1" si="21"/>
        <v>936715.50973845006</v>
      </c>
      <c r="AJ7" s="19">
        <f t="shared" ca="1" si="21"/>
        <v>927985.18020734994</v>
      </c>
      <c r="AK7" s="19" t="str">
        <f t="shared" ca="1" si="21"/>
        <v/>
      </c>
      <c r="AL7" s="19" t="str">
        <f t="shared" ca="1" si="21"/>
        <v/>
      </c>
      <c r="AM7" s="19" t="str">
        <f t="shared" ca="1" si="21"/>
        <v/>
      </c>
      <c r="AN7" s="19" t="str">
        <f t="shared" ca="1" si="21"/>
        <v/>
      </c>
      <c r="AO7" s="19" t="str">
        <f t="shared" ca="1" si="21"/>
        <v/>
      </c>
      <c r="AP7" s="19" t="str">
        <f t="shared" ca="1" si="21"/>
        <v/>
      </c>
      <c r="AQ7" s="19" t="str">
        <f t="shared" ca="1" si="21"/>
        <v/>
      </c>
      <c r="AR7" s="19" t="str">
        <f t="shared" ca="1" si="21"/>
        <v/>
      </c>
      <c r="AS7" s="19" t="str">
        <f t="shared" ca="1" si="21"/>
        <v/>
      </c>
      <c r="AT7" s="19" t="str">
        <f t="shared" ca="1" si="21"/>
        <v/>
      </c>
      <c r="AU7" s="19" t="str">
        <f t="shared" ca="1" si="21"/>
        <v/>
      </c>
      <c r="AV7" s="19" t="str">
        <f t="shared" ca="1" si="21"/>
        <v/>
      </c>
      <c r="AW7" s="19" t="str">
        <f t="shared" ca="1" si="21"/>
        <v/>
      </c>
      <c r="AX7" s="19" t="str">
        <f t="shared" ca="1" si="15"/>
        <v/>
      </c>
      <c r="AY7" s="19" t="str">
        <f t="shared" ca="1" si="16"/>
        <v/>
      </c>
      <c r="AZ7" s="19" t="str">
        <f t="shared" ca="1" si="16"/>
        <v/>
      </c>
      <c r="BA7" s="19" t="str">
        <f t="shared" ca="1" si="16"/>
        <v/>
      </c>
      <c r="BB7" s="19" t="str">
        <f t="shared" ca="1" si="16"/>
        <v/>
      </c>
      <c r="BC7" s="19" t="str">
        <f t="shared" ca="1" si="16"/>
        <v/>
      </c>
      <c r="BD7" s="19" t="str">
        <f t="shared" ca="1" si="16"/>
        <v/>
      </c>
      <c r="BE7" s="19" t="str">
        <f t="shared" ca="1" si="16"/>
        <v/>
      </c>
      <c r="BF7" s="19" t="str">
        <f t="shared" ca="1" si="16"/>
        <v/>
      </c>
      <c r="BG7" s="19" t="str">
        <f t="shared" ca="1" si="16"/>
        <v/>
      </c>
      <c r="BH7" s="19" t="str">
        <f t="shared" ca="1" si="16"/>
        <v/>
      </c>
      <c r="BI7" s="19" t="str">
        <f t="shared" ca="1" si="16"/>
        <v/>
      </c>
      <c r="BJ7" s="19" t="str">
        <f t="shared" ca="1" si="16"/>
        <v/>
      </c>
      <c r="BK7" s="19" t="str">
        <f t="shared" ca="1" si="16"/>
        <v/>
      </c>
      <c r="BL7" s="19" t="str">
        <f t="shared" ca="1" si="16"/>
        <v/>
      </c>
      <c r="BM7" s="19" t="str">
        <f t="shared" ca="1" si="16"/>
        <v/>
      </c>
      <c r="BN7" s="19" t="str">
        <f t="shared" ca="1" si="17"/>
        <v/>
      </c>
      <c r="BO7" s="19" t="str">
        <f t="shared" ca="1" si="17"/>
        <v/>
      </c>
      <c r="BP7" s="19" t="str">
        <f t="shared" ca="1" si="17"/>
        <v/>
      </c>
      <c r="BQ7" s="20" t="str">
        <f t="shared" ca="1" si="17"/>
        <v/>
      </c>
    </row>
    <row r="8" spans="1:69" ht="15.75" x14ac:dyDescent="0.25">
      <c r="A8" s="38">
        <f ca="1">$V$4</f>
        <v>1967855448.0087955</v>
      </c>
      <c r="B8" s="34" t="s">
        <v>63</v>
      </c>
      <c r="C8" s="26"/>
      <c r="D8" s="31" t="s">
        <v>20</v>
      </c>
      <c r="E8" s="56">
        <v>0.98</v>
      </c>
      <c r="F8" s="31" t="s">
        <v>17</v>
      </c>
      <c r="G8" s="56">
        <v>0.97</v>
      </c>
      <c r="H8" s="26"/>
      <c r="I8" s="26"/>
      <c r="J8" s="85">
        <f t="shared" ca="1" si="5"/>
        <v>0</v>
      </c>
      <c r="K8" s="86">
        <f t="shared" ca="1" si="6"/>
        <v>0</v>
      </c>
      <c r="L8" s="86">
        <f t="shared" ca="1" si="7"/>
        <v>0</v>
      </c>
      <c r="M8" s="86">
        <f t="shared" ca="1" si="8"/>
        <v>0</v>
      </c>
      <c r="N8" s="86">
        <f t="shared" ca="1" si="9"/>
        <v>0</v>
      </c>
      <c r="O8" s="87">
        <f t="shared" ca="1" si="10"/>
        <v>0</v>
      </c>
      <c r="P8" s="48">
        <f t="shared" ca="1" si="18"/>
        <v>0</v>
      </c>
      <c r="Q8" s="49">
        <f t="shared" si="11"/>
        <v>1</v>
      </c>
      <c r="R8" s="49">
        <f t="shared" si="12"/>
        <v>0.5</v>
      </c>
      <c r="S8" s="50">
        <f t="array" aca="1" ref="S8" ca="1">IF($U8=0,0,SUM(OFFSET($AH8,0,$W8,1,$U8)/OFFSET($AH$3,0,0,1,$U8)))</f>
        <v>0</v>
      </c>
      <c r="T8" s="51">
        <f t="array" aca="1" ref="T8" ca="1">IF(U8=0,0,SUM(OFFSET(AH8,0,W8,1,U8)))</f>
        <v>0</v>
      </c>
      <c r="U8" s="51">
        <f t="shared" ca="1" si="13"/>
        <v>0</v>
      </c>
      <c r="V8" s="46">
        <f t="shared" ca="1" si="19"/>
        <v>843568.85910959984</v>
      </c>
      <c r="W8" s="52">
        <f t="shared" ca="1" si="14"/>
        <v>31</v>
      </c>
      <c r="X8" s="55">
        <v>267</v>
      </c>
      <c r="Y8" s="19">
        <v>2</v>
      </c>
      <c r="Z8" s="44">
        <v>5.6437939999999999E-2</v>
      </c>
      <c r="AA8" s="27">
        <v>43474</v>
      </c>
      <c r="AB8" s="19">
        <v>12</v>
      </c>
      <c r="AC8" s="19">
        <v>100000</v>
      </c>
      <c r="AD8" s="28" t="s">
        <v>19</v>
      </c>
      <c r="AE8" s="18" t="s">
        <v>21</v>
      </c>
      <c r="AF8" s="20">
        <f t="shared" ca="1" si="20"/>
        <v>843568.85910959984</v>
      </c>
      <c r="AG8" s="40"/>
      <c r="AH8" s="19">
        <f t="shared" ca="1" si="21"/>
        <v>422694.20914759993</v>
      </c>
      <c r="AI8" s="19">
        <f t="shared" ca="1" si="21"/>
        <v>420874.64996199991</v>
      </c>
      <c r="AJ8" s="19" t="str">
        <f t="shared" ca="1" si="21"/>
        <v/>
      </c>
      <c r="AK8" s="19" t="str">
        <f t="shared" ca="1" si="21"/>
        <v/>
      </c>
      <c r="AL8" s="19" t="str">
        <f t="shared" ca="1" si="21"/>
        <v/>
      </c>
      <c r="AM8" s="19" t="str">
        <f t="shared" ca="1" si="21"/>
        <v/>
      </c>
      <c r="AN8" s="19" t="str">
        <f t="shared" ca="1" si="21"/>
        <v/>
      </c>
      <c r="AO8" s="19" t="str">
        <f t="shared" ca="1" si="21"/>
        <v/>
      </c>
      <c r="AP8" s="19" t="str">
        <f t="shared" ca="1" si="21"/>
        <v/>
      </c>
      <c r="AQ8" s="19" t="str">
        <f t="shared" ca="1" si="21"/>
        <v/>
      </c>
      <c r="AR8" s="19" t="str">
        <f t="shared" ca="1" si="21"/>
        <v/>
      </c>
      <c r="AS8" s="19" t="str">
        <f t="shared" ca="1" si="21"/>
        <v/>
      </c>
      <c r="AT8" s="19" t="str">
        <f t="shared" ca="1" si="21"/>
        <v/>
      </c>
      <c r="AU8" s="19" t="str">
        <f t="shared" ca="1" si="21"/>
        <v/>
      </c>
      <c r="AV8" s="19" t="str">
        <f t="shared" ca="1" si="21"/>
        <v/>
      </c>
      <c r="AW8" s="19" t="str">
        <f t="shared" ca="1" si="21"/>
        <v/>
      </c>
      <c r="AX8" s="19" t="str">
        <f t="shared" ca="1" si="15"/>
        <v/>
      </c>
      <c r="AY8" s="19" t="str">
        <f t="shared" ca="1" si="16"/>
        <v/>
      </c>
      <c r="AZ8" s="19" t="str">
        <f t="shared" ca="1" si="16"/>
        <v/>
      </c>
      <c r="BA8" s="19" t="str">
        <f t="shared" ca="1" si="16"/>
        <v/>
      </c>
      <c r="BB8" s="19" t="str">
        <f t="shared" ca="1" si="16"/>
        <v/>
      </c>
      <c r="BC8" s="19" t="str">
        <f t="shared" ca="1" si="16"/>
        <v/>
      </c>
      <c r="BD8" s="19" t="str">
        <f t="shared" ca="1" si="16"/>
        <v/>
      </c>
      <c r="BE8" s="19" t="str">
        <f t="shared" ca="1" si="16"/>
        <v/>
      </c>
      <c r="BF8" s="19" t="str">
        <f t="shared" ca="1" si="16"/>
        <v/>
      </c>
      <c r="BG8" s="19" t="str">
        <f t="shared" ca="1" si="16"/>
        <v/>
      </c>
      <c r="BH8" s="19" t="str">
        <f t="shared" ca="1" si="16"/>
        <v/>
      </c>
      <c r="BI8" s="19" t="str">
        <f t="shared" ca="1" si="16"/>
        <v/>
      </c>
      <c r="BJ8" s="19" t="str">
        <f t="shared" ca="1" si="16"/>
        <v/>
      </c>
      <c r="BK8" s="19" t="str">
        <f t="shared" ca="1" si="16"/>
        <v/>
      </c>
      <c r="BL8" s="19" t="str">
        <f t="shared" ca="1" si="16"/>
        <v/>
      </c>
      <c r="BM8" s="19" t="str">
        <f t="shared" ca="1" si="16"/>
        <v/>
      </c>
      <c r="BN8" s="19" t="str">
        <f t="shared" ca="1" si="17"/>
        <v/>
      </c>
      <c r="BO8" s="19" t="str">
        <f t="shared" ca="1" si="17"/>
        <v/>
      </c>
      <c r="BP8" s="19" t="str">
        <f t="shared" ca="1" si="17"/>
        <v/>
      </c>
      <c r="BQ8" s="20" t="str">
        <f t="shared" ca="1" si="17"/>
        <v/>
      </c>
    </row>
    <row r="9" spans="1:69" x14ac:dyDescent="0.25">
      <c r="A9" s="2"/>
      <c r="B9" s="26"/>
      <c r="C9" s="26"/>
      <c r="D9" s="31" t="s">
        <v>26</v>
      </c>
      <c r="E9" s="56">
        <v>0.99</v>
      </c>
      <c r="F9" s="31" t="s">
        <v>25</v>
      </c>
      <c r="G9" s="56">
        <v>0.995</v>
      </c>
      <c r="H9" s="26"/>
      <c r="I9" s="26"/>
      <c r="J9" s="85">
        <f t="shared" ca="1" si="5"/>
        <v>0</v>
      </c>
      <c r="K9" s="86">
        <f t="shared" ca="1" si="6"/>
        <v>0</v>
      </c>
      <c r="L9" s="86">
        <f t="shared" ca="1" si="7"/>
        <v>0</v>
      </c>
      <c r="M9" s="86">
        <f t="shared" ca="1" si="8"/>
        <v>0</v>
      </c>
      <c r="N9" s="86">
        <f t="shared" ca="1" si="9"/>
        <v>0</v>
      </c>
      <c r="O9" s="87">
        <f t="shared" ca="1" si="10"/>
        <v>0</v>
      </c>
      <c r="P9" s="48">
        <f t="shared" ca="1" si="18"/>
        <v>0</v>
      </c>
      <c r="Q9" s="49">
        <f t="shared" si="11"/>
        <v>0.97</v>
      </c>
      <c r="R9" s="49">
        <f t="shared" si="12"/>
        <v>0.5</v>
      </c>
      <c r="S9" s="50">
        <f t="array" aca="1" ref="S9" ca="1">IF($U9=0,0,SUM(OFFSET($AH9,0,$W9,1,$U9)/OFFSET($AH$3,0,0,1,$U9)))</f>
        <v>0</v>
      </c>
      <c r="T9" s="51">
        <f t="array" aca="1" ref="T9" ca="1">IF(U9=0,0,SUM(OFFSET(AH9,0,W9,1,U9)))</f>
        <v>0</v>
      </c>
      <c r="U9" s="51">
        <f t="shared" ca="1" si="13"/>
        <v>0</v>
      </c>
      <c r="V9" s="46">
        <f t="shared" ca="1" si="19"/>
        <v>9504019.0047474001</v>
      </c>
      <c r="W9" s="52">
        <f t="shared" ca="1" si="14"/>
        <v>31</v>
      </c>
      <c r="X9" s="99">
        <v>39</v>
      </c>
      <c r="Y9" s="29">
        <v>7</v>
      </c>
      <c r="Z9" s="44">
        <v>3.7033164E-2</v>
      </c>
      <c r="AA9" s="27">
        <v>43475</v>
      </c>
      <c r="AB9" s="19">
        <v>13</v>
      </c>
      <c r="AC9" s="19">
        <v>500000</v>
      </c>
      <c r="AD9" s="28" t="s">
        <v>19</v>
      </c>
      <c r="AE9" s="18" t="s">
        <v>22</v>
      </c>
      <c r="AF9" s="20">
        <f t="shared" ca="1" si="20"/>
        <v>9504019.0047474001</v>
      </c>
      <c r="AG9" s="40"/>
      <c r="AH9" s="29">
        <f t="shared" ca="1" si="21"/>
        <v>1386806.8155228</v>
      </c>
      <c r="AI9" s="29">
        <f t="shared" ca="1" si="21"/>
        <v>1380837.0694859999</v>
      </c>
      <c r="AJ9" s="29">
        <f t="shared" ca="1" si="21"/>
        <v>1351169.8018056001</v>
      </c>
      <c r="AK9" s="29">
        <f t="shared" ca="1" si="21"/>
        <v>1353354.7584816001</v>
      </c>
      <c r="AL9" s="19">
        <f t="shared" ca="1" si="21"/>
        <v>1356534.0556109999</v>
      </c>
      <c r="AM9" s="19">
        <f t="shared" ca="1" si="21"/>
        <v>1323243.0928332</v>
      </c>
      <c r="AN9" s="19">
        <f t="shared" ca="1" si="21"/>
        <v>1352073.4110071999</v>
      </c>
      <c r="AO9" s="19" t="str">
        <f t="shared" ca="1" si="21"/>
        <v/>
      </c>
      <c r="AP9" s="19" t="str">
        <f t="shared" ca="1" si="21"/>
        <v/>
      </c>
      <c r="AQ9" s="19" t="str">
        <f t="shared" ca="1" si="21"/>
        <v/>
      </c>
      <c r="AR9" s="19" t="str">
        <f t="shared" ca="1" si="21"/>
        <v/>
      </c>
      <c r="AS9" s="19" t="str">
        <f t="shared" ca="1" si="21"/>
        <v/>
      </c>
      <c r="AT9" s="19" t="str">
        <f t="shared" ca="1" si="21"/>
        <v/>
      </c>
      <c r="AU9" s="19" t="str">
        <f t="shared" ca="1" si="21"/>
        <v/>
      </c>
      <c r="AV9" s="19" t="str">
        <f t="shared" ca="1" si="21"/>
        <v/>
      </c>
      <c r="AW9" s="19" t="str">
        <f t="shared" ca="1" si="21"/>
        <v/>
      </c>
      <c r="AX9" s="19" t="str">
        <f t="shared" ca="1" si="15"/>
        <v/>
      </c>
      <c r="AY9" s="19" t="str">
        <f t="shared" ca="1" si="16"/>
        <v/>
      </c>
      <c r="AZ9" s="19" t="str">
        <f t="shared" ca="1" si="16"/>
        <v/>
      </c>
      <c r="BA9" s="19" t="str">
        <f t="shared" ca="1" si="16"/>
        <v/>
      </c>
      <c r="BB9" s="19" t="str">
        <f t="shared" ca="1" si="16"/>
        <v/>
      </c>
      <c r="BC9" s="19" t="str">
        <f t="shared" ca="1" si="16"/>
        <v/>
      </c>
      <c r="BD9" s="19" t="str">
        <f t="shared" ca="1" si="16"/>
        <v/>
      </c>
      <c r="BE9" s="19" t="str">
        <f t="shared" ca="1" si="16"/>
        <v/>
      </c>
      <c r="BF9" s="19" t="str">
        <f t="shared" ca="1" si="16"/>
        <v/>
      </c>
      <c r="BG9" s="19" t="str">
        <f t="shared" ca="1" si="16"/>
        <v/>
      </c>
      <c r="BH9" s="19" t="str">
        <f t="shared" ca="1" si="16"/>
        <v/>
      </c>
      <c r="BI9" s="19" t="str">
        <f t="shared" ca="1" si="16"/>
        <v/>
      </c>
      <c r="BJ9" s="19" t="str">
        <f t="shared" ca="1" si="16"/>
        <v/>
      </c>
      <c r="BK9" s="19" t="str">
        <f t="shared" ca="1" si="16"/>
        <v/>
      </c>
      <c r="BL9" s="29" t="str">
        <f t="shared" ca="1" si="16"/>
        <v/>
      </c>
      <c r="BM9" s="29" t="str">
        <f t="shared" ca="1" si="16"/>
        <v/>
      </c>
      <c r="BN9" s="29" t="str">
        <f t="shared" ca="1" si="17"/>
        <v/>
      </c>
      <c r="BO9" s="29" t="str">
        <f t="shared" ca="1" si="17"/>
        <v/>
      </c>
      <c r="BP9" s="29" t="str">
        <f t="shared" ca="1" si="17"/>
        <v/>
      </c>
      <c r="BQ9" s="100" t="str">
        <f t="shared" ca="1" si="17"/>
        <v/>
      </c>
    </row>
    <row r="10" spans="1:69" ht="15.75" x14ac:dyDescent="0.25">
      <c r="A10" s="38">
        <f ca="1">$P$4</f>
        <v>448143790.33110756</v>
      </c>
      <c r="B10" s="34" t="s">
        <v>64</v>
      </c>
      <c r="C10" s="26"/>
      <c r="D10" s="31" t="s">
        <v>18</v>
      </c>
      <c r="E10" s="56">
        <v>0.95</v>
      </c>
      <c r="F10" s="31"/>
      <c r="G10" s="32"/>
      <c r="H10" s="26"/>
      <c r="I10" s="26"/>
      <c r="J10" s="85">
        <f t="shared" ca="1" si="5"/>
        <v>0</v>
      </c>
      <c r="K10" s="86">
        <f t="shared" ca="1" si="6"/>
        <v>0</v>
      </c>
      <c r="L10" s="86">
        <f t="shared" ca="1" si="7"/>
        <v>0</v>
      </c>
      <c r="M10" s="86">
        <f t="shared" ca="1" si="8"/>
        <v>0</v>
      </c>
      <c r="N10" s="86">
        <f t="shared" ca="1" si="9"/>
        <v>0</v>
      </c>
      <c r="O10" s="87">
        <f t="shared" ca="1" si="10"/>
        <v>0</v>
      </c>
      <c r="P10" s="48">
        <f t="shared" ca="1" si="18"/>
        <v>0</v>
      </c>
      <c r="Q10" s="49">
        <f t="shared" si="11"/>
        <v>1</v>
      </c>
      <c r="R10" s="57">
        <f t="shared" si="12"/>
        <v>0.93</v>
      </c>
      <c r="S10" s="50">
        <f t="array" aca="1" ref="S10" ca="1">IF($U10=0,0,SUM(OFFSET($AH10,0,$W10,1,$U10)/OFFSET($AH$3,0,0,1,$U10)))</f>
        <v>0</v>
      </c>
      <c r="T10" s="51">
        <f t="array" aca="1" ref="T10" ca="1">IF(U10=0,0,SUM(OFFSET(AH10,0,W10,1,U10)))</f>
        <v>0</v>
      </c>
      <c r="U10" s="51">
        <f t="shared" ca="1" si="13"/>
        <v>0</v>
      </c>
      <c r="V10" s="46">
        <f t="shared" ca="1" si="19"/>
        <v>1234231.5894999995</v>
      </c>
      <c r="W10" s="52">
        <f t="shared" ca="1" si="14"/>
        <v>31</v>
      </c>
      <c r="X10" s="99">
        <v>90</v>
      </c>
      <c r="Y10" s="29">
        <v>26</v>
      </c>
      <c r="Z10" s="44">
        <v>2.7125969E-2</v>
      </c>
      <c r="AA10" s="27">
        <v>43476</v>
      </c>
      <c r="AB10" s="19">
        <v>57</v>
      </c>
      <c r="AC10" s="19">
        <v>1750000</v>
      </c>
      <c r="AD10" s="28" t="s">
        <v>23</v>
      </c>
      <c r="AE10" s="18" t="s">
        <v>24</v>
      </c>
      <c r="AF10" s="20">
        <f t="shared" ca="1" si="20"/>
        <v>1234231.5894999995</v>
      </c>
      <c r="AG10" s="40"/>
      <c r="AH10" s="29">
        <f t="shared" ca="1" si="21"/>
        <v>47470.445749999999</v>
      </c>
      <c r="AI10" s="29">
        <f t="shared" ca="1" si="21"/>
        <v>47470.445749999999</v>
      </c>
      <c r="AJ10" s="29">
        <f t="shared" ca="1" si="21"/>
        <v>47470.445749999999</v>
      </c>
      <c r="AK10" s="29">
        <f t="shared" ca="1" si="21"/>
        <v>47470.445749999999</v>
      </c>
      <c r="AL10" s="19">
        <f t="shared" ca="1" si="21"/>
        <v>47470.445749999999</v>
      </c>
      <c r="AM10" s="19">
        <f t="shared" ca="1" si="21"/>
        <v>47470.445749999999</v>
      </c>
      <c r="AN10" s="19">
        <f t="shared" ca="1" si="21"/>
        <v>47470.445749999999</v>
      </c>
      <c r="AO10" s="19">
        <f t="shared" ca="1" si="21"/>
        <v>47470.445749999999</v>
      </c>
      <c r="AP10" s="19">
        <f t="shared" ca="1" si="21"/>
        <v>47470.445749999999</v>
      </c>
      <c r="AQ10" s="19">
        <f t="shared" ca="1" si="21"/>
        <v>47470.445749999999</v>
      </c>
      <c r="AR10" s="19">
        <f t="shared" ca="1" si="21"/>
        <v>47470.445749999999</v>
      </c>
      <c r="AS10" s="19">
        <f t="shared" ca="1" si="21"/>
        <v>47470.445749999999</v>
      </c>
      <c r="AT10" s="19">
        <f t="shared" ca="1" si="21"/>
        <v>47470.445749999999</v>
      </c>
      <c r="AU10" s="19">
        <f t="shared" ca="1" si="21"/>
        <v>47470.445749999999</v>
      </c>
      <c r="AV10" s="19">
        <f t="shared" ca="1" si="21"/>
        <v>47470.445749999999</v>
      </c>
      <c r="AW10" s="19">
        <f t="shared" ca="1" si="21"/>
        <v>47470.445749999999</v>
      </c>
      <c r="AX10" s="19">
        <f t="shared" ca="1" si="15"/>
        <v>47470.445749999999</v>
      </c>
      <c r="AY10" s="19">
        <f t="shared" ca="1" si="16"/>
        <v>47470.445749999999</v>
      </c>
      <c r="AZ10" s="19">
        <f t="shared" ca="1" si="16"/>
        <v>47470.445749999999</v>
      </c>
      <c r="BA10" s="19">
        <f t="shared" ca="1" si="16"/>
        <v>47470.445749999999</v>
      </c>
      <c r="BB10" s="19">
        <f t="shared" ca="1" si="16"/>
        <v>47470.445749999999</v>
      </c>
      <c r="BC10" s="19">
        <f t="shared" ca="1" si="16"/>
        <v>47470.445749999999</v>
      </c>
      <c r="BD10" s="19">
        <f t="shared" ca="1" si="16"/>
        <v>47470.445749999999</v>
      </c>
      <c r="BE10" s="19">
        <f t="shared" ca="1" si="16"/>
        <v>47470.445749999999</v>
      </c>
      <c r="BF10" s="19">
        <f t="shared" ca="1" si="16"/>
        <v>47470.445749999999</v>
      </c>
      <c r="BG10" s="19">
        <f t="shared" ca="1" si="16"/>
        <v>47470.445749999999</v>
      </c>
      <c r="BH10" s="19" t="str">
        <f t="shared" ca="1" si="16"/>
        <v/>
      </c>
      <c r="BI10" s="19" t="str">
        <f t="shared" ca="1" si="16"/>
        <v/>
      </c>
      <c r="BJ10" s="19" t="str">
        <f t="shared" ca="1" si="16"/>
        <v/>
      </c>
      <c r="BK10" s="19" t="str">
        <f t="shared" ca="1" si="16"/>
        <v/>
      </c>
      <c r="BL10" s="29" t="str">
        <f t="shared" ca="1" si="16"/>
        <v/>
      </c>
      <c r="BM10" s="29" t="str">
        <f t="shared" ca="1" si="16"/>
        <v/>
      </c>
      <c r="BN10" s="29" t="str">
        <f t="shared" ca="1" si="17"/>
        <v/>
      </c>
      <c r="BO10" s="29" t="str">
        <f t="shared" ca="1" si="17"/>
        <v/>
      </c>
      <c r="BP10" s="29" t="str">
        <f t="shared" ca="1" si="17"/>
        <v/>
      </c>
      <c r="BQ10" s="100" t="str">
        <f t="shared" ca="1" si="17"/>
        <v/>
      </c>
    </row>
    <row r="11" spans="1:69" x14ac:dyDescent="0.25">
      <c r="C11" s="26"/>
      <c r="D11" s="31" t="s">
        <v>24</v>
      </c>
      <c r="E11" s="56">
        <v>1</v>
      </c>
      <c r="F11" s="31"/>
      <c r="G11" s="32"/>
      <c r="H11" s="26"/>
      <c r="I11" s="26"/>
      <c r="J11" s="85">
        <f t="shared" ca="1" si="5"/>
        <v>0</v>
      </c>
      <c r="K11" s="86">
        <f t="shared" ca="1" si="6"/>
        <v>0</v>
      </c>
      <c r="L11" s="86">
        <f t="shared" ca="1" si="7"/>
        <v>0</v>
      </c>
      <c r="M11" s="86">
        <f t="shared" ca="1" si="8"/>
        <v>0</v>
      </c>
      <c r="N11" s="86">
        <f t="shared" ca="1" si="9"/>
        <v>0</v>
      </c>
      <c r="O11" s="87">
        <f t="shared" ca="1" si="10"/>
        <v>0</v>
      </c>
      <c r="P11" s="48">
        <f t="shared" ca="1" si="18"/>
        <v>0</v>
      </c>
      <c r="Q11" s="49">
        <f t="shared" si="11"/>
        <v>0.98</v>
      </c>
      <c r="R11" s="57">
        <f t="shared" si="12"/>
        <v>0.93</v>
      </c>
      <c r="S11" s="50">
        <f t="array" aca="1" ref="S11" ca="1">IF($U11=0,0,SUM(OFFSET($AH11,0,$W11,1,$U11)/OFFSET($AH$3,0,0,1,$U11)))</f>
        <v>0</v>
      </c>
      <c r="T11" s="51">
        <f t="array" aca="1" ref="T11" ca="1">IF(U11=0,0,SUM(OFFSET(AH11,0,W11,1,U11)))</f>
        <v>0</v>
      </c>
      <c r="U11" s="51">
        <f t="shared" ca="1" si="13"/>
        <v>0</v>
      </c>
      <c r="V11" s="46">
        <f ca="1">IF(W11="−",0,IF(W11&gt;Y11,AF11,SUM(OFFSET(AG11,0,0,1,W11+1)
)))</f>
        <v>424431.81599999988</v>
      </c>
      <c r="W11" s="52">
        <f t="shared" ca="1" si="14"/>
        <v>31</v>
      </c>
      <c r="X11" s="99">
        <v>11</v>
      </c>
      <c r="Y11" s="29">
        <v>16</v>
      </c>
      <c r="Z11" s="44">
        <v>1.7684658999999998E-2</v>
      </c>
      <c r="AA11" s="27">
        <v>43477</v>
      </c>
      <c r="AB11" s="19">
        <v>80</v>
      </c>
      <c r="AC11" s="19">
        <v>1500000</v>
      </c>
      <c r="AD11" s="28" t="s">
        <v>23</v>
      </c>
      <c r="AE11" s="18" t="s">
        <v>20</v>
      </c>
      <c r="AF11" s="20">
        <f t="shared" ca="1" si="20"/>
        <v>424431.81599999988</v>
      </c>
      <c r="AG11" s="40"/>
      <c r="AH11" s="29">
        <f t="shared" ca="1" si="21"/>
        <v>26526.988499999996</v>
      </c>
      <c r="AI11" s="29">
        <f t="shared" ca="1" si="21"/>
        <v>26526.988499999996</v>
      </c>
      <c r="AJ11" s="29">
        <f t="shared" ca="1" si="21"/>
        <v>26526.988499999996</v>
      </c>
      <c r="AK11" s="29">
        <f t="shared" ca="1" si="21"/>
        <v>26526.988499999996</v>
      </c>
      <c r="AL11" s="19">
        <f t="shared" ca="1" si="21"/>
        <v>26526.988499999996</v>
      </c>
      <c r="AM11" s="19">
        <f t="shared" ca="1" si="21"/>
        <v>26526.988499999996</v>
      </c>
      <c r="AN11" s="19">
        <f t="shared" ca="1" si="21"/>
        <v>26526.988499999996</v>
      </c>
      <c r="AO11" s="19">
        <f t="shared" ca="1" si="21"/>
        <v>26526.988499999996</v>
      </c>
      <c r="AP11" s="19">
        <f t="shared" ca="1" si="21"/>
        <v>26526.988499999996</v>
      </c>
      <c r="AQ11" s="19">
        <f t="shared" ca="1" si="21"/>
        <v>26526.988499999996</v>
      </c>
      <c r="AR11" s="19">
        <f t="shared" ca="1" si="21"/>
        <v>26526.988499999996</v>
      </c>
      <c r="AS11" s="19">
        <f t="shared" ca="1" si="21"/>
        <v>26526.988499999996</v>
      </c>
      <c r="AT11" s="19">
        <f t="shared" ca="1" si="21"/>
        <v>26526.988499999996</v>
      </c>
      <c r="AU11" s="19">
        <f t="shared" ca="1" si="21"/>
        <v>26526.988499999996</v>
      </c>
      <c r="AV11" s="19">
        <f t="shared" ca="1" si="21"/>
        <v>26526.988499999996</v>
      </c>
      <c r="AW11" s="19">
        <f t="shared" ca="1" si="21"/>
        <v>26526.988499999996</v>
      </c>
      <c r="AX11" s="19" t="str">
        <f t="shared" ca="1" si="15"/>
        <v/>
      </c>
      <c r="AY11" s="19" t="str">
        <f t="shared" ca="1" si="16"/>
        <v/>
      </c>
      <c r="AZ11" s="19" t="str">
        <f t="shared" ca="1" si="16"/>
        <v/>
      </c>
      <c r="BA11" s="19" t="str">
        <f t="shared" ca="1" si="16"/>
        <v/>
      </c>
      <c r="BB11" s="19" t="str">
        <f t="shared" ca="1" si="16"/>
        <v/>
      </c>
      <c r="BC11" s="19" t="str">
        <f t="shared" ca="1" si="16"/>
        <v/>
      </c>
      <c r="BD11" s="19" t="str">
        <f t="shared" ca="1" si="16"/>
        <v/>
      </c>
      <c r="BE11" s="19" t="str">
        <f t="shared" ca="1" si="16"/>
        <v/>
      </c>
      <c r="BF11" s="19" t="str">
        <f t="shared" ca="1" si="16"/>
        <v/>
      </c>
      <c r="BG11" s="19" t="str">
        <f t="shared" ca="1" si="16"/>
        <v/>
      </c>
      <c r="BH11" s="19" t="str">
        <f t="shared" ca="1" si="16"/>
        <v/>
      </c>
      <c r="BI11" s="19" t="str">
        <f t="shared" ca="1" si="16"/>
        <v/>
      </c>
      <c r="BJ11" s="19" t="str">
        <f t="shared" ca="1" si="16"/>
        <v/>
      </c>
      <c r="BK11" s="19" t="str">
        <f t="shared" ca="1" si="16"/>
        <v/>
      </c>
      <c r="BL11" s="29" t="str">
        <f t="shared" ca="1" si="16"/>
        <v/>
      </c>
      <c r="BM11" s="29" t="str">
        <f t="shared" ca="1" si="16"/>
        <v/>
      </c>
      <c r="BN11" s="29" t="str">
        <f t="shared" ca="1" si="17"/>
        <v/>
      </c>
      <c r="BO11" s="29" t="str">
        <f t="shared" ca="1" si="17"/>
        <v/>
      </c>
      <c r="BP11" s="29" t="str">
        <f t="shared" ca="1" si="17"/>
        <v/>
      </c>
      <c r="BQ11" s="100" t="str">
        <f t="shared" ca="1" si="17"/>
        <v/>
      </c>
    </row>
    <row r="12" spans="1:69" ht="15" customHeight="1" x14ac:dyDescent="0.25">
      <c r="A12" s="38"/>
      <c r="B12" s="82" t="s">
        <v>77</v>
      </c>
      <c r="C12" s="26"/>
      <c r="D12" s="26"/>
      <c r="E12" s="26"/>
      <c r="F12" s="26"/>
      <c r="G12" s="26"/>
      <c r="H12" s="26"/>
      <c r="I12" s="26"/>
      <c r="J12" s="85">
        <f t="shared" ca="1" si="5"/>
        <v>380170.28588433622</v>
      </c>
      <c r="K12" s="86">
        <f t="shared" ca="1" si="6"/>
        <v>362736.35290329944</v>
      </c>
      <c r="L12" s="86">
        <f t="shared" ca="1" si="7"/>
        <v>362736.35290329944</v>
      </c>
      <c r="M12" s="86">
        <f t="shared" ca="1" si="8"/>
        <v>330193.52456506056</v>
      </c>
      <c r="N12" s="86">
        <f t="shared" ca="1" si="9"/>
        <v>0</v>
      </c>
      <c r="O12" s="87">
        <f t="shared" ca="1" si="10"/>
        <v>0</v>
      </c>
      <c r="P12" s="48">
        <f ca="1">Q12*R12*S12</f>
        <v>1419202.5899237215</v>
      </c>
      <c r="Q12" s="49">
        <f t="shared" si="11"/>
        <v>0.97</v>
      </c>
      <c r="R12" s="57">
        <f t="shared" si="12"/>
        <v>0.97</v>
      </c>
      <c r="S12" s="50">
        <f t="array" aca="1" ref="S12" ca="1">IF($U12=0,0,SUM(OFFSET($AH12,0,$W12,1,$U12)/OFFSET($AH$3,0,0,1,$U12)))</f>
        <v>1508345.8283810411</v>
      </c>
      <c r="T12" s="51">
        <f t="array" aca="1" ref="T12" ca="1">IF(U12=0,0,SUM(OFFSET(AH12,0,W12,1,U12)))</f>
        <v>1620641.5778531027</v>
      </c>
      <c r="U12" s="51">
        <f ca="1">IF(W12&gt;=Y12,0,DATEDIF($A$3+1,EDATE($AA12,$Y12),"m")+1)</f>
        <v>4</v>
      </c>
      <c r="V12" s="46">
        <f t="shared" ca="1" si="19"/>
        <v>11797861.388509898</v>
      </c>
      <c r="W12" s="52">
        <f t="shared" ca="1" si="14"/>
        <v>31</v>
      </c>
      <c r="X12" s="99">
        <v>190</v>
      </c>
      <c r="Y12" s="29">
        <v>35</v>
      </c>
      <c r="Z12" s="44">
        <v>5.4558295E-2</v>
      </c>
      <c r="AA12" s="27">
        <v>43482</v>
      </c>
      <c r="AB12" s="19">
        <v>13</v>
      </c>
      <c r="AC12" s="19">
        <v>100000</v>
      </c>
      <c r="AD12" s="28" t="s">
        <v>17</v>
      </c>
      <c r="AE12" s="18" t="s">
        <v>22</v>
      </c>
      <c r="AF12" s="20">
        <f t="shared" ca="1" si="20"/>
        <v>13418502.966363002</v>
      </c>
      <c r="AG12" s="40"/>
      <c r="AH12" s="29">
        <f t="shared" ca="1" si="21"/>
        <v>363927.83329980006</v>
      </c>
      <c r="AI12" s="29">
        <f t="shared" ca="1" si="21"/>
        <v>356920.91147295001</v>
      </c>
      <c r="AJ12" s="29">
        <f t="shared" ca="1" si="21"/>
        <v>350494.48990489997</v>
      </c>
      <c r="AK12" s="29">
        <f t="shared" ca="1" si="21"/>
        <v>352227.26135409996</v>
      </c>
      <c r="AL12" s="19">
        <f t="shared" ca="1" si="21"/>
        <v>351533.27984169993</v>
      </c>
      <c r="AM12" s="19">
        <f t="shared" ca="1" si="21"/>
        <v>342696.47280054999</v>
      </c>
      <c r="AN12" s="19">
        <f t="shared" ca="1" si="21"/>
        <v>360063.46926494996</v>
      </c>
      <c r="AO12" s="19">
        <f t="shared" ca="1" si="21"/>
        <v>348230.32066239999</v>
      </c>
      <c r="AP12" s="19">
        <f t="shared" ca="1" si="21"/>
        <v>351058.07709224999</v>
      </c>
      <c r="AQ12" s="19">
        <f t="shared" ca="1" si="21"/>
        <v>348562.58067895001</v>
      </c>
      <c r="AR12" s="19">
        <f t="shared" ca="1" si="21"/>
        <v>342454.77955370001</v>
      </c>
      <c r="AS12" s="19">
        <f t="shared" ca="1" si="21"/>
        <v>335912.14881730004</v>
      </c>
      <c r="AT12" s="19">
        <f t="shared" ca="1" si="21"/>
        <v>346192.02276120003</v>
      </c>
      <c r="AU12" s="19">
        <f t="shared" ca="1" si="21"/>
        <v>404419.90868290002</v>
      </c>
      <c r="AV12" s="19">
        <f t="shared" ca="1" si="21"/>
        <v>407615.38802104996</v>
      </c>
      <c r="AW12" s="19">
        <f t="shared" ca="1" si="21"/>
        <v>399397.27204519999</v>
      </c>
      <c r="AX12" s="19">
        <f t="shared" ca="1" si="15"/>
        <v>380557.20161579998</v>
      </c>
      <c r="AY12" s="19">
        <f t="shared" ca="1" si="16"/>
        <v>388624.19111449993</v>
      </c>
      <c r="AZ12" s="19">
        <f t="shared" ca="1" si="16"/>
        <v>399452.37592314999</v>
      </c>
      <c r="BA12" s="19">
        <f t="shared" ca="1" si="16"/>
        <v>408793.30161010002</v>
      </c>
      <c r="BB12" s="19">
        <f t="shared" ca="1" si="16"/>
        <v>425360.47346979997</v>
      </c>
      <c r="BC12" s="19">
        <f t="shared" ca="1" si="16"/>
        <v>419660.76839114999</v>
      </c>
      <c r="BD12" s="19">
        <f t="shared" ca="1" si="16"/>
        <v>400567.54747295001</v>
      </c>
      <c r="BE12" s="19">
        <f t="shared" ca="1" si="16"/>
        <v>401250.61732634995</v>
      </c>
      <c r="BF12" s="19">
        <f t="shared" ca="1" si="16"/>
        <v>399855.01614025002</v>
      </c>
      <c r="BG12" s="19">
        <f t="shared" ca="1" si="16"/>
        <v>398067.68639604998</v>
      </c>
      <c r="BH12" s="19">
        <f t="shared" ca="1" si="16"/>
        <v>412207.01412825001</v>
      </c>
      <c r="BI12" s="19">
        <f t="shared" ca="1" si="16"/>
        <v>403713.92434559989</v>
      </c>
      <c r="BJ12" s="19">
        <f t="shared" ca="1" si="16"/>
        <v>392995.94729285</v>
      </c>
      <c r="BK12" s="19">
        <f t="shared" ca="1" si="16"/>
        <v>404634.8683652</v>
      </c>
      <c r="BL12" s="101">
        <f t="shared" ca="1" si="16"/>
        <v>400414.238664</v>
      </c>
      <c r="BM12" s="101">
        <f t="shared" ca="1" si="16"/>
        <v>404049.61832749099</v>
      </c>
      <c r="BN12" s="101">
        <f t="shared" ca="1" si="17"/>
        <v>404796.6527244813</v>
      </c>
      <c r="BO12" s="101">
        <f t="shared" ca="1" si="17"/>
        <v>405545.6746673985</v>
      </c>
      <c r="BP12" s="101">
        <f t="shared" ca="1" si="17"/>
        <v>406249.63213373191</v>
      </c>
      <c r="BQ12" s="100" t="str">
        <f t="shared" ca="1" si="17"/>
        <v/>
      </c>
    </row>
    <row r="13" spans="1:69" ht="15.75" x14ac:dyDescent="0.25">
      <c r="A13" s="38">
        <f ca="1">J1</f>
        <v>58692055.804560751</v>
      </c>
      <c r="B13" s="109">
        <v>1</v>
      </c>
      <c r="C13" s="26"/>
      <c r="D13" s="150" t="s">
        <v>53</v>
      </c>
      <c r="E13" s="151"/>
      <c r="F13" s="152"/>
      <c r="G13" s="56">
        <v>0.05</v>
      </c>
      <c r="H13" s="26"/>
      <c r="I13" s="26"/>
      <c r="J13" s="85">
        <f t="shared" ca="1" si="5"/>
        <v>0</v>
      </c>
      <c r="K13" s="86">
        <f t="shared" ca="1" si="6"/>
        <v>0</v>
      </c>
      <c r="L13" s="86">
        <f t="shared" ca="1" si="7"/>
        <v>0</v>
      </c>
      <c r="M13" s="86">
        <f t="shared" ca="1" si="8"/>
        <v>0</v>
      </c>
      <c r="N13" s="86">
        <f t="shared" ca="1" si="9"/>
        <v>0</v>
      </c>
      <c r="O13" s="87">
        <f t="shared" ca="1" si="10"/>
        <v>0</v>
      </c>
      <c r="P13" s="48">
        <f t="shared" ca="1" si="18"/>
        <v>0</v>
      </c>
      <c r="Q13" s="49">
        <f t="shared" si="11"/>
        <v>0.97</v>
      </c>
      <c r="R13" s="57">
        <f t="shared" si="12"/>
        <v>0.97</v>
      </c>
      <c r="S13" s="50">
        <f t="array" aca="1" ref="S13" ca="1">IF($U13=0,0,SUM(OFFSET($AH13,0,$W13,1,$U13)/OFFSET($AH$3,0,0,1,$U13)))</f>
        <v>0</v>
      </c>
      <c r="T13" s="51">
        <f t="array" aca="1" ref="T13" ca="1">IF(U13=0,0,SUM(OFFSET(AH13,0,W13,1,U13)))</f>
        <v>0</v>
      </c>
      <c r="U13" s="51">
        <f t="shared" ref="U13:U76" ca="1" si="22">IF(W13&gt;=Y13,0,DATEDIF($A$3+1,EDATE($AA13,$Y13),"m")+1)</f>
        <v>0</v>
      </c>
      <c r="V13" s="46">
        <f t="shared" ca="1" si="19"/>
        <v>20193202.212527495</v>
      </c>
      <c r="W13" s="52">
        <f t="shared" ca="1" si="14"/>
        <v>31</v>
      </c>
      <c r="X13" s="99">
        <v>33</v>
      </c>
      <c r="Y13" s="29">
        <v>31</v>
      </c>
      <c r="Z13" s="44">
        <v>3.73789E-2</v>
      </c>
      <c r="AA13" s="27">
        <v>43483</v>
      </c>
      <c r="AB13" s="19">
        <v>13</v>
      </c>
      <c r="AC13" s="19">
        <v>250000</v>
      </c>
      <c r="AD13" s="28" t="s">
        <v>17</v>
      </c>
      <c r="AE13" s="18" t="s">
        <v>22</v>
      </c>
      <c r="AF13" s="20">
        <f t="shared" ca="1" si="20"/>
        <v>20193202.212527495</v>
      </c>
      <c r="AG13" s="40"/>
      <c r="AH13" s="29">
        <f t="shared" ca="1" si="21"/>
        <v>623334.27429000009</v>
      </c>
      <c r="AI13" s="29">
        <f t="shared" ca="1" si="21"/>
        <v>611332.84397250006</v>
      </c>
      <c r="AJ13" s="29">
        <f t="shared" ca="1" si="21"/>
        <v>597548.44012499996</v>
      </c>
      <c r="AK13" s="29">
        <f t="shared" ca="1" si="21"/>
        <v>603974.80750749994</v>
      </c>
      <c r="AL13" s="19">
        <f t="shared" ca="1" si="21"/>
        <v>601040.56385750009</v>
      </c>
      <c r="AM13" s="19">
        <f t="shared" ca="1" si="21"/>
        <v>588204.64959749999</v>
      </c>
      <c r="AN13" s="19">
        <f t="shared" ca="1" si="21"/>
        <v>616715.40557249996</v>
      </c>
      <c r="AO13" s="19">
        <f t="shared" ca="1" si="21"/>
        <v>599195.91514250007</v>
      </c>
      <c r="AP13" s="19">
        <f t="shared" ca="1" si="21"/>
        <v>598196.96403999999</v>
      </c>
      <c r="AQ13" s="19">
        <f t="shared" ca="1" si="21"/>
        <v>597016.72527250007</v>
      </c>
      <c r="AR13" s="19">
        <f t="shared" ca="1" si="21"/>
        <v>584349.95053500007</v>
      </c>
      <c r="AS13" s="19">
        <f t="shared" ca="1" si="21"/>
        <v>575011.76684249996</v>
      </c>
      <c r="AT13" s="19">
        <f t="shared" ca="1" si="21"/>
        <v>591600.52266249992</v>
      </c>
      <c r="AU13" s="19">
        <f t="shared" ca="1" si="21"/>
        <v>690477.99235999992</v>
      </c>
      <c r="AV13" s="19">
        <f t="shared" ca="1" si="21"/>
        <v>690987.2798725001</v>
      </c>
      <c r="AW13" s="19">
        <f t="shared" ca="1" si="21"/>
        <v>684086.20045999996</v>
      </c>
      <c r="AX13" s="19">
        <f t="shared" ca="1" si="15"/>
        <v>649292.05139499996</v>
      </c>
      <c r="AY13" s="19">
        <f t="shared" ca="1" si="16"/>
        <v>670146.67417749995</v>
      </c>
      <c r="AZ13" s="19">
        <f t="shared" ca="1" si="16"/>
        <v>681862.15590999997</v>
      </c>
      <c r="BA13" s="19">
        <f t="shared" ca="1" si="16"/>
        <v>702668.18612249999</v>
      </c>
      <c r="BB13" s="19">
        <f t="shared" ca="1" si="16"/>
        <v>728555.87778999994</v>
      </c>
      <c r="BC13" s="19">
        <f t="shared" ca="1" si="16"/>
        <v>712563.31542499992</v>
      </c>
      <c r="BD13" s="19">
        <f t="shared" ca="1" si="16"/>
        <v>681960.27552249993</v>
      </c>
      <c r="BE13" s="19">
        <f t="shared" ca="1" si="16"/>
        <v>687260.60354249994</v>
      </c>
      <c r="BF13" s="19">
        <f t="shared" ca="1" si="16"/>
        <v>689331.39460250002</v>
      </c>
      <c r="BG13" s="19">
        <f t="shared" ca="1" si="16"/>
        <v>683117.15247750003</v>
      </c>
      <c r="BH13" s="19">
        <f t="shared" ca="1" si="16"/>
        <v>706026.68028750003</v>
      </c>
      <c r="BI13" s="19">
        <f t="shared" ca="1" si="16"/>
        <v>690142.51673250005</v>
      </c>
      <c r="BJ13" s="19">
        <f t="shared" ca="1" si="16"/>
        <v>677537.41717999999</v>
      </c>
      <c r="BK13" s="19">
        <f t="shared" ca="1" si="16"/>
        <v>693057.13645999995</v>
      </c>
      <c r="BL13" s="29">
        <f t="shared" ca="1" si="16"/>
        <v>686606.47279249993</v>
      </c>
      <c r="BM13" s="29" t="str">
        <f t="shared" ca="1" si="16"/>
        <v/>
      </c>
      <c r="BN13" s="29" t="str">
        <f t="shared" ca="1" si="17"/>
        <v/>
      </c>
      <c r="BO13" s="29" t="str">
        <f t="shared" ca="1" si="17"/>
        <v/>
      </c>
      <c r="BP13" s="29" t="str">
        <f t="shared" ca="1" si="17"/>
        <v/>
      </c>
      <c r="BQ13" s="100" t="str">
        <f t="shared" ca="1" si="17"/>
        <v/>
      </c>
    </row>
    <row r="14" spans="1:69" ht="15.75" x14ac:dyDescent="0.25">
      <c r="A14" s="38">
        <f ca="1">K1</f>
        <v>51505279.256757177</v>
      </c>
      <c r="B14" s="109">
        <v>2</v>
      </c>
      <c r="C14" s="26"/>
      <c r="D14" s="26"/>
      <c r="E14" s="26"/>
      <c r="F14" s="26"/>
      <c r="G14" s="26"/>
      <c r="H14" s="26"/>
      <c r="I14" s="26"/>
      <c r="J14" s="85">
        <f t="shared" ca="1" si="5"/>
        <v>246854.33889873294</v>
      </c>
      <c r="K14" s="86">
        <f t="shared" ca="1" si="6"/>
        <v>235533.11351890236</v>
      </c>
      <c r="L14" s="86">
        <f t="shared" ca="1" si="7"/>
        <v>235533.11351890236</v>
      </c>
      <c r="M14" s="86">
        <f t="shared" ca="1" si="8"/>
        <v>214400.7397105014</v>
      </c>
      <c r="N14" s="86">
        <f t="shared" ca="1" si="9"/>
        <v>0</v>
      </c>
      <c r="O14" s="87">
        <f t="shared" ca="1" si="10"/>
        <v>0</v>
      </c>
      <c r="P14" s="48">
        <f t="shared" ca="1" si="18"/>
        <v>921519.65547703928</v>
      </c>
      <c r="Q14" s="49">
        <f t="shared" si="11"/>
        <v>0.95</v>
      </c>
      <c r="R14" s="57">
        <f t="shared" si="12"/>
        <v>0.97</v>
      </c>
      <c r="S14" s="50">
        <f t="array" aca="1" ref="S14" ca="1">IF($U14=0,0,SUM(OFFSET($AH14,0,$W14,1,$U14)/OFFSET($AH$3,0,0,1,$U14)))</f>
        <v>1000021.3298719906</v>
      </c>
      <c r="T14" s="51">
        <f t="array" aca="1" ref="T14" ca="1">IF(U14=0,0,SUM(OFFSET(AH14,0,W14,1,U14)))</f>
        <v>1074472.2764439662</v>
      </c>
      <c r="U14" s="51">
        <f t="shared" ca="1" si="22"/>
        <v>4</v>
      </c>
      <c r="V14" s="46">
        <f t="shared" ca="1" si="19"/>
        <v>7828256.8742102999</v>
      </c>
      <c r="W14" s="52">
        <f t="shared" ca="1" si="14"/>
        <v>31</v>
      </c>
      <c r="X14" s="99">
        <v>310</v>
      </c>
      <c r="Y14" s="29">
        <v>35</v>
      </c>
      <c r="Z14" s="44">
        <v>7.2334790000000001E-3</v>
      </c>
      <c r="AA14" s="27">
        <v>43484</v>
      </c>
      <c r="AB14" s="19">
        <v>100</v>
      </c>
      <c r="AC14" s="19">
        <v>500000</v>
      </c>
      <c r="AD14" s="28" t="s">
        <v>17</v>
      </c>
      <c r="AE14" s="18" t="s">
        <v>18</v>
      </c>
      <c r="AF14" s="20">
        <f t="shared" ca="1" si="20"/>
        <v>8902729.1506542657</v>
      </c>
      <c r="AG14" s="40"/>
      <c r="AH14" s="19">
        <f t="shared" ca="1" si="21"/>
        <v>239598.1416565</v>
      </c>
      <c r="AI14" s="19">
        <f t="shared" ca="1" si="21"/>
        <v>233892.37342129997</v>
      </c>
      <c r="AJ14" s="19">
        <f t="shared" ca="1" si="21"/>
        <v>231720.15967759999</v>
      </c>
      <c r="AK14" s="19">
        <f t="shared" ca="1" si="21"/>
        <v>233759.63908165001</v>
      </c>
      <c r="AL14" s="19">
        <f t="shared" ca="1" si="21"/>
        <v>232683.65908040002</v>
      </c>
      <c r="AM14" s="19">
        <f t="shared" ca="1" si="21"/>
        <v>227234.67934970002</v>
      </c>
      <c r="AN14" s="19">
        <f t="shared" ca="1" si="21"/>
        <v>238690.70171595001</v>
      </c>
      <c r="AO14" s="19">
        <f t="shared" ca="1" si="21"/>
        <v>233022.90924550002</v>
      </c>
      <c r="AP14" s="19">
        <f t="shared" ca="1" si="21"/>
        <v>231305.68133090003</v>
      </c>
      <c r="AQ14" s="19">
        <f t="shared" ca="1" si="21"/>
        <v>230582.33343089998</v>
      </c>
      <c r="AR14" s="19">
        <f t="shared" ca="1" si="21"/>
        <v>226346.76980245</v>
      </c>
      <c r="AS14" s="19">
        <f t="shared" ca="1" si="21"/>
        <v>222549.91667534999</v>
      </c>
      <c r="AT14" s="19">
        <f t="shared" ca="1" si="21"/>
        <v>230638.75456709997</v>
      </c>
      <c r="AU14" s="19">
        <f t="shared" ca="1" si="21"/>
        <v>279259.66868745</v>
      </c>
      <c r="AV14" s="19">
        <f t="shared" ca="1" si="21"/>
        <v>267436.54726195004</v>
      </c>
      <c r="AW14" s="19">
        <f t="shared" ca="1" si="21"/>
        <v>263948.92536210001</v>
      </c>
      <c r="AX14" s="19">
        <f t="shared" ca="1" si="15"/>
        <v>251790.170511</v>
      </c>
      <c r="AY14" s="19">
        <f t="shared" ca="1" si="16"/>
        <v>259370.49482905</v>
      </c>
      <c r="AZ14" s="19">
        <f t="shared" ca="1" si="16"/>
        <v>265584.77663795004</v>
      </c>
      <c r="BA14" s="19">
        <f t="shared" ca="1" si="16"/>
        <v>271370.83649005002</v>
      </c>
      <c r="BB14" s="19">
        <f t="shared" ca="1" si="16"/>
        <v>281976.92507380003</v>
      </c>
      <c r="BC14" s="19">
        <f t="shared" ca="1" si="16"/>
        <v>274607.45666859997</v>
      </c>
      <c r="BD14" s="19">
        <f t="shared" ca="1" si="16"/>
        <v>265163.06481224997</v>
      </c>
      <c r="BE14" s="19">
        <f t="shared" ca="1" si="16"/>
        <v>267542.87940325</v>
      </c>
      <c r="BF14" s="19">
        <f t="shared" ca="1" si="16"/>
        <v>266826.76498225</v>
      </c>
      <c r="BG14" s="19">
        <f t="shared" ca="1" si="16"/>
        <v>266402.52143889997</v>
      </c>
      <c r="BH14" s="19">
        <f t="shared" ca="1" si="16"/>
        <v>273257.32781325001</v>
      </c>
      <c r="BI14" s="19">
        <f t="shared" ca="1" si="16"/>
        <v>266550.80775839998</v>
      </c>
      <c r="BJ14" s="19">
        <f t="shared" ca="1" si="16"/>
        <v>261206.71347320001</v>
      </c>
      <c r="BK14" s="19">
        <f t="shared" ca="1" si="16"/>
        <v>268237.65506120003</v>
      </c>
      <c r="BL14" s="29">
        <f t="shared" ca="1" si="16"/>
        <v>265697.61891035002</v>
      </c>
      <c r="BM14" s="29">
        <f t="shared" ca="1" si="16"/>
        <v>267883.16755152791</v>
      </c>
      <c r="BN14" s="29">
        <f t="shared" ca="1" si="17"/>
        <v>268377.39467699133</v>
      </c>
      <c r="BO14" s="29">
        <f t="shared" ca="1" si="17"/>
        <v>268872.96618791646</v>
      </c>
      <c r="BP14" s="29">
        <f t="shared" ca="1" si="17"/>
        <v>269338.74802753038</v>
      </c>
      <c r="BQ14" s="100" t="str">
        <f t="shared" ca="1" si="17"/>
        <v/>
      </c>
    </row>
    <row r="15" spans="1:69" ht="15" customHeight="1" x14ac:dyDescent="0.25">
      <c r="A15" s="38">
        <f ca="1">L1</f>
        <v>51505279.256757177</v>
      </c>
      <c r="B15" s="109">
        <v>2</v>
      </c>
      <c r="D15" s="137" t="s">
        <v>66</v>
      </c>
      <c r="E15" s="138"/>
      <c r="F15" s="138"/>
      <c r="G15" s="139"/>
      <c r="J15" s="85">
        <f t="shared" ca="1" si="5"/>
        <v>0</v>
      </c>
      <c r="K15" s="86">
        <f t="shared" ca="1" si="6"/>
        <v>0</v>
      </c>
      <c r="L15" s="86">
        <f t="shared" ca="1" si="7"/>
        <v>0</v>
      </c>
      <c r="M15" s="86">
        <f t="shared" ca="1" si="8"/>
        <v>0</v>
      </c>
      <c r="N15" s="86">
        <f t="shared" ca="1" si="9"/>
        <v>0</v>
      </c>
      <c r="O15" s="87">
        <f t="shared" ca="1" si="10"/>
        <v>0</v>
      </c>
      <c r="P15" s="48">
        <f t="shared" ca="1" si="18"/>
        <v>0</v>
      </c>
      <c r="Q15" s="49">
        <f t="shared" si="11"/>
        <v>0.98</v>
      </c>
      <c r="R15" s="57">
        <f t="shared" si="12"/>
        <v>0.97</v>
      </c>
      <c r="S15" s="50">
        <f t="array" aca="1" ref="S15" ca="1">IF($U15=0,0,SUM(OFFSET($AH15,0,$W15,1,$U15)/OFFSET($AH$3,0,0,1,$U15)))</f>
        <v>0</v>
      </c>
      <c r="T15" s="51">
        <f t="array" aca="1" ref="T15" ca="1">IF(U15=0,0,SUM(OFFSET(AH15,0,W15,1,U15)))</f>
        <v>0</v>
      </c>
      <c r="U15" s="51">
        <f t="shared" ca="1" si="22"/>
        <v>0</v>
      </c>
      <c r="V15" s="46">
        <f t="shared" ca="1" si="19"/>
        <v>2621840.7606104249</v>
      </c>
      <c r="W15" s="52">
        <f t="shared" ca="1" si="14"/>
        <v>31</v>
      </c>
      <c r="X15" s="99">
        <v>159</v>
      </c>
      <c r="Y15" s="29">
        <v>9</v>
      </c>
      <c r="Z15" s="44">
        <v>1.8058616999999999E-2</v>
      </c>
      <c r="AA15" s="27">
        <v>43485</v>
      </c>
      <c r="AB15" s="19">
        <v>80</v>
      </c>
      <c r="AC15" s="19">
        <v>250000</v>
      </c>
      <c r="AD15" s="28" t="s">
        <v>17</v>
      </c>
      <c r="AE15" s="18" t="s">
        <v>20</v>
      </c>
      <c r="AF15" s="20">
        <f t="shared" ca="1" si="20"/>
        <v>2621840.7606104249</v>
      </c>
      <c r="AG15" s="40"/>
      <c r="AH15" s="19">
        <f t="shared" ca="1" si="21"/>
        <v>298880.04358935001</v>
      </c>
      <c r="AI15" s="19">
        <f t="shared" ca="1" si="21"/>
        <v>290367.66300097498</v>
      </c>
      <c r="AJ15" s="19">
        <f t="shared" ca="1" si="21"/>
        <v>288758.18876084994</v>
      </c>
      <c r="AK15" s="19">
        <f t="shared" ca="1" si="21"/>
        <v>291794.29374397499</v>
      </c>
      <c r="AL15" s="19">
        <f t="shared" ca="1" si="21"/>
        <v>288844.87012245</v>
      </c>
      <c r="AM15" s="19">
        <f t="shared" ca="1" si="21"/>
        <v>283820.96287304995</v>
      </c>
      <c r="AN15" s="19">
        <f t="shared" ca="1" si="21"/>
        <v>300712.99321484996</v>
      </c>
      <c r="AO15" s="19">
        <f t="shared" ca="1" si="21"/>
        <v>289930.64446957497</v>
      </c>
      <c r="AP15" s="19">
        <f t="shared" ca="1" si="21"/>
        <v>288731.10083534999</v>
      </c>
      <c r="AQ15" s="19" t="str">
        <f t="shared" ca="1" si="21"/>
        <v/>
      </c>
      <c r="AR15" s="19" t="str">
        <f t="shared" ca="1" si="21"/>
        <v/>
      </c>
      <c r="AS15" s="19" t="str">
        <f t="shared" ca="1" si="21"/>
        <v/>
      </c>
      <c r="AT15" s="19" t="str">
        <f t="shared" ca="1" si="21"/>
        <v/>
      </c>
      <c r="AU15" s="19" t="str">
        <f t="shared" ca="1" si="21"/>
        <v/>
      </c>
      <c r="AV15" s="19" t="str">
        <f t="shared" ca="1" si="21"/>
        <v/>
      </c>
      <c r="AW15" s="19" t="str">
        <f t="shared" ca="1" si="21"/>
        <v/>
      </c>
      <c r="AX15" s="19" t="str">
        <f t="shared" ca="1" si="15"/>
        <v/>
      </c>
      <c r="AY15" s="19" t="str">
        <f t="shared" ca="1" si="16"/>
        <v/>
      </c>
      <c r="AZ15" s="19" t="str">
        <f t="shared" ca="1" si="16"/>
        <v/>
      </c>
      <c r="BA15" s="19" t="str">
        <f t="shared" ca="1" si="16"/>
        <v/>
      </c>
      <c r="BB15" s="19" t="str">
        <f t="shared" ca="1" si="16"/>
        <v/>
      </c>
      <c r="BC15" s="19" t="str">
        <f t="shared" ca="1" si="16"/>
        <v/>
      </c>
      <c r="BD15" s="19" t="str">
        <f t="shared" ca="1" si="16"/>
        <v/>
      </c>
      <c r="BE15" s="19" t="str">
        <f t="shared" ca="1" si="16"/>
        <v/>
      </c>
      <c r="BF15" s="19" t="str">
        <f t="shared" ca="1" si="16"/>
        <v/>
      </c>
      <c r="BG15" s="19" t="str">
        <f t="shared" ca="1" si="16"/>
        <v/>
      </c>
      <c r="BH15" s="19" t="str">
        <f t="shared" ca="1" si="16"/>
        <v/>
      </c>
      <c r="BI15" s="19" t="str">
        <f t="shared" ca="1" si="16"/>
        <v/>
      </c>
      <c r="BJ15" s="19" t="str">
        <f t="shared" ca="1" si="16"/>
        <v/>
      </c>
      <c r="BK15" s="19" t="str">
        <f t="shared" ca="1" si="16"/>
        <v/>
      </c>
      <c r="BL15" s="29" t="str">
        <f t="shared" ca="1" si="16"/>
        <v/>
      </c>
      <c r="BM15" s="29" t="str">
        <f t="shared" ca="1" si="16"/>
        <v/>
      </c>
      <c r="BN15" s="29" t="str">
        <f t="shared" ca="1" si="17"/>
        <v/>
      </c>
      <c r="BO15" s="29" t="str">
        <f t="shared" ca="1" si="17"/>
        <v/>
      </c>
      <c r="BP15" s="29" t="str">
        <f t="shared" ca="1" si="17"/>
        <v/>
      </c>
      <c r="BQ15" s="100" t="str">
        <f t="shared" ca="1" si="17"/>
        <v/>
      </c>
    </row>
    <row r="16" spans="1:69" ht="15.75" x14ac:dyDescent="0.25">
      <c r="A16" s="38">
        <f ca="1">M1</f>
        <v>41782127.661341533</v>
      </c>
      <c r="B16" s="109">
        <v>4</v>
      </c>
      <c r="D16" s="140"/>
      <c r="E16" s="141"/>
      <c r="F16" s="141"/>
      <c r="G16" s="142"/>
      <c r="J16" s="85">
        <f t="shared" ca="1" si="5"/>
        <v>0</v>
      </c>
      <c r="K16" s="86">
        <f t="shared" ca="1" si="6"/>
        <v>0</v>
      </c>
      <c r="L16" s="86">
        <f t="shared" ca="1" si="7"/>
        <v>0</v>
      </c>
      <c r="M16" s="86">
        <f t="shared" ca="1" si="8"/>
        <v>0</v>
      </c>
      <c r="N16" s="86">
        <f t="shared" ca="1" si="9"/>
        <v>0</v>
      </c>
      <c r="O16" s="87">
        <f t="shared" ca="1" si="10"/>
        <v>0</v>
      </c>
      <c r="P16" s="48">
        <f t="shared" ca="1" si="18"/>
        <v>0</v>
      </c>
      <c r="Q16" s="49">
        <f t="shared" si="11"/>
        <v>1</v>
      </c>
      <c r="R16" s="57">
        <f t="shared" si="12"/>
        <v>0.93</v>
      </c>
      <c r="S16" s="50">
        <f t="array" aca="1" ref="S16" ca="1">IF($U16=0,0,SUM(OFFSET($AH16,0,$W16,1,$U16)/OFFSET($AH$3,0,0,1,$U16)))</f>
        <v>0</v>
      </c>
      <c r="T16" s="51">
        <f t="array" aca="1" ref="T16" ca="1">IF(U16=0,0,SUM(OFFSET(AH16,0,W16,1,U16)))</f>
        <v>0</v>
      </c>
      <c r="U16" s="51">
        <f t="shared" ca="1" si="22"/>
        <v>0</v>
      </c>
      <c r="V16" s="46">
        <f t="shared" ca="1" si="19"/>
        <v>904992.06600000034</v>
      </c>
      <c r="W16" s="52">
        <f t="shared" ca="1" si="14"/>
        <v>31</v>
      </c>
      <c r="X16" s="99">
        <v>7</v>
      </c>
      <c r="Y16" s="29">
        <v>22</v>
      </c>
      <c r="Z16" s="44">
        <v>2.7424001999999999E-2</v>
      </c>
      <c r="AA16" s="17">
        <v>43488</v>
      </c>
      <c r="AB16" s="19">
        <v>57</v>
      </c>
      <c r="AC16" s="19">
        <v>1500000</v>
      </c>
      <c r="AD16" s="18" t="s">
        <v>23</v>
      </c>
      <c r="AE16" s="18" t="s">
        <v>24</v>
      </c>
      <c r="AF16" s="20">
        <f t="shared" ca="1" si="20"/>
        <v>904992.06600000034</v>
      </c>
      <c r="AG16" s="40"/>
      <c r="AH16" s="19">
        <f t="shared" ca="1" si="21"/>
        <v>41136.002999999997</v>
      </c>
      <c r="AI16" s="19">
        <f t="shared" ca="1" si="21"/>
        <v>41136.002999999997</v>
      </c>
      <c r="AJ16" s="19">
        <f t="shared" ca="1" si="21"/>
        <v>41136.002999999997</v>
      </c>
      <c r="AK16" s="19">
        <f t="shared" ca="1" si="21"/>
        <v>41136.002999999997</v>
      </c>
      <c r="AL16" s="19">
        <f t="shared" ca="1" si="21"/>
        <v>41136.002999999997</v>
      </c>
      <c r="AM16" s="19">
        <f t="shared" ca="1" si="21"/>
        <v>41136.002999999997</v>
      </c>
      <c r="AN16" s="19">
        <f t="shared" ca="1" si="21"/>
        <v>41136.002999999997</v>
      </c>
      <c r="AO16" s="19">
        <f t="shared" ca="1" si="21"/>
        <v>41136.002999999997</v>
      </c>
      <c r="AP16" s="19">
        <f t="shared" ca="1" si="21"/>
        <v>41136.002999999997</v>
      </c>
      <c r="AQ16" s="19">
        <f t="shared" ca="1" si="21"/>
        <v>41136.002999999997</v>
      </c>
      <c r="AR16" s="19">
        <f t="shared" ca="1" si="21"/>
        <v>41136.002999999997</v>
      </c>
      <c r="AS16" s="19">
        <f t="shared" ca="1" si="21"/>
        <v>41136.002999999997</v>
      </c>
      <c r="AT16" s="19">
        <f t="shared" ca="1" si="21"/>
        <v>41136.002999999997</v>
      </c>
      <c r="AU16" s="19">
        <f t="shared" ca="1" si="21"/>
        <v>41136.002999999997</v>
      </c>
      <c r="AV16" s="19">
        <f t="shared" ca="1" si="21"/>
        <v>41136.002999999997</v>
      </c>
      <c r="AW16" s="19">
        <f t="shared" ca="1" si="21"/>
        <v>41136.002999999997</v>
      </c>
      <c r="AX16" s="19">
        <f t="shared" ca="1" si="15"/>
        <v>41136.002999999997</v>
      </c>
      <c r="AY16" s="19">
        <f t="shared" ca="1" si="16"/>
        <v>41136.002999999997</v>
      </c>
      <c r="AZ16" s="19">
        <f t="shared" ca="1" si="16"/>
        <v>41136.002999999997</v>
      </c>
      <c r="BA16" s="19">
        <f t="shared" ca="1" si="16"/>
        <v>41136.002999999997</v>
      </c>
      <c r="BB16" s="19">
        <f t="shared" ca="1" si="16"/>
        <v>41136.002999999997</v>
      </c>
      <c r="BC16" s="19">
        <f t="shared" ca="1" si="16"/>
        <v>41136.002999999997</v>
      </c>
      <c r="BD16" s="19" t="str">
        <f t="shared" ca="1" si="16"/>
        <v/>
      </c>
      <c r="BE16" s="19" t="str">
        <f t="shared" ca="1" si="16"/>
        <v/>
      </c>
      <c r="BF16" s="19" t="str">
        <f t="shared" ca="1" si="16"/>
        <v/>
      </c>
      <c r="BG16" s="19" t="str">
        <f t="shared" ca="1" si="16"/>
        <v/>
      </c>
      <c r="BH16" s="19" t="str">
        <f t="shared" ca="1" si="16"/>
        <v/>
      </c>
      <c r="BI16" s="19" t="str">
        <f t="shared" ca="1" si="16"/>
        <v/>
      </c>
      <c r="BJ16" s="19" t="str">
        <f t="shared" ca="1" si="16"/>
        <v/>
      </c>
      <c r="BK16" s="19" t="str">
        <f t="shared" ca="1" si="16"/>
        <v/>
      </c>
      <c r="BL16" s="29" t="str">
        <f t="shared" ca="1" si="16"/>
        <v/>
      </c>
      <c r="BM16" s="29" t="str">
        <f t="shared" ca="1" si="16"/>
        <v/>
      </c>
      <c r="BN16" s="29" t="str">
        <f t="shared" ca="1" si="17"/>
        <v/>
      </c>
      <c r="BO16" s="29" t="str">
        <f t="shared" ca="1" si="17"/>
        <v/>
      </c>
      <c r="BP16" s="29" t="str">
        <f t="shared" ca="1" si="17"/>
        <v/>
      </c>
      <c r="BQ16" s="100" t="str">
        <f t="shared" ca="1" si="17"/>
        <v/>
      </c>
    </row>
    <row r="17" spans="1:69" ht="15.75" x14ac:dyDescent="0.25">
      <c r="A17" s="38">
        <f ca="1">N1</f>
        <v>37178600.926900893</v>
      </c>
      <c r="B17" s="109">
        <v>5</v>
      </c>
      <c r="J17" s="85">
        <f t="shared" ca="1" si="5"/>
        <v>0</v>
      </c>
      <c r="K17" s="86">
        <f t="shared" ca="1" si="6"/>
        <v>0</v>
      </c>
      <c r="L17" s="86">
        <f t="shared" ca="1" si="7"/>
        <v>0</v>
      </c>
      <c r="M17" s="86">
        <f t="shared" ca="1" si="8"/>
        <v>0</v>
      </c>
      <c r="N17" s="86">
        <f t="shared" ca="1" si="9"/>
        <v>0</v>
      </c>
      <c r="O17" s="87">
        <f t="shared" ca="1" si="10"/>
        <v>0</v>
      </c>
      <c r="P17" s="48">
        <f t="shared" ca="1" si="18"/>
        <v>0</v>
      </c>
      <c r="Q17" s="49">
        <f t="shared" si="11"/>
        <v>0.97</v>
      </c>
      <c r="R17" s="49">
        <f t="shared" si="12"/>
        <v>0.5</v>
      </c>
      <c r="S17" s="50">
        <f t="array" aca="1" ref="S17" ca="1">IF($U17=0,0,SUM(OFFSET($AH17,0,$W17,1,$U17)/OFFSET($AH$3,0,0,1,$U17)))</f>
        <v>0</v>
      </c>
      <c r="T17" s="51">
        <f t="array" aca="1" ref="T17" ca="1">IF(U17=0,0,SUM(OFFSET(AH17,0,W17,1,U17)))</f>
        <v>0</v>
      </c>
      <c r="U17" s="51">
        <f t="shared" ca="1" si="22"/>
        <v>0</v>
      </c>
      <c r="V17" s="46">
        <f t="shared" ca="1" si="19"/>
        <v>25091353.099197898</v>
      </c>
      <c r="W17" s="52">
        <f t="shared" ca="1" si="14"/>
        <v>31</v>
      </c>
      <c r="X17" s="55">
        <v>62</v>
      </c>
      <c r="Y17" s="19">
        <v>15</v>
      </c>
      <c r="Z17" s="44">
        <v>4.6061225999999997E-2</v>
      </c>
      <c r="AA17" s="17">
        <v>43490</v>
      </c>
      <c r="AB17" s="19">
        <v>13</v>
      </c>
      <c r="AC17" s="19">
        <v>500000</v>
      </c>
      <c r="AD17" s="18" t="s">
        <v>19</v>
      </c>
      <c r="AE17" s="18" t="s">
        <v>22</v>
      </c>
      <c r="AF17" s="20">
        <f t="shared" ca="1" si="20"/>
        <v>25091353.099197898</v>
      </c>
      <c r="AG17" s="40"/>
      <c r="AH17" s="19">
        <f t="shared" ca="1" si="21"/>
        <v>1711939.1622516001</v>
      </c>
      <c r="AI17" s="19">
        <f t="shared" ca="1" si="21"/>
        <v>1671792.1976699999</v>
      </c>
      <c r="AJ17" s="19">
        <f t="shared" ca="1" si="21"/>
        <v>1651640.411295</v>
      </c>
      <c r="AK17" s="19">
        <f t="shared" ca="1" si="21"/>
        <v>1665541.6893018</v>
      </c>
      <c r="AL17" s="19">
        <f t="shared" ca="1" si="21"/>
        <v>1648929.7081448999</v>
      </c>
      <c r="AM17" s="19">
        <f t="shared" ca="1" si="21"/>
        <v>1619607.1316732999</v>
      </c>
      <c r="AN17" s="19">
        <f t="shared" ca="1" si="21"/>
        <v>1672582.1476958999</v>
      </c>
      <c r="AO17" s="19">
        <f t="shared" ca="1" si="21"/>
        <v>1612587.4008309001</v>
      </c>
      <c r="AP17" s="19">
        <f t="shared" ca="1" si="21"/>
        <v>1638397.8088199999</v>
      </c>
      <c r="AQ17" s="19">
        <f t="shared" ca="1" si="21"/>
        <v>1624134.9501891001</v>
      </c>
      <c r="AR17" s="19">
        <f t="shared" ca="1" si="21"/>
        <v>1586952.0255005998</v>
      </c>
      <c r="AS17" s="19">
        <f t="shared" ca="1" si="21"/>
        <v>1572815.8352411999</v>
      </c>
      <c r="AT17" s="19">
        <f t="shared" ca="1" si="21"/>
        <v>1598764.4269082998</v>
      </c>
      <c r="AU17" s="19">
        <f t="shared" ca="1" si="21"/>
        <v>1967397.0247088997</v>
      </c>
      <c r="AV17" s="19">
        <f t="shared" ca="1" si="21"/>
        <v>1848271.1789663997</v>
      </c>
      <c r="AW17" s="19" t="str">
        <f t="shared" ca="1" si="21"/>
        <v/>
      </c>
      <c r="AX17" s="19" t="str">
        <f t="shared" ca="1" si="15"/>
        <v/>
      </c>
      <c r="AY17" s="19" t="str">
        <f t="shared" ca="1" si="16"/>
        <v/>
      </c>
      <c r="AZ17" s="19" t="str">
        <f t="shared" ca="1" si="16"/>
        <v/>
      </c>
      <c r="BA17" s="19" t="str">
        <f t="shared" ca="1" si="16"/>
        <v/>
      </c>
      <c r="BB17" s="19" t="str">
        <f t="shared" ca="1" si="16"/>
        <v/>
      </c>
      <c r="BC17" s="19" t="str">
        <f t="shared" ca="1" si="16"/>
        <v/>
      </c>
      <c r="BD17" s="19" t="str">
        <f t="shared" ca="1" si="16"/>
        <v/>
      </c>
      <c r="BE17" s="19" t="str">
        <f t="shared" ca="1" si="16"/>
        <v/>
      </c>
      <c r="BF17" s="19" t="str">
        <f t="shared" ca="1" si="16"/>
        <v/>
      </c>
      <c r="BG17" s="19" t="str">
        <f t="shared" ca="1" si="16"/>
        <v/>
      </c>
      <c r="BH17" s="19" t="str">
        <f t="shared" ca="1" si="16"/>
        <v/>
      </c>
      <c r="BI17" s="19" t="str">
        <f t="shared" ca="1" si="16"/>
        <v/>
      </c>
      <c r="BJ17" s="19" t="str">
        <f t="shared" ca="1" si="16"/>
        <v/>
      </c>
      <c r="BK17" s="19" t="str">
        <f t="shared" ca="1" si="16"/>
        <v/>
      </c>
      <c r="BL17" s="29" t="str">
        <f t="shared" ca="1" si="16"/>
        <v/>
      </c>
      <c r="BM17" s="29" t="str">
        <f t="shared" ca="1" si="16"/>
        <v/>
      </c>
      <c r="BN17" s="29" t="str">
        <f t="shared" ca="1" si="17"/>
        <v/>
      </c>
      <c r="BO17" s="29" t="str">
        <f t="shared" ca="1" si="17"/>
        <v/>
      </c>
      <c r="BP17" s="29" t="str">
        <f t="shared" ca="1" si="17"/>
        <v/>
      </c>
      <c r="BQ17" s="100" t="str">
        <f t="shared" ca="1" si="17"/>
        <v/>
      </c>
    </row>
    <row r="18" spans="1:69" ht="15.75" x14ac:dyDescent="0.25">
      <c r="A18" s="38">
        <f ca="1">O1</f>
        <v>32054324.712054022</v>
      </c>
      <c r="B18" s="109">
        <v>6</v>
      </c>
      <c r="J18" s="85">
        <f t="shared" ca="1" si="5"/>
        <v>0</v>
      </c>
      <c r="K18" s="86">
        <f t="shared" ca="1" si="6"/>
        <v>0</v>
      </c>
      <c r="L18" s="86">
        <f t="shared" ca="1" si="7"/>
        <v>0</v>
      </c>
      <c r="M18" s="86">
        <f t="shared" ca="1" si="8"/>
        <v>0</v>
      </c>
      <c r="N18" s="86">
        <f t="shared" ca="1" si="9"/>
        <v>0</v>
      </c>
      <c r="O18" s="87">
        <f t="shared" ca="1" si="10"/>
        <v>0</v>
      </c>
      <c r="P18" s="48">
        <f t="shared" ca="1" si="18"/>
        <v>0</v>
      </c>
      <c r="Q18" s="49">
        <f t="shared" si="11"/>
        <v>0.97</v>
      </c>
      <c r="R18" s="49">
        <f t="shared" si="12"/>
        <v>0.93</v>
      </c>
      <c r="S18" s="50">
        <f t="array" aca="1" ref="S18" ca="1">IF($U18=0,0,SUM(OFFSET($AH18,0,$W18,1,$U18)/OFFSET($AH$3,0,0,1,$U18)))</f>
        <v>0</v>
      </c>
      <c r="T18" s="51">
        <f t="array" aca="1" ref="T18" ca="1">IF(U18=0,0,SUM(OFFSET(AH18,0,W18,1,U18)))</f>
        <v>0</v>
      </c>
      <c r="U18" s="51">
        <f t="shared" ca="1" si="22"/>
        <v>0</v>
      </c>
      <c r="V18" s="46">
        <f t="shared" ca="1" si="19"/>
        <v>997079.73299999966</v>
      </c>
      <c r="W18" s="52">
        <f t="shared" ca="1" si="14"/>
        <v>31</v>
      </c>
      <c r="X18" s="55">
        <v>282</v>
      </c>
      <c r="Y18" s="19">
        <v>27</v>
      </c>
      <c r="Z18" s="44">
        <v>3.6928878999999998E-2</v>
      </c>
      <c r="AA18" s="17">
        <v>43494</v>
      </c>
      <c r="AB18" s="19">
        <v>13</v>
      </c>
      <c r="AC18" s="19">
        <v>1000000</v>
      </c>
      <c r="AD18" s="18" t="s">
        <v>23</v>
      </c>
      <c r="AE18" s="18" t="s">
        <v>22</v>
      </c>
      <c r="AF18" s="20">
        <f t="shared" ca="1" si="20"/>
        <v>997079.73299999966</v>
      </c>
      <c r="AG18" s="40"/>
      <c r="AH18" s="19">
        <f t="shared" ca="1" si="21"/>
        <v>36928.879000000001</v>
      </c>
      <c r="AI18" s="19">
        <f t="shared" ca="1" si="21"/>
        <v>36928.879000000001</v>
      </c>
      <c r="AJ18" s="19">
        <f t="shared" ca="1" si="21"/>
        <v>36928.879000000001</v>
      </c>
      <c r="AK18" s="19">
        <f t="shared" ca="1" si="21"/>
        <v>36928.879000000001</v>
      </c>
      <c r="AL18" s="19">
        <f t="shared" ca="1" si="21"/>
        <v>36928.879000000001</v>
      </c>
      <c r="AM18" s="19">
        <f t="shared" ca="1" si="21"/>
        <v>36928.879000000001</v>
      </c>
      <c r="AN18" s="19">
        <f t="shared" ca="1" si="21"/>
        <v>36928.879000000001</v>
      </c>
      <c r="AO18" s="19">
        <f t="shared" ca="1" si="21"/>
        <v>36928.879000000001</v>
      </c>
      <c r="AP18" s="19">
        <f t="shared" ca="1" si="21"/>
        <v>36928.879000000001</v>
      </c>
      <c r="AQ18" s="19">
        <f t="shared" ca="1" si="21"/>
        <v>36928.879000000001</v>
      </c>
      <c r="AR18" s="19">
        <f t="shared" ca="1" si="21"/>
        <v>36928.879000000001</v>
      </c>
      <c r="AS18" s="19">
        <f t="shared" ca="1" si="21"/>
        <v>36928.879000000001</v>
      </c>
      <c r="AT18" s="19">
        <f t="shared" ca="1" si="21"/>
        <v>36928.879000000001</v>
      </c>
      <c r="AU18" s="19">
        <f t="shared" ca="1" si="21"/>
        <v>36928.879000000001</v>
      </c>
      <c r="AV18" s="19">
        <f t="shared" ca="1" si="21"/>
        <v>36928.879000000001</v>
      </c>
      <c r="AW18" s="19">
        <f t="shared" ca="1" si="21"/>
        <v>36928.879000000001</v>
      </c>
      <c r="AX18" s="19">
        <f t="shared" ca="1" si="15"/>
        <v>36928.879000000001</v>
      </c>
      <c r="AY18" s="19">
        <f t="shared" ca="1" si="16"/>
        <v>36928.879000000001</v>
      </c>
      <c r="AZ18" s="19">
        <f t="shared" ca="1" si="16"/>
        <v>36928.879000000001</v>
      </c>
      <c r="BA18" s="19">
        <f t="shared" ca="1" si="16"/>
        <v>36928.879000000001</v>
      </c>
      <c r="BB18" s="19">
        <f t="shared" ca="1" si="16"/>
        <v>36928.879000000001</v>
      </c>
      <c r="BC18" s="19">
        <f t="shared" ca="1" si="16"/>
        <v>36928.879000000001</v>
      </c>
      <c r="BD18" s="19">
        <f t="shared" ca="1" si="16"/>
        <v>36928.879000000001</v>
      </c>
      <c r="BE18" s="19">
        <f t="shared" ca="1" si="16"/>
        <v>36928.879000000001</v>
      </c>
      <c r="BF18" s="19">
        <f t="shared" ca="1" si="16"/>
        <v>36928.879000000001</v>
      </c>
      <c r="BG18" s="19">
        <f t="shared" ca="1" si="16"/>
        <v>36928.879000000001</v>
      </c>
      <c r="BH18" s="19">
        <f t="shared" ca="1" si="16"/>
        <v>36928.879000000001</v>
      </c>
      <c r="BI18" s="19" t="str">
        <f t="shared" ca="1" si="16"/>
        <v/>
      </c>
      <c r="BJ18" s="19" t="str">
        <f t="shared" ca="1" si="16"/>
        <v/>
      </c>
      <c r="BK18" s="19" t="str">
        <f t="shared" ca="1" si="16"/>
        <v/>
      </c>
      <c r="BL18" s="29" t="str">
        <f t="shared" ca="1" si="16"/>
        <v/>
      </c>
      <c r="BM18" s="29" t="str">
        <f t="shared" ca="1" si="16"/>
        <v/>
      </c>
      <c r="BN18" s="29" t="str">
        <f t="shared" ca="1" si="17"/>
        <v/>
      </c>
      <c r="BO18" s="29" t="str">
        <f t="shared" ca="1" si="17"/>
        <v/>
      </c>
      <c r="BP18" s="29" t="str">
        <f t="shared" ca="1" si="17"/>
        <v/>
      </c>
      <c r="BQ18" s="100" t="str">
        <f t="shared" ca="1" si="17"/>
        <v/>
      </c>
    </row>
    <row r="19" spans="1:69" ht="15.75" x14ac:dyDescent="0.25">
      <c r="A19" s="38">
        <f ca="1">A10-SUM(A13:A18)</f>
        <v>175426122.71273601</v>
      </c>
      <c r="B19" s="83" t="s">
        <v>78</v>
      </c>
      <c r="J19" s="85">
        <f t="shared" ca="1" si="5"/>
        <v>0</v>
      </c>
      <c r="K19" s="86">
        <f t="shared" ca="1" si="6"/>
        <v>0</v>
      </c>
      <c r="L19" s="86">
        <f t="shared" ca="1" si="7"/>
        <v>0</v>
      </c>
      <c r="M19" s="86">
        <f t="shared" ca="1" si="8"/>
        <v>0</v>
      </c>
      <c r="N19" s="86">
        <f t="shared" ca="1" si="9"/>
        <v>0</v>
      </c>
      <c r="O19" s="87">
        <f t="shared" ca="1" si="10"/>
        <v>0</v>
      </c>
      <c r="P19" s="48">
        <f t="shared" ca="1" si="18"/>
        <v>0</v>
      </c>
      <c r="Q19" s="49">
        <f t="shared" si="11"/>
        <v>0.95</v>
      </c>
      <c r="R19" s="49">
        <f t="shared" si="12"/>
        <v>0.995</v>
      </c>
      <c r="S19" s="50">
        <f t="array" aca="1" ref="S19" ca="1">IF($U19=0,0,SUM(OFFSET($AH19,0,$W19,1,$U19)/OFFSET($AH$3,0,0,1,$U19)))</f>
        <v>0</v>
      </c>
      <c r="T19" s="51">
        <f t="array" aca="1" ref="T19" ca="1">IF(U19=0,0,SUM(OFFSET(AH19,0,W19,1,U19)))</f>
        <v>0</v>
      </c>
      <c r="U19" s="51">
        <f t="shared" ca="1" si="22"/>
        <v>0</v>
      </c>
      <c r="V19" s="46">
        <f t="shared" ca="1" si="19"/>
        <v>49910.02578864</v>
      </c>
      <c r="W19" s="52">
        <f t="shared" ca="1" si="14"/>
        <v>30</v>
      </c>
      <c r="X19" s="55">
        <v>88</v>
      </c>
      <c r="Y19" s="19">
        <v>5</v>
      </c>
      <c r="Z19" s="44">
        <v>9.4285600000000008E-3</v>
      </c>
      <c r="AA19" s="17">
        <v>43498</v>
      </c>
      <c r="AB19" s="19">
        <v>100</v>
      </c>
      <c r="AC19" s="19">
        <v>1800000</v>
      </c>
      <c r="AD19" s="18" t="s">
        <v>25</v>
      </c>
      <c r="AE19" s="18" t="s">
        <v>18</v>
      </c>
      <c r="AF19" s="20">
        <f t="shared" ca="1" si="20"/>
        <v>49910.02578864</v>
      </c>
      <c r="AG19" s="40"/>
      <c r="AH19" s="19">
        <f t="shared" ca="1" si="21"/>
        <v>9981.3602442240008</v>
      </c>
      <c r="AI19" s="19">
        <f t="shared" ca="1" si="21"/>
        <v>9996.2102262240023</v>
      </c>
      <c r="AJ19" s="19">
        <f t="shared" ca="1" si="21"/>
        <v>9853.4467421280006</v>
      </c>
      <c r="AK19" s="19">
        <f t="shared" ca="1" si="21"/>
        <v>10195.692155856001</v>
      </c>
      <c r="AL19" s="19">
        <f t="shared" ca="1" si="21"/>
        <v>9883.3164202080006</v>
      </c>
      <c r="AM19" s="19" t="str">
        <f t="shared" ca="1" si="21"/>
        <v/>
      </c>
      <c r="AN19" s="19" t="str">
        <f t="shared" ca="1" si="21"/>
        <v/>
      </c>
      <c r="AO19" s="19" t="str">
        <f t="shared" ca="1" si="21"/>
        <v/>
      </c>
      <c r="AP19" s="19" t="str">
        <f t="shared" ca="1" si="21"/>
        <v/>
      </c>
      <c r="AQ19" s="19" t="str">
        <f t="shared" ca="1" si="21"/>
        <v/>
      </c>
      <c r="AR19" s="19" t="str">
        <f t="shared" ca="1" si="21"/>
        <v/>
      </c>
      <c r="AS19" s="19" t="str">
        <f t="shared" ca="1" si="21"/>
        <v/>
      </c>
      <c r="AT19" s="19" t="str">
        <f t="shared" ca="1" si="21"/>
        <v/>
      </c>
      <c r="AU19" s="19" t="str">
        <f t="shared" ca="1" si="21"/>
        <v/>
      </c>
      <c r="AV19" s="19" t="str">
        <f t="shared" ca="1" si="21"/>
        <v/>
      </c>
      <c r="AW19" s="19" t="str">
        <f t="shared" ca="1" si="21"/>
        <v/>
      </c>
      <c r="AX19" s="19" t="str">
        <f t="shared" ca="1" si="15"/>
        <v/>
      </c>
      <c r="AY19" s="19" t="str">
        <f t="shared" ca="1" si="16"/>
        <v/>
      </c>
      <c r="AZ19" s="19" t="str">
        <f t="shared" ca="1" si="16"/>
        <v/>
      </c>
      <c r="BA19" s="19" t="str">
        <f t="shared" ca="1" si="16"/>
        <v/>
      </c>
      <c r="BB19" s="19" t="str">
        <f t="shared" ca="1" si="16"/>
        <v/>
      </c>
      <c r="BC19" s="19" t="str">
        <f t="shared" ca="1" si="16"/>
        <v/>
      </c>
      <c r="BD19" s="19" t="str">
        <f t="shared" ca="1" si="16"/>
        <v/>
      </c>
      <c r="BE19" s="19" t="str">
        <f t="shared" ca="1" si="16"/>
        <v/>
      </c>
      <c r="BF19" s="19" t="str">
        <f t="shared" ca="1" si="16"/>
        <v/>
      </c>
      <c r="BG19" s="19" t="str">
        <f t="shared" ca="1" si="16"/>
        <v/>
      </c>
      <c r="BH19" s="19" t="str">
        <f t="shared" ca="1" si="16"/>
        <v/>
      </c>
      <c r="BI19" s="19" t="str">
        <f t="shared" ca="1" si="16"/>
        <v/>
      </c>
      <c r="BJ19" s="19" t="str">
        <f t="shared" ca="1" si="16"/>
        <v/>
      </c>
      <c r="BK19" s="19" t="str">
        <f t="shared" ca="1" si="16"/>
        <v/>
      </c>
      <c r="BL19" s="29" t="str">
        <f t="shared" ca="1" si="16"/>
        <v/>
      </c>
      <c r="BM19" s="29" t="str">
        <f t="shared" ca="1" si="16"/>
        <v/>
      </c>
      <c r="BN19" s="29" t="str">
        <f t="shared" ca="1" si="17"/>
        <v/>
      </c>
      <c r="BO19" s="29" t="str">
        <f t="shared" ca="1" si="17"/>
        <v/>
      </c>
      <c r="BP19" s="29" t="str">
        <f t="shared" ca="1" si="17"/>
        <v/>
      </c>
      <c r="BQ19" s="100" t="str">
        <f t="shared" ca="1" si="17"/>
        <v/>
      </c>
    </row>
    <row r="20" spans="1:69" x14ac:dyDescent="0.25">
      <c r="J20" s="85">
        <f t="shared" ca="1" si="5"/>
        <v>0</v>
      </c>
      <c r="K20" s="86">
        <f t="shared" ca="1" si="6"/>
        <v>0</v>
      </c>
      <c r="L20" s="86">
        <f t="shared" ca="1" si="7"/>
        <v>0</v>
      </c>
      <c r="M20" s="86">
        <f t="shared" ca="1" si="8"/>
        <v>0</v>
      </c>
      <c r="N20" s="86">
        <f t="shared" ca="1" si="9"/>
        <v>0</v>
      </c>
      <c r="O20" s="87">
        <f t="shared" ca="1" si="10"/>
        <v>0</v>
      </c>
      <c r="P20" s="48">
        <f t="shared" ca="1" si="18"/>
        <v>0</v>
      </c>
      <c r="Q20" s="49">
        <f t="shared" si="11"/>
        <v>0.98</v>
      </c>
      <c r="R20" s="49">
        <f t="shared" si="12"/>
        <v>0.97</v>
      </c>
      <c r="S20" s="50">
        <f t="array" aca="1" ref="S20" ca="1">IF($U20=0,0,SUM(OFFSET($AH20,0,$W20,1,$U20)/OFFSET($AH$3,0,0,1,$U20)))</f>
        <v>0</v>
      </c>
      <c r="T20" s="51">
        <f t="array" aca="1" ref="T20" ca="1">IF(U20=0,0,SUM(OFFSET(AH20,0,W20,1,U20)))</f>
        <v>0</v>
      </c>
      <c r="U20" s="51">
        <f t="shared" ca="1" si="22"/>
        <v>0</v>
      </c>
      <c r="V20" s="46">
        <f t="shared" ca="1" si="19"/>
        <v>3987984.7578001251</v>
      </c>
      <c r="W20" s="52">
        <f t="shared" ca="1" si="14"/>
        <v>30</v>
      </c>
      <c r="X20" s="55">
        <v>157</v>
      </c>
      <c r="Y20" s="19">
        <v>13</v>
      </c>
      <c r="Z20" s="44">
        <v>1.8950460999999998E-2</v>
      </c>
      <c r="AA20" s="17">
        <v>43500</v>
      </c>
      <c r="AB20" s="19">
        <v>80</v>
      </c>
      <c r="AC20" s="19">
        <v>250000</v>
      </c>
      <c r="AD20" s="18" t="s">
        <v>17</v>
      </c>
      <c r="AE20" s="18" t="s">
        <v>20</v>
      </c>
      <c r="AF20" s="20">
        <f t="shared" ca="1" si="20"/>
        <v>3987984.7578001251</v>
      </c>
      <c r="AG20" s="40"/>
      <c r="AH20" s="19">
        <f t="shared" ca="1" si="21"/>
        <v>311803.7788711249</v>
      </c>
      <c r="AI20" s="19">
        <f t="shared" ca="1" si="21"/>
        <v>308721.48638947494</v>
      </c>
      <c r="AJ20" s="19">
        <f t="shared" ca="1" si="21"/>
        <v>306198.70626884996</v>
      </c>
      <c r="AK20" s="19">
        <f t="shared" ca="1" si="21"/>
        <v>310572.94642917492</v>
      </c>
      <c r="AL20" s="19">
        <f t="shared" ca="1" si="21"/>
        <v>300815.35406027501</v>
      </c>
      <c r="AM20" s="19">
        <f t="shared" ca="1" si="21"/>
        <v>306250.34627507505</v>
      </c>
      <c r="AN20" s="19">
        <f t="shared" ca="1" si="21"/>
        <v>316980.57105480001</v>
      </c>
      <c r="AO20" s="19">
        <f t="shared" ca="1" si="21"/>
        <v>308566.56637079996</v>
      </c>
      <c r="AP20" s="19">
        <f t="shared" ca="1" si="21"/>
        <v>303357.08464189997</v>
      </c>
      <c r="AQ20" s="19">
        <f t="shared" ca="1" si="21"/>
        <v>303871.11589652498</v>
      </c>
      <c r="AR20" s="19">
        <f t="shared" ca="1" si="21"/>
        <v>293285.38838192495</v>
      </c>
      <c r="AS20" s="19">
        <f t="shared" ca="1" si="21"/>
        <v>302776.72677377501</v>
      </c>
      <c r="AT20" s="19">
        <f t="shared" ca="1" si="21"/>
        <v>314784.68638642499</v>
      </c>
      <c r="AU20" s="19" t="str">
        <f t="shared" ca="1" si="21"/>
        <v/>
      </c>
      <c r="AV20" s="19" t="str">
        <f t="shared" ca="1" si="21"/>
        <v/>
      </c>
      <c r="AW20" s="19" t="str">
        <f t="shared" ca="1" si="21"/>
        <v/>
      </c>
      <c r="AX20" s="19" t="str">
        <f t="shared" ca="1" si="15"/>
        <v/>
      </c>
      <c r="AY20" s="19" t="str">
        <f t="shared" ca="1" si="16"/>
        <v/>
      </c>
      <c r="AZ20" s="19" t="str">
        <f t="shared" ca="1" si="16"/>
        <v/>
      </c>
      <c r="BA20" s="19" t="str">
        <f t="shared" ca="1" si="16"/>
        <v/>
      </c>
      <c r="BB20" s="19" t="str">
        <f t="shared" ca="1" si="16"/>
        <v/>
      </c>
      <c r="BC20" s="19" t="str">
        <f t="shared" ca="1" si="16"/>
        <v/>
      </c>
      <c r="BD20" s="19" t="str">
        <f t="shared" ca="1" si="16"/>
        <v/>
      </c>
      <c r="BE20" s="19" t="str">
        <f t="shared" ca="1" si="16"/>
        <v/>
      </c>
      <c r="BF20" s="19" t="str">
        <f t="shared" ca="1" si="16"/>
        <v/>
      </c>
      <c r="BG20" s="19" t="str">
        <f t="shared" ca="1" si="16"/>
        <v/>
      </c>
      <c r="BH20" s="19" t="str">
        <f t="shared" ca="1" si="16"/>
        <v/>
      </c>
      <c r="BI20" s="19" t="str">
        <f t="shared" ca="1" si="16"/>
        <v/>
      </c>
      <c r="BJ20" s="19" t="str">
        <f t="shared" ca="1" si="16"/>
        <v/>
      </c>
      <c r="BK20" s="19" t="str">
        <f t="shared" ca="1" si="16"/>
        <v/>
      </c>
      <c r="BL20" s="19" t="str">
        <f t="shared" ca="1" si="16"/>
        <v/>
      </c>
      <c r="BM20" s="19" t="str">
        <f t="shared" ca="1" si="16"/>
        <v/>
      </c>
      <c r="BN20" s="19" t="str">
        <f t="shared" ca="1" si="17"/>
        <v/>
      </c>
      <c r="BO20" s="19" t="str">
        <f t="shared" ca="1" si="17"/>
        <v/>
      </c>
      <c r="BP20" s="19" t="str">
        <f t="shared" ca="1" si="17"/>
        <v/>
      </c>
      <c r="BQ20" s="20" t="str">
        <f t="shared" ca="1" si="17"/>
        <v/>
      </c>
    </row>
    <row r="21" spans="1:69" x14ac:dyDescent="0.25">
      <c r="J21" s="85">
        <f t="shared" ca="1" si="5"/>
        <v>0</v>
      </c>
      <c r="K21" s="86">
        <f t="shared" ca="1" si="6"/>
        <v>0</v>
      </c>
      <c r="L21" s="86">
        <f t="shared" ca="1" si="7"/>
        <v>0</v>
      </c>
      <c r="M21" s="86">
        <f t="shared" ca="1" si="8"/>
        <v>0</v>
      </c>
      <c r="N21" s="86">
        <f t="shared" ca="1" si="9"/>
        <v>0</v>
      </c>
      <c r="O21" s="87">
        <f t="shared" ca="1" si="10"/>
        <v>0</v>
      </c>
      <c r="P21" s="48">
        <f t="shared" ca="1" si="18"/>
        <v>0</v>
      </c>
      <c r="Q21" s="49">
        <f t="shared" si="11"/>
        <v>0.97</v>
      </c>
      <c r="R21" s="49">
        <f t="shared" si="12"/>
        <v>0.93</v>
      </c>
      <c r="S21" s="50">
        <f t="array" aca="1" ref="S21" ca="1">IF($U21=0,0,SUM(OFFSET($AH21,0,$W21,1,$U21)/OFFSET($AH$3,0,0,1,$U21)))</f>
        <v>0</v>
      </c>
      <c r="T21" s="51">
        <f t="array" aca="1" ref="T21" ca="1">IF(U21=0,0,SUM(OFFSET(AH21,0,W21,1,U21)))</f>
        <v>0</v>
      </c>
      <c r="U21" s="51">
        <f t="shared" ca="1" si="22"/>
        <v>0</v>
      </c>
      <c r="V21" s="46">
        <f t="shared" ca="1" si="19"/>
        <v>297136.53899999999</v>
      </c>
      <c r="W21" s="52">
        <f t="shared" ca="1" si="14"/>
        <v>30</v>
      </c>
      <c r="X21" s="55">
        <v>58</v>
      </c>
      <c r="Y21" s="19">
        <v>9</v>
      </c>
      <c r="Z21" s="44">
        <v>3.3015171000000003E-2</v>
      </c>
      <c r="AA21" s="17">
        <v>43502</v>
      </c>
      <c r="AB21" s="19">
        <v>13</v>
      </c>
      <c r="AC21" s="19">
        <v>1000000</v>
      </c>
      <c r="AD21" s="18" t="s">
        <v>23</v>
      </c>
      <c r="AE21" s="18" t="s">
        <v>22</v>
      </c>
      <c r="AF21" s="20">
        <f t="shared" ca="1" si="20"/>
        <v>297136.53899999999</v>
      </c>
      <c r="AG21" s="40"/>
      <c r="AH21" s="19">
        <f t="shared" ca="1" si="21"/>
        <v>33015.171000000002</v>
      </c>
      <c r="AI21" s="19">
        <f t="shared" ca="1" si="21"/>
        <v>33015.171000000002</v>
      </c>
      <c r="AJ21" s="19">
        <f t="shared" ca="1" si="21"/>
        <v>33015.171000000002</v>
      </c>
      <c r="AK21" s="19">
        <f t="shared" ca="1" si="21"/>
        <v>33015.171000000002</v>
      </c>
      <c r="AL21" s="19">
        <f t="shared" ca="1" si="21"/>
        <v>33015.171000000002</v>
      </c>
      <c r="AM21" s="19">
        <f t="shared" ca="1" si="21"/>
        <v>33015.171000000002</v>
      </c>
      <c r="AN21" s="19">
        <f t="shared" ca="1" si="21"/>
        <v>33015.171000000002</v>
      </c>
      <c r="AO21" s="19">
        <f t="shared" ca="1" si="21"/>
        <v>33015.171000000002</v>
      </c>
      <c r="AP21" s="19">
        <f t="shared" ca="1" si="21"/>
        <v>33015.171000000002</v>
      </c>
      <c r="AQ21" s="19" t="str">
        <f t="shared" ca="1" si="21"/>
        <v/>
      </c>
      <c r="AR21" s="19" t="str">
        <f t="shared" ca="1" si="21"/>
        <v/>
      </c>
      <c r="AS21" s="19" t="str">
        <f t="shared" ca="1" si="21"/>
        <v/>
      </c>
      <c r="AT21" s="19" t="str">
        <f t="shared" ca="1" si="21"/>
        <v/>
      </c>
      <c r="AU21" s="19" t="str">
        <f t="shared" ca="1" si="21"/>
        <v/>
      </c>
      <c r="AV21" s="19" t="str">
        <f t="shared" ca="1" si="21"/>
        <v/>
      </c>
      <c r="AW21" s="19" t="str">
        <f t="shared" ref="AW21:BL36" ca="1" si="23">IF(AW$4&lt;=$Y21,(VLOOKUP(DATE(YEAR($AA21),MONTH($AA21)+AW$4,DAY($AA21)),INDIRECT($AF$3),IF($AD21="USD",2,IF($AD21="EUR",3,IF($AD21="YEN",4,5))),0))*$Z21*$AC21,"")</f>
        <v/>
      </c>
      <c r="AX21" s="19" t="str">
        <f t="shared" ca="1" si="23"/>
        <v/>
      </c>
      <c r="AY21" s="19" t="str">
        <f t="shared" ca="1" si="23"/>
        <v/>
      </c>
      <c r="AZ21" s="19" t="str">
        <f t="shared" ca="1" si="23"/>
        <v/>
      </c>
      <c r="BA21" s="19" t="str">
        <f t="shared" ca="1" si="23"/>
        <v/>
      </c>
      <c r="BB21" s="19" t="str">
        <f t="shared" ca="1" si="23"/>
        <v/>
      </c>
      <c r="BC21" s="19" t="str">
        <f t="shared" ca="1" si="23"/>
        <v/>
      </c>
      <c r="BD21" s="19" t="str">
        <f t="shared" ca="1" si="23"/>
        <v/>
      </c>
      <c r="BE21" s="19" t="str">
        <f t="shared" ca="1" si="23"/>
        <v/>
      </c>
      <c r="BF21" s="19" t="str">
        <f t="shared" ca="1" si="23"/>
        <v/>
      </c>
      <c r="BG21" s="19" t="str">
        <f t="shared" ca="1" si="23"/>
        <v/>
      </c>
      <c r="BH21" s="19" t="str">
        <f t="shared" ca="1" si="23"/>
        <v/>
      </c>
      <c r="BI21" s="19" t="str">
        <f t="shared" ca="1" si="23"/>
        <v/>
      </c>
      <c r="BJ21" s="19" t="str">
        <f t="shared" ca="1" si="23"/>
        <v/>
      </c>
      <c r="BK21" s="19" t="str">
        <f t="shared" ca="1" si="23"/>
        <v/>
      </c>
      <c r="BL21" s="19" t="str">
        <f t="shared" ca="1" si="23"/>
        <v/>
      </c>
      <c r="BM21" s="19" t="str">
        <f t="shared" ref="BM21:BQ36" ca="1" si="24">IF(BM$4&lt;=$Y21,(VLOOKUP(DATE(YEAR($AA21),MONTH($AA21)+BM$4,DAY($AA21)),INDIRECT($AF$3),IF($AD21="USD",2,IF($AD21="EUR",3,IF($AD21="YEN",4,5))),0))*$Z21*$AC21,"")</f>
        <v/>
      </c>
      <c r="BN21" s="19" t="str">
        <f t="shared" ca="1" si="17"/>
        <v/>
      </c>
      <c r="BO21" s="19" t="str">
        <f t="shared" ca="1" si="17"/>
        <v/>
      </c>
      <c r="BP21" s="19" t="str">
        <f t="shared" ca="1" si="17"/>
        <v/>
      </c>
      <c r="BQ21" s="20" t="str">
        <f t="shared" ca="1" si="17"/>
        <v/>
      </c>
    </row>
    <row r="22" spans="1:69" x14ac:dyDescent="0.25">
      <c r="J22" s="85">
        <f t="shared" ca="1" si="5"/>
        <v>899087.62816195446</v>
      </c>
      <c r="K22" s="86">
        <f t="shared" ca="1" si="6"/>
        <v>858265.59771342447</v>
      </c>
      <c r="L22" s="86">
        <f t="shared" ca="1" si="7"/>
        <v>858265.59771342447</v>
      </c>
      <c r="M22" s="86">
        <f t="shared" ca="1" si="8"/>
        <v>781984.13928656408</v>
      </c>
      <c r="N22" s="86">
        <f t="shared" ca="1" si="9"/>
        <v>746373.64054241485</v>
      </c>
      <c r="O22" s="87">
        <f t="shared" ca="1" si="10"/>
        <v>712338.07615478733</v>
      </c>
      <c r="P22" s="48">
        <f t="shared" ca="1" si="18"/>
        <v>4817346.1310590189</v>
      </c>
      <c r="Q22" s="49">
        <f t="shared" si="11"/>
        <v>0.97</v>
      </c>
      <c r="R22" s="49">
        <f t="shared" si="12"/>
        <v>0.5</v>
      </c>
      <c r="S22" s="50">
        <f t="array" aca="1" ref="S22" ca="1">IF($U22=0,0,SUM(OFFSET($AH22,0,$W22,1,$U22)/OFFSET($AH$3,0,0,1,$U22)))</f>
        <v>9932672.4351732358</v>
      </c>
      <c r="T22" s="51">
        <f t="array" aca="1" ref="T22" ca="1">IF(U22=0,0,SUM(OFFSET(AH22,0,W22,1,U22)))</f>
        <v>11185879.730975576</v>
      </c>
      <c r="U22" s="51">
        <f t="shared" ca="1" si="22"/>
        <v>6</v>
      </c>
      <c r="V22" s="46">
        <f t="shared" ca="1" si="19"/>
        <v>51823310.9442854</v>
      </c>
      <c r="W22" s="52">
        <f t="shared" ca="1" si="14"/>
        <v>30</v>
      </c>
      <c r="X22" s="55">
        <v>149</v>
      </c>
      <c r="Y22" s="19">
        <v>36</v>
      </c>
      <c r="Z22" s="44">
        <v>4.2839757999999999E-2</v>
      </c>
      <c r="AA22" s="17">
        <v>43502</v>
      </c>
      <c r="AB22" s="19">
        <v>13</v>
      </c>
      <c r="AC22" s="19">
        <v>500000</v>
      </c>
      <c r="AD22" s="18" t="s">
        <v>19</v>
      </c>
      <c r="AE22" s="18" t="s">
        <v>22</v>
      </c>
      <c r="AF22" s="20">
        <f t="shared" ca="1" si="20"/>
        <v>63009190.675260969</v>
      </c>
      <c r="AG22" s="40"/>
      <c r="AH22" s="19">
        <f t="shared" ref="AH22:AW37" ca="1" si="25">IF(AH$4&lt;=$Y22,(VLOOKUP(DATE(YEAR($AA22),MONTH($AA22)+AH$4,DAY($AA22)),INDIRECT($AF$3),IF($AD22="USD",2,IF($AD22="EUR",3,IF($AD22="YEN",4,5))),0))*$Z22*$AC22,"")</f>
        <v>1595905.2207981998</v>
      </c>
      <c r="AI22" s="19">
        <f t="shared" ca="1" si="25"/>
        <v>1573058.7778568</v>
      </c>
      <c r="AJ22" s="19">
        <f t="shared" ca="1" si="25"/>
        <v>1548862.8825384001</v>
      </c>
      <c r="AK22" s="19">
        <f t="shared" ca="1" si="25"/>
        <v>1571555.1023509998</v>
      </c>
      <c r="AL22" s="19">
        <f t="shared" ca="1" si="25"/>
        <v>1534933.5352246999</v>
      </c>
      <c r="AM22" s="19">
        <f t="shared" ca="1" si="25"/>
        <v>1550225.1868427999</v>
      </c>
      <c r="AN22" s="19">
        <f t="shared" ca="1" si="25"/>
        <v>1560997.2439918998</v>
      </c>
      <c r="AO22" s="19">
        <f t="shared" ca="1" si="25"/>
        <v>1528327.6445410999</v>
      </c>
      <c r="AP22" s="19">
        <f t="shared" ca="1" si="25"/>
        <v>1508394.3051437</v>
      </c>
      <c r="AQ22" s="19">
        <f t="shared" ca="1" si="25"/>
        <v>1514910.2323355002</v>
      </c>
      <c r="AR22" s="19">
        <f t="shared" ca="1" si="25"/>
        <v>1486061.9392983001</v>
      </c>
      <c r="AS22" s="19">
        <f t="shared" ca="1" si="25"/>
        <v>1493914.4669396998</v>
      </c>
      <c r="AT22" s="19">
        <f t="shared" ca="1" si="25"/>
        <v>1578306.6482118</v>
      </c>
      <c r="AU22" s="19">
        <f t="shared" ca="1" si="25"/>
        <v>1836516.8635930999</v>
      </c>
      <c r="AV22" s="19">
        <f t="shared" ca="1" si="25"/>
        <v>1694717.2646130999</v>
      </c>
      <c r="AW22" s="19">
        <f t="shared" ca="1" si="23"/>
        <v>1670018.0021382</v>
      </c>
      <c r="AX22" s="19">
        <f t="shared" ca="1" si="23"/>
        <v>1696897.8082953</v>
      </c>
      <c r="AY22" s="19">
        <f t="shared" ca="1" si="23"/>
        <v>1855497.018375</v>
      </c>
      <c r="AZ22" s="19">
        <f t="shared" ca="1" si="23"/>
        <v>1907191.7543535999</v>
      </c>
      <c r="BA22" s="19">
        <f t="shared" ca="1" si="23"/>
        <v>1963343.9671520998</v>
      </c>
      <c r="BB22" s="19">
        <f t="shared" ca="1" si="23"/>
        <v>1973261.3711291</v>
      </c>
      <c r="BC22" s="19">
        <f t="shared" ca="1" si="23"/>
        <v>1933396.8343221999</v>
      </c>
      <c r="BD22" s="19">
        <f t="shared" ca="1" si="23"/>
        <v>1944779.3580227999</v>
      </c>
      <c r="BE22" s="19">
        <f t="shared" ca="1" si="23"/>
        <v>1925325.8239149998</v>
      </c>
      <c r="BF22" s="19">
        <f t="shared" ca="1" si="23"/>
        <v>1904942.6670586001</v>
      </c>
      <c r="BG22" s="19">
        <f t="shared" ca="1" si="23"/>
        <v>1927699.1465082001</v>
      </c>
      <c r="BH22" s="19">
        <f t="shared" ca="1" si="23"/>
        <v>1922952.5013217998</v>
      </c>
      <c r="BI22" s="19">
        <f t="shared" ca="1" si="23"/>
        <v>1901110.6507054998</v>
      </c>
      <c r="BJ22" s="19">
        <f t="shared" ca="1" si="23"/>
        <v>1864112.0937087999</v>
      </c>
      <c r="BK22" s="19">
        <f t="shared" ca="1" si="23"/>
        <v>1856094.6329991</v>
      </c>
      <c r="BL22" s="19">
        <f t="shared" ca="1" si="23"/>
        <v>1853788.924045267</v>
      </c>
      <c r="BM22" s="19">
        <f t="shared" ca="1" si="24"/>
        <v>1858100.7785548368</v>
      </c>
      <c r="BN22" s="19">
        <f t="shared" ca="1" si="17"/>
        <v>1862422.6736966206</v>
      </c>
      <c r="BO22" s="19">
        <f t="shared" ca="1" si="17"/>
        <v>1866483.2767868224</v>
      </c>
      <c r="BP22" s="19">
        <f t="shared" ca="1" si="17"/>
        <v>1870560.4637413581</v>
      </c>
      <c r="BQ22" s="20">
        <f t="shared" ca="1" si="17"/>
        <v>1874523.6141506722</v>
      </c>
    </row>
    <row r="23" spans="1:69" x14ac:dyDescent="0.25">
      <c r="J23" s="85">
        <f t="shared" ca="1" si="5"/>
        <v>0</v>
      </c>
      <c r="K23" s="86">
        <f t="shared" ca="1" si="6"/>
        <v>0</v>
      </c>
      <c r="L23" s="86">
        <f t="shared" ca="1" si="7"/>
        <v>0</v>
      </c>
      <c r="M23" s="86">
        <f t="shared" ca="1" si="8"/>
        <v>0</v>
      </c>
      <c r="N23" s="86">
        <f t="shared" ca="1" si="9"/>
        <v>0</v>
      </c>
      <c r="O23" s="87">
        <f t="shared" ca="1" si="10"/>
        <v>0</v>
      </c>
      <c r="P23" s="48">
        <f t="shared" ca="1" si="18"/>
        <v>0</v>
      </c>
      <c r="Q23" s="49">
        <f t="shared" si="11"/>
        <v>0.95</v>
      </c>
      <c r="R23" s="49">
        <f t="shared" si="12"/>
        <v>0.995</v>
      </c>
      <c r="S23" s="50">
        <f t="array" aca="1" ref="S23" ca="1">IF($U23=0,0,SUM(OFFSET($AH23,0,$W23,1,$U23)/OFFSET($AH$3,0,0,1,$U23)))</f>
        <v>0</v>
      </c>
      <c r="T23" s="51">
        <f t="array" aca="1" ref="T23" ca="1">IF(U23=0,0,SUM(OFFSET(AH23,0,W23,1,U23)))</f>
        <v>0</v>
      </c>
      <c r="U23" s="51">
        <f t="shared" ca="1" si="22"/>
        <v>0</v>
      </c>
      <c r="V23" s="46">
        <f t="shared" ca="1" si="19"/>
        <v>243664.27940816918</v>
      </c>
      <c r="W23" s="52">
        <f t="shared" ca="1" si="14"/>
        <v>30</v>
      </c>
      <c r="X23" s="55">
        <v>108</v>
      </c>
      <c r="Y23" s="19">
        <v>29</v>
      </c>
      <c r="Z23" s="44">
        <v>9.2473069999999997E-3</v>
      </c>
      <c r="AA23" s="17">
        <v>43506</v>
      </c>
      <c r="AB23" s="19">
        <v>100</v>
      </c>
      <c r="AC23" s="19">
        <v>1400000</v>
      </c>
      <c r="AD23" s="18" t="s">
        <v>25</v>
      </c>
      <c r="AE23" s="18" t="s">
        <v>18</v>
      </c>
      <c r="AF23" s="20">
        <f t="shared" ca="1" si="20"/>
        <v>243664.27940816918</v>
      </c>
      <c r="AG23" s="40"/>
      <c r="AH23" s="19">
        <f t="shared" ca="1" si="25"/>
        <v>7642.3406981571998</v>
      </c>
      <c r="AI23" s="19">
        <f t="shared" ca="1" si="25"/>
        <v>7537.0749036533998</v>
      </c>
      <c r="AJ23" s="19">
        <f t="shared" ca="1" si="25"/>
        <v>7666.8608573983993</v>
      </c>
      <c r="AK23" s="19">
        <f t="shared" ca="1" si="25"/>
        <v>7760.8763782059987</v>
      </c>
      <c r="AL23" s="19">
        <f t="shared" ca="1" si="25"/>
        <v>7583.0599119029994</v>
      </c>
      <c r="AM23" s="19">
        <f t="shared" ca="1" si="25"/>
        <v>7972.0423324738003</v>
      </c>
      <c r="AN23" s="19">
        <f t="shared" ca="1" si="25"/>
        <v>7936.0647598596006</v>
      </c>
      <c r="AO23" s="19">
        <f t="shared" ca="1" si="25"/>
        <v>7854.6847593368002</v>
      </c>
      <c r="AP23" s="19">
        <f t="shared" ca="1" si="25"/>
        <v>7549.5939078699985</v>
      </c>
      <c r="AQ23" s="19">
        <f t="shared" ca="1" si="25"/>
        <v>7600.4466985243989</v>
      </c>
      <c r="AR23" s="19">
        <f t="shared" ca="1" si="25"/>
        <v>7251.9730309977995</v>
      </c>
      <c r="AS23" s="19">
        <f t="shared" ca="1" si="25"/>
        <v>7478.0271495356001</v>
      </c>
      <c r="AT23" s="19">
        <f t="shared" ca="1" si="25"/>
        <v>8256.7169795459995</v>
      </c>
      <c r="AU23" s="19">
        <f t="shared" ca="1" si="25"/>
        <v>8868.7758858006</v>
      </c>
      <c r="AV23" s="19">
        <f t="shared" ca="1" si="25"/>
        <v>8995.2087660273992</v>
      </c>
      <c r="AW23" s="19">
        <f t="shared" ca="1" si="23"/>
        <v>8236.3784525301999</v>
      </c>
      <c r="AX23" s="19">
        <f t="shared" ca="1" si="23"/>
        <v>8556.3833607266006</v>
      </c>
      <c r="AY23" s="19">
        <f t="shared" ca="1" si="23"/>
        <v>9026.4609647645993</v>
      </c>
      <c r="AZ23" s="19">
        <f t="shared" ca="1" si="23"/>
        <v>9291.3537727023995</v>
      </c>
      <c r="BA23" s="19">
        <f t="shared" ca="1" si="23"/>
        <v>9419.3531467350003</v>
      </c>
      <c r="BB23" s="19">
        <f t="shared" ca="1" si="23"/>
        <v>9624.4991041457997</v>
      </c>
      <c r="BC23" s="19">
        <f t="shared" ca="1" si="23"/>
        <v>9105.614213761799</v>
      </c>
      <c r="BD23" s="19">
        <f t="shared" ca="1" si="23"/>
        <v>9270.2514181283987</v>
      </c>
      <c r="BE23" s="19">
        <f t="shared" ca="1" si="23"/>
        <v>9150.0327282055987</v>
      </c>
      <c r="BF23" s="19">
        <f t="shared" ca="1" si="23"/>
        <v>8831.4777977468002</v>
      </c>
      <c r="BG23" s="19">
        <f t="shared" ca="1" si="23"/>
        <v>9118.3403576551991</v>
      </c>
      <c r="BH23" s="19">
        <f t="shared" ca="1" si="23"/>
        <v>8793.7913227990011</v>
      </c>
      <c r="BI23" s="19">
        <f t="shared" ca="1" si="23"/>
        <v>8526.6717633356002</v>
      </c>
      <c r="BJ23" s="19">
        <f t="shared" ca="1" si="23"/>
        <v>8759.9239856421991</v>
      </c>
      <c r="BK23" s="19" t="str">
        <f t="shared" ca="1" si="23"/>
        <v/>
      </c>
      <c r="BL23" s="19" t="str">
        <f t="shared" ca="1" si="23"/>
        <v/>
      </c>
      <c r="BM23" s="19" t="str">
        <f t="shared" ca="1" si="24"/>
        <v/>
      </c>
      <c r="BN23" s="19" t="str">
        <f t="shared" ca="1" si="17"/>
        <v/>
      </c>
      <c r="BO23" s="19" t="str">
        <f t="shared" ca="1" si="17"/>
        <v/>
      </c>
      <c r="BP23" s="19" t="str">
        <f t="shared" ca="1" si="17"/>
        <v/>
      </c>
      <c r="BQ23" s="20" t="str">
        <f t="shared" ca="1" si="17"/>
        <v/>
      </c>
    </row>
    <row r="24" spans="1:69" x14ac:dyDescent="0.25">
      <c r="J24" s="85">
        <f t="shared" ca="1" si="5"/>
        <v>0</v>
      </c>
      <c r="K24" s="86">
        <f t="shared" ca="1" si="6"/>
        <v>0</v>
      </c>
      <c r="L24" s="86">
        <f t="shared" ca="1" si="7"/>
        <v>0</v>
      </c>
      <c r="M24" s="86">
        <f t="shared" ca="1" si="8"/>
        <v>0</v>
      </c>
      <c r="N24" s="86">
        <f t="shared" ca="1" si="9"/>
        <v>0</v>
      </c>
      <c r="O24" s="87">
        <f t="shared" ca="1" si="10"/>
        <v>0</v>
      </c>
      <c r="P24" s="48">
        <f t="shared" ca="1" si="18"/>
        <v>0</v>
      </c>
      <c r="Q24" s="49">
        <f t="shared" si="11"/>
        <v>0.98</v>
      </c>
      <c r="R24" s="49">
        <f t="shared" si="12"/>
        <v>0.5</v>
      </c>
      <c r="S24" s="50">
        <f t="array" aca="1" ref="S24" ca="1">IF($U24=0,0,SUM(OFFSET($AH24,0,$W24,1,$U24)/OFFSET($AH$3,0,0,1,$U24)))</f>
        <v>0</v>
      </c>
      <c r="T24" s="51">
        <f t="array" aca="1" ref="T24" ca="1">IF(U24=0,0,SUM(OFFSET(AH24,0,W24,1,U24)))</f>
        <v>0</v>
      </c>
      <c r="U24" s="51">
        <f t="shared" ca="1" si="22"/>
        <v>0</v>
      </c>
      <c r="V24" s="46">
        <f t="shared" ca="1" si="19"/>
        <v>1351198.4359829999</v>
      </c>
      <c r="W24" s="52">
        <f t="shared" ca="1" si="14"/>
        <v>30</v>
      </c>
      <c r="X24" s="55">
        <v>54</v>
      </c>
      <c r="Y24" s="19">
        <v>28</v>
      </c>
      <c r="Z24" s="44">
        <v>6.0181000000000002E-3</v>
      </c>
      <c r="AA24" s="17">
        <v>43507</v>
      </c>
      <c r="AB24" s="19">
        <v>80</v>
      </c>
      <c r="AC24" s="19">
        <v>100000</v>
      </c>
      <c r="AD24" s="18" t="s">
        <v>19</v>
      </c>
      <c r="AE24" s="18" t="s">
        <v>20</v>
      </c>
      <c r="AF24" s="20">
        <f t="shared" ca="1" si="20"/>
        <v>1351198.4359829999</v>
      </c>
      <c r="AG24" s="40"/>
      <c r="AH24" s="19">
        <f t="shared" ca="1" si="25"/>
        <v>44878.777129999995</v>
      </c>
      <c r="AI24" s="19">
        <f t="shared" ca="1" si="25"/>
        <v>43899.632259999998</v>
      </c>
      <c r="AJ24" s="19">
        <f t="shared" ca="1" si="25"/>
        <v>43985.570728000006</v>
      </c>
      <c r="AK24" s="19">
        <f t="shared" ca="1" si="25"/>
        <v>44061.398787999999</v>
      </c>
      <c r="AL24" s="19">
        <f t="shared" ca="1" si="25"/>
        <v>43067.389211000009</v>
      </c>
      <c r="AM24" s="19">
        <f t="shared" ca="1" si="25"/>
        <v>43943.925476000004</v>
      </c>
      <c r="AN24" s="19">
        <f t="shared" ca="1" si="25"/>
        <v>43513.210059000005</v>
      </c>
      <c r="AO24" s="19">
        <f t="shared" ca="1" si="25"/>
        <v>42908.992818999999</v>
      </c>
      <c r="AP24" s="19">
        <f t="shared" ca="1" si="25"/>
        <v>42380.122190999995</v>
      </c>
      <c r="AQ24" s="19">
        <f t="shared" ca="1" si="25"/>
        <v>42360.262460999998</v>
      </c>
      <c r="AR24" s="19">
        <f t="shared" ca="1" si="25"/>
        <v>40950.16145</v>
      </c>
      <c r="AS24" s="19">
        <f t="shared" ca="1" si="25"/>
        <v>42019.938905999996</v>
      </c>
      <c r="AT24" s="19">
        <f t="shared" ca="1" si="25"/>
        <v>49263.444428000003</v>
      </c>
      <c r="AU24" s="19">
        <f t="shared" ca="1" si="25"/>
        <v>48587.611798000005</v>
      </c>
      <c r="AV24" s="19">
        <f t="shared" ca="1" si="25"/>
        <v>48147.147059000003</v>
      </c>
      <c r="AW24" s="19">
        <f t="shared" ca="1" si="23"/>
        <v>46894.780448999998</v>
      </c>
      <c r="AX24" s="19">
        <f t="shared" ca="1" si="23"/>
        <v>48306.626708999996</v>
      </c>
      <c r="AY24" s="19">
        <f t="shared" ca="1" si="23"/>
        <v>52252.634698000002</v>
      </c>
      <c r="AZ24" s="19">
        <f t="shared" ca="1" si="23"/>
        <v>53743.799515999999</v>
      </c>
      <c r="BA24" s="19">
        <f t="shared" ca="1" si="23"/>
        <v>54593.976503000005</v>
      </c>
      <c r="BB24" s="19">
        <f t="shared" ca="1" si="23"/>
        <v>54376.963817000003</v>
      </c>
      <c r="BC24" s="19">
        <f t="shared" ca="1" si="23"/>
        <v>53641.130729999997</v>
      </c>
      <c r="BD24" s="19">
        <f t="shared" ca="1" si="23"/>
        <v>54640.255692000006</v>
      </c>
      <c r="BE24" s="19">
        <f t="shared" ca="1" si="23"/>
        <v>53903.158803999999</v>
      </c>
      <c r="BF24" s="19">
        <f t="shared" ca="1" si="23"/>
        <v>52934.425246999992</v>
      </c>
      <c r="BG24" s="19">
        <f t="shared" ca="1" si="23"/>
        <v>55234.663429000007</v>
      </c>
      <c r="BH24" s="19">
        <f t="shared" ca="1" si="23"/>
        <v>53865.605859999996</v>
      </c>
      <c r="BI24" s="19">
        <f t="shared" ca="1" si="23"/>
        <v>52842.829765000002</v>
      </c>
      <c r="BJ24" s="19" t="str">
        <f t="shared" ca="1" si="23"/>
        <v/>
      </c>
      <c r="BK24" s="19" t="str">
        <f t="shared" ca="1" si="23"/>
        <v/>
      </c>
      <c r="BL24" s="19" t="str">
        <f t="shared" ca="1" si="23"/>
        <v/>
      </c>
      <c r="BM24" s="19" t="str">
        <f t="shared" ca="1" si="24"/>
        <v/>
      </c>
      <c r="BN24" s="19" t="str">
        <f t="shared" ca="1" si="17"/>
        <v/>
      </c>
      <c r="BO24" s="19" t="str">
        <f t="shared" ca="1" si="17"/>
        <v/>
      </c>
      <c r="BP24" s="19" t="str">
        <f t="shared" ca="1" si="17"/>
        <v/>
      </c>
      <c r="BQ24" s="20" t="str">
        <f t="shared" ca="1" si="17"/>
        <v/>
      </c>
    </row>
    <row r="25" spans="1:69" x14ac:dyDescent="0.25">
      <c r="J25" s="85">
        <f t="shared" ca="1" si="5"/>
        <v>772695.58157515828</v>
      </c>
      <c r="K25" s="86">
        <f t="shared" ca="1" si="6"/>
        <v>0</v>
      </c>
      <c r="L25" s="86">
        <f t="shared" ca="1" si="7"/>
        <v>0</v>
      </c>
      <c r="M25" s="86">
        <f t="shared" ca="1" si="8"/>
        <v>0</v>
      </c>
      <c r="N25" s="86">
        <f t="shared" ca="1" si="9"/>
        <v>0</v>
      </c>
      <c r="O25" s="87">
        <f t="shared" ca="1" si="10"/>
        <v>0</v>
      </c>
      <c r="P25" s="48">
        <f t="shared" ca="1" si="18"/>
        <v>772695.5815751584</v>
      </c>
      <c r="Q25" s="49">
        <f t="shared" si="11"/>
        <v>0.97</v>
      </c>
      <c r="R25" s="49">
        <f t="shared" si="12"/>
        <v>0.97</v>
      </c>
      <c r="S25" s="50">
        <f t="array" aca="1" ref="S25" ca="1">IF($U25=0,0,SUM(OFFSET($AH25,0,$W25,1,$U25)/OFFSET($AH$3,0,0,1,$U25)))</f>
        <v>821230.29182182846</v>
      </c>
      <c r="T25" s="51">
        <f t="array" aca="1" ref="T25" ca="1">IF(U25=0,0,SUM(OFFSET(AH25,0,W25,1,U25)))</f>
        <v>821230.29182182846</v>
      </c>
      <c r="U25" s="51">
        <f t="shared" ca="1" si="22"/>
        <v>1</v>
      </c>
      <c r="V25" s="46">
        <f t="shared" ca="1" si="19"/>
        <v>23312954.412909202</v>
      </c>
      <c r="W25" s="52">
        <f t="shared" ca="1" si="14"/>
        <v>30</v>
      </c>
      <c r="X25" s="55">
        <v>123</v>
      </c>
      <c r="Y25" s="19">
        <v>31</v>
      </c>
      <c r="Z25" s="44">
        <v>4.4372571999999999E-2</v>
      </c>
      <c r="AA25" s="17">
        <v>43507</v>
      </c>
      <c r="AB25" s="19">
        <v>13</v>
      </c>
      <c r="AC25" s="19">
        <v>250000</v>
      </c>
      <c r="AD25" s="18" t="s">
        <v>17</v>
      </c>
      <c r="AE25" s="18" t="s">
        <v>22</v>
      </c>
      <c r="AF25" s="20">
        <f t="shared" ca="1" si="20"/>
        <v>24134184.704731032</v>
      </c>
      <c r="AG25" s="40"/>
      <c r="AH25" s="19">
        <f t="shared" ca="1" si="25"/>
        <v>731754.74073780002</v>
      </c>
      <c r="AI25" s="19">
        <f t="shared" ca="1" si="25"/>
        <v>718140.12633390003</v>
      </c>
      <c r="AJ25" s="19">
        <f t="shared" ca="1" si="25"/>
        <v>723591.29680410004</v>
      </c>
      <c r="AK25" s="19">
        <f t="shared" ca="1" si="25"/>
        <v>718745.81194169994</v>
      </c>
      <c r="AL25" s="19">
        <f t="shared" ca="1" si="25"/>
        <v>707729.21162840002</v>
      </c>
      <c r="AM25" s="19">
        <f t="shared" ca="1" si="25"/>
        <v>723875.2812649</v>
      </c>
      <c r="AN25" s="19">
        <f t="shared" ca="1" si="25"/>
        <v>725927.5127199</v>
      </c>
      <c r="AO25" s="19">
        <f t="shared" ca="1" si="25"/>
        <v>718187.82684880006</v>
      </c>
      <c r="AP25" s="19">
        <f t="shared" ca="1" si="25"/>
        <v>706960.45681849995</v>
      </c>
      <c r="AQ25" s="19">
        <f t="shared" ca="1" si="25"/>
        <v>705288.72016840009</v>
      </c>
      <c r="AR25" s="19">
        <f t="shared" ca="1" si="25"/>
        <v>679601.43823760003</v>
      </c>
      <c r="AS25" s="19">
        <f t="shared" ca="1" si="25"/>
        <v>707418.60362439998</v>
      </c>
      <c r="AT25" s="19">
        <f t="shared" ca="1" si="25"/>
        <v>798937.03337439988</v>
      </c>
      <c r="AU25" s="19">
        <f t="shared" ca="1" si="25"/>
        <v>818135.93596449983</v>
      </c>
      <c r="AV25" s="19">
        <f t="shared" ca="1" si="25"/>
        <v>819478.20626750006</v>
      </c>
      <c r="AW25" s="19">
        <f t="shared" ca="1" si="23"/>
        <v>761192.61431690003</v>
      </c>
      <c r="AX25" s="19">
        <f t="shared" ca="1" si="23"/>
        <v>790162.35726139997</v>
      </c>
      <c r="AY25" s="19">
        <f t="shared" ca="1" si="23"/>
        <v>818396.62482500006</v>
      </c>
      <c r="AZ25" s="19">
        <f t="shared" ca="1" si="23"/>
        <v>837836.24861819996</v>
      </c>
      <c r="BA25" s="19">
        <f t="shared" ca="1" si="23"/>
        <v>854487.05626119999</v>
      </c>
      <c r="BB25" s="19">
        <f t="shared" ca="1" si="23"/>
        <v>847491.72028539993</v>
      </c>
      <c r="BC25" s="19">
        <f t="shared" ca="1" si="23"/>
        <v>817702.19407319999</v>
      </c>
      <c r="BD25" s="19">
        <f t="shared" ca="1" si="23"/>
        <v>819513.70432509994</v>
      </c>
      <c r="BE25" s="19">
        <f t="shared" ca="1" si="23"/>
        <v>819257.45272179996</v>
      </c>
      <c r="BF25" s="19">
        <f t="shared" ca="1" si="23"/>
        <v>821328.5425198999</v>
      </c>
      <c r="BG25" s="19">
        <f t="shared" ca="1" si="23"/>
        <v>856010.14479509997</v>
      </c>
      <c r="BH25" s="19">
        <f t="shared" ca="1" si="23"/>
        <v>822415.67053389992</v>
      </c>
      <c r="BI25" s="19">
        <f t="shared" ca="1" si="23"/>
        <v>800896.08242819994</v>
      </c>
      <c r="BJ25" s="19">
        <f t="shared" ca="1" si="23"/>
        <v>826078.62635249994</v>
      </c>
      <c r="BK25" s="19">
        <f t="shared" ca="1" si="23"/>
        <v>816413.17085659993</v>
      </c>
      <c r="BL25" s="19">
        <f t="shared" ca="1" si="23"/>
        <v>821230.29182182846</v>
      </c>
      <c r="BM25" s="19" t="str">
        <f t="shared" ca="1" si="24"/>
        <v/>
      </c>
      <c r="BN25" s="19" t="str">
        <f t="shared" ca="1" si="24"/>
        <v/>
      </c>
      <c r="BO25" s="19" t="str">
        <f t="shared" ca="1" si="24"/>
        <v/>
      </c>
      <c r="BP25" s="19" t="str">
        <f t="shared" ca="1" si="24"/>
        <v/>
      </c>
      <c r="BQ25" s="20" t="str">
        <f t="shared" ca="1" si="24"/>
        <v/>
      </c>
    </row>
    <row r="26" spans="1:69" x14ac:dyDescent="0.25">
      <c r="J26" s="85">
        <f t="shared" ca="1" si="5"/>
        <v>0</v>
      </c>
      <c r="K26" s="86">
        <f t="shared" ca="1" si="6"/>
        <v>0</v>
      </c>
      <c r="L26" s="86">
        <f t="shared" ca="1" si="7"/>
        <v>0</v>
      </c>
      <c r="M26" s="86">
        <f t="shared" ca="1" si="8"/>
        <v>0</v>
      </c>
      <c r="N26" s="86">
        <f t="shared" ca="1" si="9"/>
        <v>0</v>
      </c>
      <c r="O26" s="87">
        <f t="shared" ca="1" si="10"/>
        <v>0</v>
      </c>
      <c r="P26" s="48">
        <f t="shared" ca="1" si="18"/>
        <v>0</v>
      </c>
      <c r="Q26" s="49">
        <f t="shared" si="11"/>
        <v>0.97</v>
      </c>
      <c r="R26" s="49">
        <f t="shared" si="12"/>
        <v>0.5</v>
      </c>
      <c r="S26" s="50">
        <f t="array" aca="1" ref="S26" ca="1">IF($U26=0,0,SUM(OFFSET($AH26,0,$W26,1,$U26)/OFFSET($AH$3,0,0,1,$U26)))</f>
        <v>0</v>
      </c>
      <c r="T26" s="51">
        <f t="array" aca="1" ref="T26" ca="1">IF(U26=0,0,SUM(OFFSET(AH26,0,W26,1,U26)))</f>
        <v>0</v>
      </c>
      <c r="U26" s="51">
        <f t="shared" ca="1" si="22"/>
        <v>0</v>
      </c>
      <c r="V26" s="46">
        <f t="shared" ca="1" si="19"/>
        <v>55218872.711808756</v>
      </c>
      <c r="W26" s="52">
        <f t="shared" ca="1" si="14"/>
        <v>30</v>
      </c>
      <c r="X26" s="55">
        <v>83</v>
      </c>
      <c r="Y26" s="19">
        <v>26</v>
      </c>
      <c r="Z26" s="44">
        <v>5.3479424999999997E-2</v>
      </c>
      <c r="AA26" s="17">
        <v>43509</v>
      </c>
      <c r="AB26" s="19">
        <v>13</v>
      </c>
      <c r="AC26" s="19">
        <v>500000</v>
      </c>
      <c r="AD26" s="18" t="s">
        <v>19</v>
      </c>
      <c r="AE26" s="18" t="s">
        <v>22</v>
      </c>
      <c r="AF26" s="20">
        <f t="shared" ca="1" si="20"/>
        <v>55218872.711808756</v>
      </c>
      <c r="AG26" s="40"/>
      <c r="AH26" s="19">
        <f t="shared" ca="1" si="25"/>
        <v>1980535.63368</v>
      </c>
      <c r="AI26" s="19">
        <f t="shared" ca="1" si="25"/>
        <v>1947715.3105574998</v>
      </c>
      <c r="AJ26" s="19">
        <f t="shared" ca="1" si="25"/>
        <v>1954373.4989700001</v>
      </c>
      <c r="AK26" s="19">
        <f t="shared" ca="1" si="25"/>
        <v>1953196.9516199999</v>
      </c>
      <c r="AL26" s="19">
        <f t="shared" ca="1" si="25"/>
        <v>1898824.4202224996</v>
      </c>
      <c r="AM26" s="19">
        <f t="shared" ca="1" si="25"/>
        <v>1955290.6711087497</v>
      </c>
      <c r="AN26" s="19">
        <f t="shared" ca="1" si="25"/>
        <v>1920641.3516512497</v>
      </c>
      <c r="AO26" s="19">
        <f t="shared" ca="1" si="25"/>
        <v>1891289.16924</v>
      </c>
      <c r="AP26" s="19">
        <f t="shared" ca="1" si="25"/>
        <v>1883104.1432437501</v>
      </c>
      <c r="AQ26" s="19">
        <f t="shared" ca="1" si="25"/>
        <v>1883200.4062087496</v>
      </c>
      <c r="AR26" s="19">
        <f t="shared" ca="1" si="25"/>
        <v>1819503.7370625001</v>
      </c>
      <c r="AS26" s="19">
        <f t="shared" ca="1" si="25"/>
        <v>1839272.4065137501</v>
      </c>
      <c r="AT26" s="19">
        <f t="shared" ca="1" si="25"/>
        <v>2237001.56421</v>
      </c>
      <c r="AU26" s="19">
        <f t="shared" ca="1" si="25"/>
        <v>2158852.0804574997</v>
      </c>
      <c r="AV26" s="19">
        <f t="shared" ca="1" si="25"/>
        <v>2124186.7171724997</v>
      </c>
      <c r="AW26" s="19">
        <f t="shared" ca="1" si="23"/>
        <v>2099669.0747812497</v>
      </c>
      <c r="AX26" s="19">
        <f t="shared" ca="1" si="23"/>
        <v>2146367.3086912502</v>
      </c>
      <c r="AY26" s="19">
        <f t="shared" ca="1" si="23"/>
        <v>2298438.7276499998</v>
      </c>
      <c r="AZ26" s="19">
        <f t="shared" ca="1" si="23"/>
        <v>2371192.13742</v>
      </c>
      <c r="BA26" s="19">
        <f t="shared" ca="1" si="23"/>
        <v>2433412.7744362499</v>
      </c>
      <c r="BB26" s="19">
        <f t="shared" ca="1" si="23"/>
        <v>2428243.98801</v>
      </c>
      <c r="BC26" s="19">
        <f t="shared" ca="1" si="23"/>
        <v>2373801.9333599997</v>
      </c>
      <c r="BD26" s="19">
        <f t="shared" ca="1" si="23"/>
        <v>2415203.0302237496</v>
      </c>
      <c r="BE26" s="19">
        <f t="shared" ca="1" si="23"/>
        <v>2396017.2865049997</v>
      </c>
      <c r="BF26" s="19">
        <f t="shared" ca="1" si="23"/>
        <v>2347695.95204625</v>
      </c>
      <c r="BG26" s="19">
        <f t="shared" ca="1" si="23"/>
        <v>2461842.4367662501</v>
      </c>
      <c r="BH26" s="19" t="str">
        <f t="shared" ca="1" si="23"/>
        <v/>
      </c>
      <c r="BI26" s="19" t="str">
        <f t="shared" ca="1" si="23"/>
        <v/>
      </c>
      <c r="BJ26" s="19" t="str">
        <f t="shared" ca="1" si="23"/>
        <v/>
      </c>
      <c r="BK26" s="19" t="str">
        <f t="shared" ca="1" si="23"/>
        <v/>
      </c>
      <c r="BL26" s="19" t="str">
        <f t="shared" ca="1" si="23"/>
        <v/>
      </c>
      <c r="BM26" s="19" t="str">
        <f t="shared" ca="1" si="24"/>
        <v/>
      </c>
      <c r="BN26" s="19" t="str">
        <f t="shared" ca="1" si="24"/>
        <v/>
      </c>
      <c r="BO26" s="19" t="str">
        <f t="shared" ca="1" si="24"/>
        <v/>
      </c>
      <c r="BP26" s="19" t="str">
        <f t="shared" ca="1" si="24"/>
        <v/>
      </c>
      <c r="BQ26" s="20" t="str">
        <f t="shared" ca="1" si="24"/>
        <v/>
      </c>
    </row>
    <row r="27" spans="1:69" x14ac:dyDescent="0.25">
      <c r="J27" s="85">
        <f t="shared" ca="1" si="5"/>
        <v>11332.3731192</v>
      </c>
      <c r="K27" s="86">
        <f t="shared" ca="1" si="6"/>
        <v>10792.736304</v>
      </c>
      <c r="L27" s="86">
        <f t="shared" ca="1" si="7"/>
        <v>10792.736304</v>
      </c>
      <c r="M27" s="86">
        <f t="shared" ca="1" si="8"/>
        <v>9789.3299809523814</v>
      </c>
      <c r="N27" s="86">
        <f t="shared" ca="1" si="9"/>
        <v>9323.1714104308394</v>
      </c>
      <c r="O27" s="87">
        <f t="shared" ca="1" si="10"/>
        <v>0</v>
      </c>
      <c r="P27" s="48">
        <f t="shared" ca="1" si="18"/>
        <v>51516.407294583223</v>
      </c>
      <c r="Q27" s="49">
        <f t="shared" si="11"/>
        <v>0.98</v>
      </c>
      <c r="R27" s="49">
        <f t="shared" si="12"/>
        <v>0.93</v>
      </c>
      <c r="S27" s="50">
        <f t="array" aca="1" ref="S27" ca="1">IF($U27=0,0,SUM(OFFSET($AH27,0,$W27,1,$U27)/OFFSET($AH$3,0,0,1,$U27)))</f>
        <v>56524.47585536891</v>
      </c>
      <c r="T27" s="51">
        <f t="array" aca="1" ref="T27" ca="1">IF(U27=0,0,SUM(OFFSET(AH27,0,W27,1,U27)))</f>
        <v>62170.14</v>
      </c>
      <c r="U27" s="51">
        <f t="shared" ca="1" si="22"/>
        <v>5</v>
      </c>
      <c r="V27" s="46">
        <f t="shared" ca="1" si="19"/>
        <v>373020.83999999985</v>
      </c>
      <c r="W27" s="52">
        <f t="shared" ca="1" si="14"/>
        <v>30</v>
      </c>
      <c r="X27" s="55">
        <v>87</v>
      </c>
      <c r="Y27" s="19">
        <v>35</v>
      </c>
      <c r="Z27" s="44">
        <v>1.2434028E-2</v>
      </c>
      <c r="AA27" s="17">
        <v>43515</v>
      </c>
      <c r="AB27" s="19">
        <v>80</v>
      </c>
      <c r="AC27" s="19">
        <v>1000000</v>
      </c>
      <c r="AD27" s="18" t="s">
        <v>23</v>
      </c>
      <c r="AE27" s="18" t="s">
        <v>20</v>
      </c>
      <c r="AF27" s="20">
        <f t="shared" ca="1" si="20"/>
        <v>435190.97999999981</v>
      </c>
      <c r="AG27" s="40"/>
      <c r="AH27" s="19">
        <f t="shared" ca="1" si="25"/>
        <v>12434.028</v>
      </c>
      <c r="AI27" s="19">
        <f t="shared" ca="1" si="25"/>
        <v>12434.028</v>
      </c>
      <c r="AJ27" s="19">
        <f t="shared" ca="1" si="25"/>
        <v>12434.028</v>
      </c>
      <c r="AK27" s="19">
        <f t="shared" ca="1" si="25"/>
        <v>12434.028</v>
      </c>
      <c r="AL27" s="19">
        <f t="shared" ca="1" si="25"/>
        <v>12434.028</v>
      </c>
      <c r="AM27" s="19">
        <f t="shared" ca="1" si="25"/>
        <v>12434.028</v>
      </c>
      <c r="AN27" s="19">
        <f t="shared" ca="1" si="25"/>
        <v>12434.028</v>
      </c>
      <c r="AO27" s="19">
        <f t="shared" ca="1" si="25"/>
        <v>12434.028</v>
      </c>
      <c r="AP27" s="19">
        <f t="shared" ca="1" si="25"/>
        <v>12434.028</v>
      </c>
      <c r="AQ27" s="19">
        <f t="shared" ca="1" si="25"/>
        <v>12434.028</v>
      </c>
      <c r="AR27" s="19">
        <f t="shared" ca="1" si="25"/>
        <v>12434.028</v>
      </c>
      <c r="AS27" s="19">
        <f t="shared" ca="1" si="25"/>
        <v>12434.028</v>
      </c>
      <c r="AT27" s="19">
        <f t="shared" ca="1" si="25"/>
        <v>12434.028</v>
      </c>
      <c r="AU27" s="19">
        <f t="shared" ca="1" si="25"/>
        <v>12434.028</v>
      </c>
      <c r="AV27" s="19">
        <f t="shared" ca="1" si="25"/>
        <v>12434.028</v>
      </c>
      <c r="AW27" s="19">
        <f t="shared" ca="1" si="23"/>
        <v>12434.028</v>
      </c>
      <c r="AX27" s="19">
        <f t="shared" ca="1" si="23"/>
        <v>12434.028</v>
      </c>
      <c r="AY27" s="19">
        <f t="shared" ca="1" si="23"/>
        <v>12434.028</v>
      </c>
      <c r="AZ27" s="19">
        <f t="shared" ca="1" si="23"/>
        <v>12434.028</v>
      </c>
      <c r="BA27" s="19">
        <f t="shared" ca="1" si="23"/>
        <v>12434.028</v>
      </c>
      <c r="BB27" s="19">
        <f t="shared" ca="1" si="23"/>
        <v>12434.028</v>
      </c>
      <c r="BC27" s="19">
        <f t="shared" ca="1" si="23"/>
        <v>12434.028</v>
      </c>
      <c r="BD27" s="19">
        <f t="shared" ca="1" si="23"/>
        <v>12434.028</v>
      </c>
      <c r="BE27" s="19">
        <f t="shared" ca="1" si="23"/>
        <v>12434.028</v>
      </c>
      <c r="BF27" s="19">
        <f t="shared" ca="1" si="23"/>
        <v>12434.028</v>
      </c>
      <c r="BG27" s="19">
        <f t="shared" ca="1" si="23"/>
        <v>12434.028</v>
      </c>
      <c r="BH27" s="19">
        <f t="shared" ca="1" si="23"/>
        <v>12434.028</v>
      </c>
      <c r="BI27" s="19">
        <f t="shared" ca="1" si="23"/>
        <v>12434.028</v>
      </c>
      <c r="BJ27" s="19">
        <f t="shared" ca="1" si="23"/>
        <v>12434.028</v>
      </c>
      <c r="BK27" s="19">
        <f t="shared" ca="1" si="23"/>
        <v>12434.028</v>
      </c>
      <c r="BL27" s="19">
        <f t="shared" ca="1" si="23"/>
        <v>12434.028</v>
      </c>
      <c r="BM27" s="19">
        <f t="shared" ca="1" si="24"/>
        <v>12434.028</v>
      </c>
      <c r="BN27" s="19">
        <f t="shared" ca="1" si="24"/>
        <v>12434.028</v>
      </c>
      <c r="BO27" s="19">
        <f t="shared" ca="1" si="24"/>
        <v>12434.028</v>
      </c>
      <c r="BP27" s="19">
        <f t="shared" ca="1" si="24"/>
        <v>12434.028</v>
      </c>
      <c r="BQ27" s="20" t="str">
        <f t="shared" ca="1" si="24"/>
        <v/>
      </c>
    </row>
    <row r="28" spans="1:69" x14ac:dyDescent="0.25">
      <c r="J28" s="85">
        <f t="shared" ca="1" si="5"/>
        <v>0</v>
      </c>
      <c r="K28" s="86">
        <f t="shared" ca="1" si="6"/>
        <v>0</v>
      </c>
      <c r="L28" s="86">
        <f t="shared" ca="1" si="7"/>
        <v>0</v>
      </c>
      <c r="M28" s="86">
        <f t="shared" ca="1" si="8"/>
        <v>0</v>
      </c>
      <c r="N28" s="86">
        <f t="shared" ca="1" si="9"/>
        <v>0</v>
      </c>
      <c r="O28" s="87">
        <f t="shared" ca="1" si="10"/>
        <v>0</v>
      </c>
      <c r="P28" s="48">
        <f t="shared" ca="1" si="18"/>
        <v>0</v>
      </c>
      <c r="Q28" s="49">
        <f t="shared" si="11"/>
        <v>1</v>
      </c>
      <c r="R28" s="49">
        <f t="shared" si="12"/>
        <v>0.97</v>
      </c>
      <c r="S28" s="50">
        <f t="array" aca="1" ref="S28" ca="1">IF($U28=0,0,SUM(OFFSET($AH28,0,$W28,1,$U28)/OFFSET($AH$3,0,0,1,$U28)))</f>
        <v>0</v>
      </c>
      <c r="T28" s="51">
        <f t="array" aca="1" ref="T28" ca="1">IF(U28=0,0,SUM(OFFSET(AH28,0,W28,1,U28)))</f>
        <v>0</v>
      </c>
      <c r="U28" s="51">
        <f t="shared" ca="1" si="22"/>
        <v>0</v>
      </c>
      <c r="V28" s="46">
        <f t="shared" ca="1" si="19"/>
        <v>7601545.3215314001</v>
      </c>
      <c r="W28" s="52">
        <f t="shared" ca="1" si="14"/>
        <v>30</v>
      </c>
      <c r="X28" s="55">
        <v>339</v>
      </c>
      <c r="Y28" s="19">
        <v>17</v>
      </c>
      <c r="Z28" s="44">
        <v>2.6817015999999999E-2</v>
      </c>
      <c r="AA28" s="17">
        <v>43516</v>
      </c>
      <c r="AB28" s="19">
        <v>57</v>
      </c>
      <c r="AC28" s="19">
        <v>250000</v>
      </c>
      <c r="AD28" s="18" t="s">
        <v>17</v>
      </c>
      <c r="AE28" s="18" t="s">
        <v>24</v>
      </c>
      <c r="AF28" s="20">
        <f t="shared" ca="1" si="20"/>
        <v>7601545.3215314001</v>
      </c>
      <c r="AG28" s="40"/>
      <c r="AH28" s="19">
        <f t="shared" ca="1" si="25"/>
        <v>431195.49324179994</v>
      </c>
      <c r="AI28" s="19">
        <f t="shared" ca="1" si="25"/>
        <v>428805.42669079994</v>
      </c>
      <c r="AJ28" s="19">
        <f t="shared" ca="1" si="25"/>
        <v>433314.03750580002</v>
      </c>
      <c r="AK28" s="19">
        <f t="shared" ca="1" si="25"/>
        <v>428934.14836759999</v>
      </c>
      <c r="AL28" s="19">
        <f t="shared" ca="1" si="25"/>
        <v>421473.65451639995</v>
      </c>
      <c r="AM28" s="19">
        <f t="shared" ca="1" si="25"/>
        <v>446558.29128279997</v>
      </c>
      <c r="AN28" s="19">
        <f t="shared" ca="1" si="25"/>
        <v>430546.52145459992</v>
      </c>
      <c r="AO28" s="19">
        <f t="shared" ca="1" si="25"/>
        <v>428765.20116679999</v>
      </c>
      <c r="AP28" s="19">
        <f t="shared" ca="1" si="25"/>
        <v>427550.390342</v>
      </c>
      <c r="AQ28" s="19">
        <f t="shared" ca="1" si="25"/>
        <v>419205.60538820003</v>
      </c>
      <c r="AR28" s="19">
        <f t="shared" ca="1" si="25"/>
        <v>412534.87265819998</v>
      </c>
      <c r="AS28" s="19">
        <f t="shared" ca="1" si="25"/>
        <v>426975.83577419998</v>
      </c>
      <c r="AT28" s="19">
        <f t="shared" ca="1" si="25"/>
        <v>537392.88787800004</v>
      </c>
      <c r="AU28" s="19">
        <f t="shared" ca="1" si="25"/>
        <v>495740.02820140001</v>
      </c>
      <c r="AV28" s="19">
        <f t="shared" ca="1" si="25"/>
        <v>485333.01471720001</v>
      </c>
      <c r="AW28" s="19">
        <f t="shared" ca="1" si="23"/>
        <v>466431.71141500003</v>
      </c>
      <c r="AX28" s="19">
        <f t="shared" ca="1" si="23"/>
        <v>480788.20093059994</v>
      </c>
      <c r="AY28" s="19" t="str">
        <f t="shared" ca="1" si="23"/>
        <v/>
      </c>
      <c r="AZ28" s="19" t="str">
        <f t="shared" ca="1" si="23"/>
        <v/>
      </c>
      <c r="BA28" s="19" t="str">
        <f t="shared" ca="1" si="23"/>
        <v/>
      </c>
      <c r="BB28" s="19" t="str">
        <f t="shared" ca="1" si="23"/>
        <v/>
      </c>
      <c r="BC28" s="19" t="str">
        <f t="shared" ca="1" si="23"/>
        <v/>
      </c>
      <c r="BD28" s="19" t="str">
        <f t="shared" ca="1" si="23"/>
        <v/>
      </c>
      <c r="BE28" s="19" t="str">
        <f t="shared" ca="1" si="23"/>
        <v/>
      </c>
      <c r="BF28" s="19" t="str">
        <f t="shared" ca="1" si="23"/>
        <v/>
      </c>
      <c r="BG28" s="19" t="str">
        <f t="shared" ca="1" si="23"/>
        <v/>
      </c>
      <c r="BH28" s="19" t="str">
        <f t="shared" ca="1" si="23"/>
        <v/>
      </c>
      <c r="BI28" s="19" t="str">
        <f t="shared" ca="1" si="23"/>
        <v/>
      </c>
      <c r="BJ28" s="19" t="str">
        <f t="shared" ca="1" si="23"/>
        <v/>
      </c>
      <c r="BK28" s="19" t="str">
        <f t="shared" ca="1" si="23"/>
        <v/>
      </c>
      <c r="BL28" s="19" t="str">
        <f t="shared" ca="1" si="23"/>
        <v/>
      </c>
      <c r="BM28" s="19" t="str">
        <f t="shared" ca="1" si="24"/>
        <v/>
      </c>
      <c r="BN28" s="19" t="str">
        <f t="shared" ca="1" si="24"/>
        <v/>
      </c>
      <c r="BO28" s="19" t="str">
        <f t="shared" ca="1" si="24"/>
        <v/>
      </c>
      <c r="BP28" s="19" t="str">
        <f t="shared" ca="1" si="24"/>
        <v/>
      </c>
      <c r="BQ28" s="20" t="str">
        <f t="shared" ca="1" si="24"/>
        <v/>
      </c>
    </row>
    <row r="29" spans="1:69" x14ac:dyDescent="0.25">
      <c r="J29" s="85">
        <f t="shared" ca="1" si="5"/>
        <v>0</v>
      </c>
      <c r="K29" s="86">
        <f t="shared" ca="1" si="6"/>
        <v>0</v>
      </c>
      <c r="L29" s="86">
        <f t="shared" ca="1" si="7"/>
        <v>0</v>
      </c>
      <c r="M29" s="86">
        <f t="shared" ca="1" si="8"/>
        <v>0</v>
      </c>
      <c r="N29" s="86">
        <f t="shared" ca="1" si="9"/>
        <v>0</v>
      </c>
      <c r="O29" s="87">
        <f t="shared" ca="1" si="10"/>
        <v>0</v>
      </c>
      <c r="P29" s="48">
        <f t="shared" ca="1" si="18"/>
        <v>0</v>
      </c>
      <c r="Q29" s="49">
        <f t="shared" si="11"/>
        <v>0.97</v>
      </c>
      <c r="R29" s="49">
        <f t="shared" si="12"/>
        <v>0.97</v>
      </c>
      <c r="S29" s="50">
        <f t="array" aca="1" ref="S29" ca="1">IF($U29=0,0,SUM(OFFSET($AH29,0,$W29,1,$U29)/OFFSET($AH$3,0,0,1,$U29)))</f>
        <v>0</v>
      </c>
      <c r="T29" s="51">
        <f t="array" aca="1" ref="T29" ca="1">IF(U29=0,0,SUM(OFFSET(AH29,0,W29,1,U29)))</f>
        <v>0</v>
      </c>
      <c r="U29" s="51">
        <f t="shared" ca="1" si="22"/>
        <v>0</v>
      </c>
      <c r="V29" s="46">
        <f t="shared" ca="1" si="19"/>
        <v>8549278.7809297498</v>
      </c>
      <c r="W29" s="52">
        <f t="shared" ca="1" si="14"/>
        <v>30</v>
      </c>
      <c r="X29" s="55">
        <v>321</v>
      </c>
      <c r="Y29" s="19">
        <v>23</v>
      </c>
      <c r="Z29" s="44">
        <v>5.4073338999999998E-2</v>
      </c>
      <c r="AA29" s="17">
        <v>43517</v>
      </c>
      <c r="AB29" s="19">
        <v>13</v>
      </c>
      <c r="AC29" s="19">
        <v>100000</v>
      </c>
      <c r="AD29" s="18" t="s">
        <v>17</v>
      </c>
      <c r="AE29" s="18" t="s">
        <v>22</v>
      </c>
      <c r="AF29" s="20">
        <f t="shared" ca="1" si="20"/>
        <v>8549278.7809297498</v>
      </c>
      <c r="AG29" s="40"/>
      <c r="AH29" s="19">
        <f t="shared" ca="1" si="25"/>
        <v>347585.04529216996</v>
      </c>
      <c r="AI29" s="19">
        <f t="shared" ca="1" si="25"/>
        <v>345854.15771077998</v>
      </c>
      <c r="AJ29" s="19">
        <f t="shared" ca="1" si="25"/>
        <v>348712.47441031993</v>
      </c>
      <c r="AK29" s="19">
        <f t="shared" ca="1" si="25"/>
        <v>342758.45905303</v>
      </c>
      <c r="AL29" s="19">
        <f t="shared" ca="1" si="25"/>
        <v>339940.69735774002</v>
      </c>
      <c r="AM29" s="19">
        <f t="shared" ca="1" si="25"/>
        <v>361123.3871776</v>
      </c>
      <c r="AN29" s="19">
        <f t="shared" ca="1" si="25"/>
        <v>345251.23998093</v>
      </c>
      <c r="AO29" s="19">
        <f t="shared" ca="1" si="25"/>
        <v>345821.71370738</v>
      </c>
      <c r="AP29" s="19">
        <f t="shared" ca="1" si="25"/>
        <v>346184.54581206996</v>
      </c>
      <c r="AQ29" s="19">
        <f t="shared" ca="1" si="25"/>
        <v>337456.02743069001</v>
      </c>
      <c r="AR29" s="19">
        <f t="shared" ca="1" si="25"/>
        <v>332363.94109706004</v>
      </c>
      <c r="AS29" s="19">
        <f t="shared" ca="1" si="25"/>
        <v>344670.49232006998</v>
      </c>
      <c r="AT29" s="19">
        <f t="shared" ca="1" si="25"/>
        <v>422011.58909177006</v>
      </c>
      <c r="AU29" s="19">
        <f t="shared" ca="1" si="25"/>
        <v>403742.37077723001</v>
      </c>
      <c r="AV29" s="19">
        <f t="shared" ca="1" si="25"/>
        <v>391156.26039158995</v>
      </c>
      <c r="AW29" s="19">
        <f t="shared" ca="1" si="23"/>
        <v>376201.73775775003</v>
      </c>
      <c r="AX29" s="19">
        <f t="shared" ca="1" si="23"/>
        <v>389126.88797892001</v>
      </c>
      <c r="AY29" s="19">
        <f t="shared" ca="1" si="23"/>
        <v>398904.96987029002</v>
      </c>
      <c r="AZ29" s="19">
        <f t="shared" ca="1" si="23"/>
        <v>405722.53645140998</v>
      </c>
      <c r="BA29" s="19">
        <f t="shared" ca="1" si="23"/>
        <v>420571.61607420002</v>
      </c>
      <c r="BB29" s="19">
        <f t="shared" ca="1" si="23"/>
        <v>411022.26440680004</v>
      </c>
      <c r="BC29" s="19">
        <f t="shared" ca="1" si="23"/>
        <v>396441.38854545</v>
      </c>
      <c r="BD29" s="19">
        <f t="shared" ca="1" si="23"/>
        <v>396654.97823449998</v>
      </c>
      <c r="BE29" s="19" t="str">
        <f t="shared" ca="1" si="23"/>
        <v/>
      </c>
      <c r="BF29" s="19" t="str">
        <f t="shared" ca="1" si="23"/>
        <v/>
      </c>
      <c r="BG29" s="19" t="str">
        <f t="shared" ca="1" si="23"/>
        <v/>
      </c>
      <c r="BH29" s="19" t="str">
        <f t="shared" ca="1" si="23"/>
        <v/>
      </c>
      <c r="BI29" s="19" t="str">
        <f t="shared" ca="1" si="23"/>
        <v/>
      </c>
      <c r="BJ29" s="19" t="str">
        <f t="shared" ca="1" si="23"/>
        <v/>
      </c>
      <c r="BK29" s="19" t="str">
        <f t="shared" ca="1" si="23"/>
        <v/>
      </c>
      <c r="BL29" s="19" t="str">
        <f t="shared" ca="1" si="23"/>
        <v/>
      </c>
      <c r="BM29" s="19" t="str">
        <f t="shared" ca="1" si="24"/>
        <v/>
      </c>
      <c r="BN29" s="19" t="str">
        <f t="shared" ca="1" si="24"/>
        <v/>
      </c>
      <c r="BO29" s="19" t="str">
        <f t="shared" ca="1" si="24"/>
        <v/>
      </c>
      <c r="BP29" s="19" t="str">
        <f t="shared" ca="1" si="24"/>
        <v/>
      </c>
      <c r="BQ29" s="20" t="str">
        <f t="shared" ca="1" si="24"/>
        <v/>
      </c>
    </row>
    <row r="30" spans="1:69" x14ac:dyDescent="0.25">
      <c r="J30" s="85">
        <f t="shared" ca="1" si="5"/>
        <v>0</v>
      </c>
      <c r="K30" s="86">
        <f t="shared" ca="1" si="6"/>
        <v>0</v>
      </c>
      <c r="L30" s="86">
        <f t="shared" ca="1" si="7"/>
        <v>0</v>
      </c>
      <c r="M30" s="86">
        <f t="shared" ca="1" si="8"/>
        <v>0</v>
      </c>
      <c r="N30" s="86">
        <f t="shared" ca="1" si="9"/>
        <v>0</v>
      </c>
      <c r="O30" s="87">
        <f t="shared" ca="1" si="10"/>
        <v>0</v>
      </c>
      <c r="P30" s="48">
        <f t="shared" ca="1" si="18"/>
        <v>0</v>
      </c>
      <c r="Q30" s="49">
        <f t="shared" si="11"/>
        <v>0.98</v>
      </c>
      <c r="R30" s="49">
        <f t="shared" si="12"/>
        <v>0.5</v>
      </c>
      <c r="S30" s="50">
        <f t="array" aca="1" ref="S30" ca="1">IF($U30=0,0,SUM(OFFSET($AH30,0,$W30,1,$U30)/OFFSET($AH$3,0,0,1,$U30)))</f>
        <v>0</v>
      </c>
      <c r="T30" s="51">
        <f t="array" aca="1" ref="T30" ca="1">IF(U30=0,0,SUM(OFFSET(AH30,0,W30,1,U30)))</f>
        <v>0</v>
      </c>
      <c r="U30" s="51">
        <f t="shared" ca="1" si="22"/>
        <v>0</v>
      </c>
      <c r="V30" s="46">
        <f t="shared" ca="1" si="19"/>
        <v>3503547.5453536496</v>
      </c>
      <c r="W30" s="52">
        <f t="shared" ca="1" si="14"/>
        <v>30</v>
      </c>
      <c r="X30" s="55">
        <v>10</v>
      </c>
      <c r="Y30" s="19">
        <v>5</v>
      </c>
      <c r="Z30" s="44">
        <v>1.9524956999999999E-2</v>
      </c>
      <c r="AA30" s="17">
        <v>43522</v>
      </c>
      <c r="AB30" s="19">
        <v>80</v>
      </c>
      <c r="AC30" s="19">
        <v>500000</v>
      </c>
      <c r="AD30" s="18" t="s">
        <v>19</v>
      </c>
      <c r="AE30" s="18" t="s">
        <v>20</v>
      </c>
      <c r="AF30" s="20">
        <f t="shared" ca="1" si="20"/>
        <v>3503547.5453536496</v>
      </c>
      <c r="AG30" s="40"/>
      <c r="AH30" s="19">
        <f t="shared" ca="1" si="25"/>
        <v>711908.24340764992</v>
      </c>
      <c r="AI30" s="19">
        <f t="shared" ca="1" si="25"/>
        <v>703983.06336134986</v>
      </c>
      <c r="AJ30" s="19">
        <f t="shared" ca="1" si="25"/>
        <v>706008.77765009995</v>
      </c>
      <c r="AK30" s="19">
        <f t="shared" ca="1" si="25"/>
        <v>695403.79725554993</v>
      </c>
      <c r="AL30" s="19">
        <f t="shared" ca="1" si="25"/>
        <v>686243.66367899987</v>
      </c>
      <c r="AM30" s="19" t="str">
        <f t="shared" ca="1" si="25"/>
        <v/>
      </c>
      <c r="AN30" s="19" t="str">
        <f t="shared" ca="1" si="25"/>
        <v/>
      </c>
      <c r="AO30" s="19" t="str">
        <f t="shared" ca="1" si="25"/>
        <v/>
      </c>
      <c r="AP30" s="19" t="str">
        <f t="shared" ca="1" si="25"/>
        <v/>
      </c>
      <c r="AQ30" s="19" t="str">
        <f t="shared" ca="1" si="25"/>
        <v/>
      </c>
      <c r="AR30" s="19" t="str">
        <f t="shared" ca="1" si="25"/>
        <v/>
      </c>
      <c r="AS30" s="19" t="str">
        <f t="shared" ca="1" si="25"/>
        <v/>
      </c>
      <c r="AT30" s="19" t="str">
        <f t="shared" ca="1" si="25"/>
        <v/>
      </c>
      <c r="AU30" s="19" t="str">
        <f t="shared" ca="1" si="25"/>
        <v/>
      </c>
      <c r="AV30" s="19" t="str">
        <f t="shared" ca="1" si="25"/>
        <v/>
      </c>
      <c r="AW30" s="19" t="str">
        <f t="shared" ca="1" si="23"/>
        <v/>
      </c>
      <c r="AX30" s="19" t="str">
        <f t="shared" ca="1" si="23"/>
        <v/>
      </c>
      <c r="AY30" s="19" t="str">
        <f t="shared" ca="1" si="23"/>
        <v/>
      </c>
      <c r="AZ30" s="19" t="str">
        <f t="shared" ca="1" si="23"/>
        <v/>
      </c>
      <c r="BA30" s="19" t="str">
        <f t="shared" ca="1" si="23"/>
        <v/>
      </c>
      <c r="BB30" s="19" t="str">
        <f t="shared" ca="1" si="23"/>
        <v/>
      </c>
      <c r="BC30" s="19" t="str">
        <f t="shared" ca="1" si="23"/>
        <v/>
      </c>
      <c r="BD30" s="19" t="str">
        <f t="shared" ca="1" si="23"/>
        <v/>
      </c>
      <c r="BE30" s="19" t="str">
        <f t="shared" ca="1" si="23"/>
        <v/>
      </c>
      <c r="BF30" s="19" t="str">
        <f t="shared" ca="1" si="23"/>
        <v/>
      </c>
      <c r="BG30" s="19" t="str">
        <f t="shared" ca="1" si="23"/>
        <v/>
      </c>
      <c r="BH30" s="19" t="str">
        <f t="shared" ca="1" si="23"/>
        <v/>
      </c>
      <c r="BI30" s="19" t="str">
        <f t="shared" ca="1" si="23"/>
        <v/>
      </c>
      <c r="BJ30" s="19" t="str">
        <f t="shared" ca="1" si="23"/>
        <v/>
      </c>
      <c r="BK30" s="19" t="str">
        <f t="shared" ca="1" si="23"/>
        <v/>
      </c>
      <c r="BL30" s="19" t="str">
        <f t="shared" ca="1" si="23"/>
        <v/>
      </c>
      <c r="BM30" s="19" t="str">
        <f t="shared" ca="1" si="24"/>
        <v/>
      </c>
      <c r="BN30" s="19" t="str">
        <f t="shared" ca="1" si="24"/>
        <v/>
      </c>
      <c r="BO30" s="19" t="str">
        <f t="shared" ca="1" si="24"/>
        <v/>
      </c>
      <c r="BP30" s="19" t="str">
        <f t="shared" ca="1" si="24"/>
        <v/>
      </c>
      <c r="BQ30" s="20" t="str">
        <f t="shared" ca="1" si="24"/>
        <v/>
      </c>
    </row>
    <row r="31" spans="1:69" x14ac:dyDescent="0.25">
      <c r="J31" s="85">
        <f t="shared" ca="1" si="5"/>
        <v>0</v>
      </c>
      <c r="K31" s="86">
        <f t="shared" ca="1" si="6"/>
        <v>0</v>
      </c>
      <c r="L31" s="86">
        <f t="shared" ca="1" si="7"/>
        <v>0</v>
      </c>
      <c r="M31" s="86">
        <f t="shared" ca="1" si="8"/>
        <v>0</v>
      </c>
      <c r="N31" s="86">
        <f t="shared" ca="1" si="9"/>
        <v>0</v>
      </c>
      <c r="O31" s="87">
        <f t="shared" ca="1" si="10"/>
        <v>0</v>
      </c>
      <c r="P31" s="48">
        <f t="shared" ca="1" si="18"/>
        <v>0</v>
      </c>
      <c r="Q31" s="49">
        <f t="shared" si="11"/>
        <v>1</v>
      </c>
      <c r="R31" s="49">
        <f t="shared" si="12"/>
        <v>0.97</v>
      </c>
      <c r="S31" s="50">
        <f t="array" aca="1" ref="S31" ca="1">IF($U31=0,0,SUM(OFFSET($AH31,0,$W31,1,$U31)/OFFSET($AH$3,0,0,1,$U31)))</f>
        <v>0</v>
      </c>
      <c r="T31" s="51">
        <f t="array" aca="1" ref="T31" ca="1">IF(U31=0,0,SUM(OFFSET(AH31,0,W31,1,U31)))</f>
        <v>0</v>
      </c>
      <c r="U31" s="51">
        <f t="shared" ca="1" si="22"/>
        <v>0</v>
      </c>
      <c r="V31" s="46">
        <f t="shared" ca="1" si="19"/>
        <v>4777923.2527603274</v>
      </c>
      <c r="W31" s="52">
        <f t="shared" ca="1" si="14"/>
        <v>30</v>
      </c>
      <c r="X31" s="55">
        <v>162</v>
      </c>
      <c r="Y31" s="19">
        <v>17</v>
      </c>
      <c r="Z31" s="44">
        <v>5.6345207000000001E-2</v>
      </c>
      <c r="AA31" s="17">
        <v>43522</v>
      </c>
      <c r="AB31" s="19">
        <v>12</v>
      </c>
      <c r="AC31" s="19">
        <v>75000</v>
      </c>
      <c r="AD31" s="18" t="s">
        <v>17</v>
      </c>
      <c r="AE31" s="18" t="s">
        <v>21</v>
      </c>
      <c r="AF31" s="20">
        <f t="shared" ca="1" si="20"/>
        <v>4777923.2527603274</v>
      </c>
      <c r="AG31" s="40"/>
      <c r="AH31" s="19">
        <f t="shared" ca="1" si="25"/>
        <v>272566.98073913256</v>
      </c>
      <c r="AI31" s="19">
        <f t="shared" ca="1" si="25"/>
        <v>273328.06362268503</v>
      </c>
      <c r="AJ31" s="19">
        <f t="shared" ca="1" si="25"/>
        <v>273037.32235456503</v>
      </c>
      <c r="AK31" s="19">
        <f t="shared" ca="1" si="25"/>
        <v>264214.93070552254</v>
      </c>
      <c r="AL31" s="19">
        <f t="shared" ca="1" si="25"/>
        <v>266895.41306553001</v>
      </c>
      <c r="AM31" s="19">
        <f t="shared" ca="1" si="25"/>
        <v>277237.85753641505</v>
      </c>
      <c r="AN31" s="19">
        <f t="shared" ca="1" si="25"/>
        <v>271248.50289533247</v>
      </c>
      <c r="AO31" s="19">
        <f t="shared" ca="1" si="25"/>
        <v>270442.62557221501</v>
      </c>
      <c r="AP31" s="19">
        <f t="shared" ca="1" si="25"/>
        <v>269458.4156689425</v>
      </c>
      <c r="AQ31" s="19">
        <f t="shared" ca="1" si="25"/>
        <v>260806.74999711002</v>
      </c>
      <c r="AR31" s="19">
        <f t="shared" ca="1" si="25"/>
        <v>261173.13470562751</v>
      </c>
      <c r="AS31" s="19">
        <f t="shared" ca="1" si="25"/>
        <v>274350.3065406825</v>
      </c>
      <c r="AT31" s="19">
        <f t="shared" ca="1" si="25"/>
        <v>328743.85643321997</v>
      </c>
      <c r="AU31" s="19">
        <f t="shared" ca="1" si="25"/>
        <v>315742.90423305752</v>
      </c>
      <c r="AV31" s="19">
        <f t="shared" ca="1" si="25"/>
        <v>302557.70320600498</v>
      </c>
      <c r="AW31" s="19">
        <f t="shared" ca="1" si="23"/>
        <v>293555.71120964998</v>
      </c>
      <c r="AX31" s="19">
        <f t="shared" ca="1" si="23"/>
        <v>302562.77427463501</v>
      </c>
      <c r="AY31" s="19" t="str">
        <f t="shared" ca="1" si="23"/>
        <v/>
      </c>
      <c r="AZ31" s="19" t="str">
        <f t="shared" ca="1" si="23"/>
        <v/>
      </c>
      <c r="BA31" s="19" t="str">
        <f t="shared" ca="1" si="23"/>
        <v/>
      </c>
      <c r="BB31" s="19" t="str">
        <f t="shared" ca="1" si="23"/>
        <v/>
      </c>
      <c r="BC31" s="19" t="str">
        <f t="shared" ca="1" si="23"/>
        <v/>
      </c>
      <c r="BD31" s="19" t="str">
        <f t="shared" ca="1" si="23"/>
        <v/>
      </c>
      <c r="BE31" s="19" t="str">
        <f t="shared" ca="1" si="23"/>
        <v/>
      </c>
      <c r="BF31" s="19" t="str">
        <f t="shared" ca="1" si="23"/>
        <v/>
      </c>
      <c r="BG31" s="19" t="str">
        <f t="shared" ca="1" si="23"/>
        <v/>
      </c>
      <c r="BH31" s="19" t="str">
        <f t="shared" ca="1" si="23"/>
        <v/>
      </c>
      <c r="BI31" s="19" t="str">
        <f t="shared" ca="1" si="23"/>
        <v/>
      </c>
      <c r="BJ31" s="19" t="str">
        <f t="shared" ca="1" si="23"/>
        <v/>
      </c>
      <c r="BK31" s="19" t="str">
        <f t="shared" ca="1" si="23"/>
        <v/>
      </c>
      <c r="BL31" s="19" t="str">
        <f t="shared" ca="1" si="23"/>
        <v/>
      </c>
      <c r="BM31" s="19" t="str">
        <f t="shared" ca="1" si="24"/>
        <v/>
      </c>
      <c r="BN31" s="19" t="str">
        <f t="shared" ca="1" si="24"/>
        <v/>
      </c>
      <c r="BO31" s="19" t="str">
        <f t="shared" ca="1" si="24"/>
        <v/>
      </c>
      <c r="BP31" s="19" t="str">
        <f t="shared" ca="1" si="24"/>
        <v/>
      </c>
      <c r="BQ31" s="20" t="str">
        <f t="shared" ca="1" si="24"/>
        <v/>
      </c>
    </row>
    <row r="32" spans="1:69" x14ac:dyDescent="0.25">
      <c r="J32" s="85">
        <f t="shared" ca="1" si="5"/>
        <v>0</v>
      </c>
      <c r="K32" s="86">
        <f t="shared" ca="1" si="6"/>
        <v>0</v>
      </c>
      <c r="L32" s="86">
        <f t="shared" ca="1" si="7"/>
        <v>0</v>
      </c>
      <c r="M32" s="86">
        <f t="shared" ca="1" si="8"/>
        <v>0</v>
      </c>
      <c r="N32" s="86">
        <f t="shared" ca="1" si="9"/>
        <v>0</v>
      </c>
      <c r="O32" s="87">
        <f t="shared" ca="1" si="10"/>
        <v>0</v>
      </c>
      <c r="P32" s="48">
        <f t="shared" ca="1" si="18"/>
        <v>0</v>
      </c>
      <c r="Q32" s="49">
        <f t="shared" si="11"/>
        <v>0.98</v>
      </c>
      <c r="R32" s="49">
        <f t="shared" si="12"/>
        <v>0.97</v>
      </c>
      <c r="S32" s="50">
        <f t="array" aca="1" ref="S32" ca="1">IF($U32=0,0,SUM(OFFSET($AH32,0,$W32,1,$U32)/OFFSET($AH$3,0,0,1,$U32)))</f>
        <v>0</v>
      </c>
      <c r="T32" s="51">
        <f t="array" aca="1" ref="T32" ca="1">IF(U32=0,0,SUM(OFFSET(AH32,0,W32,1,U32)))</f>
        <v>0</v>
      </c>
      <c r="U32" s="51">
        <f t="shared" ca="1" si="22"/>
        <v>0</v>
      </c>
      <c r="V32" s="46">
        <f t="shared" ca="1" si="19"/>
        <v>6039391.7014031997</v>
      </c>
      <c r="W32" s="52">
        <f t="shared" ca="1" si="14"/>
        <v>30</v>
      </c>
      <c r="X32" s="55">
        <v>181</v>
      </c>
      <c r="Y32" s="19">
        <v>10</v>
      </c>
      <c r="Z32" s="44">
        <v>1.8855116000000002E-2</v>
      </c>
      <c r="AA32" s="17">
        <v>43524</v>
      </c>
      <c r="AB32" s="19">
        <v>80</v>
      </c>
      <c r="AC32" s="19">
        <v>500000</v>
      </c>
      <c r="AD32" s="18" t="s">
        <v>17</v>
      </c>
      <c r="AE32" s="18" t="s">
        <v>20</v>
      </c>
      <c r="AF32" s="20">
        <f t="shared" ca="1" si="20"/>
        <v>6039391.7014031997</v>
      </c>
      <c r="AG32" s="40"/>
      <c r="AH32" s="19">
        <f t="shared" ca="1" si="25"/>
        <v>608949.54011499998</v>
      </c>
      <c r="AI32" s="19">
        <f t="shared" ca="1" si="25"/>
        <v>610012.96865739999</v>
      </c>
      <c r="AJ32" s="19">
        <f t="shared" ca="1" si="25"/>
        <v>607734.32788879995</v>
      </c>
      <c r="AK32" s="19">
        <f t="shared" ca="1" si="25"/>
        <v>594362.27962160006</v>
      </c>
      <c r="AL32" s="19">
        <f t="shared" ca="1" si="25"/>
        <v>595134.39662180003</v>
      </c>
      <c r="AM32" s="19">
        <f t="shared" ca="1" si="25"/>
        <v>624677.53512640006</v>
      </c>
      <c r="AN32" s="19">
        <f t="shared" ca="1" si="25"/>
        <v>607281.80510480003</v>
      </c>
      <c r="AO32" s="19">
        <f t="shared" ca="1" si="25"/>
        <v>603331.65830280015</v>
      </c>
      <c r="AP32" s="19">
        <f t="shared" ca="1" si="25"/>
        <v>603101.62588760012</v>
      </c>
      <c r="AQ32" s="19">
        <f t="shared" ca="1" si="25"/>
        <v>584805.56407700002</v>
      </c>
      <c r="AR32" s="19" t="str">
        <f t="shared" ca="1" si="25"/>
        <v/>
      </c>
      <c r="AS32" s="19" t="str">
        <f t="shared" ca="1" si="25"/>
        <v/>
      </c>
      <c r="AT32" s="19" t="str">
        <f t="shared" ca="1" si="25"/>
        <v/>
      </c>
      <c r="AU32" s="19" t="str">
        <f t="shared" ca="1" si="25"/>
        <v/>
      </c>
      <c r="AV32" s="19" t="str">
        <f t="shared" ca="1" si="25"/>
        <v/>
      </c>
      <c r="AW32" s="19" t="str">
        <f t="shared" ca="1" si="23"/>
        <v/>
      </c>
      <c r="AX32" s="19" t="str">
        <f t="shared" ca="1" si="23"/>
        <v/>
      </c>
      <c r="AY32" s="19" t="str">
        <f t="shared" ca="1" si="23"/>
        <v/>
      </c>
      <c r="AZ32" s="19" t="str">
        <f t="shared" ca="1" si="23"/>
        <v/>
      </c>
      <c r="BA32" s="19" t="str">
        <f t="shared" ca="1" si="23"/>
        <v/>
      </c>
      <c r="BB32" s="19" t="str">
        <f t="shared" ca="1" si="23"/>
        <v/>
      </c>
      <c r="BC32" s="19" t="str">
        <f t="shared" ca="1" si="23"/>
        <v/>
      </c>
      <c r="BD32" s="19" t="str">
        <f t="shared" ca="1" si="23"/>
        <v/>
      </c>
      <c r="BE32" s="19" t="str">
        <f t="shared" ca="1" si="23"/>
        <v/>
      </c>
      <c r="BF32" s="19" t="str">
        <f t="shared" ca="1" si="23"/>
        <v/>
      </c>
      <c r="BG32" s="19" t="str">
        <f t="shared" ca="1" si="23"/>
        <v/>
      </c>
      <c r="BH32" s="19" t="str">
        <f t="shared" ca="1" si="23"/>
        <v/>
      </c>
      <c r="BI32" s="19" t="str">
        <f t="shared" ca="1" si="23"/>
        <v/>
      </c>
      <c r="BJ32" s="19" t="str">
        <f t="shared" ca="1" si="23"/>
        <v/>
      </c>
      <c r="BK32" s="19" t="str">
        <f t="shared" ca="1" si="23"/>
        <v/>
      </c>
      <c r="BL32" s="19" t="str">
        <f t="shared" ca="1" si="23"/>
        <v/>
      </c>
      <c r="BM32" s="19" t="str">
        <f t="shared" ca="1" si="24"/>
        <v/>
      </c>
      <c r="BN32" s="19" t="str">
        <f t="shared" ca="1" si="24"/>
        <v/>
      </c>
      <c r="BO32" s="19" t="str">
        <f t="shared" ca="1" si="24"/>
        <v/>
      </c>
      <c r="BP32" s="19" t="str">
        <f t="shared" ca="1" si="24"/>
        <v/>
      </c>
      <c r="BQ32" s="20" t="str">
        <f t="shared" ca="1" si="24"/>
        <v/>
      </c>
    </row>
    <row r="33" spans="10:69" x14ac:dyDescent="0.25">
      <c r="J33" s="85">
        <f t="shared" ca="1" si="5"/>
        <v>374869.98830106616</v>
      </c>
      <c r="K33" s="86">
        <f t="shared" ca="1" si="6"/>
        <v>357849.45148425922</v>
      </c>
      <c r="L33" s="86">
        <f t="shared" ca="1" si="7"/>
        <v>357849.45148425922</v>
      </c>
      <c r="M33" s="86">
        <f t="shared" ca="1" si="8"/>
        <v>326044.28752429597</v>
      </c>
      <c r="N33" s="86">
        <f t="shared" ca="1" si="9"/>
        <v>311196.67219796241</v>
      </c>
      <c r="O33" s="87">
        <f t="shared" ca="1" si="10"/>
        <v>297005.71769679355</v>
      </c>
      <c r="P33" s="48">
        <f t="shared" ca="1" si="18"/>
        <v>2008567.8316852388</v>
      </c>
      <c r="Q33" s="49">
        <f t="shared" si="11"/>
        <v>0.97</v>
      </c>
      <c r="R33" s="49">
        <f t="shared" si="12"/>
        <v>0.5</v>
      </c>
      <c r="S33" s="50">
        <f t="array" aca="1" ref="S33" ca="1">IF($U33=0,0,SUM(OFFSET($AH33,0,$W33,1,$U33)/OFFSET($AH$3,0,0,1,$U33)))</f>
        <v>4141376.9725468843</v>
      </c>
      <c r="T33" s="51">
        <f t="array" aca="1" ref="T33" ca="1">IF(U33=0,0,SUM(OFFSET(AH33,0,W33,1,U33)))</f>
        <v>4663895.3451738628</v>
      </c>
      <c r="U33" s="51">
        <f t="shared" ca="1" si="22"/>
        <v>6</v>
      </c>
      <c r="V33" s="46">
        <f t="shared" ca="1" si="19"/>
        <v>20942059.935191203</v>
      </c>
      <c r="W33" s="52">
        <f t="shared" ca="1" si="14"/>
        <v>29</v>
      </c>
      <c r="X33" s="55">
        <v>86</v>
      </c>
      <c r="Y33" s="19">
        <v>35</v>
      </c>
      <c r="Z33" s="44">
        <v>3.5723636000000003E-2</v>
      </c>
      <c r="AA33" s="17">
        <v>43530</v>
      </c>
      <c r="AB33" s="19">
        <v>13</v>
      </c>
      <c r="AC33" s="19">
        <v>250000</v>
      </c>
      <c r="AD33" s="18" t="s">
        <v>19</v>
      </c>
      <c r="AE33" s="18" t="s">
        <v>22</v>
      </c>
      <c r="AF33" s="20">
        <f t="shared" ca="1" si="20"/>
        <v>25605955.280365061</v>
      </c>
      <c r="AG33" s="40"/>
      <c r="AH33" s="19">
        <f t="shared" ca="1" si="25"/>
        <v>655878.81223280006</v>
      </c>
      <c r="AI33" s="19">
        <f t="shared" ca="1" si="25"/>
        <v>645790.45742640004</v>
      </c>
      <c r="AJ33" s="19">
        <f t="shared" ca="1" si="25"/>
        <v>655251.86242100014</v>
      </c>
      <c r="AK33" s="19">
        <f t="shared" ca="1" si="25"/>
        <v>639982.68730370014</v>
      </c>
      <c r="AL33" s="19">
        <f t="shared" ca="1" si="25"/>
        <v>646358.46323879994</v>
      </c>
      <c r="AM33" s="19">
        <f t="shared" ca="1" si="25"/>
        <v>650849.81737489998</v>
      </c>
      <c r="AN33" s="19">
        <f t="shared" ca="1" si="25"/>
        <v>637228.39496810001</v>
      </c>
      <c r="AO33" s="19">
        <f t="shared" ca="1" si="25"/>
        <v>628917.29105270002</v>
      </c>
      <c r="AP33" s="19">
        <f t="shared" ca="1" si="25"/>
        <v>631634.07357050001</v>
      </c>
      <c r="AQ33" s="19">
        <f t="shared" ca="1" si="25"/>
        <v>619605.92532930011</v>
      </c>
      <c r="AR33" s="19">
        <f t="shared" ca="1" si="25"/>
        <v>622879.99656869995</v>
      </c>
      <c r="AS33" s="19">
        <f t="shared" ca="1" si="25"/>
        <v>658066.88493780012</v>
      </c>
      <c r="AT33" s="19">
        <f t="shared" ca="1" si="25"/>
        <v>765726.31366009999</v>
      </c>
      <c r="AU33" s="19">
        <f t="shared" ca="1" si="25"/>
        <v>706603.69608010002</v>
      </c>
      <c r="AV33" s="19">
        <f t="shared" ca="1" si="25"/>
        <v>696305.4649122</v>
      </c>
      <c r="AW33" s="19">
        <f t="shared" ca="1" si="23"/>
        <v>707512.8626163</v>
      </c>
      <c r="AX33" s="19">
        <f t="shared" ca="1" si="23"/>
        <v>773639.99212500011</v>
      </c>
      <c r="AY33" s="19">
        <f t="shared" ca="1" si="23"/>
        <v>795193.84790559998</v>
      </c>
      <c r="AZ33" s="19">
        <f t="shared" ca="1" si="23"/>
        <v>818606.22584910004</v>
      </c>
      <c r="BA33" s="19">
        <f t="shared" ca="1" si="23"/>
        <v>822741.23671610013</v>
      </c>
      <c r="BB33" s="19">
        <f t="shared" ca="1" si="23"/>
        <v>806119.92197619996</v>
      </c>
      <c r="BC33" s="19">
        <f t="shared" ca="1" si="23"/>
        <v>810865.80701880006</v>
      </c>
      <c r="BD33" s="19">
        <f t="shared" ca="1" si="23"/>
        <v>802754.75546500005</v>
      </c>
      <c r="BE33" s="19">
        <f t="shared" ca="1" si="23"/>
        <v>794256.10246060009</v>
      </c>
      <c r="BF33" s="19">
        <f t="shared" ca="1" si="23"/>
        <v>803744.30018220015</v>
      </c>
      <c r="BG33" s="19">
        <f t="shared" ca="1" si="23"/>
        <v>801765.21074780007</v>
      </c>
      <c r="BH33" s="19">
        <f t="shared" ca="1" si="23"/>
        <v>792658.36284049996</v>
      </c>
      <c r="BI33" s="19">
        <f t="shared" ca="1" si="23"/>
        <v>777232.00372480007</v>
      </c>
      <c r="BJ33" s="19">
        <f t="shared" ca="1" si="23"/>
        <v>773889.16448610008</v>
      </c>
      <c r="BK33" s="19">
        <f t="shared" ca="1" si="23"/>
        <v>772927.81093003333</v>
      </c>
      <c r="BL33" s="19">
        <f t="shared" ca="1" si="23"/>
        <v>774725.61661540659</v>
      </c>
      <c r="BM33" s="19">
        <f t="shared" ca="1" si="24"/>
        <v>776527.60869103007</v>
      </c>
      <c r="BN33" s="19">
        <f t="shared" ca="1" si="24"/>
        <v>778220.65638208902</v>
      </c>
      <c r="BO33" s="19">
        <f t="shared" ca="1" si="24"/>
        <v>779920.61863056617</v>
      </c>
      <c r="BP33" s="19">
        <f t="shared" ca="1" si="24"/>
        <v>781573.03392473736</v>
      </c>
      <c r="BQ33" s="20" t="str">
        <f t="shared" ca="1" si="24"/>
        <v/>
      </c>
    </row>
    <row r="34" spans="10:69" x14ac:dyDescent="0.25">
      <c r="J34" s="85">
        <f t="shared" ca="1" si="5"/>
        <v>0</v>
      </c>
      <c r="K34" s="86">
        <f t="shared" ca="1" si="6"/>
        <v>0</v>
      </c>
      <c r="L34" s="86">
        <f t="shared" ca="1" si="7"/>
        <v>0</v>
      </c>
      <c r="M34" s="86">
        <f t="shared" ca="1" si="8"/>
        <v>0</v>
      </c>
      <c r="N34" s="86">
        <f t="shared" ca="1" si="9"/>
        <v>0</v>
      </c>
      <c r="O34" s="87">
        <f t="shared" ca="1" si="10"/>
        <v>0</v>
      </c>
      <c r="P34" s="48">
        <f t="shared" ca="1" si="18"/>
        <v>0</v>
      </c>
      <c r="Q34" s="49">
        <f t="shared" si="11"/>
        <v>0.97</v>
      </c>
      <c r="R34" s="49">
        <f t="shared" si="12"/>
        <v>0.5</v>
      </c>
      <c r="S34" s="50">
        <f t="array" aca="1" ref="S34" ca="1">IF($U34=0,0,SUM(OFFSET($AH34,0,$W34,1,$U34)/OFFSET($AH$3,0,0,1,$U34)))</f>
        <v>0</v>
      </c>
      <c r="T34" s="51">
        <f t="array" aca="1" ref="T34" ca="1">IF(U34=0,0,SUM(OFFSET(AH34,0,W34,1,U34)))</f>
        <v>0</v>
      </c>
      <c r="U34" s="51">
        <f t="shared" ca="1" si="22"/>
        <v>0</v>
      </c>
      <c r="V34" s="46">
        <f t="shared" ca="1" si="19"/>
        <v>15900310.439574303</v>
      </c>
      <c r="W34" s="52">
        <f t="shared" ca="1" si="14"/>
        <v>29</v>
      </c>
      <c r="X34" s="55">
        <v>113</v>
      </c>
      <c r="Y34" s="19">
        <v>21</v>
      </c>
      <c r="Z34" s="44">
        <v>3.8945562000000003E-2</v>
      </c>
      <c r="AA34" s="17">
        <v>43530</v>
      </c>
      <c r="AB34" s="19">
        <v>13</v>
      </c>
      <c r="AC34" s="19">
        <v>250000</v>
      </c>
      <c r="AD34" s="18" t="s">
        <v>19</v>
      </c>
      <c r="AE34" s="18" t="s">
        <v>22</v>
      </c>
      <c r="AF34" s="20">
        <f t="shared" ca="1" si="20"/>
        <v>15900310.439574303</v>
      </c>
      <c r="AG34" s="40"/>
      <c r="AH34" s="19">
        <f t="shared" ca="1" si="25"/>
        <v>715032.72920760012</v>
      </c>
      <c r="AI34" s="19">
        <f t="shared" ca="1" si="25"/>
        <v>704034.50249880005</v>
      </c>
      <c r="AJ34" s="19">
        <f t="shared" ca="1" si="25"/>
        <v>714349.23459450004</v>
      </c>
      <c r="AK34" s="19">
        <f t="shared" ca="1" si="25"/>
        <v>697702.92775665014</v>
      </c>
      <c r="AL34" s="19">
        <f t="shared" ca="1" si="25"/>
        <v>704653.73693459993</v>
      </c>
      <c r="AM34" s="19">
        <f t="shared" ca="1" si="25"/>
        <v>709550.16771705006</v>
      </c>
      <c r="AN34" s="19">
        <f t="shared" ca="1" si="25"/>
        <v>694700.22492645006</v>
      </c>
      <c r="AO34" s="19">
        <f t="shared" ca="1" si="25"/>
        <v>685639.53992715001</v>
      </c>
      <c r="AP34" s="19">
        <f t="shared" ca="1" si="25"/>
        <v>688601.3499172501</v>
      </c>
      <c r="AQ34" s="19">
        <f t="shared" ca="1" si="25"/>
        <v>675488.37919185008</v>
      </c>
      <c r="AR34" s="19">
        <f t="shared" ca="1" si="25"/>
        <v>679057.73994915001</v>
      </c>
      <c r="AS34" s="19">
        <f t="shared" ca="1" si="25"/>
        <v>717418.14488010015</v>
      </c>
      <c r="AT34" s="19">
        <f t="shared" ca="1" si="25"/>
        <v>834787.41144045012</v>
      </c>
      <c r="AU34" s="19">
        <f t="shared" ca="1" si="25"/>
        <v>770332.50633045007</v>
      </c>
      <c r="AV34" s="19">
        <f t="shared" ca="1" si="25"/>
        <v>759105.47444490006</v>
      </c>
      <c r="AW34" s="19">
        <f t="shared" ca="1" si="23"/>
        <v>771323.67088334996</v>
      </c>
      <c r="AX34" s="19">
        <f t="shared" ca="1" si="23"/>
        <v>843414.82706250006</v>
      </c>
      <c r="AY34" s="19">
        <f t="shared" ca="1" si="23"/>
        <v>866912.63189520012</v>
      </c>
      <c r="AZ34" s="19">
        <f t="shared" ca="1" si="23"/>
        <v>892436.57959095004</v>
      </c>
      <c r="BA34" s="19">
        <f t="shared" ca="1" si="23"/>
        <v>896944.52839245007</v>
      </c>
      <c r="BB34" s="19">
        <f t="shared" ca="1" si="23"/>
        <v>878824.1320329</v>
      </c>
      <c r="BC34" s="19" t="str">
        <f t="shared" ca="1" si="23"/>
        <v/>
      </c>
      <c r="BD34" s="19" t="str">
        <f t="shared" ca="1" si="23"/>
        <v/>
      </c>
      <c r="BE34" s="19" t="str">
        <f t="shared" ca="1" si="23"/>
        <v/>
      </c>
      <c r="BF34" s="19" t="str">
        <f t="shared" ca="1" si="23"/>
        <v/>
      </c>
      <c r="BG34" s="19" t="str">
        <f t="shared" ca="1" si="23"/>
        <v/>
      </c>
      <c r="BH34" s="19" t="str">
        <f t="shared" ca="1" si="23"/>
        <v/>
      </c>
      <c r="BI34" s="19" t="str">
        <f t="shared" ca="1" si="23"/>
        <v/>
      </c>
      <c r="BJ34" s="19" t="str">
        <f t="shared" ca="1" si="23"/>
        <v/>
      </c>
      <c r="BK34" s="19" t="str">
        <f t="shared" ca="1" si="23"/>
        <v/>
      </c>
      <c r="BL34" s="19" t="str">
        <f t="shared" ca="1" si="23"/>
        <v/>
      </c>
      <c r="BM34" s="19" t="str">
        <f t="shared" ca="1" si="24"/>
        <v/>
      </c>
      <c r="BN34" s="19" t="str">
        <f t="shared" ca="1" si="24"/>
        <v/>
      </c>
      <c r="BO34" s="19" t="str">
        <f t="shared" ca="1" si="24"/>
        <v/>
      </c>
      <c r="BP34" s="19" t="str">
        <f t="shared" ca="1" si="24"/>
        <v/>
      </c>
      <c r="BQ34" s="20" t="str">
        <f t="shared" ca="1" si="24"/>
        <v/>
      </c>
    </row>
    <row r="35" spans="10:69" x14ac:dyDescent="0.25">
      <c r="J35" s="85">
        <f t="shared" ca="1" si="5"/>
        <v>106532.70304224746</v>
      </c>
      <c r="K35" s="86">
        <f t="shared" ca="1" si="6"/>
        <v>0</v>
      </c>
      <c r="L35" s="86">
        <f t="shared" ca="1" si="7"/>
        <v>0</v>
      </c>
      <c r="M35" s="86">
        <f t="shared" ca="1" si="8"/>
        <v>0</v>
      </c>
      <c r="N35" s="86">
        <f t="shared" ca="1" si="9"/>
        <v>0</v>
      </c>
      <c r="O35" s="87">
        <f t="shared" ca="1" si="10"/>
        <v>0</v>
      </c>
      <c r="P35" s="48">
        <f t="shared" ca="1" si="18"/>
        <v>106532.70304224746</v>
      </c>
      <c r="Q35" s="49">
        <f t="shared" si="11"/>
        <v>0.97</v>
      </c>
      <c r="R35" s="49">
        <f t="shared" si="12"/>
        <v>0.5</v>
      </c>
      <c r="S35" s="50">
        <f t="array" aca="1" ref="S35" ca="1">IF($U35=0,0,SUM(OFFSET($AH35,0,$W35,1,$U35)/OFFSET($AH$3,0,0,1,$U35)))</f>
        <v>219655.05781906695</v>
      </c>
      <c r="T35" s="51">
        <f t="array" aca="1" ref="T35" ca="1">IF(U35=0,0,SUM(OFFSET(AH35,0,W35,1,U35)))</f>
        <v>219655.05781906695</v>
      </c>
      <c r="U35" s="51">
        <f t="shared" ca="1" si="22"/>
        <v>1</v>
      </c>
      <c r="V35" s="46">
        <f t="shared" ca="1" si="19"/>
        <v>5956261.6438679239</v>
      </c>
      <c r="W35" s="52">
        <f t="shared" ca="1" si="14"/>
        <v>29</v>
      </c>
      <c r="X35" s="55">
        <v>174</v>
      </c>
      <c r="Y35" s="19">
        <v>30</v>
      </c>
      <c r="Z35" s="44">
        <v>3.3837829999999999E-2</v>
      </c>
      <c r="AA35" s="17">
        <v>43531</v>
      </c>
      <c r="AB35" s="19">
        <v>13</v>
      </c>
      <c r="AC35" s="19">
        <v>75000</v>
      </c>
      <c r="AD35" s="18" t="s">
        <v>19</v>
      </c>
      <c r="AE35" s="18" t="s">
        <v>22</v>
      </c>
      <c r="AF35" s="20">
        <f t="shared" ca="1" si="20"/>
        <v>6175916.7016869904</v>
      </c>
      <c r="AG35" s="40"/>
      <c r="AH35" s="19">
        <f t="shared" ca="1" si="25"/>
        <v>186376.73737019999</v>
      </c>
      <c r="AI35" s="19">
        <f t="shared" ca="1" si="25"/>
        <v>185541.02756377499</v>
      </c>
      <c r="AJ35" s="19">
        <f t="shared" ca="1" si="25"/>
        <v>185949.36557729999</v>
      </c>
      <c r="AK35" s="19">
        <f t="shared" ca="1" si="25"/>
        <v>181859.64084892502</v>
      </c>
      <c r="AL35" s="19">
        <f t="shared" ca="1" si="25"/>
        <v>185447.38136924998</v>
      </c>
      <c r="AM35" s="19">
        <f t="shared" ca="1" si="25"/>
        <v>184978.64282917499</v>
      </c>
      <c r="AN35" s="19">
        <f t="shared" ca="1" si="25"/>
        <v>181076.97184102496</v>
      </c>
      <c r="AO35" s="19">
        <f t="shared" ca="1" si="25"/>
        <v>178740.13130122499</v>
      </c>
      <c r="AP35" s="19">
        <f t="shared" ca="1" si="25"/>
        <v>179575.84110764999</v>
      </c>
      <c r="AQ35" s="19">
        <f t="shared" ca="1" si="25"/>
        <v>176069.31137932502</v>
      </c>
      <c r="AR35" s="19">
        <f t="shared" ca="1" si="25"/>
        <v>175323.18722782496</v>
      </c>
      <c r="AS35" s="19">
        <f t="shared" ca="1" si="25"/>
        <v>192475.66784939999</v>
      </c>
      <c r="AT35" s="19">
        <f t="shared" ca="1" si="25"/>
        <v>209713.16601885</v>
      </c>
      <c r="AU35" s="19">
        <f t="shared" ca="1" si="25"/>
        <v>203178.74266754999</v>
      </c>
      <c r="AV35" s="19">
        <f t="shared" ca="1" si="25"/>
        <v>197864.51146605</v>
      </c>
      <c r="AW35" s="19">
        <f t="shared" ca="1" si="23"/>
        <v>204443.34696922498</v>
      </c>
      <c r="AX35" s="19">
        <f t="shared" ca="1" si="23"/>
        <v>219821.87935305</v>
      </c>
      <c r="AY35" s="19">
        <f t="shared" ca="1" si="23"/>
        <v>225964.96820039998</v>
      </c>
      <c r="AZ35" s="19">
        <f t="shared" ca="1" si="23"/>
        <v>234796.64183039998</v>
      </c>
      <c r="BA35" s="19">
        <f t="shared" ca="1" si="23"/>
        <v>231834.98575964998</v>
      </c>
      <c r="BB35" s="19">
        <f t="shared" ca="1" si="23"/>
        <v>229069.75829204996</v>
      </c>
      <c r="BC35" s="19">
        <f t="shared" ca="1" si="23"/>
        <v>230418.36500669998</v>
      </c>
      <c r="BD35" s="19">
        <f t="shared" ca="1" si="23"/>
        <v>228113.50121625001</v>
      </c>
      <c r="BE35" s="19">
        <f t="shared" ca="1" si="23"/>
        <v>225698.49528915001</v>
      </c>
      <c r="BF35" s="19">
        <f t="shared" ca="1" si="23"/>
        <v>228867.49266322501</v>
      </c>
      <c r="BG35" s="19">
        <f t="shared" ca="1" si="23"/>
        <v>227590.19917529996</v>
      </c>
      <c r="BH35" s="19">
        <f t="shared" ca="1" si="23"/>
        <v>225244.47620512496</v>
      </c>
      <c r="BI35" s="19">
        <f t="shared" ca="1" si="23"/>
        <v>220800.46939664998</v>
      </c>
      <c r="BJ35" s="19">
        <f t="shared" ca="1" si="23"/>
        <v>219426.73809322502</v>
      </c>
      <c r="BK35" s="19">
        <f t="shared" ca="1" si="23"/>
        <v>219655.05781906695</v>
      </c>
      <c r="BL35" s="19" t="str">
        <f t="shared" ca="1" si="23"/>
        <v/>
      </c>
      <c r="BM35" s="19" t="str">
        <f t="shared" ca="1" si="24"/>
        <v/>
      </c>
      <c r="BN35" s="19" t="str">
        <f t="shared" ca="1" si="24"/>
        <v/>
      </c>
      <c r="BO35" s="19" t="str">
        <f t="shared" ca="1" si="24"/>
        <v/>
      </c>
      <c r="BP35" s="19" t="str">
        <f t="shared" ca="1" si="24"/>
        <v/>
      </c>
      <c r="BQ35" s="20" t="str">
        <f t="shared" ca="1" si="24"/>
        <v/>
      </c>
    </row>
    <row r="36" spans="10:69" x14ac:dyDescent="0.25">
      <c r="J36" s="85">
        <f t="shared" ca="1" si="5"/>
        <v>0</v>
      </c>
      <c r="K36" s="86">
        <f t="shared" ca="1" si="6"/>
        <v>0</v>
      </c>
      <c r="L36" s="86">
        <f t="shared" ca="1" si="7"/>
        <v>0</v>
      </c>
      <c r="M36" s="86">
        <f t="shared" ca="1" si="8"/>
        <v>0</v>
      </c>
      <c r="N36" s="86">
        <f t="shared" ca="1" si="9"/>
        <v>0</v>
      </c>
      <c r="O36" s="87">
        <f t="shared" ca="1" si="10"/>
        <v>0</v>
      </c>
      <c r="P36" s="48">
        <f t="shared" ca="1" si="18"/>
        <v>0</v>
      </c>
      <c r="Q36" s="49">
        <f t="shared" si="11"/>
        <v>0.98</v>
      </c>
      <c r="R36" s="49">
        <f t="shared" si="12"/>
        <v>0.97</v>
      </c>
      <c r="S36" s="50">
        <f t="array" aca="1" ref="S36" ca="1">IF($U36=0,0,SUM(OFFSET($AH36,0,$W36,1,$U36)/OFFSET($AH$3,0,0,1,$U36)))</f>
        <v>0</v>
      </c>
      <c r="T36" s="51">
        <f t="array" aca="1" ref="T36" ca="1">IF(U36=0,0,SUM(OFFSET(AH36,0,W36,1,U36)))</f>
        <v>0</v>
      </c>
      <c r="U36" s="51">
        <f t="shared" ca="1" si="22"/>
        <v>0</v>
      </c>
      <c r="V36" s="46">
        <f t="shared" ca="1" si="19"/>
        <v>10602754.182817001</v>
      </c>
      <c r="W36" s="52">
        <f t="shared" ca="1" si="14"/>
        <v>29</v>
      </c>
      <c r="X36" s="55">
        <v>225</v>
      </c>
      <c r="Y36" s="19">
        <v>27</v>
      </c>
      <c r="Z36" s="44">
        <v>2.2512422000000001E-2</v>
      </c>
      <c r="AA36" s="17">
        <v>43538</v>
      </c>
      <c r="AB36" s="19">
        <v>80</v>
      </c>
      <c r="AC36" s="19">
        <v>250000</v>
      </c>
      <c r="AD36" s="18" t="s">
        <v>17</v>
      </c>
      <c r="AE36" s="18" t="s">
        <v>20</v>
      </c>
      <c r="AF36" s="20">
        <f t="shared" ca="1" si="20"/>
        <v>10602754.182817001</v>
      </c>
      <c r="AG36" s="40"/>
      <c r="AH36" s="19">
        <f t="shared" ca="1" si="25"/>
        <v>363109.04535405</v>
      </c>
      <c r="AI36" s="19">
        <f t="shared" ca="1" si="25"/>
        <v>368473.75551664998</v>
      </c>
      <c r="AJ36" s="19">
        <f t="shared" ca="1" si="25"/>
        <v>363752.33781270002</v>
      </c>
      <c r="AK36" s="19">
        <f t="shared" ca="1" si="25"/>
        <v>354685.4598522</v>
      </c>
      <c r="AL36" s="19">
        <f t="shared" ca="1" si="25"/>
        <v>369213.28857934999</v>
      </c>
      <c r="AM36" s="19">
        <f t="shared" ca="1" si="25"/>
        <v>362850.15250105009</v>
      </c>
      <c r="AN36" s="19">
        <f t="shared" ca="1" si="25"/>
        <v>361457.75920034997</v>
      </c>
      <c r="AO36" s="19">
        <f t="shared" ca="1" si="25"/>
        <v>361329.43839495</v>
      </c>
      <c r="AP36" s="19">
        <f t="shared" ca="1" si="25"/>
        <v>352062.7626892</v>
      </c>
      <c r="AQ36" s="19">
        <f t="shared" ca="1" si="25"/>
        <v>343018.39715070004</v>
      </c>
      <c r="AR36" s="19">
        <f t="shared" ca="1" si="25"/>
        <v>357956.5147688</v>
      </c>
      <c r="AS36" s="19">
        <f t="shared" ca="1" si="25"/>
        <v>411910.91095509997</v>
      </c>
      <c r="AT36" s="19">
        <f t="shared" ca="1" si="25"/>
        <v>413803.64283475</v>
      </c>
      <c r="AU36" s="19">
        <f t="shared" ca="1" si="25"/>
        <v>414126.69609045004</v>
      </c>
      <c r="AV36" s="19">
        <f t="shared" ca="1" si="25"/>
        <v>389025.34556044999</v>
      </c>
      <c r="AW36" s="19">
        <f t="shared" ca="1" si="25"/>
        <v>398176.64510345005</v>
      </c>
      <c r="AX36" s="19">
        <f t="shared" ca="1" si="23"/>
        <v>414266.27310685004</v>
      </c>
      <c r="AY36" s="19">
        <f t="shared" ca="1" si="23"/>
        <v>421486.56965280004</v>
      </c>
      <c r="AZ36" s="19">
        <f t="shared" ca="1" si="23"/>
        <v>434970.94762024999</v>
      </c>
      <c r="BA36" s="19">
        <f t="shared" ca="1" si="23"/>
        <v>435200.01151410001</v>
      </c>
      <c r="BB36" s="19">
        <f t="shared" ca="1" si="23"/>
        <v>411524.26010725001</v>
      </c>
      <c r="BC36" s="19">
        <f t="shared" ca="1" si="23"/>
        <v>413814.3362352</v>
      </c>
      <c r="BD36" s="19">
        <f t="shared" ca="1" si="23"/>
        <v>416129.73883789999</v>
      </c>
      <c r="BE36" s="19">
        <f t="shared" ca="1" si="23"/>
        <v>413711.34190454998</v>
      </c>
      <c r="BF36" s="19">
        <f t="shared" ca="1" si="23"/>
        <v>434790.84824425</v>
      </c>
      <c r="BG36" s="19">
        <f t="shared" ca="1" si="23"/>
        <v>418486.7894213</v>
      </c>
      <c r="BH36" s="19">
        <f t="shared" ca="1" si="23"/>
        <v>403420.91380834999</v>
      </c>
      <c r="BI36" s="19" t="str">
        <f t="shared" ca="1" si="23"/>
        <v/>
      </c>
      <c r="BJ36" s="19" t="str">
        <f t="shared" ca="1" si="23"/>
        <v/>
      </c>
      <c r="BK36" s="19" t="str">
        <f t="shared" ca="1" si="23"/>
        <v/>
      </c>
      <c r="BL36" s="19" t="str">
        <f t="shared" ca="1" si="23"/>
        <v/>
      </c>
      <c r="BM36" s="19" t="str">
        <f t="shared" ca="1" si="24"/>
        <v/>
      </c>
      <c r="BN36" s="19" t="str">
        <f t="shared" ca="1" si="24"/>
        <v/>
      </c>
      <c r="BO36" s="19" t="str">
        <f t="shared" ca="1" si="24"/>
        <v/>
      </c>
      <c r="BP36" s="19" t="str">
        <f t="shared" ca="1" si="24"/>
        <v/>
      </c>
      <c r="BQ36" s="20" t="str">
        <f t="shared" ca="1" si="24"/>
        <v/>
      </c>
    </row>
    <row r="37" spans="10:69" x14ac:dyDescent="0.25">
      <c r="J37" s="85">
        <f t="shared" ca="1" si="5"/>
        <v>0</v>
      </c>
      <c r="K37" s="86">
        <f t="shared" ca="1" si="6"/>
        <v>0</v>
      </c>
      <c r="L37" s="86">
        <f t="shared" ca="1" si="7"/>
        <v>0</v>
      </c>
      <c r="M37" s="86">
        <f t="shared" ca="1" si="8"/>
        <v>0</v>
      </c>
      <c r="N37" s="86">
        <f t="shared" ca="1" si="9"/>
        <v>0</v>
      </c>
      <c r="O37" s="87">
        <f t="shared" ca="1" si="10"/>
        <v>0</v>
      </c>
      <c r="P37" s="48">
        <f t="shared" ca="1" si="18"/>
        <v>0</v>
      </c>
      <c r="Q37" s="49">
        <f t="shared" ref="Q37:Q68" si="26">IF($E$5,VLOOKUP($AE37,$D$6:$E$11,2,0),1)</f>
        <v>0.98</v>
      </c>
      <c r="R37" s="49">
        <f t="shared" ref="R37:R68" si="27">IF($G$5,VLOOKUP($AD37,$F$6:$G$11,2,0),1)</f>
        <v>0.5</v>
      </c>
      <c r="S37" s="50">
        <f t="array" aca="1" ref="S37" ca="1">IF($U37=0,0,SUM(OFFSET($AH37,0,$W37,1,$U37)/OFFSET($AH$3,0,0,1,$U37)))</f>
        <v>0</v>
      </c>
      <c r="T37" s="51">
        <f t="array" aca="1" ref="T37" ca="1">IF(U37=0,0,SUM(OFFSET(AH37,0,W37,1,U37)))</f>
        <v>0</v>
      </c>
      <c r="U37" s="51">
        <f t="shared" ca="1" si="22"/>
        <v>0</v>
      </c>
      <c r="V37" s="46">
        <f t="shared" ca="1" si="19"/>
        <v>1703337.0450868802</v>
      </c>
      <c r="W37" s="52">
        <f t="shared" ca="1" si="14"/>
        <v>29</v>
      </c>
      <c r="X37" s="55">
        <v>115</v>
      </c>
      <c r="Y37" s="19">
        <v>17</v>
      </c>
      <c r="Z37" s="44">
        <v>1.7879231999999998E-2</v>
      </c>
      <c r="AA37" s="17">
        <v>43540</v>
      </c>
      <c r="AB37" s="19">
        <v>80</v>
      </c>
      <c r="AC37" s="19">
        <v>75000</v>
      </c>
      <c r="AD37" s="18" t="s">
        <v>19</v>
      </c>
      <c r="AE37" s="18" t="s">
        <v>20</v>
      </c>
      <c r="AF37" s="20">
        <f t="shared" ca="1" si="20"/>
        <v>1703337.0450868802</v>
      </c>
      <c r="AG37" s="40"/>
      <c r="AH37" s="19">
        <f t="shared" ca="1" si="25"/>
        <v>97488.92617631999</v>
      </c>
      <c r="AI37" s="19">
        <f t="shared" ca="1" si="25"/>
        <v>97471.896207839993</v>
      </c>
      <c r="AJ37" s="19">
        <f t="shared" ca="1" si="25"/>
        <v>97485.573820319987</v>
      </c>
      <c r="AK37" s="19">
        <f t="shared" ca="1" si="25"/>
        <v>95015.692013759995</v>
      </c>
      <c r="AL37" s="19">
        <f t="shared" ca="1" si="25"/>
        <v>98498.923991999996</v>
      </c>
      <c r="AM37" s="19">
        <f t="shared" ca="1" si="25"/>
        <v>95918.54853167999</v>
      </c>
      <c r="AN37" s="19">
        <f t="shared" ca="1" si="25"/>
        <v>95002.148495519985</v>
      </c>
      <c r="AO37" s="19">
        <f t="shared" ca="1" si="25"/>
        <v>94417.229420639997</v>
      </c>
      <c r="AP37" s="19">
        <f t="shared" ca="1" si="25"/>
        <v>93679.308817919984</v>
      </c>
      <c r="AQ37" s="19">
        <f t="shared" ca="1" si="25"/>
        <v>91686.534317280006</v>
      </c>
      <c r="AR37" s="19">
        <f t="shared" ca="1" si="25"/>
        <v>92217.949790399987</v>
      </c>
      <c r="AS37" s="19">
        <f t="shared" ca="1" si="25"/>
        <v>109770.88580639999</v>
      </c>
      <c r="AT37" s="19">
        <f t="shared" ca="1" si="25"/>
        <v>108177.98032944</v>
      </c>
      <c r="AU37" s="19">
        <f t="shared" ca="1" si="25"/>
        <v>106105.95613296</v>
      </c>
      <c r="AV37" s="19">
        <f t="shared" ca="1" si="25"/>
        <v>106129.02034223999</v>
      </c>
      <c r="AW37" s="19">
        <f t="shared" ca="1" si="25"/>
        <v>108400.71086208</v>
      </c>
      <c r="AX37" s="19">
        <f t="shared" ref="AX37:BM52" ca="1" si="28">IF(AX$4&lt;=$Y37,(VLOOKUP(DATE(YEAR($AA37),MONTH($AA37)+AX$4,DAY($AA37)),INDIRECT($AF$3),IF($AD37="USD",2,IF($AD37="EUR",3,IF($AD37="YEN",4,5))),0))*$Z37*$AC37,"")</f>
        <v>115869.76003008</v>
      </c>
      <c r="AY37" s="19" t="str">
        <f t="shared" ca="1" si="28"/>
        <v/>
      </c>
      <c r="AZ37" s="19" t="str">
        <f t="shared" ca="1" si="28"/>
        <v/>
      </c>
      <c r="BA37" s="19" t="str">
        <f t="shared" ca="1" si="28"/>
        <v/>
      </c>
      <c r="BB37" s="19" t="str">
        <f t="shared" ca="1" si="28"/>
        <v/>
      </c>
      <c r="BC37" s="19" t="str">
        <f t="shared" ca="1" si="28"/>
        <v/>
      </c>
      <c r="BD37" s="19" t="str">
        <f t="shared" ca="1" si="28"/>
        <v/>
      </c>
      <c r="BE37" s="19" t="str">
        <f t="shared" ca="1" si="28"/>
        <v/>
      </c>
      <c r="BF37" s="19" t="str">
        <f t="shared" ca="1" si="28"/>
        <v/>
      </c>
      <c r="BG37" s="19" t="str">
        <f t="shared" ca="1" si="28"/>
        <v/>
      </c>
      <c r="BH37" s="19" t="str">
        <f t="shared" ca="1" si="28"/>
        <v/>
      </c>
      <c r="BI37" s="19" t="str">
        <f t="shared" ca="1" si="28"/>
        <v/>
      </c>
      <c r="BJ37" s="19" t="str">
        <f t="shared" ca="1" si="28"/>
        <v/>
      </c>
      <c r="BK37" s="19" t="str">
        <f t="shared" ca="1" si="28"/>
        <v/>
      </c>
      <c r="BL37" s="19" t="str">
        <f t="shared" ca="1" si="28"/>
        <v/>
      </c>
      <c r="BM37" s="19" t="str">
        <f t="shared" ca="1" si="28"/>
        <v/>
      </c>
      <c r="BN37" s="19" t="str">
        <f t="shared" ref="BN37:BQ55" ca="1" si="29">IF(BN$4&lt;=$Y37,(VLOOKUP(DATE(YEAR($AA37),MONTH($AA37)+BN$4,DAY($AA37)),INDIRECT($AF$3),IF($AD37="USD",2,IF($AD37="EUR",3,IF($AD37="YEN",4,5))),0))*$Z37*$AC37,"")</f>
        <v/>
      </c>
      <c r="BO37" s="19" t="str">
        <f t="shared" ca="1" si="29"/>
        <v/>
      </c>
      <c r="BP37" s="19" t="str">
        <f t="shared" ca="1" si="29"/>
        <v/>
      </c>
      <c r="BQ37" s="20" t="str">
        <f t="shared" ca="1" si="29"/>
        <v/>
      </c>
    </row>
    <row r="38" spans="10:69" x14ac:dyDescent="0.25">
      <c r="J38" s="85">
        <f t="shared" ca="1" si="5"/>
        <v>1152709.4200088584</v>
      </c>
      <c r="K38" s="86">
        <f t="shared" ca="1" si="6"/>
        <v>1100344.3667520606</v>
      </c>
      <c r="L38" s="86">
        <f t="shared" ca="1" si="7"/>
        <v>1100344.3667520606</v>
      </c>
      <c r="M38" s="86">
        <f t="shared" ca="1" si="8"/>
        <v>1002500.6485982966</v>
      </c>
      <c r="N38" s="86">
        <f t="shared" ca="1" si="9"/>
        <v>956827.47676034551</v>
      </c>
      <c r="O38" s="87">
        <f t="shared" ca="1" si="10"/>
        <v>913176.37331338413</v>
      </c>
      <c r="P38" s="48">
        <f t="shared" ca="1" si="18"/>
        <v>6175917.2216795236</v>
      </c>
      <c r="Q38" s="49">
        <f t="shared" si="26"/>
        <v>0.97</v>
      </c>
      <c r="R38" s="49">
        <f t="shared" si="27"/>
        <v>0.5</v>
      </c>
      <c r="S38" s="50">
        <f t="array" aca="1" ref="S38" ca="1">IF($U38=0,0,SUM(OFFSET($AH38,0,$W38,1,$U38)/OFFSET($AH$3,0,0,1,$U38)))</f>
        <v>12733849.941607265</v>
      </c>
      <c r="T38" s="51">
        <f t="array" aca="1" ref="T38" ca="1">IF(U38=0,0,SUM(OFFSET(AH38,0,W38,1,U38)))</f>
        <v>14340436.066780202</v>
      </c>
      <c r="U38" s="51">
        <f t="shared" ca="1" si="22"/>
        <v>6</v>
      </c>
      <c r="V38" s="46">
        <f t="shared" ca="1" si="19"/>
        <v>64218719.389904208</v>
      </c>
      <c r="W38" s="52">
        <f t="shared" ca="1" si="14"/>
        <v>29</v>
      </c>
      <c r="X38" s="55">
        <v>344</v>
      </c>
      <c r="Y38" s="19">
        <v>35</v>
      </c>
      <c r="Z38" s="44">
        <v>5.4881354E-2</v>
      </c>
      <c r="AA38" s="17">
        <v>43540</v>
      </c>
      <c r="AB38" s="19">
        <v>13</v>
      </c>
      <c r="AC38" s="19">
        <v>500000</v>
      </c>
      <c r="AD38" s="18" t="s">
        <v>19</v>
      </c>
      <c r="AE38" s="18" t="s">
        <v>22</v>
      </c>
      <c r="AF38" s="20">
        <f t="shared" ca="1" si="20"/>
        <v>78559155.456684411</v>
      </c>
      <c r="AG38" s="40"/>
      <c r="AH38" s="19">
        <f t="shared" ref="AH38:AW53" ca="1" si="30">IF(AH$4&lt;=$Y38,(VLOOKUP(DATE(YEAR($AA38),MONTH($AA38)+AH$4,DAY($AA38)),INDIRECT($AF$3),IF($AD38="USD",2,IF($AD38="EUR",3,IF($AD38="YEN",4,5))),0))*$Z38*$AC38,"")</f>
        <v>1994986.6111186</v>
      </c>
      <c r="AI38" s="19">
        <f t="shared" ca="1" si="30"/>
        <v>1994638.1145206999</v>
      </c>
      <c r="AJ38" s="19">
        <f t="shared" ca="1" si="30"/>
        <v>1994918.0094260999</v>
      </c>
      <c r="AK38" s="19">
        <f t="shared" ca="1" si="30"/>
        <v>1944375.0264597998</v>
      </c>
      <c r="AL38" s="19">
        <f t="shared" ca="1" si="30"/>
        <v>2015654.929035</v>
      </c>
      <c r="AM38" s="19">
        <f t="shared" ca="1" si="30"/>
        <v>1962850.8342839</v>
      </c>
      <c r="AN38" s="19">
        <f t="shared" ca="1" si="30"/>
        <v>1944097.8756221002</v>
      </c>
      <c r="AO38" s="19">
        <f t="shared" ca="1" si="30"/>
        <v>1932128.2523147</v>
      </c>
      <c r="AP38" s="19">
        <f t="shared" ca="1" si="30"/>
        <v>1917027.6477615999</v>
      </c>
      <c r="AQ38" s="19">
        <f t="shared" ca="1" si="30"/>
        <v>1876248.0576719001</v>
      </c>
      <c r="AR38" s="19">
        <f t="shared" ca="1" si="30"/>
        <v>1887122.7979669999</v>
      </c>
      <c r="AS38" s="19">
        <f t="shared" ca="1" si="30"/>
        <v>2246321.2598970002</v>
      </c>
      <c r="AT38" s="19">
        <f t="shared" ca="1" si="30"/>
        <v>2213724.4796887003</v>
      </c>
      <c r="AU38" s="19">
        <f t="shared" ca="1" si="30"/>
        <v>2171323.1455882997</v>
      </c>
      <c r="AV38" s="19">
        <f t="shared" ca="1" si="30"/>
        <v>2171795.1252327003</v>
      </c>
      <c r="AW38" s="19">
        <f t="shared" ca="1" si="30"/>
        <v>2218282.3761384003</v>
      </c>
      <c r="AX38" s="19">
        <f t="shared" ca="1" si="28"/>
        <v>2371126.9470283999</v>
      </c>
      <c r="AY38" s="19">
        <f t="shared" ca="1" si="28"/>
        <v>2452137.3136678003</v>
      </c>
      <c r="AZ38" s="19">
        <f t="shared" ca="1" si="28"/>
        <v>2509565.1624933998</v>
      </c>
      <c r="BA38" s="19">
        <f t="shared" ca="1" si="28"/>
        <v>2505942.9931293996</v>
      </c>
      <c r="BB38" s="19">
        <f t="shared" ca="1" si="28"/>
        <v>2447285.8019742002</v>
      </c>
      <c r="BC38" s="19">
        <f t="shared" ca="1" si="28"/>
        <v>2449206.6493642</v>
      </c>
      <c r="BD38" s="19">
        <f t="shared" ca="1" si="28"/>
        <v>2441545.2123457999</v>
      </c>
      <c r="BE38" s="19">
        <f t="shared" ca="1" si="28"/>
        <v>2396965.0884916</v>
      </c>
      <c r="BF38" s="19">
        <f t="shared" ca="1" si="28"/>
        <v>2530872.8481839001</v>
      </c>
      <c r="BG38" s="19">
        <f t="shared" ca="1" si="28"/>
        <v>2459367.9320573001</v>
      </c>
      <c r="BH38" s="19">
        <f t="shared" ca="1" si="28"/>
        <v>2393128.8818469997</v>
      </c>
      <c r="BI38" s="19">
        <f t="shared" ca="1" si="28"/>
        <v>2410158.5659932001</v>
      </c>
      <c r="BJ38" s="19">
        <f t="shared" ca="1" si="28"/>
        <v>2365921.4506015</v>
      </c>
      <c r="BK38" s="19">
        <f t="shared" ca="1" si="28"/>
        <v>2376720.4536265121</v>
      </c>
      <c r="BL38" s="19">
        <f t="shared" ca="1" si="28"/>
        <v>2382188.8352364199</v>
      </c>
      <c r="BM38" s="19">
        <f t="shared" ca="1" si="28"/>
        <v>2387671.6024986645</v>
      </c>
      <c r="BN38" s="19">
        <f t="shared" ca="1" si="29"/>
        <v>2392824.3573888727</v>
      </c>
      <c r="BO38" s="19">
        <f t="shared" ca="1" si="29"/>
        <v>2397999.5426266594</v>
      </c>
      <c r="BP38" s="19">
        <f t="shared" ca="1" si="29"/>
        <v>2403031.2754030707</v>
      </c>
      <c r="BQ38" s="20" t="str">
        <f t="shared" ca="1" si="29"/>
        <v/>
      </c>
    </row>
    <row r="39" spans="10:69" x14ac:dyDescent="0.25">
      <c r="J39" s="85">
        <f t="shared" ca="1" si="5"/>
        <v>0</v>
      </c>
      <c r="K39" s="86">
        <f t="shared" ca="1" si="6"/>
        <v>0</v>
      </c>
      <c r="L39" s="86">
        <f t="shared" ca="1" si="7"/>
        <v>0</v>
      </c>
      <c r="M39" s="86">
        <f t="shared" ca="1" si="8"/>
        <v>0</v>
      </c>
      <c r="N39" s="86">
        <f t="shared" ca="1" si="9"/>
        <v>0</v>
      </c>
      <c r="O39" s="87">
        <f t="shared" ca="1" si="10"/>
        <v>0</v>
      </c>
      <c r="P39" s="48">
        <f t="shared" ca="1" si="18"/>
        <v>0</v>
      </c>
      <c r="Q39" s="49">
        <f t="shared" si="26"/>
        <v>1</v>
      </c>
      <c r="R39" s="49">
        <f t="shared" si="27"/>
        <v>0.93</v>
      </c>
      <c r="S39" s="50">
        <f t="array" aca="1" ref="S39" ca="1">IF($U39=0,0,SUM(OFFSET($AH39,0,$W39,1,$U39)/OFFSET($AH$3,0,0,1,$U39)))</f>
        <v>0</v>
      </c>
      <c r="T39" s="51">
        <f t="array" aca="1" ref="T39" ca="1">IF(U39=0,0,SUM(OFFSET(AH39,0,W39,1,U39)))</f>
        <v>0</v>
      </c>
      <c r="U39" s="51">
        <f t="shared" ca="1" si="22"/>
        <v>0</v>
      </c>
      <c r="V39" s="46">
        <f t="shared" ca="1" si="19"/>
        <v>409106.52799999999</v>
      </c>
      <c r="W39" s="52">
        <f t="shared" ca="1" si="14"/>
        <v>29</v>
      </c>
      <c r="X39" s="55">
        <v>94</v>
      </c>
      <c r="Y39" s="19">
        <v>16</v>
      </c>
      <c r="Z39" s="44">
        <v>2.5569158000000002E-2</v>
      </c>
      <c r="AA39" s="17">
        <v>43547</v>
      </c>
      <c r="AB39" s="19">
        <v>57</v>
      </c>
      <c r="AC39" s="19">
        <v>1000000</v>
      </c>
      <c r="AD39" s="18" t="s">
        <v>23</v>
      </c>
      <c r="AE39" s="18" t="s">
        <v>24</v>
      </c>
      <c r="AF39" s="20">
        <f t="shared" ca="1" si="20"/>
        <v>409106.52799999999</v>
      </c>
      <c r="AG39" s="40"/>
      <c r="AH39" s="19">
        <f t="shared" ca="1" si="30"/>
        <v>25569.158000000003</v>
      </c>
      <c r="AI39" s="19">
        <f t="shared" ca="1" si="30"/>
        <v>25569.158000000003</v>
      </c>
      <c r="AJ39" s="19">
        <f t="shared" ca="1" si="30"/>
        <v>25569.158000000003</v>
      </c>
      <c r="AK39" s="19">
        <f t="shared" ca="1" si="30"/>
        <v>25569.158000000003</v>
      </c>
      <c r="AL39" s="19">
        <f t="shared" ca="1" si="30"/>
        <v>25569.158000000003</v>
      </c>
      <c r="AM39" s="19">
        <f t="shared" ca="1" si="30"/>
        <v>25569.158000000003</v>
      </c>
      <c r="AN39" s="19">
        <f t="shared" ca="1" si="30"/>
        <v>25569.158000000003</v>
      </c>
      <c r="AO39" s="19">
        <f t="shared" ca="1" si="30"/>
        <v>25569.158000000003</v>
      </c>
      <c r="AP39" s="19">
        <f t="shared" ca="1" si="30"/>
        <v>25569.158000000003</v>
      </c>
      <c r="AQ39" s="19">
        <f t="shared" ca="1" si="30"/>
        <v>25569.158000000003</v>
      </c>
      <c r="AR39" s="19">
        <f t="shared" ca="1" si="30"/>
        <v>25569.158000000003</v>
      </c>
      <c r="AS39" s="19">
        <f t="shared" ca="1" si="30"/>
        <v>25569.158000000003</v>
      </c>
      <c r="AT39" s="19">
        <f t="shared" ca="1" si="30"/>
        <v>25569.158000000003</v>
      </c>
      <c r="AU39" s="19">
        <f t="shared" ca="1" si="30"/>
        <v>25569.158000000003</v>
      </c>
      <c r="AV39" s="19">
        <f t="shared" ca="1" si="30"/>
        <v>25569.158000000003</v>
      </c>
      <c r="AW39" s="19">
        <f t="shared" ca="1" si="30"/>
        <v>25569.158000000003</v>
      </c>
      <c r="AX39" s="19" t="str">
        <f t="shared" ca="1" si="28"/>
        <v/>
      </c>
      <c r="AY39" s="19" t="str">
        <f t="shared" ca="1" si="28"/>
        <v/>
      </c>
      <c r="AZ39" s="19" t="str">
        <f t="shared" ca="1" si="28"/>
        <v/>
      </c>
      <c r="BA39" s="19" t="str">
        <f t="shared" ca="1" si="28"/>
        <v/>
      </c>
      <c r="BB39" s="19" t="str">
        <f t="shared" ca="1" si="28"/>
        <v/>
      </c>
      <c r="BC39" s="19" t="str">
        <f t="shared" ca="1" si="28"/>
        <v/>
      </c>
      <c r="BD39" s="19" t="str">
        <f t="shared" ca="1" si="28"/>
        <v/>
      </c>
      <c r="BE39" s="19" t="str">
        <f t="shared" ca="1" si="28"/>
        <v/>
      </c>
      <c r="BF39" s="19" t="str">
        <f t="shared" ca="1" si="28"/>
        <v/>
      </c>
      <c r="BG39" s="19" t="str">
        <f t="shared" ca="1" si="28"/>
        <v/>
      </c>
      <c r="BH39" s="19" t="str">
        <f t="shared" ca="1" si="28"/>
        <v/>
      </c>
      <c r="BI39" s="19" t="str">
        <f t="shared" ca="1" si="28"/>
        <v/>
      </c>
      <c r="BJ39" s="19" t="str">
        <f t="shared" ca="1" si="28"/>
        <v/>
      </c>
      <c r="BK39" s="19" t="str">
        <f t="shared" ca="1" si="28"/>
        <v/>
      </c>
      <c r="BL39" s="19" t="str">
        <f t="shared" ca="1" si="28"/>
        <v/>
      </c>
      <c r="BM39" s="19" t="str">
        <f t="shared" ca="1" si="28"/>
        <v/>
      </c>
      <c r="BN39" s="19" t="str">
        <f t="shared" ca="1" si="29"/>
        <v/>
      </c>
      <c r="BO39" s="19" t="str">
        <f t="shared" ca="1" si="29"/>
        <v/>
      </c>
      <c r="BP39" s="19" t="str">
        <f t="shared" ca="1" si="29"/>
        <v/>
      </c>
      <c r="BQ39" s="20" t="str">
        <f t="shared" ca="1" si="29"/>
        <v/>
      </c>
    </row>
    <row r="40" spans="10:69" x14ac:dyDescent="0.25">
      <c r="J40" s="85">
        <f t="shared" ca="1" si="5"/>
        <v>0</v>
      </c>
      <c r="K40" s="86">
        <f t="shared" ca="1" si="6"/>
        <v>0</v>
      </c>
      <c r="L40" s="86">
        <f t="shared" ca="1" si="7"/>
        <v>0</v>
      </c>
      <c r="M40" s="86">
        <f t="shared" ca="1" si="8"/>
        <v>0</v>
      </c>
      <c r="N40" s="86">
        <f t="shared" ca="1" si="9"/>
        <v>0</v>
      </c>
      <c r="O40" s="87">
        <f t="shared" ca="1" si="10"/>
        <v>0</v>
      </c>
      <c r="P40" s="48">
        <f t="shared" ca="1" si="18"/>
        <v>0</v>
      </c>
      <c r="Q40" s="49">
        <f t="shared" si="26"/>
        <v>0.98</v>
      </c>
      <c r="R40" s="49">
        <f t="shared" si="27"/>
        <v>0.5</v>
      </c>
      <c r="S40" s="50">
        <f t="array" aca="1" ref="S40" ca="1">IF($U40=0,0,SUM(OFFSET($AH40,0,$W40,1,$U40)/OFFSET($AH$3,0,0,1,$U40)))</f>
        <v>0</v>
      </c>
      <c r="T40" s="51">
        <f t="array" aca="1" ref="T40" ca="1">IF(U40=0,0,SUM(OFFSET(AH40,0,W40,1,U40)))</f>
        <v>0</v>
      </c>
      <c r="U40" s="51">
        <f t="shared" ca="1" si="22"/>
        <v>0</v>
      </c>
      <c r="V40" s="46">
        <f t="shared" ca="1" si="19"/>
        <v>9935312.5230208505</v>
      </c>
      <c r="W40" s="52">
        <f t="shared" ca="1" si="14"/>
        <v>28</v>
      </c>
      <c r="X40" s="55">
        <v>20</v>
      </c>
      <c r="Y40" s="19">
        <v>27</v>
      </c>
      <c r="Z40" s="44">
        <v>1.8139091E-2</v>
      </c>
      <c r="AA40" s="17">
        <v>43559</v>
      </c>
      <c r="AB40" s="19">
        <v>80</v>
      </c>
      <c r="AC40" s="19">
        <v>250000</v>
      </c>
      <c r="AD40" s="18" t="s">
        <v>19</v>
      </c>
      <c r="AE40" s="18" t="s">
        <v>20</v>
      </c>
      <c r="AF40" s="20">
        <f t="shared" ca="1" si="20"/>
        <v>9935312.5230208505</v>
      </c>
      <c r="AG40" s="40"/>
      <c r="AH40" s="19">
        <f t="shared" ca="1" si="30"/>
        <v>327907.60364340001</v>
      </c>
      <c r="AI40" s="19">
        <f t="shared" ca="1" si="30"/>
        <v>332026.9912095</v>
      </c>
      <c r="AJ40" s="19">
        <f t="shared" ca="1" si="30"/>
        <v>324705.14712734992</v>
      </c>
      <c r="AK40" s="19">
        <f t="shared" ca="1" si="30"/>
        <v>325178.12392517499</v>
      </c>
      <c r="AL40" s="19">
        <f t="shared" ca="1" si="30"/>
        <v>331959.87657279999</v>
      </c>
      <c r="AM40" s="19">
        <f t="shared" ca="1" si="30"/>
        <v>323325.215779525</v>
      </c>
      <c r="AN40" s="19">
        <f t="shared" ca="1" si="30"/>
        <v>324138.75401087501</v>
      </c>
      <c r="AO40" s="19">
        <f t="shared" ca="1" si="30"/>
        <v>322244.57943320001</v>
      </c>
      <c r="AP40" s="19">
        <f t="shared" ca="1" si="30"/>
        <v>314612.10341767501</v>
      </c>
      <c r="AQ40" s="19">
        <f t="shared" ca="1" si="30"/>
        <v>321026.085995275</v>
      </c>
      <c r="AR40" s="19">
        <f t="shared" ca="1" si="30"/>
        <v>335294.29497587506</v>
      </c>
      <c r="AS40" s="19">
        <f t="shared" ca="1" si="30"/>
        <v>388806.42733497499</v>
      </c>
      <c r="AT40" s="19">
        <f t="shared" ca="1" si="30"/>
        <v>358786.23172997497</v>
      </c>
      <c r="AU40" s="19">
        <f t="shared" ca="1" si="30"/>
        <v>347473.78762782499</v>
      </c>
      <c r="AV40" s="19">
        <f t="shared" ca="1" si="30"/>
        <v>359247.87159592495</v>
      </c>
      <c r="AW40" s="19">
        <f t="shared" ca="1" si="30"/>
        <v>395546.91355057503</v>
      </c>
      <c r="AX40" s="19">
        <f t="shared" ca="1" si="28"/>
        <v>404208.32950307499</v>
      </c>
      <c r="AY40" s="19">
        <f t="shared" ca="1" si="28"/>
        <v>415284.96542222501</v>
      </c>
      <c r="AZ40" s="19">
        <f t="shared" ca="1" si="28"/>
        <v>423297.00191692502</v>
      </c>
      <c r="BA40" s="19">
        <f t="shared" ca="1" si="28"/>
        <v>413546.78702714999</v>
      </c>
      <c r="BB40" s="19">
        <f t="shared" ca="1" si="28"/>
        <v>411726.52924529999</v>
      </c>
      <c r="BC40" s="19">
        <f t="shared" ca="1" si="28"/>
        <v>415214.67644459999</v>
      </c>
      <c r="BD40" s="19">
        <f t="shared" ca="1" si="28"/>
        <v>403036.09074720001</v>
      </c>
      <c r="BE40" s="19">
        <f t="shared" ca="1" si="28"/>
        <v>406277.5463089</v>
      </c>
      <c r="BF40" s="19">
        <f t="shared" ca="1" si="28"/>
        <v>410782.38955874997</v>
      </c>
      <c r="BG40" s="19">
        <f t="shared" ca="1" si="28"/>
        <v>404793.76866509998</v>
      </c>
      <c r="BH40" s="19">
        <f t="shared" ca="1" si="28"/>
        <v>394864.43025169999</v>
      </c>
      <c r="BI40" s="19" t="str">
        <f t="shared" ca="1" si="28"/>
        <v/>
      </c>
      <c r="BJ40" s="19" t="str">
        <f t="shared" ca="1" si="28"/>
        <v/>
      </c>
      <c r="BK40" s="19" t="str">
        <f t="shared" ca="1" si="28"/>
        <v/>
      </c>
      <c r="BL40" s="19" t="str">
        <f t="shared" ca="1" si="28"/>
        <v/>
      </c>
      <c r="BM40" s="19" t="str">
        <f t="shared" ca="1" si="28"/>
        <v/>
      </c>
      <c r="BN40" s="19" t="str">
        <f t="shared" ca="1" si="29"/>
        <v/>
      </c>
      <c r="BO40" s="19" t="str">
        <f t="shared" ca="1" si="29"/>
        <v/>
      </c>
      <c r="BP40" s="19" t="str">
        <f t="shared" ca="1" si="29"/>
        <v/>
      </c>
      <c r="BQ40" s="20" t="str">
        <f t="shared" ca="1" si="29"/>
        <v/>
      </c>
    </row>
    <row r="41" spans="10:69" x14ac:dyDescent="0.25">
      <c r="J41" s="85">
        <f t="shared" ca="1" si="5"/>
        <v>0</v>
      </c>
      <c r="K41" s="86">
        <f t="shared" ca="1" si="6"/>
        <v>0</v>
      </c>
      <c r="L41" s="86">
        <f t="shared" ca="1" si="7"/>
        <v>0</v>
      </c>
      <c r="M41" s="86">
        <f t="shared" ca="1" si="8"/>
        <v>0</v>
      </c>
      <c r="N41" s="86">
        <f t="shared" ca="1" si="9"/>
        <v>0</v>
      </c>
      <c r="O41" s="87">
        <f t="shared" ca="1" si="10"/>
        <v>0</v>
      </c>
      <c r="P41" s="48">
        <f t="shared" ca="1" si="18"/>
        <v>0</v>
      </c>
      <c r="Q41" s="49">
        <f t="shared" si="26"/>
        <v>0.97</v>
      </c>
      <c r="R41" s="49">
        <f t="shared" si="27"/>
        <v>0.93</v>
      </c>
      <c r="S41" s="50">
        <f t="array" aca="1" ref="S41" ca="1">IF($U41=0,0,SUM(OFFSET($AH41,0,$W41,1,$U41)/OFFSET($AH$3,0,0,1,$U41)))</f>
        <v>0</v>
      </c>
      <c r="T41" s="51">
        <f t="array" aca="1" ref="T41" ca="1">IF(U41=0,0,SUM(OFFSET(AH41,0,W41,1,U41)))</f>
        <v>0</v>
      </c>
      <c r="U41" s="51">
        <f t="shared" ca="1" si="22"/>
        <v>0</v>
      </c>
      <c r="V41" s="46">
        <f t="shared" ca="1" si="19"/>
        <v>576211.02500000002</v>
      </c>
      <c r="W41" s="52">
        <f t="shared" ca="1" si="14"/>
        <v>28</v>
      </c>
      <c r="X41" s="55">
        <v>305</v>
      </c>
      <c r="Y41" s="19">
        <v>13</v>
      </c>
      <c r="Z41" s="44">
        <v>4.4323925E-2</v>
      </c>
      <c r="AA41" s="17">
        <v>43565</v>
      </c>
      <c r="AB41" s="19">
        <v>13</v>
      </c>
      <c r="AC41" s="19">
        <v>1000000</v>
      </c>
      <c r="AD41" s="18" t="s">
        <v>23</v>
      </c>
      <c r="AE41" s="18" t="s">
        <v>22</v>
      </c>
      <c r="AF41" s="20">
        <f t="shared" ca="1" si="20"/>
        <v>576211.02500000002</v>
      </c>
      <c r="AG41" s="40"/>
      <c r="AH41" s="19">
        <f t="shared" ca="1" si="30"/>
        <v>44323.925000000003</v>
      </c>
      <c r="AI41" s="19">
        <f t="shared" ca="1" si="30"/>
        <v>44323.925000000003</v>
      </c>
      <c r="AJ41" s="19">
        <f t="shared" ca="1" si="30"/>
        <v>44323.925000000003</v>
      </c>
      <c r="AK41" s="19">
        <f t="shared" ca="1" si="30"/>
        <v>44323.925000000003</v>
      </c>
      <c r="AL41" s="19">
        <f t="shared" ca="1" si="30"/>
        <v>44323.925000000003</v>
      </c>
      <c r="AM41" s="19">
        <f t="shared" ca="1" si="30"/>
        <v>44323.925000000003</v>
      </c>
      <c r="AN41" s="19">
        <f t="shared" ca="1" si="30"/>
        <v>44323.925000000003</v>
      </c>
      <c r="AO41" s="19">
        <f t="shared" ca="1" si="30"/>
        <v>44323.925000000003</v>
      </c>
      <c r="AP41" s="19">
        <f t="shared" ca="1" si="30"/>
        <v>44323.925000000003</v>
      </c>
      <c r="AQ41" s="19">
        <f t="shared" ca="1" si="30"/>
        <v>44323.925000000003</v>
      </c>
      <c r="AR41" s="19">
        <f t="shared" ca="1" si="30"/>
        <v>44323.925000000003</v>
      </c>
      <c r="AS41" s="19">
        <f t="shared" ca="1" si="30"/>
        <v>44323.925000000003</v>
      </c>
      <c r="AT41" s="19">
        <f t="shared" ca="1" si="30"/>
        <v>44323.925000000003</v>
      </c>
      <c r="AU41" s="19" t="str">
        <f t="shared" ca="1" si="30"/>
        <v/>
      </c>
      <c r="AV41" s="19" t="str">
        <f t="shared" ca="1" si="30"/>
        <v/>
      </c>
      <c r="AW41" s="19" t="str">
        <f t="shared" ca="1" si="30"/>
        <v/>
      </c>
      <c r="AX41" s="19" t="str">
        <f t="shared" ca="1" si="28"/>
        <v/>
      </c>
      <c r="AY41" s="19" t="str">
        <f t="shared" ca="1" si="28"/>
        <v/>
      </c>
      <c r="AZ41" s="19" t="str">
        <f t="shared" ca="1" si="28"/>
        <v/>
      </c>
      <c r="BA41" s="19" t="str">
        <f t="shared" ca="1" si="28"/>
        <v/>
      </c>
      <c r="BB41" s="19" t="str">
        <f t="shared" ca="1" si="28"/>
        <v/>
      </c>
      <c r="BC41" s="19" t="str">
        <f t="shared" ca="1" si="28"/>
        <v/>
      </c>
      <c r="BD41" s="19" t="str">
        <f t="shared" ca="1" si="28"/>
        <v/>
      </c>
      <c r="BE41" s="19" t="str">
        <f t="shared" ca="1" si="28"/>
        <v/>
      </c>
      <c r="BF41" s="19" t="str">
        <f t="shared" ca="1" si="28"/>
        <v/>
      </c>
      <c r="BG41" s="19" t="str">
        <f t="shared" ca="1" si="28"/>
        <v/>
      </c>
      <c r="BH41" s="19" t="str">
        <f t="shared" ca="1" si="28"/>
        <v/>
      </c>
      <c r="BI41" s="19" t="str">
        <f t="shared" ca="1" si="28"/>
        <v/>
      </c>
      <c r="BJ41" s="19" t="str">
        <f t="shared" ca="1" si="28"/>
        <v/>
      </c>
      <c r="BK41" s="19" t="str">
        <f t="shared" ca="1" si="28"/>
        <v/>
      </c>
      <c r="BL41" s="19" t="str">
        <f t="shared" ca="1" si="28"/>
        <v/>
      </c>
      <c r="BM41" s="19" t="str">
        <f t="shared" ca="1" si="28"/>
        <v/>
      </c>
      <c r="BN41" s="19" t="str">
        <f t="shared" ca="1" si="29"/>
        <v/>
      </c>
      <c r="BO41" s="19" t="str">
        <f t="shared" ca="1" si="29"/>
        <v/>
      </c>
      <c r="BP41" s="19" t="str">
        <f t="shared" ca="1" si="29"/>
        <v/>
      </c>
      <c r="BQ41" s="20" t="str">
        <f t="shared" ca="1" si="29"/>
        <v/>
      </c>
    </row>
    <row r="42" spans="10:69" x14ac:dyDescent="0.25">
      <c r="J42" s="85">
        <f t="shared" ca="1" si="5"/>
        <v>0</v>
      </c>
      <c r="K42" s="86">
        <f t="shared" ca="1" si="6"/>
        <v>0</v>
      </c>
      <c r="L42" s="86">
        <f t="shared" ca="1" si="7"/>
        <v>0</v>
      </c>
      <c r="M42" s="86">
        <f t="shared" ca="1" si="8"/>
        <v>0</v>
      </c>
      <c r="N42" s="86">
        <f t="shared" ca="1" si="9"/>
        <v>0</v>
      </c>
      <c r="O42" s="87">
        <f t="shared" ca="1" si="10"/>
        <v>0</v>
      </c>
      <c r="P42" s="48">
        <f t="shared" ca="1" si="18"/>
        <v>0</v>
      </c>
      <c r="Q42" s="49">
        <f t="shared" si="26"/>
        <v>0.98</v>
      </c>
      <c r="R42" s="49">
        <f t="shared" si="27"/>
        <v>0.97</v>
      </c>
      <c r="S42" s="50">
        <f t="array" aca="1" ref="S42" ca="1">IF($U42=0,0,SUM(OFFSET($AH42,0,$W42,1,$U42)/OFFSET($AH$3,0,0,1,$U42)))</f>
        <v>0</v>
      </c>
      <c r="T42" s="51">
        <f t="array" aca="1" ref="T42" ca="1">IF(U42=0,0,SUM(OFFSET(AH42,0,W42,1,U42)))</f>
        <v>0</v>
      </c>
      <c r="U42" s="51">
        <f t="shared" ca="1" si="22"/>
        <v>0</v>
      </c>
      <c r="V42" s="46">
        <f t="shared" ca="1" si="19"/>
        <v>5714550.1388651254</v>
      </c>
      <c r="W42" s="52">
        <f t="shared" ca="1" si="14"/>
        <v>28</v>
      </c>
      <c r="X42" s="55">
        <v>187</v>
      </c>
      <c r="Y42" s="19">
        <v>19</v>
      </c>
      <c r="Z42" s="44">
        <v>1.7556285000000001E-2</v>
      </c>
      <c r="AA42" s="17">
        <v>43569</v>
      </c>
      <c r="AB42" s="19">
        <v>80</v>
      </c>
      <c r="AC42" s="19">
        <v>250000</v>
      </c>
      <c r="AD42" s="18" t="s">
        <v>17</v>
      </c>
      <c r="AE42" s="18" t="s">
        <v>20</v>
      </c>
      <c r="AF42" s="20">
        <f t="shared" ca="1" si="20"/>
        <v>5714550.1388651254</v>
      </c>
      <c r="AG42" s="40"/>
      <c r="AH42" s="19">
        <f t="shared" ca="1" si="30"/>
        <v>287353.81145887502</v>
      </c>
      <c r="AI42" s="19">
        <f t="shared" ca="1" si="30"/>
        <v>283671.81958725001</v>
      </c>
      <c r="AJ42" s="19">
        <f t="shared" ca="1" si="30"/>
        <v>276601.02580350003</v>
      </c>
      <c r="AK42" s="19">
        <f t="shared" ca="1" si="30"/>
        <v>287930.53542112501</v>
      </c>
      <c r="AL42" s="19">
        <f t="shared" ca="1" si="30"/>
        <v>282968.25146587507</v>
      </c>
      <c r="AM42" s="19">
        <f t="shared" ca="1" si="30"/>
        <v>281882.395238625</v>
      </c>
      <c r="AN42" s="19">
        <f t="shared" ca="1" si="30"/>
        <v>281782.32441412506</v>
      </c>
      <c r="AO42" s="19">
        <f t="shared" ca="1" si="30"/>
        <v>274555.71860100003</v>
      </c>
      <c r="AP42" s="19">
        <f t="shared" ca="1" si="30"/>
        <v>267502.48110225005</v>
      </c>
      <c r="AQ42" s="19">
        <f t="shared" ca="1" si="30"/>
        <v>279151.95401400002</v>
      </c>
      <c r="AR42" s="19">
        <f t="shared" ca="1" si="30"/>
        <v>321228.22445924999</v>
      </c>
      <c r="AS42" s="19">
        <f t="shared" ca="1" si="30"/>
        <v>322704.26912062505</v>
      </c>
      <c r="AT42" s="19">
        <f t="shared" ca="1" si="30"/>
        <v>322956.20181037503</v>
      </c>
      <c r="AU42" s="19">
        <f t="shared" ca="1" si="30"/>
        <v>303380.94403537503</v>
      </c>
      <c r="AV42" s="19">
        <f t="shared" ca="1" si="30"/>
        <v>310517.57388787507</v>
      </c>
      <c r="AW42" s="19">
        <f t="shared" ca="1" si="30"/>
        <v>323065.050777375</v>
      </c>
      <c r="AX42" s="19">
        <f t="shared" ca="1" si="28"/>
        <v>328695.79028400005</v>
      </c>
      <c r="AY42" s="19">
        <f t="shared" ca="1" si="28"/>
        <v>339211.56609187502</v>
      </c>
      <c r="AZ42" s="19">
        <f t="shared" ca="1" si="28"/>
        <v>339390.20129175001</v>
      </c>
      <c r="BA42" s="19" t="str">
        <f t="shared" ca="1" si="28"/>
        <v/>
      </c>
      <c r="BB42" s="19" t="str">
        <f t="shared" ca="1" si="28"/>
        <v/>
      </c>
      <c r="BC42" s="19" t="str">
        <f t="shared" ca="1" si="28"/>
        <v/>
      </c>
      <c r="BD42" s="19" t="str">
        <f t="shared" ca="1" si="28"/>
        <v/>
      </c>
      <c r="BE42" s="19" t="str">
        <f t="shared" ca="1" si="28"/>
        <v/>
      </c>
      <c r="BF42" s="19" t="str">
        <f t="shared" ca="1" si="28"/>
        <v/>
      </c>
      <c r="BG42" s="19" t="str">
        <f t="shared" ca="1" si="28"/>
        <v/>
      </c>
      <c r="BH42" s="19" t="str">
        <f t="shared" ca="1" si="28"/>
        <v/>
      </c>
      <c r="BI42" s="19" t="str">
        <f t="shared" ca="1" si="28"/>
        <v/>
      </c>
      <c r="BJ42" s="19" t="str">
        <f t="shared" ca="1" si="28"/>
        <v/>
      </c>
      <c r="BK42" s="19" t="str">
        <f t="shared" ca="1" si="28"/>
        <v/>
      </c>
      <c r="BL42" s="19" t="str">
        <f t="shared" ca="1" si="28"/>
        <v/>
      </c>
      <c r="BM42" s="19" t="str">
        <f t="shared" ca="1" si="28"/>
        <v/>
      </c>
      <c r="BN42" s="19" t="str">
        <f t="shared" ca="1" si="29"/>
        <v/>
      </c>
      <c r="BO42" s="19" t="str">
        <f t="shared" ca="1" si="29"/>
        <v/>
      </c>
      <c r="BP42" s="19" t="str">
        <f t="shared" ca="1" si="29"/>
        <v/>
      </c>
      <c r="BQ42" s="20" t="str">
        <f t="shared" ca="1" si="29"/>
        <v/>
      </c>
    </row>
    <row r="43" spans="10:69" x14ac:dyDescent="0.25">
      <c r="J43" s="85">
        <f t="shared" ca="1" si="5"/>
        <v>0</v>
      </c>
      <c r="K43" s="86">
        <f t="shared" ca="1" si="6"/>
        <v>0</v>
      </c>
      <c r="L43" s="86">
        <f t="shared" ca="1" si="7"/>
        <v>0</v>
      </c>
      <c r="M43" s="86">
        <f t="shared" ca="1" si="8"/>
        <v>0</v>
      </c>
      <c r="N43" s="86">
        <f t="shared" ca="1" si="9"/>
        <v>0</v>
      </c>
      <c r="O43" s="87">
        <f t="shared" ca="1" si="10"/>
        <v>0</v>
      </c>
      <c r="P43" s="48">
        <f t="shared" ca="1" si="18"/>
        <v>0</v>
      </c>
      <c r="Q43" s="49">
        <f t="shared" si="26"/>
        <v>0.95</v>
      </c>
      <c r="R43" s="49">
        <f t="shared" si="27"/>
        <v>0.995</v>
      </c>
      <c r="S43" s="50">
        <f t="array" aca="1" ref="S43" ca="1">IF($U43=0,0,SUM(OFFSET($AH43,0,$W43,1,$U43)/OFFSET($AH$3,0,0,1,$U43)))</f>
        <v>0</v>
      </c>
      <c r="T43" s="51">
        <f t="array" aca="1" ref="T43" ca="1">IF(U43=0,0,SUM(OFFSET(AH43,0,W43,1,U43)))</f>
        <v>0</v>
      </c>
      <c r="U43" s="51">
        <f t="shared" ca="1" si="22"/>
        <v>0</v>
      </c>
      <c r="V43" s="46">
        <f t="shared" ca="1" si="19"/>
        <v>234442.00748514602</v>
      </c>
      <c r="W43" s="52">
        <f t="shared" ca="1" si="14"/>
        <v>28</v>
      </c>
      <c r="X43" s="55">
        <v>195</v>
      </c>
      <c r="Y43" s="19">
        <v>17</v>
      </c>
      <c r="Z43" s="44">
        <v>1.2228305E-2</v>
      </c>
      <c r="AA43" s="17">
        <v>43571</v>
      </c>
      <c r="AB43" s="19">
        <v>100</v>
      </c>
      <c r="AC43" s="19">
        <v>1800000</v>
      </c>
      <c r="AD43" s="18" t="s">
        <v>25</v>
      </c>
      <c r="AE43" s="18" t="s">
        <v>18</v>
      </c>
      <c r="AF43" s="20">
        <f t="shared" ca="1" si="20"/>
        <v>234442.00748514602</v>
      </c>
      <c r="AG43" s="40"/>
      <c r="AH43" s="19">
        <f t="shared" ca="1" si="30"/>
        <v>13033.101110930998</v>
      </c>
      <c r="AI43" s="19">
        <f t="shared" ca="1" si="30"/>
        <v>13105.605176936999</v>
      </c>
      <c r="AJ43" s="19">
        <f t="shared" ca="1" si="30"/>
        <v>12820.101157457999</v>
      </c>
      <c r="AK43" s="19">
        <f t="shared" ca="1" si="30"/>
        <v>13654.536234048001</v>
      </c>
      <c r="AL43" s="19">
        <f t="shared" ca="1" si="30"/>
        <v>13138.929753723</v>
      </c>
      <c r="AM43" s="19">
        <f t="shared" ca="1" si="30"/>
        <v>13048.926983261999</v>
      </c>
      <c r="AN43" s="19">
        <f t="shared" ca="1" si="30"/>
        <v>12956.547030308999</v>
      </c>
      <c r="AO43" s="19">
        <f t="shared" ca="1" si="30"/>
        <v>12559.359455603999</v>
      </c>
      <c r="AP43" s="19">
        <f t="shared" ca="1" si="30"/>
        <v>12300.510695364001</v>
      </c>
      <c r="AQ43" s="19">
        <f t="shared" ca="1" si="30"/>
        <v>12721.910313969</v>
      </c>
      <c r="AR43" s="19">
        <f t="shared" ca="1" si="30"/>
        <v>15193.982007108001</v>
      </c>
      <c r="AS43" s="19">
        <f t="shared" ca="1" si="30"/>
        <v>15113.642043258</v>
      </c>
      <c r="AT43" s="19">
        <f t="shared" ca="1" si="30"/>
        <v>15051.373068537001</v>
      </c>
      <c r="AU43" s="19">
        <f t="shared" ca="1" si="30"/>
        <v>14432.381160759</v>
      </c>
      <c r="AV43" s="19">
        <f t="shared" ca="1" si="30"/>
        <v>14567.616431414999</v>
      </c>
      <c r="AW43" s="19">
        <f t="shared" ca="1" si="30"/>
        <v>15092.929740249001</v>
      </c>
      <c r="AX43" s="19">
        <f t="shared" ca="1" si="28"/>
        <v>15650.555122215001</v>
      </c>
      <c r="AY43" s="19" t="str">
        <f t="shared" ca="1" si="28"/>
        <v/>
      </c>
      <c r="AZ43" s="19" t="str">
        <f t="shared" ca="1" si="28"/>
        <v/>
      </c>
      <c r="BA43" s="19" t="str">
        <f t="shared" ca="1" si="28"/>
        <v/>
      </c>
      <c r="BB43" s="19" t="str">
        <f t="shared" ca="1" si="28"/>
        <v/>
      </c>
      <c r="BC43" s="19" t="str">
        <f t="shared" ca="1" si="28"/>
        <v/>
      </c>
      <c r="BD43" s="19" t="str">
        <f t="shared" ca="1" si="28"/>
        <v/>
      </c>
      <c r="BE43" s="19" t="str">
        <f t="shared" ca="1" si="28"/>
        <v/>
      </c>
      <c r="BF43" s="19" t="str">
        <f t="shared" ca="1" si="28"/>
        <v/>
      </c>
      <c r="BG43" s="19" t="str">
        <f t="shared" ca="1" si="28"/>
        <v/>
      </c>
      <c r="BH43" s="19" t="str">
        <f t="shared" ca="1" si="28"/>
        <v/>
      </c>
      <c r="BI43" s="19" t="str">
        <f t="shared" ca="1" si="28"/>
        <v/>
      </c>
      <c r="BJ43" s="19" t="str">
        <f t="shared" ca="1" si="28"/>
        <v/>
      </c>
      <c r="BK43" s="19" t="str">
        <f t="shared" ca="1" si="28"/>
        <v/>
      </c>
      <c r="BL43" s="19" t="str">
        <f t="shared" ca="1" si="28"/>
        <v/>
      </c>
      <c r="BM43" s="19" t="str">
        <f t="shared" ca="1" si="28"/>
        <v/>
      </c>
      <c r="BN43" s="19" t="str">
        <f t="shared" ca="1" si="29"/>
        <v/>
      </c>
      <c r="BO43" s="19" t="str">
        <f t="shared" ca="1" si="29"/>
        <v/>
      </c>
      <c r="BP43" s="19" t="str">
        <f t="shared" ca="1" si="29"/>
        <v/>
      </c>
      <c r="BQ43" s="20" t="str">
        <f t="shared" ca="1" si="29"/>
        <v/>
      </c>
    </row>
    <row r="44" spans="10:69" x14ac:dyDescent="0.25">
      <c r="J44" s="85">
        <f t="shared" ca="1" si="5"/>
        <v>0</v>
      </c>
      <c r="K44" s="86">
        <f t="shared" ca="1" si="6"/>
        <v>0</v>
      </c>
      <c r="L44" s="86">
        <f t="shared" ca="1" si="7"/>
        <v>0</v>
      </c>
      <c r="M44" s="86">
        <f t="shared" ca="1" si="8"/>
        <v>0</v>
      </c>
      <c r="N44" s="86">
        <f t="shared" ca="1" si="9"/>
        <v>0</v>
      </c>
      <c r="O44" s="87">
        <f t="shared" ca="1" si="10"/>
        <v>0</v>
      </c>
      <c r="P44" s="48">
        <f t="shared" ca="1" si="18"/>
        <v>0</v>
      </c>
      <c r="Q44" s="49">
        <f t="shared" si="26"/>
        <v>0.97</v>
      </c>
      <c r="R44" s="49">
        <f t="shared" si="27"/>
        <v>0.5</v>
      </c>
      <c r="S44" s="50">
        <f t="array" aca="1" ref="S44" ca="1">IF($U44=0,0,SUM(OFFSET($AH44,0,$W44,1,$U44)/OFFSET($AH$3,0,0,1,$U44)))</f>
        <v>0</v>
      </c>
      <c r="T44" s="51">
        <f t="array" aca="1" ref="T44" ca="1">IF(U44=0,0,SUM(OFFSET(AH44,0,W44,1,U44)))</f>
        <v>0</v>
      </c>
      <c r="U44" s="51">
        <f t="shared" ca="1" si="22"/>
        <v>0</v>
      </c>
      <c r="V44" s="46">
        <f t="shared" ca="1" si="19"/>
        <v>5280865.9612898249</v>
      </c>
      <c r="W44" s="52">
        <f t="shared" ca="1" si="14"/>
        <v>28</v>
      </c>
      <c r="X44" s="55">
        <v>233</v>
      </c>
      <c r="Y44" s="19">
        <v>20</v>
      </c>
      <c r="Z44" s="44">
        <v>4.5293090000000001E-2</v>
      </c>
      <c r="AA44" s="17">
        <v>43573</v>
      </c>
      <c r="AB44" s="19">
        <v>13</v>
      </c>
      <c r="AC44" s="19">
        <v>75000</v>
      </c>
      <c r="AD44" s="18" t="s">
        <v>19</v>
      </c>
      <c r="AE44" s="18" t="s">
        <v>22</v>
      </c>
      <c r="AF44" s="20">
        <f t="shared" ca="1" si="20"/>
        <v>5280865.9612898249</v>
      </c>
      <c r="AG44" s="40"/>
      <c r="AH44" s="19">
        <f t="shared" ca="1" si="30"/>
        <v>245419.70230319997</v>
      </c>
      <c r="AI44" s="19">
        <f t="shared" ca="1" si="30"/>
        <v>244948.54093447499</v>
      </c>
      <c r="AJ44" s="19">
        <f t="shared" ca="1" si="30"/>
        <v>239674.72676760002</v>
      </c>
      <c r="AK44" s="19">
        <f t="shared" ca="1" si="30"/>
        <v>248736.17558572502</v>
      </c>
      <c r="AL44" s="19">
        <f t="shared" ca="1" si="30"/>
        <v>239840.499477</v>
      </c>
      <c r="AM44" s="19">
        <f t="shared" ca="1" si="30"/>
        <v>240853.81913302498</v>
      </c>
      <c r="AN44" s="19">
        <f t="shared" ca="1" si="30"/>
        <v>239185.22169742503</v>
      </c>
      <c r="AO44" s="19">
        <f t="shared" ca="1" si="30"/>
        <v>236702.02803817499</v>
      </c>
      <c r="AP44" s="19">
        <f t="shared" ca="1" si="30"/>
        <v>232814.86182164997</v>
      </c>
      <c r="AQ44" s="19">
        <f t="shared" ca="1" si="30"/>
        <v>233101.22738317496</v>
      </c>
      <c r="AR44" s="19">
        <f t="shared" ca="1" si="30"/>
        <v>279590.62112279999</v>
      </c>
      <c r="AS44" s="19">
        <f t="shared" ca="1" si="30"/>
        <v>272135.60497425002</v>
      </c>
      <c r="AT44" s="19">
        <f t="shared" ca="1" si="30"/>
        <v>268796.03221582499</v>
      </c>
      <c r="AU44" s="19">
        <f t="shared" ca="1" si="30"/>
        <v>266265.28081207507</v>
      </c>
      <c r="AV44" s="19">
        <f t="shared" ca="1" si="30"/>
        <v>277472.60300167504</v>
      </c>
      <c r="AW44" s="19">
        <f t="shared" ca="1" si="30"/>
        <v>293725.46218455001</v>
      </c>
      <c r="AX44" s="19">
        <f t="shared" ca="1" si="28"/>
        <v>301078.90857877501</v>
      </c>
      <c r="AY44" s="19">
        <f t="shared" ca="1" si="28"/>
        <v>310158.36140017502</v>
      </c>
      <c r="AZ44" s="19">
        <f t="shared" ca="1" si="28"/>
        <v>307054.19947702502</v>
      </c>
      <c r="BA44" s="19">
        <f t="shared" ca="1" si="28"/>
        <v>303312.08438122505</v>
      </c>
      <c r="BB44" s="19" t="str">
        <f t="shared" ca="1" si="28"/>
        <v/>
      </c>
      <c r="BC44" s="19" t="str">
        <f t="shared" ca="1" si="28"/>
        <v/>
      </c>
      <c r="BD44" s="19" t="str">
        <f t="shared" ca="1" si="28"/>
        <v/>
      </c>
      <c r="BE44" s="19" t="str">
        <f t="shared" ca="1" si="28"/>
        <v/>
      </c>
      <c r="BF44" s="19" t="str">
        <f t="shared" ca="1" si="28"/>
        <v/>
      </c>
      <c r="BG44" s="19" t="str">
        <f t="shared" ca="1" si="28"/>
        <v/>
      </c>
      <c r="BH44" s="19" t="str">
        <f t="shared" ca="1" si="28"/>
        <v/>
      </c>
      <c r="BI44" s="19" t="str">
        <f t="shared" ca="1" si="28"/>
        <v/>
      </c>
      <c r="BJ44" s="19" t="str">
        <f t="shared" ca="1" si="28"/>
        <v/>
      </c>
      <c r="BK44" s="19" t="str">
        <f t="shared" ca="1" si="28"/>
        <v/>
      </c>
      <c r="BL44" s="19" t="str">
        <f t="shared" ca="1" si="28"/>
        <v/>
      </c>
      <c r="BM44" s="19" t="str">
        <f t="shared" ca="1" si="28"/>
        <v/>
      </c>
      <c r="BN44" s="19" t="str">
        <f t="shared" ca="1" si="29"/>
        <v/>
      </c>
      <c r="BO44" s="19" t="str">
        <f t="shared" ca="1" si="29"/>
        <v/>
      </c>
      <c r="BP44" s="19" t="str">
        <f t="shared" ca="1" si="29"/>
        <v/>
      </c>
      <c r="BQ44" s="20" t="str">
        <f t="shared" ca="1" si="29"/>
        <v/>
      </c>
    </row>
    <row r="45" spans="10:69" x14ac:dyDescent="0.25">
      <c r="J45" s="85">
        <f t="shared" ca="1" si="5"/>
        <v>0</v>
      </c>
      <c r="K45" s="86">
        <f t="shared" ca="1" si="6"/>
        <v>0</v>
      </c>
      <c r="L45" s="86">
        <f t="shared" ca="1" si="7"/>
        <v>0</v>
      </c>
      <c r="M45" s="86">
        <f t="shared" ca="1" si="8"/>
        <v>0</v>
      </c>
      <c r="N45" s="86">
        <f t="shared" ca="1" si="9"/>
        <v>0</v>
      </c>
      <c r="O45" s="87">
        <f t="shared" ca="1" si="10"/>
        <v>0</v>
      </c>
      <c r="P45" s="48">
        <f t="shared" ca="1" si="18"/>
        <v>0</v>
      </c>
      <c r="Q45" s="49">
        <f t="shared" si="26"/>
        <v>0.98</v>
      </c>
      <c r="R45" s="49">
        <f t="shared" si="27"/>
        <v>0.5</v>
      </c>
      <c r="S45" s="50">
        <f t="array" aca="1" ref="S45" ca="1">IF($U45=0,0,SUM(OFFSET($AH45,0,$W45,1,$U45)/OFFSET($AH$3,0,0,1,$U45)))</f>
        <v>0</v>
      </c>
      <c r="T45" s="51">
        <f t="array" aca="1" ref="T45" ca="1">IF(U45=0,0,SUM(OFFSET(AH45,0,W45,1,U45)))</f>
        <v>0</v>
      </c>
      <c r="U45" s="51">
        <f t="shared" ca="1" si="22"/>
        <v>0</v>
      </c>
      <c r="V45" s="46">
        <f t="shared" ca="1" si="19"/>
        <v>322766.72012838</v>
      </c>
      <c r="W45" s="52">
        <f t="shared" ca="1" si="14"/>
        <v>28</v>
      </c>
      <c r="X45" s="55">
        <v>1</v>
      </c>
      <c r="Y45" s="19">
        <v>3</v>
      </c>
      <c r="Z45" s="44">
        <v>1.5034909000000001E-2</v>
      </c>
      <c r="AA45" s="17">
        <v>43575</v>
      </c>
      <c r="AB45" s="19">
        <v>80</v>
      </c>
      <c r="AC45" s="19">
        <v>100000</v>
      </c>
      <c r="AD45" s="18" t="s">
        <v>19</v>
      </c>
      <c r="AE45" s="18" t="s">
        <v>20</v>
      </c>
      <c r="AF45" s="20">
        <f t="shared" ca="1" si="20"/>
        <v>322766.72012838</v>
      </c>
      <c r="AG45" s="40"/>
      <c r="AH45" s="19">
        <f t="shared" ca="1" si="30"/>
        <v>108621.80495775999</v>
      </c>
      <c r="AI45" s="19">
        <f t="shared" ca="1" si="30"/>
        <v>107706.63004692999</v>
      </c>
      <c r="AJ45" s="19">
        <f t="shared" ca="1" si="30"/>
        <v>106438.28512369</v>
      </c>
      <c r="AK45" s="19" t="str">
        <f t="shared" ca="1" si="30"/>
        <v/>
      </c>
      <c r="AL45" s="19" t="str">
        <f t="shared" ca="1" si="30"/>
        <v/>
      </c>
      <c r="AM45" s="19" t="str">
        <f t="shared" ca="1" si="30"/>
        <v/>
      </c>
      <c r="AN45" s="19" t="str">
        <f t="shared" ca="1" si="30"/>
        <v/>
      </c>
      <c r="AO45" s="19" t="str">
        <f t="shared" ca="1" si="30"/>
        <v/>
      </c>
      <c r="AP45" s="19" t="str">
        <f t="shared" ca="1" si="30"/>
        <v/>
      </c>
      <c r="AQ45" s="19" t="str">
        <f t="shared" ca="1" si="30"/>
        <v/>
      </c>
      <c r="AR45" s="19" t="str">
        <f t="shared" ca="1" si="30"/>
        <v/>
      </c>
      <c r="AS45" s="19" t="str">
        <f t="shared" ca="1" si="30"/>
        <v/>
      </c>
      <c r="AT45" s="19" t="str">
        <f t="shared" ca="1" si="30"/>
        <v/>
      </c>
      <c r="AU45" s="19" t="str">
        <f t="shared" ca="1" si="30"/>
        <v/>
      </c>
      <c r="AV45" s="19" t="str">
        <f t="shared" ca="1" si="30"/>
        <v/>
      </c>
      <c r="AW45" s="19" t="str">
        <f t="shared" ca="1" si="30"/>
        <v/>
      </c>
      <c r="AX45" s="19" t="str">
        <f t="shared" ca="1" si="28"/>
        <v/>
      </c>
      <c r="AY45" s="19" t="str">
        <f t="shared" ca="1" si="28"/>
        <v/>
      </c>
      <c r="AZ45" s="19" t="str">
        <f t="shared" ca="1" si="28"/>
        <v/>
      </c>
      <c r="BA45" s="19" t="str">
        <f t="shared" ca="1" si="28"/>
        <v/>
      </c>
      <c r="BB45" s="19" t="str">
        <f t="shared" ca="1" si="28"/>
        <v/>
      </c>
      <c r="BC45" s="19" t="str">
        <f t="shared" ca="1" si="28"/>
        <v/>
      </c>
      <c r="BD45" s="19" t="str">
        <f t="shared" ca="1" si="28"/>
        <v/>
      </c>
      <c r="BE45" s="19" t="str">
        <f t="shared" ca="1" si="28"/>
        <v/>
      </c>
      <c r="BF45" s="19" t="str">
        <f t="shared" ca="1" si="28"/>
        <v/>
      </c>
      <c r="BG45" s="19" t="str">
        <f t="shared" ca="1" si="28"/>
        <v/>
      </c>
      <c r="BH45" s="19" t="str">
        <f t="shared" ca="1" si="28"/>
        <v/>
      </c>
      <c r="BI45" s="19" t="str">
        <f t="shared" ca="1" si="28"/>
        <v/>
      </c>
      <c r="BJ45" s="19" t="str">
        <f t="shared" ca="1" si="28"/>
        <v/>
      </c>
      <c r="BK45" s="19" t="str">
        <f t="shared" ca="1" si="28"/>
        <v/>
      </c>
      <c r="BL45" s="19" t="str">
        <f t="shared" ca="1" si="28"/>
        <v/>
      </c>
      <c r="BM45" s="19" t="str">
        <f t="shared" ca="1" si="28"/>
        <v/>
      </c>
      <c r="BN45" s="19" t="str">
        <f t="shared" ca="1" si="29"/>
        <v/>
      </c>
      <c r="BO45" s="19" t="str">
        <f t="shared" ca="1" si="29"/>
        <v/>
      </c>
      <c r="BP45" s="19" t="str">
        <f t="shared" ca="1" si="29"/>
        <v/>
      </c>
      <c r="BQ45" s="20" t="str">
        <f t="shared" ca="1" si="29"/>
        <v/>
      </c>
    </row>
    <row r="46" spans="10:69" x14ac:dyDescent="0.25">
      <c r="J46" s="85">
        <f t="shared" ca="1" si="5"/>
        <v>0</v>
      </c>
      <c r="K46" s="86">
        <f t="shared" ca="1" si="6"/>
        <v>0</v>
      </c>
      <c r="L46" s="86">
        <f t="shared" ca="1" si="7"/>
        <v>0</v>
      </c>
      <c r="M46" s="86">
        <f t="shared" ca="1" si="8"/>
        <v>0</v>
      </c>
      <c r="N46" s="86">
        <f t="shared" ca="1" si="9"/>
        <v>0</v>
      </c>
      <c r="O46" s="87">
        <f t="shared" ca="1" si="10"/>
        <v>0</v>
      </c>
      <c r="P46" s="48">
        <f t="shared" ca="1" si="18"/>
        <v>0</v>
      </c>
      <c r="Q46" s="49">
        <f t="shared" si="26"/>
        <v>0.97</v>
      </c>
      <c r="R46" s="49">
        <f t="shared" si="27"/>
        <v>0.5</v>
      </c>
      <c r="S46" s="50">
        <f t="array" aca="1" ref="S46" ca="1">IF($U46=0,0,SUM(OFFSET($AH46,0,$W46,1,$U46)/OFFSET($AH$3,0,0,1,$U46)))</f>
        <v>0</v>
      </c>
      <c r="T46" s="51">
        <f t="array" aca="1" ref="T46" ca="1">IF(U46=0,0,SUM(OFFSET(AH46,0,W46,1,U46)))</f>
        <v>0</v>
      </c>
      <c r="U46" s="51">
        <f t="shared" ca="1" si="22"/>
        <v>0</v>
      </c>
      <c r="V46" s="46">
        <f t="shared" ca="1" si="19"/>
        <v>6040786.0270290002</v>
      </c>
      <c r="W46" s="52">
        <f t="shared" ca="1" si="14"/>
        <v>28</v>
      </c>
      <c r="X46" s="55">
        <v>42</v>
      </c>
      <c r="Y46" s="19">
        <v>5</v>
      </c>
      <c r="Z46" s="44">
        <v>3.3739302999999998E-2</v>
      </c>
      <c r="AA46" s="17">
        <v>43583</v>
      </c>
      <c r="AB46" s="19">
        <v>13</v>
      </c>
      <c r="AC46" s="19">
        <v>500000</v>
      </c>
      <c r="AD46" s="18" t="s">
        <v>19</v>
      </c>
      <c r="AE46" s="18" t="s">
        <v>22</v>
      </c>
      <c r="AF46" s="20">
        <f t="shared" ca="1" si="20"/>
        <v>6040786.0270290002</v>
      </c>
      <c r="AG46" s="40"/>
      <c r="AH46" s="19">
        <f t="shared" ca="1" si="30"/>
        <v>1217757.7240744499</v>
      </c>
      <c r="AI46" s="19">
        <f t="shared" ca="1" si="30"/>
        <v>1208938.27027025</v>
      </c>
      <c r="AJ46" s="19">
        <f t="shared" ca="1" si="30"/>
        <v>1186122.0666165</v>
      </c>
      <c r="AK46" s="19">
        <f t="shared" ca="1" si="30"/>
        <v>1241759.8642286498</v>
      </c>
      <c r="AL46" s="19">
        <f t="shared" ca="1" si="30"/>
        <v>1186208.1018391498</v>
      </c>
      <c r="AM46" s="19" t="str">
        <f t="shared" ca="1" si="30"/>
        <v/>
      </c>
      <c r="AN46" s="19" t="str">
        <f t="shared" ca="1" si="30"/>
        <v/>
      </c>
      <c r="AO46" s="19" t="str">
        <f t="shared" ca="1" si="30"/>
        <v/>
      </c>
      <c r="AP46" s="19" t="str">
        <f t="shared" ca="1" si="30"/>
        <v/>
      </c>
      <c r="AQ46" s="19" t="str">
        <f t="shared" ca="1" si="30"/>
        <v/>
      </c>
      <c r="AR46" s="19" t="str">
        <f t="shared" ca="1" si="30"/>
        <v/>
      </c>
      <c r="AS46" s="19" t="str">
        <f t="shared" ca="1" si="30"/>
        <v/>
      </c>
      <c r="AT46" s="19" t="str">
        <f t="shared" ca="1" si="30"/>
        <v/>
      </c>
      <c r="AU46" s="19" t="str">
        <f t="shared" ca="1" si="30"/>
        <v/>
      </c>
      <c r="AV46" s="19" t="str">
        <f t="shared" ca="1" si="30"/>
        <v/>
      </c>
      <c r="AW46" s="19" t="str">
        <f t="shared" ca="1" si="30"/>
        <v/>
      </c>
      <c r="AX46" s="19" t="str">
        <f t="shared" ca="1" si="28"/>
        <v/>
      </c>
      <c r="AY46" s="19" t="str">
        <f t="shared" ca="1" si="28"/>
        <v/>
      </c>
      <c r="AZ46" s="19" t="str">
        <f t="shared" ca="1" si="28"/>
        <v/>
      </c>
      <c r="BA46" s="19" t="str">
        <f t="shared" ca="1" si="28"/>
        <v/>
      </c>
      <c r="BB46" s="19" t="str">
        <f t="shared" ca="1" si="28"/>
        <v/>
      </c>
      <c r="BC46" s="19" t="str">
        <f t="shared" ca="1" si="28"/>
        <v/>
      </c>
      <c r="BD46" s="19" t="str">
        <f t="shared" ca="1" si="28"/>
        <v/>
      </c>
      <c r="BE46" s="19" t="str">
        <f t="shared" ca="1" si="28"/>
        <v/>
      </c>
      <c r="BF46" s="19" t="str">
        <f t="shared" ca="1" si="28"/>
        <v/>
      </c>
      <c r="BG46" s="19" t="str">
        <f t="shared" ca="1" si="28"/>
        <v/>
      </c>
      <c r="BH46" s="19" t="str">
        <f t="shared" ca="1" si="28"/>
        <v/>
      </c>
      <c r="BI46" s="19" t="str">
        <f t="shared" ca="1" si="28"/>
        <v/>
      </c>
      <c r="BJ46" s="19" t="str">
        <f t="shared" ca="1" si="28"/>
        <v/>
      </c>
      <c r="BK46" s="19" t="str">
        <f t="shared" ca="1" si="28"/>
        <v/>
      </c>
      <c r="BL46" s="19" t="str">
        <f t="shared" ca="1" si="28"/>
        <v/>
      </c>
      <c r="BM46" s="19" t="str">
        <f t="shared" ca="1" si="28"/>
        <v/>
      </c>
      <c r="BN46" s="19" t="str">
        <f t="shared" ca="1" si="29"/>
        <v/>
      </c>
      <c r="BO46" s="19" t="str">
        <f t="shared" ca="1" si="29"/>
        <v/>
      </c>
      <c r="BP46" s="19" t="str">
        <f t="shared" ca="1" si="29"/>
        <v/>
      </c>
      <c r="BQ46" s="20" t="str">
        <f t="shared" ca="1" si="29"/>
        <v/>
      </c>
    </row>
    <row r="47" spans="10:69" x14ac:dyDescent="0.25">
      <c r="J47" s="85">
        <f t="shared" ca="1" si="5"/>
        <v>0</v>
      </c>
      <c r="K47" s="86">
        <f t="shared" ca="1" si="6"/>
        <v>0</v>
      </c>
      <c r="L47" s="86">
        <f t="shared" ca="1" si="7"/>
        <v>0</v>
      </c>
      <c r="M47" s="86">
        <f t="shared" ca="1" si="8"/>
        <v>0</v>
      </c>
      <c r="N47" s="86">
        <f t="shared" ca="1" si="9"/>
        <v>0</v>
      </c>
      <c r="O47" s="87">
        <f t="shared" ca="1" si="10"/>
        <v>0</v>
      </c>
      <c r="P47" s="48">
        <f t="shared" ca="1" si="18"/>
        <v>0</v>
      </c>
      <c r="Q47" s="49">
        <f t="shared" si="26"/>
        <v>1</v>
      </c>
      <c r="R47" s="49">
        <f t="shared" si="27"/>
        <v>0.93</v>
      </c>
      <c r="S47" s="50">
        <f t="array" aca="1" ref="S47" ca="1">IF($U47=0,0,SUM(OFFSET($AH47,0,$W47,1,$U47)/OFFSET($AH$3,0,0,1,$U47)))</f>
        <v>0</v>
      </c>
      <c r="T47" s="51">
        <f t="array" aca="1" ref="T47" ca="1">IF(U47=0,0,SUM(OFFSET(AH47,0,W47,1,U47)))</f>
        <v>0</v>
      </c>
      <c r="U47" s="51">
        <f t="shared" ca="1" si="22"/>
        <v>0</v>
      </c>
      <c r="V47" s="46">
        <f t="shared" ca="1" si="19"/>
        <v>90078.258000000002</v>
      </c>
      <c r="W47" s="52">
        <f t="shared" ca="1" si="14"/>
        <v>28</v>
      </c>
      <c r="X47" s="55">
        <v>43</v>
      </c>
      <c r="Y47" s="19">
        <v>2</v>
      </c>
      <c r="Z47" s="44">
        <v>3.0026086E-2</v>
      </c>
      <c r="AA47" s="17">
        <v>43585</v>
      </c>
      <c r="AB47" s="19">
        <v>57</v>
      </c>
      <c r="AC47" s="19">
        <v>1500000</v>
      </c>
      <c r="AD47" s="18" t="s">
        <v>23</v>
      </c>
      <c r="AE47" s="18" t="s">
        <v>24</v>
      </c>
      <c r="AF47" s="20">
        <f t="shared" ca="1" si="20"/>
        <v>90078.258000000002</v>
      </c>
      <c r="AG47" s="40"/>
      <c r="AH47" s="19">
        <f t="shared" ca="1" si="30"/>
        <v>45039.129000000001</v>
      </c>
      <c r="AI47" s="19">
        <f t="shared" ca="1" si="30"/>
        <v>45039.129000000001</v>
      </c>
      <c r="AJ47" s="19" t="str">
        <f t="shared" ca="1" si="30"/>
        <v/>
      </c>
      <c r="AK47" s="19" t="str">
        <f t="shared" ca="1" si="30"/>
        <v/>
      </c>
      <c r="AL47" s="19" t="str">
        <f t="shared" ca="1" si="30"/>
        <v/>
      </c>
      <c r="AM47" s="19" t="str">
        <f t="shared" ca="1" si="30"/>
        <v/>
      </c>
      <c r="AN47" s="19" t="str">
        <f t="shared" ca="1" si="30"/>
        <v/>
      </c>
      <c r="AO47" s="19" t="str">
        <f t="shared" ca="1" si="30"/>
        <v/>
      </c>
      <c r="AP47" s="19" t="str">
        <f t="shared" ca="1" si="30"/>
        <v/>
      </c>
      <c r="AQ47" s="19" t="str">
        <f t="shared" ca="1" si="30"/>
        <v/>
      </c>
      <c r="AR47" s="19" t="str">
        <f t="shared" ca="1" si="30"/>
        <v/>
      </c>
      <c r="AS47" s="19" t="str">
        <f t="shared" ca="1" si="30"/>
        <v/>
      </c>
      <c r="AT47" s="19" t="str">
        <f t="shared" ca="1" si="30"/>
        <v/>
      </c>
      <c r="AU47" s="19" t="str">
        <f t="shared" ca="1" si="30"/>
        <v/>
      </c>
      <c r="AV47" s="19" t="str">
        <f t="shared" ca="1" si="30"/>
        <v/>
      </c>
      <c r="AW47" s="19" t="str">
        <f t="shared" ca="1" si="30"/>
        <v/>
      </c>
      <c r="AX47" s="19" t="str">
        <f t="shared" ca="1" si="28"/>
        <v/>
      </c>
      <c r="AY47" s="19" t="str">
        <f t="shared" ca="1" si="28"/>
        <v/>
      </c>
      <c r="AZ47" s="19" t="str">
        <f t="shared" ca="1" si="28"/>
        <v/>
      </c>
      <c r="BA47" s="19" t="str">
        <f t="shared" ca="1" si="28"/>
        <v/>
      </c>
      <c r="BB47" s="19" t="str">
        <f t="shared" ca="1" si="28"/>
        <v/>
      </c>
      <c r="BC47" s="19" t="str">
        <f t="shared" ca="1" si="28"/>
        <v/>
      </c>
      <c r="BD47" s="19" t="str">
        <f t="shared" ca="1" si="28"/>
        <v/>
      </c>
      <c r="BE47" s="19" t="str">
        <f t="shared" ca="1" si="28"/>
        <v/>
      </c>
      <c r="BF47" s="19" t="str">
        <f t="shared" ca="1" si="28"/>
        <v/>
      </c>
      <c r="BG47" s="19" t="str">
        <f t="shared" ca="1" si="28"/>
        <v/>
      </c>
      <c r="BH47" s="19" t="str">
        <f t="shared" ca="1" si="28"/>
        <v/>
      </c>
      <c r="BI47" s="19" t="str">
        <f t="shared" ca="1" si="28"/>
        <v/>
      </c>
      <c r="BJ47" s="19" t="str">
        <f t="shared" ca="1" si="28"/>
        <v/>
      </c>
      <c r="BK47" s="19" t="str">
        <f t="shared" ca="1" si="28"/>
        <v/>
      </c>
      <c r="BL47" s="19" t="str">
        <f t="shared" ca="1" si="28"/>
        <v/>
      </c>
      <c r="BM47" s="19" t="str">
        <f t="shared" ca="1" si="28"/>
        <v/>
      </c>
      <c r="BN47" s="19" t="str">
        <f t="shared" ca="1" si="29"/>
        <v/>
      </c>
      <c r="BO47" s="19" t="str">
        <f t="shared" ca="1" si="29"/>
        <v/>
      </c>
      <c r="BP47" s="19" t="str">
        <f t="shared" ca="1" si="29"/>
        <v/>
      </c>
      <c r="BQ47" s="20" t="str">
        <f t="shared" ca="1" si="29"/>
        <v/>
      </c>
    </row>
    <row r="48" spans="10:69" x14ac:dyDescent="0.25">
      <c r="J48" s="85">
        <f t="shared" ca="1" si="5"/>
        <v>0</v>
      </c>
      <c r="K48" s="86">
        <f t="shared" ca="1" si="6"/>
        <v>0</v>
      </c>
      <c r="L48" s="86">
        <f t="shared" ca="1" si="7"/>
        <v>0</v>
      </c>
      <c r="M48" s="86">
        <f t="shared" ca="1" si="8"/>
        <v>0</v>
      </c>
      <c r="N48" s="86">
        <f t="shared" ca="1" si="9"/>
        <v>0</v>
      </c>
      <c r="O48" s="87">
        <f t="shared" ca="1" si="10"/>
        <v>0</v>
      </c>
      <c r="P48" s="48">
        <f t="shared" ca="1" si="18"/>
        <v>0</v>
      </c>
      <c r="Q48" s="49">
        <f t="shared" si="26"/>
        <v>0.97</v>
      </c>
      <c r="R48" s="49">
        <f t="shared" si="27"/>
        <v>0.97</v>
      </c>
      <c r="S48" s="50">
        <f t="array" aca="1" ref="S48" ca="1">IF($U48=0,0,SUM(OFFSET($AH48,0,$W48,1,$U48)/OFFSET($AH$3,0,0,1,$U48)))</f>
        <v>0</v>
      </c>
      <c r="T48" s="51">
        <f t="array" aca="1" ref="T48" ca="1">IF(U48=0,0,SUM(OFFSET(AH48,0,W48,1,U48)))</f>
        <v>0</v>
      </c>
      <c r="U48" s="51">
        <f t="shared" ca="1" si="22"/>
        <v>0</v>
      </c>
      <c r="V48" s="46">
        <f t="shared" ca="1" si="19"/>
        <v>3967245.917649</v>
      </c>
      <c r="W48" s="52">
        <f t="shared" ca="1" si="14"/>
        <v>28</v>
      </c>
      <c r="X48" s="55">
        <v>103</v>
      </c>
      <c r="Y48" s="19">
        <v>17</v>
      </c>
      <c r="Z48" s="44">
        <v>3.4183746000000001E-2</v>
      </c>
      <c r="AA48" s="17">
        <v>43586</v>
      </c>
      <c r="AB48" s="19">
        <v>13</v>
      </c>
      <c r="AC48" s="19">
        <v>100000</v>
      </c>
      <c r="AD48" s="18" t="s">
        <v>17</v>
      </c>
      <c r="AE48" s="18" t="s">
        <v>22</v>
      </c>
      <c r="AF48" s="20">
        <f t="shared" ca="1" si="20"/>
        <v>3967245.917649</v>
      </c>
      <c r="AG48" s="40"/>
      <c r="AH48" s="19">
        <f t="shared" ca="1" si="30"/>
        <v>223504.95382164</v>
      </c>
      <c r="AI48" s="19">
        <f t="shared" ca="1" si="30"/>
        <v>215616.02891975999</v>
      </c>
      <c r="AJ48" s="19">
        <f t="shared" ca="1" si="30"/>
        <v>216783.74568312001</v>
      </c>
      <c r="AK48" s="19">
        <f t="shared" ca="1" si="30"/>
        <v>227286.70164162002</v>
      </c>
      <c r="AL48" s="19">
        <f t="shared" ca="1" si="30"/>
        <v>220966.12700621999</v>
      </c>
      <c r="AM48" s="19">
        <f t="shared" ca="1" si="30"/>
        <v>218006.15644008</v>
      </c>
      <c r="AN48" s="19">
        <f t="shared" ca="1" si="30"/>
        <v>219055.25560482003</v>
      </c>
      <c r="AO48" s="19">
        <f t="shared" ca="1" si="30"/>
        <v>211616.87247522001</v>
      </c>
      <c r="AP48" s="19">
        <f t="shared" ca="1" si="30"/>
        <v>215831.04468209998</v>
      </c>
      <c r="AQ48" s="19">
        <f t="shared" ca="1" si="30"/>
        <v>228999.99099113999</v>
      </c>
      <c r="AR48" s="19">
        <f t="shared" ca="1" si="30"/>
        <v>265718.8035945</v>
      </c>
      <c r="AS48" s="19">
        <f t="shared" ca="1" si="30"/>
        <v>248605.73667198</v>
      </c>
      <c r="AT48" s="19">
        <f t="shared" ca="1" si="30"/>
        <v>241856.83969919998</v>
      </c>
      <c r="AU48" s="19">
        <f t="shared" ca="1" si="30"/>
        <v>240794.75071098001</v>
      </c>
      <c r="AV48" s="19">
        <f t="shared" ca="1" si="30"/>
        <v>250997.91521706001</v>
      </c>
      <c r="AW48" s="19">
        <f t="shared" ca="1" si="30"/>
        <v>252289.37714094002</v>
      </c>
      <c r="AX48" s="19">
        <f t="shared" ca="1" si="28"/>
        <v>269315.61734862003</v>
      </c>
      <c r="AY48" s="19" t="str">
        <f t="shared" ca="1" si="28"/>
        <v/>
      </c>
      <c r="AZ48" s="19" t="str">
        <f t="shared" ca="1" si="28"/>
        <v/>
      </c>
      <c r="BA48" s="19" t="str">
        <f t="shared" ca="1" si="28"/>
        <v/>
      </c>
      <c r="BB48" s="19" t="str">
        <f t="shared" ca="1" si="28"/>
        <v/>
      </c>
      <c r="BC48" s="19" t="str">
        <f t="shared" ca="1" si="28"/>
        <v/>
      </c>
      <c r="BD48" s="19" t="str">
        <f t="shared" ca="1" si="28"/>
        <v/>
      </c>
      <c r="BE48" s="19" t="str">
        <f t="shared" ca="1" si="28"/>
        <v/>
      </c>
      <c r="BF48" s="19" t="str">
        <f t="shared" ca="1" si="28"/>
        <v/>
      </c>
      <c r="BG48" s="19" t="str">
        <f t="shared" ca="1" si="28"/>
        <v/>
      </c>
      <c r="BH48" s="19" t="str">
        <f t="shared" ca="1" si="28"/>
        <v/>
      </c>
      <c r="BI48" s="19" t="str">
        <f t="shared" ca="1" si="28"/>
        <v/>
      </c>
      <c r="BJ48" s="19" t="str">
        <f t="shared" ca="1" si="28"/>
        <v/>
      </c>
      <c r="BK48" s="19" t="str">
        <f t="shared" ca="1" si="28"/>
        <v/>
      </c>
      <c r="BL48" s="19" t="str">
        <f t="shared" ca="1" si="28"/>
        <v/>
      </c>
      <c r="BM48" s="19" t="str">
        <f t="shared" ca="1" si="28"/>
        <v/>
      </c>
      <c r="BN48" s="19" t="str">
        <f t="shared" ca="1" si="29"/>
        <v/>
      </c>
      <c r="BO48" s="19" t="str">
        <f t="shared" ca="1" si="29"/>
        <v/>
      </c>
      <c r="BP48" s="19" t="str">
        <f t="shared" ca="1" si="29"/>
        <v/>
      </c>
      <c r="BQ48" s="20" t="str">
        <f t="shared" ca="1" si="29"/>
        <v/>
      </c>
    </row>
    <row r="49" spans="10:69" x14ac:dyDescent="0.25">
      <c r="J49" s="85">
        <f t="shared" ca="1" si="5"/>
        <v>0</v>
      </c>
      <c r="K49" s="86">
        <f t="shared" ca="1" si="6"/>
        <v>0</v>
      </c>
      <c r="L49" s="86">
        <f t="shared" ca="1" si="7"/>
        <v>0</v>
      </c>
      <c r="M49" s="86">
        <f t="shared" ca="1" si="8"/>
        <v>0</v>
      </c>
      <c r="N49" s="86">
        <f t="shared" ca="1" si="9"/>
        <v>0</v>
      </c>
      <c r="O49" s="87">
        <f t="shared" ca="1" si="10"/>
        <v>0</v>
      </c>
      <c r="P49" s="48">
        <f t="shared" ca="1" si="18"/>
        <v>0</v>
      </c>
      <c r="Q49" s="49">
        <f t="shared" si="26"/>
        <v>1</v>
      </c>
      <c r="R49" s="49">
        <f t="shared" si="27"/>
        <v>0.93</v>
      </c>
      <c r="S49" s="50">
        <f t="array" aca="1" ref="S49" ca="1">IF($U49=0,0,SUM(OFFSET($AH49,0,$W49,1,$U49)/OFFSET($AH$3,0,0,1,$U49)))</f>
        <v>0</v>
      </c>
      <c r="T49" s="51">
        <f t="array" aca="1" ref="T49" ca="1">IF(U49=0,0,SUM(OFFSET(AH49,0,W49,1,U49)))</f>
        <v>0</v>
      </c>
      <c r="U49" s="51">
        <f t="shared" ca="1" si="22"/>
        <v>0</v>
      </c>
      <c r="V49" s="46">
        <f t="shared" ca="1" si="19"/>
        <v>1095381.324</v>
      </c>
      <c r="W49" s="52">
        <f t="shared" ca="1" si="14"/>
        <v>27</v>
      </c>
      <c r="X49" s="55">
        <v>63</v>
      </c>
      <c r="Y49" s="19">
        <v>24</v>
      </c>
      <c r="Z49" s="44">
        <v>3.0427259000000002E-2</v>
      </c>
      <c r="AA49" s="17">
        <v>43589</v>
      </c>
      <c r="AB49" s="19">
        <v>57</v>
      </c>
      <c r="AC49" s="19">
        <v>1500000</v>
      </c>
      <c r="AD49" s="18" t="s">
        <v>23</v>
      </c>
      <c r="AE49" s="18" t="s">
        <v>24</v>
      </c>
      <c r="AF49" s="20">
        <f t="shared" ca="1" si="20"/>
        <v>1095381.324</v>
      </c>
      <c r="AG49" s="40"/>
      <c r="AH49" s="19">
        <f t="shared" ca="1" si="30"/>
        <v>45640.888500000001</v>
      </c>
      <c r="AI49" s="19">
        <f t="shared" ca="1" si="30"/>
        <v>45640.888500000001</v>
      </c>
      <c r="AJ49" s="19">
        <f t="shared" ca="1" si="30"/>
        <v>45640.888500000001</v>
      </c>
      <c r="AK49" s="19">
        <f t="shared" ca="1" si="30"/>
        <v>45640.888500000001</v>
      </c>
      <c r="AL49" s="19">
        <f t="shared" ca="1" si="30"/>
        <v>45640.888500000001</v>
      </c>
      <c r="AM49" s="19">
        <f t="shared" ca="1" si="30"/>
        <v>45640.888500000001</v>
      </c>
      <c r="AN49" s="19">
        <f t="shared" ca="1" si="30"/>
        <v>45640.888500000001</v>
      </c>
      <c r="AO49" s="19">
        <f t="shared" ca="1" si="30"/>
        <v>45640.888500000001</v>
      </c>
      <c r="AP49" s="19">
        <f t="shared" ca="1" si="30"/>
        <v>45640.888500000001</v>
      </c>
      <c r="AQ49" s="19">
        <f t="shared" ca="1" si="30"/>
        <v>45640.888500000001</v>
      </c>
      <c r="AR49" s="19">
        <f t="shared" ca="1" si="30"/>
        <v>45640.888500000001</v>
      </c>
      <c r="AS49" s="19">
        <f t="shared" ca="1" si="30"/>
        <v>45640.888500000001</v>
      </c>
      <c r="AT49" s="19">
        <f t="shared" ca="1" si="30"/>
        <v>45640.888500000001</v>
      </c>
      <c r="AU49" s="19">
        <f t="shared" ca="1" si="30"/>
        <v>45640.888500000001</v>
      </c>
      <c r="AV49" s="19">
        <f t="shared" ca="1" si="30"/>
        <v>45640.888500000001</v>
      </c>
      <c r="AW49" s="19">
        <f t="shared" ca="1" si="30"/>
        <v>45640.888500000001</v>
      </c>
      <c r="AX49" s="19">
        <f t="shared" ca="1" si="28"/>
        <v>45640.888500000001</v>
      </c>
      <c r="AY49" s="19">
        <f t="shared" ca="1" si="28"/>
        <v>45640.888500000001</v>
      </c>
      <c r="AZ49" s="19">
        <f t="shared" ca="1" si="28"/>
        <v>45640.888500000001</v>
      </c>
      <c r="BA49" s="19">
        <f t="shared" ca="1" si="28"/>
        <v>45640.888500000001</v>
      </c>
      <c r="BB49" s="19">
        <f t="shared" ca="1" si="28"/>
        <v>45640.888500000001</v>
      </c>
      <c r="BC49" s="19">
        <f t="shared" ca="1" si="28"/>
        <v>45640.888500000001</v>
      </c>
      <c r="BD49" s="19">
        <f t="shared" ca="1" si="28"/>
        <v>45640.888500000001</v>
      </c>
      <c r="BE49" s="19">
        <f t="shared" ca="1" si="28"/>
        <v>45640.888500000001</v>
      </c>
      <c r="BF49" s="19" t="str">
        <f t="shared" ca="1" si="28"/>
        <v/>
      </c>
      <c r="BG49" s="19" t="str">
        <f t="shared" ca="1" si="28"/>
        <v/>
      </c>
      <c r="BH49" s="19" t="str">
        <f t="shared" ca="1" si="28"/>
        <v/>
      </c>
      <c r="BI49" s="19" t="str">
        <f t="shared" ca="1" si="28"/>
        <v/>
      </c>
      <c r="BJ49" s="19" t="str">
        <f t="shared" ca="1" si="28"/>
        <v/>
      </c>
      <c r="BK49" s="19" t="str">
        <f t="shared" ca="1" si="28"/>
        <v/>
      </c>
      <c r="BL49" s="19" t="str">
        <f t="shared" ca="1" si="28"/>
        <v/>
      </c>
      <c r="BM49" s="19" t="str">
        <f t="shared" ca="1" si="28"/>
        <v/>
      </c>
      <c r="BN49" s="19" t="str">
        <f t="shared" ca="1" si="29"/>
        <v/>
      </c>
      <c r="BO49" s="19" t="str">
        <f t="shared" ca="1" si="29"/>
        <v/>
      </c>
      <c r="BP49" s="19" t="str">
        <f t="shared" ca="1" si="29"/>
        <v/>
      </c>
      <c r="BQ49" s="20" t="str">
        <f t="shared" ca="1" si="29"/>
        <v/>
      </c>
    </row>
    <row r="50" spans="10:69" x14ac:dyDescent="0.25">
      <c r="J50" s="85">
        <f t="shared" ca="1" si="5"/>
        <v>0</v>
      </c>
      <c r="K50" s="86">
        <f t="shared" ca="1" si="6"/>
        <v>0</v>
      </c>
      <c r="L50" s="86">
        <f t="shared" ca="1" si="7"/>
        <v>0</v>
      </c>
      <c r="M50" s="86">
        <f t="shared" ca="1" si="8"/>
        <v>0</v>
      </c>
      <c r="N50" s="86">
        <f t="shared" ca="1" si="9"/>
        <v>0</v>
      </c>
      <c r="O50" s="87">
        <f t="shared" ca="1" si="10"/>
        <v>0</v>
      </c>
      <c r="P50" s="48">
        <f t="shared" ca="1" si="18"/>
        <v>0</v>
      </c>
      <c r="Q50" s="49">
        <f t="shared" si="26"/>
        <v>0.99</v>
      </c>
      <c r="R50" s="49">
        <f t="shared" si="27"/>
        <v>0.5</v>
      </c>
      <c r="S50" s="50">
        <f t="array" aca="1" ref="S50" ca="1">IF($U50=0,0,SUM(OFFSET($AH50,0,$W50,1,$U50)/OFFSET($AH$3,0,0,1,$U50)))</f>
        <v>0</v>
      </c>
      <c r="T50" s="51">
        <f t="array" aca="1" ref="T50" ca="1">IF(U50=0,0,SUM(OFFSET(AH50,0,W50,1,U50)))</f>
        <v>0</v>
      </c>
      <c r="U50" s="51">
        <f t="shared" ca="1" si="22"/>
        <v>0</v>
      </c>
      <c r="V50" s="46">
        <f t="shared" ca="1" si="19"/>
        <v>4171753.4157413999</v>
      </c>
      <c r="W50" s="52">
        <f t="shared" ca="1" si="14"/>
        <v>27</v>
      </c>
      <c r="X50" s="55">
        <v>8</v>
      </c>
      <c r="Y50" s="19">
        <v>17</v>
      </c>
      <c r="Z50" s="44">
        <v>3.1915404000000001E-2</v>
      </c>
      <c r="AA50" s="17">
        <v>43592</v>
      </c>
      <c r="AB50" s="19">
        <v>26</v>
      </c>
      <c r="AC50" s="19">
        <v>100000</v>
      </c>
      <c r="AD50" s="18" t="s">
        <v>19</v>
      </c>
      <c r="AE50" s="18" t="s">
        <v>26</v>
      </c>
      <c r="AF50" s="20">
        <f t="shared" ca="1" si="20"/>
        <v>4171753.4157413999</v>
      </c>
      <c r="AG50" s="40"/>
      <c r="AH50" s="19">
        <f t="shared" ca="1" si="30"/>
        <v>233846.71834031999</v>
      </c>
      <c r="AI50" s="19">
        <f t="shared" ca="1" si="30"/>
        <v>228703.55098572001</v>
      </c>
      <c r="AJ50" s="19">
        <f t="shared" ca="1" si="30"/>
        <v>233215.43164919998</v>
      </c>
      <c r="AK50" s="19">
        <f t="shared" ca="1" si="30"/>
        <v>232625.95413732005</v>
      </c>
      <c r="AL50" s="19">
        <f t="shared" ca="1" si="30"/>
        <v>227719.27992636</v>
      </c>
      <c r="AM50" s="19">
        <f t="shared" ca="1" si="30"/>
        <v>224780.50952604</v>
      </c>
      <c r="AN50" s="19">
        <f t="shared" ca="1" si="30"/>
        <v>225831.48377976002</v>
      </c>
      <c r="AO50" s="19">
        <f t="shared" ca="1" si="30"/>
        <v>221421.73240908</v>
      </c>
      <c r="AP50" s="19">
        <f t="shared" ca="1" si="30"/>
        <v>220483.41953147997</v>
      </c>
      <c r="AQ50" s="19">
        <f t="shared" ca="1" si="30"/>
        <v>242054.08363296001</v>
      </c>
      <c r="AR50" s="19">
        <f t="shared" ca="1" si="30"/>
        <v>263731.66433783999</v>
      </c>
      <c r="AS50" s="19">
        <f t="shared" ca="1" si="30"/>
        <v>255514.08611592001</v>
      </c>
      <c r="AT50" s="19">
        <f t="shared" ca="1" si="30"/>
        <v>248831.00051832004</v>
      </c>
      <c r="AU50" s="19">
        <f t="shared" ca="1" si="30"/>
        <v>257104.43069723999</v>
      </c>
      <c r="AV50" s="19">
        <f t="shared" ca="1" si="30"/>
        <v>276444.20805912005</v>
      </c>
      <c r="AW50" s="19">
        <f t="shared" ca="1" si="30"/>
        <v>284169.65075135999</v>
      </c>
      <c r="AX50" s="19">
        <f t="shared" ca="1" si="28"/>
        <v>295276.21134336002</v>
      </c>
      <c r="AY50" s="19" t="str">
        <f t="shared" ca="1" si="28"/>
        <v/>
      </c>
      <c r="AZ50" s="19" t="str">
        <f t="shared" ca="1" si="28"/>
        <v/>
      </c>
      <c r="BA50" s="19" t="str">
        <f t="shared" ca="1" si="28"/>
        <v/>
      </c>
      <c r="BB50" s="19" t="str">
        <f t="shared" ca="1" si="28"/>
        <v/>
      </c>
      <c r="BC50" s="19" t="str">
        <f t="shared" ca="1" si="28"/>
        <v/>
      </c>
      <c r="BD50" s="19" t="str">
        <f t="shared" ca="1" si="28"/>
        <v/>
      </c>
      <c r="BE50" s="19" t="str">
        <f t="shared" ca="1" si="28"/>
        <v/>
      </c>
      <c r="BF50" s="19" t="str">
        <f t="shared" ca="1" si="28"/>
        <v/>
      </c>
      <c r="BG50" s="19" t="str">
        <f t="shared" ca="1" si="28"/>
        <v/>
      </c>
      <c r="BH50" s="19" t="str">
        <f t="shared" ca="1" si="28"/>
        <v/>
      </c>
      <c r="BI50" s="19" t="str">
        <f t="shared" ca="1" si="28"/>
        <v/>
      </c>
      <c r="BJ50" s="19" t="str">
        <f t="shared" ca="1" si="28"/>
        <v/>
      </c>
      <c r="BK50" s="19" t="str">
        <f t="shared" ca="1" si="28"/>
        <v/>
      </c>
      <c r="BL50" s="19" t="str">
        <f t="shared" ca="1" si="28"/>
        <v/>
      </c>
      <c r="BM50" s="19" t="str">
        <f t="shared" ca="1" si="28"/>
        <v/>
      </c>
      <c r="BN50" s="19" t="str">
        <f t="shared" ca="1" si="29"/>
        <v/>
      </c>
      <c r="BO50" s="19" t="str">
        <f t="shared" ca="1" si="29"/>
        <v/>
      </c>
      <c r="BP50" s="19" t="str">
        <f t="shared" ca="1" si="29"/>
        <v/>
      </c>
      <c r="BQ50" s="20" t="str">
        <f t="shared" ca="1" si="29"/>
        <v/>
      </c>
    </row>
    <row r="51" spans="10:69" x14ac:dyDescent="0.25">
      <c r="J51" s="85">
        <f t="shared" ca="1" si="5"/>
        <v>0</v>
      </c>
      <c r="K51" s="86">
        <f t="shared" ca="1" si="6"/>
        <v>0</v>
      </c>
      <c r="L51" s="86">
        <f t="shared" ca="1" si="7"/>
        <v>0</v>
      </c>
      <c r="M51" s="86">
        <f t="shared" ca="1" si="8"/>
        <v>0</v>
      </c>
      <c r="N51" s="86">
        <f t="shared" ca="1" si="9"/>
        <v>0</v>
      </c>
      <c r="O51" s="87">
        <f t="shared" ca="1" si="10"/>
        <v>0</v>
      </c>
      <c r="P51" s="48">
        <f t="shared" ca="1" si="18"/>
        <v>0</v>
      </c>
      <c r="Q51" s="49">
        <f t="shared" si="26"/>
        <v>0.97</v>
      </c>
      <c r="R51" s="49">
        <f t="shared" si="27"/>
        <v>0.5</v>
      </c>
      <c r="S51" s="50">
        <f t="array" aca="1" ref="S51" ca="1">IF($U51=0,0,SUM(OFFSET($AH51,0,$W51,1,$U51)/OFFSET($AH$3,0,0,1,$U51)))</f>
        <v>0</v>
      </c>
      <c r="T51" s="51">
        <f t="array" aca="1" ref="T51" ca="1">IF(U51=0,0,SUM(OFFSET(AH51,0,W51,1,U51)))</f>
        <v>0</v>
      </c>
      <c r="U51" s="51">
        <f t="shared" ca="1" si="22"/>
        <v>0</v>
      </c>
      <c r="V51" s="46">
        <f t="shared" ca="1" si="19"/>
        <v>40713669.101069994</v>
      </c>
      <c r="W51" s="52">
        <f t="shared" ca="1" si="14"/>
        <v>27</v>
      </c>
      <c r="X51" s="55">
        <v>80</v>
      </c>
      <c r="Y51" s="19">
        <v>27</v>
      </c>
      <c r="Z51" s="44">
        <v>3.7090850000000002E-2</v>
      </c>
      <c r="AA51" s="17">
        <v>43597</v>
      </c>
      <c r="AB51" s="19">
        <v>13</v>
      </c>
      <c r="AC51" s="19">
        <v>500000</v>
      </c>
      <c r="AD51" s="18" t="s">
        <v>19</v>
      </c>
      <c r="AE51" s="18" t="s">
        <v>22</v>
      </c>
      <c r="AF51" s="20">
        <f t="shared" ca="1" si="20"/>
        <v>40713669.101069994</v>
      </c>
      <c r="AG51" s="40"/>
      <c r="AH51" s="19">
        <f t="shared" ca="1" si="30"/>
        <v>1354646.8600399999</v>
      </c>
      <c r="AI51" s="19">
        <f t="shared" ca="1" si="30"/>
        <v>1316860.5566024999</v>
      </c>
      <c r="AJ51" s="19">
        <f t="shared" ca="1" si="30"/>
        <v>1354179.5153300001</v>
      </c>
      <c r="AK51" s="19">
        <f t="shared" ca="1" si="30"/>
        <v>1339424.7752</v>
      </c>
      <c r="AL51" s="19">
        <f t="shared" ca="1" si="30"/>
        <v>1311710.4920800002</v>
      </c>
      <c r="AM51" s="19">
        <f t="shared" ca="1" si="30"/>
        <v>1307005.5177575001</v>
      </c>
      <c r="AN51" s="19">
        <f t="shared" ca="1" si="30"/>
        <v>1306632.754715</v>
      </c>
      <c r="AO51" s="19">
        <f t="shared" ca="1" si="30"/>
        <v>1261923.4441249999</v>
      </c>
      <c r="AP51" s="19">
        <f t="shared" ca="1" si="30"/>
        <v>1293884.6295699999</v>
      </c>
      <c r="AQ51" s="19">
        <f t="shared" ca="1" si="30"/>
        <v>1502563.3152975002</v>
      </c>
      <c r="AR51" s="19">
        <f t="shared" ca="1" si="30"/>
        <v>1497279.7237149999</v>
      </c>
      <c r="AS51" s="19">
        <f t="shared" ca="1" si="30"/>
        <v>1483706.3271575002</v>
      </c>
      <c r="AT51" s="19">
        <f t="shared" ca="1" si="30"/>
        <v>1456233.1345624998</v>
      </c>
      <c r="AU51" s="19">
        <f t="shared" ca="1" si="30"/>
        <v>1488620.8647825001</v>
      </c>
      <c r="AV51" s="19">
        <f t="shared" ca="1" si="30"/>
        <v>1593508.2249550002</v>
      </c>
      <c r="AW51" s="19">
        <f t="shared" ca="1" si="30"/>
        <v>1644548.94364</v>
      </c>
      <c r="AX51" s="19">
        <f t="shared" ca="1" si="28"/>
        <v>1682372.3379275003</v>
      </c>
      <c r="AY51" s="19">
        <f t="shared" ca="1" si="28"/>
        <v>1669956.1758900001</v>
      </c>
      <c r="AZ51" s="19">
        <f t="shared" ca="1" si="28"/>
        <v>1646358.9771199999</v>
      </c>
      <c r="BA51" s="19">
        <f t="shared" ca="1" si="28"/>
        <v>1684152.6987274999</v>
      </c>
      <c r="BB51" s="19">
        <f t="shared" ca="1" si="28"/>
        <v>1658680.55749</v>
      </c>
      <c r="BC51" s="19">
        <f t="shared" ca="1" si="28"/>
        <v>1627518.6798625002</v>
      </c>
      <c r="BD51" s="19">
        <f t="shared" ca="1" si="28"/>
        <v>1702115.7973825</v>
      </c>
      <c r="BE51" s="19">
        <f t="shared" ca="1" si="28"/>
        <v>1669162.4317000003</v>
      </c>
      <c r="BF51" s="19">
        <f t="shared" ca="1" si="28"/>
        <v>1619523.7471449999</v>
      </c>
      <c r="BG51" s="19">
        <f t="shared" ca="1" si="28"/>
        <v>1634588.1958725001</v>
      </c>
      <c r="BH51" s="19">
        <f t="shared" ca="1" si="28"/>
        <v>1606510.4224224999</v>
      </c>
      <c r="BI51" s="19" t="str">
        <f t="shared" ca="1" si="28"/>
        <v/>
      </c>
      <c r="BJ51" s="19" t="str">
        <f t="shared" ca="1" si="28"/>
        <v/>
      </c>
      <c r="BK51" s="19" t="str">
        <f t="shared" ca="1" si="28"/>
        <v/>
      </c>
      <c r="BL51" s="19" t="str">
        <f t="shared" ca="1" si="28"/>
        <v/>
      </c>
      <c r="BM51" s="19" t="str">
        <f t="shared" ca="1" si="28"/>
        <v/>
      </c>
      <c r="BN51" s="19" t="str">
        <f t="shared" ca="1" si="29"/>
        <v/>
      </c>
      <c r="BO51" s="19" t="str">
        <f t="shared" ca="1" si="29"/>
        <v/>
      </c>
      <c r="BP51" s="19" t="str">
        <f t="shared" ca="1" si="29"/>
        <v/>
      </c>
      <c r="BQ51" s="20" t="str">
        <f t="shared" ca="1" si="29"/>
        <v/>
      </c>
    </row>
    <row r="52" spans="10:69" x14ac:dyDescent="0.25">
      <c r="J52" s="85">
        <f t="shared" ca="1" si="5"/>
        <v>879421.09942741075</v>
      </c>
      <c r="K52" s="86">
        <f t="shared" ca="1" si="6"/>
        <v>0</v>
      </c>
      <c r="L52" s="86">
        <f t="shared" ca="1" si="7"/>
        <v>0</v>
      </c>
      <c r="M52" s="86">
        <f t="shared" ca="1" si="8"/>
        <v>0</v>
      </c>
      <c r="N52" s="86">
        <f t="shared" ca="1" si="9"/>
        <v>0</v>
      </c>
      <c r="O52" s="87">
        <f t="shared" ca="1" si="10"/>
        <v>0</v>
      </c>
      <c r="P52" s="48">
        <f t="shared" ca="1" si="18"/>
        <v>879421.09942741075</v>
      </c>
      <c r="Q52" s="49">
        <f t="shared" si="26"/>
        <v>1</v>
      </c>
      <c r="R52" s="49">
        <f t="shared" si="27"/>
        <v>0.97</v>
      </c>
      <c r="S52" s="50">
        <f t="array" aca="1" ref="S52" ca="1">IF($U52=0,0,SUM(OFFSET($AH52,0,$W52,1,$U52)/OFFSET($AH$3,0,0,1,$U52)))</f>
        <v>906619.69013135135</v>
      </c>
      <c r="T52" s="51">
        <f t="array" aca="1" ref="T52" ca="1">IF(U52=0,0,SUM(OFFSET(AH52,0,W52,1,U52)))</f>
        <v>906619.69013135135</v>
      </c>
      <c r="U52" s="51">
        <f t="shared" ca="1" si="22"/>
        <v>1</v>
      </c>
      <c r="V52" s="46">
        <f t="shared" ca="1" si="19"/>
        <v>23293574.041600347</v>
      </c>
      <c r="W52" s="52">
        <f t="shared" ca="1" si="14"/>
        <v>27</v>
      </c>
      <c r="X52" s="55">
        <v>258</v>
      </c>
      <c r="Y52" s="19">
        <v>28</v>
      </c>
      <c r="Z52" s="44">
        <v>2.4491617E-2</v>
      </c>
      <c r="AA52" s="17">
        <v>43597</v>
      </c>
      <c r="AB52" s="19">
        <v>57</v>
      </c>
      <c r="AC52" s="19">
        <v>500000</v>
      </c>
      <c r="AD52" s="18" t="s">
        <v>17</v>
      </c>
      <c r="AE52" s="18" t="s">
        <v>24</v>
      </c>
      <c r="AF52" s="20">
        <f t="shared" ca="1" si="20"/>
        <v>24200193.731731698</v>
      </c>
      <c r="AG52" s="40"/>
      <c r="AH52" s="19">
        <f t="shared" ca="1" si="30"/>
        <v>790048.13202430005</v>
      </c>
      <c r="AI52" s="19">
        <f t="shared" ca="1" si="30"/>
        <v>771417.35897240008</v>
      </c>
      <c r="AJ52" s="19">
        <f t="shared" ca="1" si="30"/>
        <v>799091.66160154995</v>
      </c>
      <c r="AK52" s="19">
        <f t="shared" ca="1" si="30"/>
        <v>801268.96635285008</v>
      </c>
      <c r="AL52" s="19">
        <f t="shared" ca="1" si="30"/>
        <v>786471.13136144995</v>
      </c>
      <c r="AM52" s="19">
        <f t="shared" ca="1" si="30"/>
        <v>782655.33743285004</v>
      </c>
      <c r="AN52" s="19">
        <f t="shared" ca="1" si="30"/>
        <v>778408.49104505009</v>
      </c>
      <c r="AO52" s="19">
        <f t="shared" ca="1" si="30"/>
        <v>750217.41529719997</v>
      </c>
      <c r="AP52" s="19">
        <f t="shared" ca="1" si="30"/>
        <v>783107.20776649995</v>
      </c>
      <c r="AQ52" s="19">
        <f t="shared" ca="1" si="30"/>
        <v>875232.42511199997</v>
      </c>
      <c r="AR52" s="19">
        <f t="shared" ca="1" si="30"/>
        <v>903146.74558774987</v>
      </c>
      <c r="AS52" s="19">
        <f t="shared" ca="1" si="30"/>
        <v>904628.48841624998</v>
      </c>
      <c r="AT52" s="19">
        <f t="shared" ca="1" si="30"/>
        <v>846453.55055615003</v>
      </c>
      <c r="AU52" s="19">
        <f t="shared" ca="1" si="30"/>
        <v>872266.4902932999</v>
      </c>
      <c r="AV52" s="19">
        <f t="shared" ca="1" si="30"/>
        <v>895807.83255369985</v>
      </c>
      <c r="AW52" s="19">
        <f t="shared" ca="1" si="30"/>
        <v>917083.70024160005</v>
      </c>
      <c r="AX52" s="19">
        <f t="shared" ca="1" si="28"/>
        <v>943275.03546140017</v>
      </c>
      <c r="AY52" s="19">
        <f t="shared" ca="1" si="28"/>
        <v>933222.45126374997</v>
      </c>
      <c r="AZ52" s="19">
        <f t="shared" ca="1" si="28"/>
        <v>895407.39461575006</v>
      </c>
      <c r="BA52" s="19">
        <f t="shared" ca="1" si="28"/>
        <v>912504.99244344991</v>
      </c>
      <c r="BB52" s="19">
        <f t="shared" ca="1" si="28"/>
        <v>903225.11876215006</v>
      </c>
      <c r="BC52" s="19">
        <f t="shared" ca="1" si="28"/>
        <v>900062.02642660006</v>
      </c>
      <c r="BD52" s="19">
        <f t="shared" ca="1" si="28"/>
        <v>944956.38496845006</v>
      </c>
      <c r="BE52" s="19">
        <f t="shared" ca="1" si="28"/>
        <v>908108.74719194998</v>
      </c>
      <c r="BF52" s="19">
        <f t="shared" ca="1" si="28"/>
        <v>877775.87953744992</v>
      </c>
      <c r="BG52" s="19">
        <f t="shared" ca="1" si="28"/>
        <v>911914.74447375</v>
      </c>
      <c r="BH52" s="19">
        <f t="shared" ca="1" si="28"/>
        <v>905816.33184074995</v>
      </c>
      <c r="BI52" s="19">
        <f t="shared" ca="1" si="28"/>
        <v>906619.69013135135</v>
      </c>
      <c r="BJ52" s="19" t="str">
        <f t="shared" ca="1" si="28"/>
        <v/>
      </c>
      <c r="BK52" s="19" t="str">
        <f t="shared" ca="1" si="28"/>
        <v/>
      </c>
      <c r="BL52" s="19" t="str">
        <f t="shared" ca="1" si="28"/>
        <v/>
      </c>
      <c r="BM52" s="19" t="str">
        <f t="shared" ref="BM52:BQ67" ca="1" si="31">IF(BM$4&lt;=$Y52,(VLOOKUP(DATE(YEAR($AA52),MONTH($AA52)+BM$4,DAY($AA52)),INDIRECT($AF$3),IF($AD52="USD",2,IF($AD52="EUR",3,IF($AD52="YEN",4,5))),0))*$Z52*$AC52,"")</f>
        <v/>
      </c>
      <c r="BN52" s="19" t="str">
        <f t="shared" ca="1" si="29"/>
        <v/>
      </c>
      <c r="BO52" s="19" t="str">
        <f t="shared" ca="1" si="29"/>
        <v/>
      </c>
      <c r="BP52" s="19" t="str">
        <f t="shared" ca="1" si="29"/>
        <v/>
      </c>
      <c r="BQ52" s="20" t="str">
        <f t="shared" ca="1" si="29"/>
        <v/>
      </c>
    </row>
    <row r="53" spans="10:69" x14ac:dyDescent="0.25">
      <c r="J53" s="85">
        <f t="shared" ca="1" si="5"/>
        <v>0</v>
      </c>
      <c r="K53" s="86">
        <f t="shared" ca="1" si="6"/>
        <v>0</v>
      </c>
      <c r="L53" s="86">
        <f t="shared" ca="1" si="7"/>
        <v>0</v>
      </c>
      <c r="M53" s="86">
        <f t="shared" ca="1" si="8"/>
        <v>0</v>
      </c>
      <c r="N53" s="86">
        <f t="shared" ca="1" si="9"/>
        <v>0</v>
      </c>
      <c r="O53" s="87">
        <f t="shared" ca="1" si="10"/>
        <v>0</v>
      </c>
      <c r="P53" s="48">
        <f t="shared" ca="1" si="18"/>
        <v>0</v>
      </c>
      <c r="Q53" s="49">
        <f t="shared" si="26"/>
        <v>1</v>
      </c>
      <c r="R53" s="49">
        <f t="shared" si="27"/>
        <v>0.5</v>
      </c>
      <c r="S53" s="50">
        <f t="array" aca="1" ref="S53" ca="1">IF($U53=0,0,SUM(OFFSET($AH53,0,$W53,1,$U53)/OFFSET($AH$3,0,0,1,$U53)))</f>
        <v>0</v>
      </c>
      <c r="T53" s="51">
        <f t="array" aca="1" ref="T53" ca="1">IF(U53=0,0,SUM(OFFSET(AH53,0,W53,1,U53)))</f>
        <v>0</v>
      </c>
      <c r="U53" s="51">
        <f t="shared" ca="1" si="22"/>
        <v>0</v>
      </c>
      <c r="V53" s="46">
        <f t="shared" ca="1" si="19"/>
        <v>4153090.3418725203</v>
      </c>
      <c r="W53" s="52">
        <f t="shared" ca="1" si="14"/>
        <v>27</v>
      </c>
      <c r="X53" s="55">
        <v>176</v>
      </c>
      <c r="Y53" s="19">
        <v>18</v>
      </c>
      <c r="Z53" s="44">
        <v>2.9747052E-2</v>
      </c>
      <c r="AA53" s="17">
        <v>43599</v>
      </c>
      <c r="AB53" s="19">
        <v>57</v>
      </c>
      <c r="AC53" s="19">
        <v>100000</v>
      </c>
      <c r="AD53" s="18" t="s">
        <v>19</v>
      </c>
      <c r="AE53" s="18" t="s">
        <v>24</v>
      </c>
      <c r="AF53" s="20">
        <f t="shared" ca="1" si="20"/>
        <v>4153090.3418725203</v>
      </c>
      <c r="AG53" s="40"/>
      <c r="AH53" s="19">
        <f t="shared" ca="1" si="30"/>
        <v>217195.42294331998</v>
      </c>
      <c r="AI53" s="19">
        <f t="shared" ca="1" si="30"/>
        <v>211237.98083927995</v>
      </c>
      <c r="AJ53" s="19">
        <f t="shared" ca="1" si="30"/>
        <v>218387.68478747999</v>
      </c>
      <c r="AK53" s="19">
        <f t="shared" ca="1" si="30"/>
        <v>212782.74524963999</v>
      </c>
      <c r="AL53" s="19">
        <f t="shared" ca="1" si="30"/>
        <v>210399.70891392001</v>
      </c>
      <c r="AM53" s="19">
        <f t="shared" ca="1" si="30"/>
        <v>210229.55577648</v>
      </c>
      <c r="AN53" s="19">
        <f t="shared" ca="1" si="30"/>
        <v>207815.28503616</v>
      </c>
      <c r="AO53" s="19">
        <f t="shared" ca="1" si="30"/>
        <v>201733.20278423995</v>
      </c>
      <c r="AP53" s="19">
        <f t="shared" ca="1" si="30"/>
        <v>205788.6183834</v>
      </c>
      <c r="AQ53" s="19">
        <f t="shared" ca="1" si="30"/>
        <v>243512.3423772</v>
      </c>
      <c r="AR53" s="19">
        <f t="shared" ca="1" si="30"/>
        <v>239578.88969123998</v>
      </c>
      <c r="AS53" s="19">
        <f t="shared" ca="1" si="30"/>
        <v>237314.544093</v>
      </c>
      <c r="AT53" s="19">
        <f t="shared" ca="1" si="30"/>
        <v>233581.28906699998</v>
      </c>
      <c r="AU53" s="19">
        <f t="shared" ca="1" si="30"/>
        <v>238255.14587723999</v>
      </c>
      <c r="AV53" s="19">
        <f t="shared" ca="1" si="30"/>
        <v>258918.04313748001</v>
      </c>
      <c r="AW53" s="19">
        <f t="shared" ref="AW53:BL68" ca="1" si="32">IF(AW$4&lt;=$Y53,(VLOOKUP(DATE(YEAR($AA53),MONTH($AA53)+AW$4,DAY($AA53)),INDIRECT($AF$3),IF($AD53="USD",2,IF($AD53="EUR",3,IF($AD53="YEN",4,5))),0))*$Z53*$AC53,"")</f>
        <v>263787.33807936002</v>
      </c>
      <c r="AX53" s="19">
        <f t="shared" ca="1" si="32"/>
        <v>270915.92162063997</v>
      </c>
      <c r="AY53" s="19">
        <f t="shared" ca="1" si="32"/>
        <v>271656.62321544002</v>
      </c>
      <c r="AZ53" s="19" t="str">
        <f t="shared" ca="1" si="32"/>
        <v/>
      </c>
      <c r="BA53" s="19" t="str">
        <f t="shared" ca="1" si="32"/>
        <v/>
      </c>
      <c r="BB53" s="19" t="str">
        <f t="shared" ca="1" si="32"/>
        <v/>
      </c>
      <c r="BC53" s="19" t="str">
        <f t="shared" ca="1" si="32"/>
        <v/>
      </c>
      <c r="BD53" s="19" t="str">
        <f t="shared" ca="1" si="32"/>
        <v/>
      </c>
      <c r="BE53" s="19" t="str">
        <f t="shared" ca="1" si="32"/>
        <v/>
      </c>
      <c r="BF53" s="19" t="str">
        <f t="shared" ca="1" si="32"/>
        <v/>
      </c>
      <c r="BG53" s="19" t="str">
        <f t="shared" ca="1" si="32"/>
        <v/>
      </c>
      <c r="BH53" s="19" t="str">
        <f t="shared" ca="1" si="32"/>
        <v/>
      </c>
      <c r="BI53" s="19" t="str">
        <f t="shared" ca="1" si="32"/>
        <v/>
      </c>
      <c r="BJ53" s="19" t="str">
        <f t="shared" ca="1" si="32"/>
        <v/>
      </c>
      <c r="BK53" s="19" t="str">
        <f t="shared" ca="1" si="32"/>
        <v/>
      </c>
      <c r="BL53" s="19" t="str">
        <f t="shared" ca="1" si="32"/>
        <v/>
      </c>
      <c r="BM53" s="19" t="str">
        <f t="shared" ca="1" si="31"/>
        <v/>
      </c>
      <c r="BN53" s="19" t="str">
        <f t="shared" ca="1" si="29"/>
        <v/>
      </c>
      <c r="BO53" s="19" t="str">
        <f t="shared" ca="1" si="29"/>
        <v/>
      </c>
      <c r="BP53" s="19" t="str">
        <f t="shared" ca="1" si="29"/>
        <v/>
      </c>
      <c r="BQ53" s="20" t="str">
        <f t="shared" ca="1" si="29"/>
        <v/>
      </c>
    </row>
    <row r="54" spans="10:69" x14ac:dyDescent="0.25">
      <c r="J54" s="85">
        <f t="shared" ca="1" si="5"/>
        <v>0</v>
      </c>
      <c r="K54" s="86">
        <f t="shared" ca="1" si="6"/>
        <v>0</v>
      </c>
      <c r="L54" s="86">
        <f t="shared" ca="1" si="7"/>
        <v>0</v>
      </c>
      <c r="M54" s="86">
        <f t="shared" ca="1" si="8"/>
        <v>0</v>
      </c>
      <c r="N54" s="86">
        <f t="shared" ca="1" si="9"/>
        <v>0</v>
      </c>
      <c r="O54" s="87">
        <f t="shared" ca="1" si="10"/>
        <v>0</v>
      </c>
      <c r="P54" s="48">
        <f t="shared" ca="1" si="18"/>
        <v>0</v>
      </c>
      <c r="Q54" s="49">
        <f t="shared" si="26"/>
        <v>0.98</v>
      </c>
      <c r="R54" s="49">
        <f t="shared" si="27"/>
        <v>0.5</v>
      </c>
      <c r="S54" s="50">
        <f t="array" aca="1" ref="S54" ca="1">IF($U54=0,0,SUM(OFFSET($AH54,0,$W54,1,$U54)/OFFSET($AH$3,0,0,1,$U54)))</f>
        <v>0</v>
      </c>
      <c r="T54" s="51">
        <f t="array" aca="1" ref="T54" ca="1">IF(U54=0,0,SUM(OFFSET(AH54,0,W54,1,U54)))</f>
        <v>0</v>
      </c>
      <c r="U54" s="51">
        <f t="shared" ca="1" si="22"/>
        <v>0</v>
      </c>
      <c r="V54" s="46">
        <f t="shared" ca="1" si="19"/>
        <v>2483794.1989024999</v>
      </c>
      <c r="W54" s="52">
        <f t="shared" ca="1" si="14"/>
        <v>27</v>
      </c>
      <c r="X54" s="55">
        <v>18</v>
      </c>
      <c r="Y54" s="19">
        <v>12</v>
      </c>
      <c r="Z54" s="44">
        <v>5.6497750000000001E-3</v>
      </c>
      <c r="AA54" s="17">
        <v>43602</v>
      </c>
      <c r="AB54" s="19">
        <v>80</v>
      </c>
      <c r="AC54" s="19">
        <v>500000</v>
      </c>
      <c r="AD54" s="18" t="s">
        <v>19</v>
      </c>
      <c r="AE54" s="18" t="s">
        <v>20</v>
      </c>
      <c r="AF54" s="20">
        <f t="shared" ca="1" si="20"/>
        <v>2483794.1989024999</v>
      </c>
      <c r="AG54" s="40"/>
      <c r="AH54" s="19">
        <f t="shared" ref="AH54:AW69" ca="1" si="33">IF(AH$4&lt;=$Y54,(VLOOKUP(DATE(YEAR($AA54),MONTH($AA54)+AH$4,DAY($AA54)),INDIRECT($AF$3),IF($AD54="USD",2,IF($AD54="EUR",3,IF($AD54="YEN",4,5))),0))*$Z54*$AC54,"")</f>
        <v>205367.34382874999</v>
      </c>
      <c r="AI54" s="19">
        <f t="shared" ca="1" si="33"/>
        <v>199654.85632624998</v>
      </c>
      <c r="AJ54" s="19">
        <f t="shared" ca="1" si="33"/>
        <v>206845.88994625001</v>
      </c>
      <c r="AK54" s="19">
        <f t="shared" ca="1" si="33"/>
        <v>199633.38718125</v>
      </c>
      <c r="AL54" s="19">
        <f t="shared" ca="1" si="33"/>
        <v>200709.10434124997</v>
      </c>
      <c r="AM54" s="19">
        <f t="shared" ca="1" si="33"/>
        <v>198903.43625125001</v>
      </c>
      <c r="AN54" s="19">
        <f t="shared" ca="1" si="33"/>
        <v>197581.38890125003</v>
      </c>
      <c r="AO54" s="19">
        <f t="shared" ca="1" si="33"/>
        <v>193945.47620000003</v>
      </c>
      <c r="AP54" s="19">
        <f t="shared" ca="1" si="33"/>
        <v>194270.33826250001</v>
      </c>
      <c r="AQ54" s="19">
        <f t="shared" ca="1" si="33"/>
        <v>233751.24845124999</v>
      </c>
      <c r="AR54" s="19">
        <f t="shared" ca="1" si="33"/>
        <v>229604.31360125</v>
      </c>
      <c r="AS54" s="19">
        <f t="shared" ca="1" si="33"/>
        <v>223527.41561125001</v>
      </c>
      <c r="AT54" s="19" t="str">
        <f t="shared" ca="1" si="33"/>
        <v/>
      </c>
      <c r="AU54" s="19" t="str">
        <f t="shared" ca="1" si="33"/>
        <v/>
      </c>
      <c r="AV54" s="19" t="str">
        <f t="shared" ca="1" si="33"/>
        <v/>
      </c>
      <c r="AW54" s="19" t="str">
        <f t="shared" ca="1" si="32"/>
        <v/>
      </c>
      <c r="AX54" s="19" t="str">
        <f t="shared" ca="1" si="32"/>
        <v/>
      </c>
      <c r="AY54" s="19" t="str">
        <f t="shared" ca="1" si="32"/>
        <v/>
      </c>
      <c r="AZ54" s="19" t="str">
        <f t="shared" ca="1" si="32"/>
        <v/>
      </c>
      <c r="BA54" s="19" t="str">
        <f t="shared" ca="1" si="32"/>
        <v/>
      </c>
      <c r="BB54" s="19" t="str">
        <f t="shared" ca="1" si="32"/>
        <v/>
      </c>
      <c r="BC54" s="19" t="str">
        <f t="shared" ca="1" si="32"/>
        <v/>
      </c>
      <c r="BD54" s="19" t="str">
        <f t="shared" ca="1" si="32"/>
        <v/>
      </c>
      <c r="BE54" s="19" t="str">
        <f t="shared" ca="1" si="32"/>
        <v/>
      </c>
      <c r="BF54" s="19" t="str">
        <f t="shared" ca="1" si="32"/>
        <v/>
      </c>
      <c r="BG54" s="19" t="str">
        <f t="shared" ca="1" si="32"/>
        <v/>
      </c>
      <c r="BH54" s="19" t="str">
        <f t="shared" ca="1" si="32"/>
        <v/>
      </c>
      <c r="BI54" s="19" t="str">
        <f t="shared" ca="1" si="32"/>
        <v/>
      </c>
      <c r="BJ54" s="19" t="str">
        <f t="shared" ca="1" si="32"/>
        <v/>
      </c>
      <c r="BK54" s="19" t="str">
        <f t="shared" ca="1" si="32"/>
        <v/>
      </c>
      <c r="BL54" s="19" t="str">
        <f t="shared" ca="1" si="32"/>
        <v/>
      </c>
      <c r="BM54" s="19" t="str">
        <f t="shared" ca="1" si="31"/>
        <v/>
      </c>
      <c r="BN54" s="19" t="str">
        <f t="shared" ca="1" si="29"/>
        <v/>
      </c>
      <c r="BO54" s="19" t="str">
        <f t="shared" ca="1" si="29"/>
        <v/>
      </c>
      <c r="BP54" s="19" t="str">
        <f t="shared" ca="1" si="29"/>
        <v/>
      </c>
      <c r="BQ54" s="20" t="str">
        <f t="shared" ca="1" si="29"/>
        <v/>
      </c>
    </row>
    <row r="55" spans="10:69" x14ac:dyDescent="0.25">
      <c r="J55" s="85">
        <f t="shared" ca="1" si="5"/>
        <v>0</v>
      </c>
      <c r="K55" s="86">
        <f t="shared" ca="1" si="6"/>
        <v>0</v>
      </c>
      <c r="L55" s="86">
        <f t="shared" ca="1" si="7"/>
        <v>0</v>
      </c>
      <c r="M55" s="86">
        <f t="shared" ca="1" si="8"/>
        <v>0</v>
      </c>
      <c r="N55" s="86">
        <f t="shared" ca="1" si="9"/>
        <v>0</v>
      </c>
      <c r="O55" s="87">
        <f t="shared" ca="1" si="10"/>
        <v>0</v>
      </c>
      <c r="P55" s="48">
        <f t="shared" ca="1" si="18"/>
        <v>0</v>
      </c>
      <c r="Q55" s="49">
        <f t="shared" si="26"/>
        <v>0.97</v>
      </c>
      <c r="R55" s="49">
        <f t="shared" si="27"/>
        <v>0.97</v>
      </c>
      <c r="S55" s="50">
        <f t="array" aca="1" ref="S55" ca="1">IF($U55=0,0,SUM(OFFSET($AH55,0,$W55,1,$U55)/OFFSET($AH$3,0,0,1,$U55)))</f>
        <v>0</v>
      </c>
      <c r="T55" s="51">
        <f t="array" aca="1" ref="T55" ca="1">IF(U55=0,0,SUM(OFFSET(AH55,0,W55,1,U55)))</f>
        <v>0</v>
      </c>
      <c r="U55" s="51">
        <f t="shared" ca="1" si="22"/>
        <v>0</v>
      </c>
      <c r="V55" s="46">
        <f t="shared" ca="1" si="19"/>
        <v>15518291.574301997</v>
      </c>
      <c r="W55" s="52">
        <f t="shared" ca="1" si="14"/>
        <v>27</v>
      </c>
      <c r="X55" s="55">
        <v>318</v>
      </c>
      <c r="Y55" s="19">
        <v>25</v>
      </c>
      <c r="Z55" s="44">
        <v>3.5255095E-2</v>
      </c>
      <c r="AA55" s="17">
        <v>43605</v>
      </c>
      <c r="AB55" s="19">
        <v>13</v>
      </c>
      <c r="AC55" s="19">
        <v>250000</v>
      </c>
      <c r="AD55" s="18" t="s">
        <v>17</v>
      </c>
      <c r="AE55" s="18" t="s">
        <v>22</v>
      </c>
      <c r="AF55" s="20">
        <f t="shared" ca="1" si="20"/>
        <v>15518291.574301997</v>
      </c>
      <c r="AG55" s="40"/>
      <c r="AH55" s="19">
        <f t="shared" ca="1" si="33"/>
        <v>563899.95626074995</v>
      </c>
      <c r="AI55" s="19">
        <f t="shared" ca="1" si="33"/>
        <v>554091.98883175</v>
      </c>
      <c r="AJ55" s="19">
        <f t="shared" ca="1" si="33"/>
        <v>587069.60469475004</v>
      </c>
      <c r="AK55" s="19">
        <f t="shared" ca="1" si="33"/>
        <v>566019.66884762503</v>
      </c>
      <c r="AL55" s="19">
        <f t="shared" ca="1" si="33"/>
        <v>563677.84916225006</v>
      </c>
      <c r="AM55" s="19">
        <f t="shared" ca="1" si="33"/>
        <v>562080.79335875006</v>
      </c>
      <c r="AN55" s="19">
        <f t="shared" ca="1" si="33"/>
        <v>551110.28917212505</v>
      </c>
      <c r="AO55" s="19">
        <f t="shared" ca="1" si="33"/>
        <v>542340.58429087501</v>
      </c>
      <c r="AP55" s="19">
        <f t="shared" ca="1" si="33"/>
        <v>561325.45294837502</v>
      </c>
      <c r="AQ55" s="19">
        <f t="shared" ca="1" si="33"/>
        <v>706485.66247874999</v>
      </c>
      <c r="AR55" s="19">
        <f t="shared" ca="1" si="33"/>
        <v>651726.56754737499</v>
      </c>
      <c r="AS55" s="19">
        <f t="shared" ca="1" si="33"/>
        <v>638044.94655524998</v>
      </c>
      <c r="AT55" s="19">
        <f t="shared" ca="1" si="33"/>
        <v>613196.27422187501</v>
      </c>
      <c r="AU55" s="19">
        <f t="shared" ca="1" si="33"/>
        <v>632070.08933012502</v>
      </c>
      <c r="AV55" s="19">
        <f t="shared" ca="1" si="33"/>
        <v>645513.73843100003</v>
      </c>
      <c r="AW55" s="19">
        <f t="shared" ca="1" si="32"/>
        <v>661314.19063262502</v>
      </c>
      <c r="AX55" s="19">
        <f t="shared" ca="1" si="32"/>
        <v>686805.38707237493</v>
      </c>
      <c r="AY55" s="19">
        <f t="shared" ca="1" si="32"/>
        <v>672162.18336412497</v>
      </c>
      <c r="AZ55" s="19">
        <f t="shared" ca="1" si="32"/>
        <v>646186.22936812497</v>
      </c>
      <c r="BA55" s="19">
        <f t="shared" ca="1" si="32"/>
        <v>649789.30007712496</v>
      </c>
      <c r="BB55" s="19">
        <f t="shared" ca="1" si="32"/>
        <v>651969.82770287502</v>
      </c>
      <c r="BC55" s="19">
        <f t="shared" ca="1" si="32"/>
        <v>653444.37205124996</v>
      </c>
      <c r="BD55" s="19">
        <f t="shared" ca="1" si="32"/>
        <v>672042.31604112498</v>
      </c>
      <c r="BE55" s="19">
        <f t="shared" ca="1" si="32"/>
        <v>649379.45959774998</v>
      </c>
      <c r="BF55" s="19">
        <f t="shared" ca="1" si="32"/>
        <v>636544.84226299997</v>
      </c>
      <c r="BG55" s="19" t="str">
        <f t="shared" ca="1" si="32"/>
        <v/>
      </c>
      <c r="BH55" s="19" t="str">
        <f t="shared" ca="1" si="32"/>
        <v/>
      </c>
      <c r="BI55" s="19" t="str">
        <f t="shared" ca="1" si="32"/>
        <v/>
      </c>
      <c r="BJ55" s="19" t="str">
        <f t="shared" ca="1" si="32"/>
        <v/>
      </c>
      <c r="BK55" s="19" t="str">
        <f t="shared" ca="1" si="32"/>
        <v/>
      </c>
      <c r="BL55" s="19" t="str">
        <f t="shared" ca="1" si="32"/>
        <v/>
      </c>
      <c r="BM55" s="19" t="str">
        <f t="shared" ca="1" si="31"/>
        <v/>
      </c>
      <c r="BN55" s="19" t="str">
        <f t="shared" ca="1" si="29"/>
        <v/>
      </c>
      <c r="BO55" s="19" t="str">
        <f t="shared" ca="1" si="29"/>
        <v/>
      </c>
      <c r="BP55" s="19" t="str">
        <f t="shared" ca="1" si="29"/>
        <v/>
      </c>
      <c r="BQ55" s="20" t="str">
        <f t="shared" ca="1" si="29"/>
        <v/>
      </c>
    </row>
    <row r="56" spans="10:69" x14ac:dyDescent="0.25">
      <c r="J56" s="85">
        <f t="shared" ca="1" si="5"/>
        <v>0</v>
      </c>
      <c r="K56" s="86">
        <f t="shared" ca="1" si="6"/>
        <v>0</v>
      </c>
      <c r="L56" s="86">
        <f t="shared" ca="1" si="7"/>
        <v>0</v>
      </c>
      <c r="M56" s="86">
        <f t="shared" ca="1" si="8"/>
        <v>0</v>
      </c>
      <c r="N56" s="86">
        <f t="shared" ca="1" si="9"/>
        <v>0</v>
      </c>
      <c r="O56" s="87">
        <f t="shared" ca="1" si="10"/>
        <v>0</v>
      </c>
      <c r="P56" s="48">
        <f t="shared" ca="1" si="18"/>
        <v>0</v>
      </c>
      <c r="Q56" s="49">
        <f t="shared" si="26"/>
        <v>0.99</v>
      </c>
      <c r="R56" s="49">
        <f t="shared" si="27"/>
        <v>0.97</v>
      </c>
      <c r="S56" s="50">
        <f t="array" aca="1" ref="S56" ca="1">IF($U56=0,0,SUM(OFFSET($AH56,0,$W56,1,$U56)/OFFSET($AH$3,0,0,1,$U56)))</f>
        <v>0</v>
      </c>
      <c r="T56" s="51">
        <f t="array" aca="1" ref="T56" ca="1">IF(U56=0,0,SUM(OFFSET(AH56,0,W56,1,U56)))</f>
        <v>0</v>
      </c>
      <c r="U56" s="51">
        <f t="shared" ca="1" si="22"/>
        <v>0</v>
      </c>
      <c r="V56" s="46">
        <f t="shared" ca="1" si="19"/>
        <v>10699250.184796805</v>
      </c>
      <c r="W56" s="52">
        <f t="shared" ca="1" si="14"/>
        <v>27</v>
      </c>
      <c r="X56" s="55">
        <v>215</v>
      </c>
      <c r="Y56" s="19">
        <v>20</v>
      </c>
      <c r="Z56" s="44">
        <v>3.0826395999999999E-2</v>
      </c>
      <c r="AA56" s="17">
        <v>43606</v>
      </c>
      <c r="AB56" s="19">
        <v>26</v>
      </c>
      <c r="AC56" s="19">
        <v>250000</v>
      </c>
      <c r="AD56" s="18" t="s">
        <v>17</v>
      </c>
      <c r="AE56" s="18" t="s">
        <v>26</v>
      </c>
      <c r="AF56" s="20">
        <f t="shared" ca="1" si="20"/>
        <v>10699250.184796805</v>
      </c>
      <c r="AG56" s="40"/>
      <c r="AH56" s="19">
        <f t="shared" ca="1" si="33"/>
        <v>488503.58543229999</v>
      </c>
      <c r="AI56" s="19">
        <f t="shared" ca="1" si="33"/>
        <v>484487.67669339996</v>
      </c>
      <c r="AJ56" s="19">
        <f t="shared" ca="1" si="33"/>
        <v>514677.50761600008</v>
      </c>
      <c r="AK56" s="19">
        <f t="shared" ca="1" si="33"/>
        <v>492056.32757129997</v>
      </c>
      <c r="AL56" s="19">
        <f t="shared" ca="1" si="33"/>
        <v>492869.37376579997</v>
      </c>
      <c r="AM56" s="19">
        <f t="shared" ca="1" si="33"/>
        <v>493386.48655869992</v>
      </c>
      <c r="AN56" s="19">
        <f t="shared" ca="1" si="33"/>
        <v>480946.49445290002</v>
      </c>
      <c r="AO56" s="19">
        <f t="shared" ca="1" si="33"/>
        <v>473689.19017459999</v>
      </c>
      <c r="AP56" s="19">
        <f t="shared" ca="1" si="33"/>
        <v>491228.63883870002</v>
      </c>
      <c r="AQ56" s="19">
        <f t="shared" ca="1" si="33"/>
        <v>601456.12433570006</v>
      </c>
      <c r="AR56" s="19">
        <f t="shared" ca="1" si="33"/>
        <v>575418.60895429994</v>
      </c>
      <c r="AS56" s="19">
        <f t="shared" ca="1" si="33"/>
        <v>557480.72912189993</v>
      </c>
      <c r="AT56" s="19">
        <f t="shared" ca="1" si="33"/>
        <v>536167.35892749997</v>
      </c>
      <c r="AU56" s="19">
        <f t="shared" ca="1" si="33"/>
        <v>554588.44251720002</v>
      </c>
      <c r="AV56" s="19">
        <f t="shared" ca="1" si="33"/>
        <v>568524.28548890003</v>
      </c>
      <c r="AW56" s="19">
        <f t="shared" ca="1" si="32"/>
        <v>578240.76550809992</v>
      </c>
      <c r="AX56" s="19">
        <f t="shared" ca="1" si="32"/>
        <v>599403.85702200001</v>
      </c>
      <c r="AY56" s="19">
        <f t="shared" ca="1" si="32"/>
        <v>585794.00318800006</v>
      </c>
      <c r="AZ56" s="19">
        <f t="shared" ca="1" si="32"/>
        <v>565013.15898449998</v>
      </c>
      <c r="BA56" s="19">
        <f t="shared" ca="1" si="32"/>
        <v>565317.56964500004</v>
      </c>
      <c r="BB56" s="19" t="str">
        <f t="shared" ca="1" si="32"/>
        <v/>
      </c>
      <c r="BC56" s="19" t="str">
        <f t="shared" ca="1" si="32"/>
        <v/>
      </c>
      <c r="BD56" s="19" t="str">
        <f t="shared" ca="1" si="32"/>
        <v/>
      </c>
      <c r="BE56" s="19" t="str">
        <f t="shared" ca="1" si="32"/>
        <v/>
      </c>
      <c r="BF56" s="19" t="str">
        <f t="shared" ca="1" si="32"/>
        <v/>
      </c>
      <c r="BG56" s="19" t="str">
        <f t="shared" ca="1" si="32"/>
        <v/>
      </c>
      <c r="BH56" s="19" t="str">
        <f t="shared" ca="1" si="32"/>
        <v/>
      </c>
      <c r="BI56" s="19" t="str">
        <f t="shared" ca="1" si="32"/>
        <v/>
      </c>
      <c r="BJ56" s="19" t="str">
        <f t="shared" ca="1" si="32"/>
        <v/>
      </c>
      <c r="BK56" s="19" t="str">
        <f t="shared" ca="1" si="32"/>
        <v/>
      </c>
      <c r="BL56" s="19" t="str">
        <f t="shared" ca="1" si="32"/>
        <v/>
      </c>
      <c r="BM56" s="19" t="str">
        <f t="shared" ca="1" si="31"/>
        <v/>
      </c>
      <c r="BN56" s="19" t="str">
        <f t="shared" ca="1" si="31"/>
        <v/>
      </c>
      <c r="BO56" s="19" t="str">
        <f t="shared" ca="1" si="31"/>
        <v/>
      </c>
      <c r="BP56" s="19" t="str">
        <f t="shared" ca="1" si="31"/>
        <v/>
      </c>
      <c r="BQ56" s="20" t="str">
        <f t="shared" ca="1" si="31"/>
        <v/>
      </c>
    </row>
    <row r="57" spans="10:69" x14ac:dyDescent="0.25">
      <c r="J57" s="85">
        <f t="shared" ca="1" si="5"/>
        <v>16045.319294999998</v>
      </c>
      <c r="K57" s="86">
        <f t="shared" ca="1" si="6"/>
        <v>15281.256471428569</v>
      </c>
      <c r="L57" s="86">
        <f t="shared" ca="1" si="7"/>
        <v>15281.256471428569</v>
      </c>
      <c r="M57" s="86">
        <f t="shared" ca="1" si="8"/>
        <v>13860.550087463555</v>
      </c>
      <c r="N57" s="86">
        <f t="shared" ca="1" si="9"/>
        <v>13200.523892822435</v>
      </c>
      <c r="O57" s="87">
        <f t="shared" ca="1" si="10"/>
        <v>0</v>
      </c>
      <c r="P57" s="48">
        <f t="shared" ca="1" si="18"/>
        <v>72941.227338551282</v>
      </c>
      <c r="Q57" s="49">
        <f t="shared" si="26"/>
        <v>1</v>
      </c>
      <c r="R57" s="49">
        <f t="shared" si="27"/>
        <v>0.93</v>
      </c>
      <c r="S57" s="50">
        <f t="array" aca="1" ref="S57" ca="1">IF($U57=0,0,SUM(OFFSET($AH57,0,$W57,1,$U57)/OFFSET($AH$3,0,0,1,$U57)))</f>
        <v>78431.427245754065</v>
      </c>
      <c r="T57" s="51">
        <f t="array" aca="1" ref="T57" ca="1">IF(U57=0,0,SUM(OFFSET(AH57,0,W57,1,U57)))</f>
        <v>86265.157499999987</v>
      </c>
      <c r="U57" s="51">
        <f t="shared" ca="1" si="22"/>
        <v>5</v>
      </c>
      <c r="V57" s="46">
        <f t="shared" ca="1" si="19"/>
        <v>465831.85049999965</v>
      </c>
      <c r="W57" s="52">
        <f t="shared" ca="1" si="14"/>
        <v>27</v>
      </c>
      <c r="X57" s="55">
        <v>37</v>
      </c>
      <c r="Y57" s="19">
        <v>32</v>
      </c>
      <c r="Z57" s="44">
        <v>2.3004041999999999E-2</v>
      </c>
      <c r="AA57" s="17">
        <v>43610</v>
      </c>
      <c r="AB57" s="19">
        <v>57</v>
      </c>
      <c r="AC57" s="19">
        <v>750000</v>
      </c>
      <c r="AD57" s="18" t="s">
        <v>23</v>
      </c>
      <c r="AE57" s="18" t="s">
        <v>24</v>
      </c>
      <c r="AF57" s="20">
        <f t="shared" ca="1" si="20"/>
        <v>552097.00799999968</v>
      </c>
      <c r="AG57" s="40"/>
      <c r="AH57" s="19">
        <f t="shared" ca="1" si="33"/>
        <v>17253.031499999997</v>
      </c>
      <c r="AI57" s="19">
        <f t="shared" ca="1" si="33"/>
        <v>17253.031499999997</v>
      </c>
      <c r="AJ57" s="19">
        <f t="shared" ca="1" si="33"/>
        <v>17253.031499999997</v>
      </c>
      <c r="AK57" s="19">
        <f t="shared" ca="1" si="33"/>
        <v>17253.031499999997</v>
      </c>
      <c r="AL57" s="19">
        <f t="shared" ca="1" si="33"/>
        <v>17253.031499999997</v>
      </c>
      <c r="AM57" s="19">
        <f t="shared" ca="1" si="33"/>
        <v>17253.031499999997</v>
      </c>
      <c r="AN57" s="19">
        <f t="shared" ca="1" si="33"/>
        <v>17253.031499999997</v>
      </c>
      <c r="AO57" s="19">
        <f t="shared" ca="1" si="33"/>
        <v>17253.031499999997</v>
      </c>
      <c r="AP57" s="19">
        <f t="shared" ca="1" si="33"/>
        <v>17253.031499999997</v>
      </c>
      <c r="AQ57" s="19">
        <f t="shared" ca="1" si="33"/>
        <v>17253.031499999997</v>
      </c>
      <c r="AR57" s="19">
        <f t="shared" ca="1" si="33"/>
        <v>17253.031499999997</v>
      </c>
      <c r="AS57" s="19">
        <f t="shared" ca="1" si="33"/>
        <v>17253.031499999997</v>
      </c>
      <c r="AT57" s="19">
        <f t="shared" ca="1" si="33"/>
        <v>17253.031499999997</v>
      </c>
      <c r="AU57" s="19">
        <f t="shared" ca="1" si="33"/>
        <v>17253.031499999997</v>
      </c>
      <c r="AV57" s="19">
        <f t="shared" ca="1" si="33"/>
        <v>17253.031499999997</v>
      </c>
      <c r="AW57" s="19">
        <f t="shared" ca="1" si="32"/>
        <v>17253.031499999997</v>
      </c>
      <c r="AX57" s="19">
        <f t="shared" ca="1" si="32"/>
        <v>17253.031499999997</v>
      </c>
      <c r="AY57" s="19">
        <f t="shared" ca="1" si="32"/>
        <v>17253.031499999997</v>
      </c>
      <c r="AZ57" s="19">
        <f t="shared" ca="1" si="32"/>
        <v>17253.031499999997</v>
      </c>
      <c r="BA57" s="19">
        <f t="shared" ca="1" si="32"/>
        <v>17253.031499999997</v>
      </c>
      <c r="BB57" s="19">
        <f t="shared" ca="1" si="32"/>
        <v>17253.031499999997</v>
      </c>
      <c r="BC57" s="19">
        <f t="shared" ca="1" si="32"/>
        <v>17253.031499999997</v>
      </c>
      <c r="BD57" s="19">
        <f t="shared" ca="1" si="32"/>
        <v>17253.031499999997</v>
      </c>
      <c r="BE57" s="19">
        <f t="shared" ca="1" si="32"/>
        <v>17253.031499999997</v>
      </c>
      <c r="BF57" s="19">
        <f t="shared" ca="1" si="32"/>
        <v>17253.031499999997</v>
      </c>
      <c r="BG57" s="19">
        <f t="shared" ca="1" si="32"/>
        <v>17253.031499999997</v>
      </c>
      <c r="BH57" s="19">
        <f t="shared" ca="1" si="32"/>
        <v>17253.031499999997</v>
      </c>
      <c r="BI57" s="19">
        <f t="shared" ca="1" si="32"/>
        <v>17253.031499999997</v>
      </c>
      <c r="BJ57" s="19">
        <f t="shared" ca="1" si="32"/>
        <v>17253.031499999997</v>
      </c>
      <c r="BK57" s="19">
        <f t="shared" ca="1" si="32"/>
        <v>17253.031499999997</v>
      </c>
      <c r="BL57" s="19">
        <f t="shared" ca="1" si="32"/>
        <v>17253.031499999997</v>
      </c>
      <c r="BM57" s="19">
        <f t="shared" ca="1" si="31"/>
        <v>17253.031499999997</v>
      </c>
      <c r="BN57" s="19" t="str">
        <f t="shared" ca="1" si="31"/>
        <v/>
      </c>
      <c r="BO57" s="19" t="str">
        <f t="shared" ca="1" si="31"/>
        <v/>
      </c>
      <c r="BP57" s="19" t="str">
        <f t="shared" ca="1" si="31"/>
        <v/>
      </c>
      <c r="BQ57" s="20" t="str">
        <f t="shared" ca="1" si="31"/>
        <v/>
      </c>
    </row>
    <row r="58" spans="10:69" x14ac:dyDescent="0.25">
      <c r="J58" s="85">
        <f t="shared" ca="1" si="5"/>
        <v>0</v>
      </c>
      <c r="K58" s="86">
        <f t="shared" ca="1" si="6"/>
        <v>0</v>
      </c>
      <c r="L58" s="86">
        <f t="shared" ca="1" si="7"/>
        <v>0</v>
      </c>
      <c r="M58" s="86">
        <f t="shared" ca="1" si="8"/>
        <v>0</v>
      </c>
      <c r="N58" s="86">
        <f t="shared" ca="1" si="9"/>
        <v>0</v>
      </c>
      <c r="O58" s="87">
        <f t="shared" ca="1" si="10"/>
        <v>0</v>
      </c>
      <c r="P58" s="48">
        <f t="shared" ca="1" si="18"/>
        <v>0</v>
      </c>
      <c r="Q58" s="49">
        <f t="shared" si="26"/>
        <v>0.97</v>
      </c>
      <c r="R58" s="49">
        <f t="shared" si="27"/>
        <v>0.93</v>
      </c>
      <c r="S58" s="50">
        <f t="array" aca="1" ref="S58" ca="1">IF($U58=0,0,SUM(OFFSET($AH58,0,$W58,1,$U58)/OFFSET($AH$3,0,0,1,$U58)))</f>
        <v>0</v>
      </c>
      <c r="T58" s="51">
        <f t="array" aca="1" ref="T58" ca="1">IF(U58=0,0,SUM(OFFSET(AH58,0,W58,1,U58)))</f>
        <v>0</v>
      </c>
      <c r="U58" s="51">
        <f t="shared" ca="1" si="22"/>
        <v>0</v>
      </c>
      <c r="V58" s="46">
        <f t="shared" ca="1" si="19"/>
        <v>722263.22600000026</v>
      </c>
      <c r="W58" s="52">
        <f t="shared" ca="1" si="14"/>
        <v>27</v>
      </c>
      <c r="X58" s="55">
        <v>238</v>
      </c>
      <c r="Y58" s="19">
        <v>19</v>
      </c>
      <c r="Z58" s="44">
        <v>3.8013854E-2</v>
      </c>
      <c r="AA58" s="17">
        <v>43610</v>
      </c>
      <c r="AB58" s="19">
        <v>13</v>
      </c>
      <c r="AC58" s="19">
        <v>1000000</v>
      </c>
      <c r="AD58" s="18" t="s">
        <v>23</v>
      </c>
      <c r="AE58" s="18" t="s">
        <v>22</v>
      </c>
      <c r="AF58" s="20">
        <f t="shared" ca="1" si="20"/>
        <v>722263.22600000026</v>
      </c>
      <c r="AG58" s="40"/>
      <c r="AH58" s="19">
        <f t="shared" ca="1" si="33"/>
        <v>38013.853999999999</v>
      </c>
      <c r="AI58" s="19">
        <f t="shared" ca="1" si="33"/>
        <v>38013.853999999999</v>
      </c>
      <c r="AJ58" s="19">
        <f t="shared" ca="1" si="33"/>
        <v>38013.853999999999</v>
      </c>
      <c r="AK58" s="19">
        <f t="shared" ca="1" si="33"/>
        <v>38013.853999999999</v>
      </c>
      <c r="AL58" s="19">
        <f t="shared" ca="1" si="33"/>
        <v>38013.853999999999</v>
      </c>
      <c r="AM58" s="19">
        <f t="shared" ca="1" si="33"/>
        <v>38013.853999999999</v>
      </c>
      <c r="AN58" s="19">
        <f t="shared" ca="1" si="33"/>
        <v>38013.853999999999</v>
      </c>
      <c r="AO58" s="19">
        <f t="shared" ca="1" si="33"/>
        <v>38013.853999999999</v>
      </c>
      <c r="AP58" s="19">
        <f t="shared" ca="1" si="33"/>
        <v>38013.853999999999</v>
      </c>
      <c r="AQ58" s="19">
        <f t="shared" ca="1" si="33"/>
        <v>38013.853999999999</v>
      </c>
      <c r="AR58" s="19">
        <f t="shared" ca="1" si="33"/>
        <v>38013.853999999999</v>
      </c>
      <c r="AS58" s="19">
        <f t="shared" ca="1" si="33"/>
        <v>38013.853999999999</v>
      </c>
      <c r="AT58" s="19">
        <f t="shared" ca="1" si="33"/>
        <v>38013.853999999999</v>
      </c>
      <c r="AU58" s="19">
        <f t="shared" ca="1" si="33"/>
        <v>38013.853999999999</v>
      </c>
      <c r="AV58" s="19">
        <f t="shared" ca="1" si="33"/>
        <v>38013.853999999999</v>
      </c>
      <c r="AW58" s="19">
        <f t="shared" ca="1" si="32"/>
        <v>38013.853999999999</v>
      </c>
      <c r="AX58" s="19">
        <f t="shared" ca="1" si="32"/>
        <v>38013.853999999999</v>
      </c>
      <c r="AY58" s="19">
        <f t="shared" ca="1" si="32"/>
        <v>38013.853999999999</v>
      </c>
      <c r="AZ58" s="19">
        <f t="shared" ca="1" si="32"/>
        <v>38013.853999999999</v>
      </c>
      <c r="BA58" s="19" t="str">
        <f t="shared" ca="1" si="32"/>
        <v/>
      </c>
      <c r="BB58" s="19" t="str">
        <f t="shared" ca="1" si="32"/>
        <v/>
      </c>
      <c r="BC58" s="19" t="str">
        <f t="shared" ca="1" si="32"/>
        <v/>
      </c>
      <c r="BD58" s="19" t="str">
        <f t="shared" ca="1" si="32"/>
        <v/>
      </c>
      <c r="BE58" s="19" t="str">
        <f t="shared" ca="1" si="32"/>
        <v/>
      </c>
      <c r="BF58" s="19" t="str">
        <f t="shared" ca="1" si="32"/>
        <v/>
      </c>
      <c r="BG58" s="19" t="str">
        <f t="shared" ca="1" si="32"/>
        <v/>
      </c>
      <c r="BH58" s="19" t="str">
        <f t="shared" ca="1" si="32"/>
        <v/>
      </c>
      <c r="BI58" s="19" t="str">
        <f t="shared" ca="1" si="32"/>
        <v/>
      </c>
      <c r="BJ58" s="19" t="str">
        <f t="shared" ca="1" si="32"/>
        <v/>
      </c>
      <c r="BK58" s="19" t="str">
        <f t="shared" ca="1" si="32"/>
        <v/>
      </c>
      <c r="BL58" s="19" t="str">
        <f t="shared" ca="1" si="32"/>
        <v/>
      </c>
      <c r="BM58" s="19" t="str">
        <f t="shared" ca="1" si="31"/>
        <v/>
      </c>
      <c r="BN58" s="19" t="str">
        <f t="shared" ca="1" si="31"/>
        <v/>
      </c>
      <c r="BO58" s="19" t="str">
        <f t="shared" ca="1" si="31"/>
        <v/>
      </c>
      <c r="BP58" s="19" t="str">
        <f t="shared" ca="1" si="31"/>
        <v/>
      </c>
      <c r="BQ58" s="20" t="str">
        <f t="shared" ca="1" si="31"/>
        <v/>
      </c>
    </row>
    <row r="59" spans="10:69" x14ac:dyDescent="0.25">
      <c r="J59" s="85">
        <f t="shared" ca="1" si="5"/>
        <v>0</v>
      </c>
      <c r="K59" s="86">
        <f t="shared" ca="1" si="6"/>
        <v>0</v>
      </c>
      <c r="L59" s="86">
        <f t="shared" ca="1" si="7"/>
        <v>0</v>
      </c>
      <c r="M59" s="86">
        <f t="shared" ca="1" si="8"/>
        <v>0</v>
      </c>
      <c r="N59" s="86">
        <f t="shared" ca="1" si="9"/>
        <v>0</v>
      </c>
      <c r="O59" s="87">
        <f t="shared" ca="1" si="10"/>
        <v>0</v>
      </c>
      <c r="P59" s="48">
        <f t="shared" ca="1" si="18"/>
        <v>0</v>
      </c>
      <c r="Q59" s="49">
        <f t="shared" si="26"/>
        <v>0.97</v>
      </c>
      <c r="R59" s="49">
        <f t="shared" si="27"/>
        <v>0.93</v>
      </c>
      <c r="S59" s="50">
        <f t="array" aca="1" ref="S59" ca="1">IF($U59=0,0,SUM(OFFSET($AH59,0,$W59,1,$U59)/OFFSET($AH$3,0,0,1,$U59)))</f>
        <v>0</v>
      </c>
      <c r="T59" s="51">
        <f t="array" aca="1" ref="T59" ca="1">IF(U59=0,0,SUM(OFFSET(AH59,0,W59,1,U59)))</f>
        <v>0</v>
      </c>
      <c r="U59" s="51">
        <f t="shared" ca="1" si="22"/>
        <v>0</v>
      </c>
      <c r="V59" s="46">
        <f t="shared" ca="1" si="19"/>
        <v>60338.599499999997</v>
      </c>
      <c r="W59" s="52">
        <f t="shared" ca="1" si="14"/>
        <v>27</v>
      </c>
      <c r="X59" s="55">
        <v>32</v>
      </c>
      <c r="Y59" s="19">
        <v>2</v>
      </c>
      <c r="Z59" s="44">
        <v>4.0225733E-2</v>
      </c>
      <c r="AA59" s="17">
        <v>43611</v>
      </c>
      <c r="AB59" s="19">
        <v>13</v>
      </c>
      <c r="AC59" s="19">
        <v>750000</v>
      </c>
      <c r="AD59" s="18" t="s">
        <v>23</v>
      </c>
      <c r="AE59" s="18" t="s">
        <v>22</v>
      </c>
      <c r="AF59" s="20">
        <f t="shared" ca="1" si="20"/>
        <v>60338.599499999997</v>
      </c>
      <c r="AG59" s="40"/>
      <c r="AH59" s="19">
        <f t="shared" ca="1" si="33"/>
        <v>30169.299749999998</v>
      </c>
      <c r="AI59" s="19">
        <f t="shared" ca="1" si="33"/>
        <v>30169.299749999998</v>
      </c>
      <c r="AJ59" s="19" t="str">
        <f t="shared" ca="1" si="33"/>
        <v/>
      </c>
      <c r="AK59" s="19" t="str">
        <f t="shared" ca="1" si="33"/>
        <v/>
      </c>
      <c r="AL59" s="19" t="str">
        <f t="shared" ca="1" si="33"/>
        <v/>
      </c>
      <c r="AM59" s="19" t="str">
        <f t="shared" ca="1" si="33"/>
        <v/>
      </c>
      <c r="AN59" s="19" t="str">
        <f t="shared" ca="1" si="33"/>
        <v/>
      </c>
      <c r="AO59" s="19" t="str">
        <f t="shared" ca="1" si="33"/>
        <v/>
      </c>
      <c r="AP59" s="19" t="str">
        <f t="shared" ca="1" si="33"/>
        <v/>
      </c>
      <c r="AQ59" s="19" t="str">
        <f t="shared" ca="1" si="33"/>
        <v/>
      </c>
      <c r="AR59" s="19" t="str">
        <f t="shared" ca="1" si="33"/>
        <v/>
      </c>
      <c r="AS59" s="19" t="str">
        <f t="shared" ca="1" si="33"/>
        <v/>
      </c>
      <c r="AT59" s="19" t="str">
        <f t="shared" ca="1" si="33"/>
        <v/>
      </c>
      <c r="AU59" s="19" t="str">
        <f t="shared" ca="1" si="33"/>
        <v/>
      </c>
      <c r="AV59" s="19" t="str">
        <f t="shared" ca="1" si="33"/>
        <v/>
      </c>
      <c r="AW59" s="19" t="str">
        <f t="shared" ca="1" si="32"/>
        <v/>
      </c>
      <c r="AX59" s="19" t="str">
        <f t="shared" ca="1" si="32"/>
        <v/>
      </c>
      <c r="AY59" s="19" t="str">
        <f t="shared" ca="1" si="32"/>
        <v/>
      </c>
      <c r="AZ59" s="19" t="str">
        <f t="shared" ca="1" si="32"/>
        <v/>
      </c>
      <c r="BA59" s="19" t="str">
        <f t="shared" ca="1" si="32"/>
        <v/>
      </c>
      <c r="BB59" s="19" t="str">
        <f t="shared" ca="1" si="32"/>
        <v/>
      </c>
      <c r="BC59" s="19" t="str">
        <f t="shared" ca="1" si="32"/>
        <v/>
      </c>
      <c r="BD59" s="19" t="str">
        <f t="shared" ca="1" si="32"/>
        <v/>
      </c>
      <c r="BE59" s="19" t="str">
        <f t="shared" ca="1" si="32"/>
        <v/>
      </c>
      <c r="BF59" s="19" t="str">
        <f t="shared" ca="1" si="32"/>
        <v/>
      </c>
      <c r="BG59" s="19" t="str">
        <f t="shared" ca="1" si="32"/>
        <v/>
      </c>
      <c r="BH59" s="19" t="str">
        <f t="shared" ca="1" si="32"/>
        <v/>
      </c>
      <c r="BI59" s="19" t="str">
        <f t="shared" ca="1" si="32"/>
        <v/>
      </c>
      <c r="BJ59" s="19" t="str">
        <f t="shared" ca="1" si="32"/>
        <v/>
      </c>
      <c r="BK59" s="19" t="str">
        <f t="shared" ca="1" si="32"/>
        <v/>
      </c>
      <c r="BL59" s="19" t="str">
        <f t="shared" ca="1" si="32"/>
        <v/>
      </c>
      <c r="BM59" s="19" t="str">
        <f t="shared" ca="1" si="31"/>
        <v/>
      </c>
      <c r="BN59" s="19" t="str">
        <f t="shared" ca="1" si="31"/>
        <v/>
      </c>
      <c r="BO59" s="19" t="str">
        <f t="shared" ca="1" si="31"/>
        <v/>
      </c>
      <c r="BP59" s="19" t="str">
        <f t="shared" ca="1" si="31"/>
        <v/>
      </c>
      <c r="BQ59" s="20" t="str">
        <f t="shared" ca="1" si="31"/>
        <v/>
      </c>
    </row>
    <row r="60" spans="10:69" x14ac:dyDescent="0.25">
      <c r="J60" s="85">
        <f t="shared" ca="1" si="5"/>
        <v>202834.38271169018</v>
      </c>
      <c r="K60" s="86">
        <f t="shared" ca="1" si="6"/>
        <v>0</v>
      </c>
      <c r="L60" s="86">
        <f t="shared" ca="1" si="7"/>
        <v>0</v>
      </c>
      <c r="M60" s="86">
        <f t="shared" ca="1" si="8"/>
        <v>0</v>
      </c>
      <c r="N60" s="86">
        <f t="shared" ca="1" si="9"/>
        <v>0</v>
      </c>
      <c r="O60" s="87">
        <f t="shared" ca="1" si="10"/>
        <v>0</v>
      </c>
      <c r="P60" s="48">
        <f t="shared" ca="1" si="18"/>
        <v>202834.38271169018</v>
      </c>
      <c r="Q60" s="49">
        <f t="shared" si="26"/>
        <v>0.97</v>
      </c>
      <c r="R60" s="49">
        <f t="shared" si="27"/>
        <v>0.5</v>
      </c>
      <c r="S60" s="50">
        <f t="array" aca="1" ref="S60" ca="1">IF($U60=0,0,SUM(OFFSET($AH60,0,$W60,1,$U60)/OFFSET($AH$3,0,0,1,$U60)))</f>
        <v>418215.22208595916</v>
      </c>
      <c r="T60" s="51">
        <f t="array" aca="1" ref="T60" ca="1">IF(U60=0,0,SUM(OFFSET(AH60,0,W60,1,U60)))</f>
        <v>418215.22208595916</v>
      </c>
      <c r="U60" s="51">
        <f t="shared" ca="1" si="22"/>
        <v>1</v>
      </c>
      <c r="V60" s="46">
        <f t="shared" ca="1" si="19"/>
        <v>10281279.645396668</v>
      </c>
      <c r="W60" s="52">
        <f t="shared" ca="1" si="14"/>
        <v>26</v>
      </c>
      <c r="X60" s="55">
        <v>72</v>
      </c>
      <c r="Y60" s="19">
        <v>27</v>
      </c>
      <c r="Z60" s="44">
        <v>4.8338551E-2</v>
      </c>
      <c r="AA60" s="17">
        <v>43618</v>
      </c>
      <c r="AB60" s="19">
        <v>13</v>
      </c>
      <c r="AC60" s="19">
        <v>100000</v>
      </c>
      <c r="AD60" s="18" t="s">
        <v>19</v>
      </c>
      <c r="AE60" s="18" t="s">
        <v>22</v>
      </c>
      <c r="AF60" s="20">
        <f t="shared" ca="1" si="20"/>
        <v>10699494.867482627</v>
      </c>
      <c r="AG60" s="40"/>
      <c r="AH60" s="19">
        <f t="shared" ca="1" si="33"/>
        <v>345118.88549061998</v>
      </c>
      <c r="AI60" s="19">
        <f t="shared" ca="1" si="33"/>
        <v>340654.82030577003</v>
      </c>
      <c r="AJ60" s="19">
        <f t="shared" ca="1" si="33"/>
        <v>354731.00635696994</v>
      </c>
      <c r="AK60" s="19">
        <f t="shared" ca="1" si="33"/>
        <v>342453.98117399</v>
      </c>
      <c r="AL60" s="19">
        <f t="shared" ca="1" si="33"/>
        <v>345516.71176534996</v>
      </c>
      <c r="AM60" s="19">
        <f t="shared" ca="1" si="33"/>
        <v>341016.39266725001</v>
      </c>
      <c r="AN60" s="19">
        <f t="shared" ca="1" si="33"/>
        <v>335361.74897127005</v>
      </c>
      <c r="AO60" s="19">
        <f t="shared" ca="1" si="33"/>
        <v>336424.71370776003</v>
      </c>
      <c r="AP60" s="19">
        <f t="shared" ca="1" si="33"/>
        <v>356368.71646485</v>
      </c>
      <c r="AQ60" s="19">
        <f t="shared" ca="1" si="33"/>
        <v>414449.41903338995</v>
      </c>
      <c r="AR60" s="19">
        <f t="shared" ca="1" si="33"/>
        <v>382449.29827138997</v>
      </c>
      <c r="AS60" s="19">
        <f t="shared" ca="1" si="33"/>
        <v>375288.90871176001</v>
      </c>
      <c r="AT60" s="19">
        <f t="shared" ca="1" si="33"/>
        <v>382793.46875450999</v>
      </c>
      <c r="AU60" s="19">
        <f t="shared" ca="1" si="33"/>
        <v>421941.89443838998</v>
      </c>
      <c r="AV60" s="19">
        <f t="shared" ca="1" si="33"/>
        <v>426127.04618397006</v>
      </c>
      <c r="AW60" s="19">
        <f t="shared" ca="1" si="32"/>
        <v>438545.21993587003</v>
      </c>
      <c r="AX60" s="19">
        <f t="shared" ca="1" si="32"/>
        <v>447752.26374484005</v>
      </c>
      <c r="AY60" s="19">
        <f t="shared" ca="1" si="32"/>
        <v>441377.37563895999</v>
      </c>
      <c r="AZ60" s="19">
        <f t="shared" ca="1" si="32"/>
        <v>438881.17286531994</v>
      </c>
      <c r="BA60" s="19">
        <f t="shared" ca="1" si="32"/>
        <v>442503.66387725994</v>
      </c>
      <c r="BB60" s="19">
        <f t="shared" ca="1" si="32"/>
        <v>432369.48666011001</v>
      </c>
      <c r="BC60" s="19">
        <f t="shared" ca="1" si="32"/>
        <v>429982.52901172993</v>
      </c>
      <c r="BD60" s="19">
        <f t="shared" ca="1" si="32"/>
        <v>437874.7642335</v>
      </c>
      <c r="BE60" s="19">
        <f t="shared" ca="1" si="32"/>
        <v>433093.11476858001</v>
      </c>
      <c r="BF60" s="19">
        <f t="shared" ca="1" si="32"/>
        <v>417699.70320262999</v>
      </c>
      <c r="BG60" s="19">
        <f t="shared" ca="1" si="32"/>
        <v>420503.33916062996</v>
      </c>
      <c r="BH60" s="19">
        <f t="shared" ca="1" si="32"/>
        <v>418215.22208595916</v>
      </c>
      <c r="BI60" s="19" t="str">
        <f t="shared" ca="1" si="32"/>
        <v/>
      </c>
      <c r="BJ60" s="19" t="str">
        <f t="shared" ca="1" si="32"/>
        <v/>
      </c>
      <c r="BK60" s="19" t="str">
        <f t="shared" ca="1" si="32"/>
        <v/>
      </c>
      <c r="BL60" s="19" t="str">
        <f t="shared" ca="1" si="32"/>
        <v/>
      </c>
      <c r="BM60" s="19" t="str">
        <f t="shared" ca="1" si="31"/>
        <v/>
      </c>
      <c r="BN60" s="19" t="str">
        <f t="shared" ca="1" si="31"/>
        <v/>
      </c>
      <c r="BO60" s="19" t="str">
        <f t="shared" ca="1" si="31"/>
        <v/>
      </c>
      <c r="BP60" s="19" t="str">
        <f t="shared" ca="1" si="31"/>
        <v/>
      </c>
      <c r="BQ60" s="20" t="str">
        <f t="shared" ca="1" si="31"/>
        <v/>
      </c>
    </row>
    <row r="61" spans="10:69" x14ac:dyDescent="0.25">
      <c r="J61" s="85">
        <f t="shared" ca="1" si="5"/>
        <v>0</v>
      </c>
      <c r="K61" s="86">
        <f t="shared" ca="1" si="6"/>
        <v>0</v>
      </c>
      <c r="L61" s="86">
        <f t="shared" ca="1" si="7"/>
        <v>0</v>
      </c>
      <c r="M61" s="86">
        <f t="shared" ca="1" si="8"/>
        <v>0</v>
      </c>
      <c r="N61" s="86">
        <f t="shared" ca="1" si="9"/>
        <v>0</v>
      </c>
      <c r="O61" s="87">
        <f t="shared" ca="1" si="10"/>
        <v>0</v>
      </c>
      <c r="P61" s="48">
        <f t="shared" ca="1" si="18"/>
        <v>0</v>
      </c>
      <c r="Q61" s="49">
        <f t="shared" si="26"/>
        <v>1</v>
      </c>
      <c r="R61" s="49">
        <f t="shared" si="27"/>
        <v>0.5</v>
      </c>
      <c r="S61" s="50">
        <f t="array" aca="1" ref="S61" ca="1">IF($U61=0,0,SUM(OFFSET($AH61,0,$W61,1,$U61)/OFFSET($AH$3,0,0,1,$U61)))</f>
        <v>0</v>
      </c>
      <c r="T61" s="51">
        <f t="array" aca="1" ref="T61" ca="1">IF(U61=0,0,SUM(OFFSET(AH61,0,W61,1,U61)))</f>
        <v>0</v>
      </c>
      <c r="U61" s="51">
        <f t="shared" ca="1" si="22"/>
        <v>0</v>
      </c>
      <c r="V61" s="46">
        <f t="shared" ca="1" si="19"/>
        <v>2933008.3667298397</v>
      </c>
      <c r="W61" s="52">
        <f t="shared" ca="1" si="14"/>
        <v>26</v>
      </c>
      <c r="X61" s="55">
        <v>5</v>
      </c>
      <c r="Y61" s="19">
        <v>7</v>
      </c>
      <c r="Z61" s="44">
        <v>5.8703702000000003E-2</v>
      </c>
      <c r="AA61" s="17">
        <v>43621</v>
      </c>
      <c r="AB61" s="19">
        <v>12</v>
      </c>
      <c r="AC61" s="19">
        <v>100000</v>
      </c>
      <c r="AD61" s="18" t="s">
        <v>19</v>
      </c>
      <c r="AE61" s="18" t="s">
        <v>21</v>
      </c>
      <c r="AF61" s="20">
        <f t="shared" ca="1" si="20"/>
        <v>2933008.3667298397</v>
      </c>
      <c r="AG61" s="40"/>
      <c r="AH61" s="19">
        <f t="shared" ca="1" si="33"/>
        <v>419978.02484840003</v>
      </c>
      <c r="AI61" s="19">
        <f t="shared" ca="1" si="33"/>
        <v>420950.74519054004</v>
      </c>
      <c r="AJ61" s="19">
        <f t="shared" ca="1" si="33"/>
        <v>428911.55421876005</v>
      </c>
      <c r="AK61" s="19">
        <f t="shared" ca="1" si="33"/>
        <v>418856.19710317999</v>
      </c>
      <c r="AL61" s="19">
        <f t="shared" ca="1" si="33"/>
        <v>419605.25634070003</v>
      </c>
      <c r="AM61" s="19">
        <f t="shared" ca="1" si="33"/>
        <v>417433.80640371999</v>
      </c>
      <c r="AN61" s="19">
        <f t="shared" ca="1" si="33"/>
        <v>407272.78262454004</v>
      </c>
      <c r="AO61" s="19" t="str">
        <f t="shared" ca="1" si="33"/>
        <v/>
      </c>
      <c r="AP61" s="19" t="str">
        <f t="shared" ca="1" si="33"/>
        <v/>
      </c>
      <c r="AQ61" s="19" t="str">
        <f t="shared" ca="1" si="33"/>
        <v/>
      </c>
      <c r="AR61" s="19" t="str">
        <f t="shared" ca="1" si="33"/>
        <v/>
      </c>
      <c r="AS61" s="19" t="str">
        <f t="shared" ca="1" si="33"/>
        <v/>
      </c>
      <c r="AT61" s="19" t="str">
        <f t="shared" ca="1" si="33"/>
        <v/>
      </c>
      <c r="AU61" s="19" t="str">
        <f t="shared" ca="1" si="33"/>
        <v/>
      </c>
      <c r="AV61" s="19" t="str">
        <f t="shared" ca="1" si="33"/>
        <v/>
      </c>
      <c r="AW61" s="19" t="str">
        <f t="shared" ca="1" si="32"/>
        <v/>
      </c>
      <c r="AX61" s="19" t="str">
        <f t="shared" ca="1" si="32"/>
        <v/>
      </c>
      <c r="AY61" s="19" t="str">
        <f t="shared" ca="1" si="32"/>
        <v/>
      </c>
      <c r="AZ61" s="19" t="str">
        <f t="shared" ca="1" si="32"/>
        <v/>
      </c>
      <c r="BA61" s="19" t="str">
        <f t="shared" ca="1" si="32"/>
        <v/>
      </c>
      <c r="BB61" s="19" t="str">
        <f t="shared" ca="1" si="32"/>
        <v/>
      </c>
      <c r="BC61" s="19" t="str">
        <f t="shared" ca="1" si="32"/>
        <v/>
      </c>
      <c r="BD61" s="19" t="str">
        <f t="shared" ca="1" si="32"/>
        <v/>
      </c>
      <c r="BE61" s="19" t="str">
        <f t="shared" ca="1" si="32"/>
        <v/>
      </c>
      <c r="BF61" s="19" t="str">
        <f t="shared" ca="1" si="32"/>
        <v/>
      </c>
      <c r="BG61" s="19" t="str">
        <f t="shared" ca="1" si="32"/>
        <v/>
      </c>
      <c r="BH61" s="19" t="str">
        <f t="shared" ca="1" si="32"/>
        <v/>
      </c>
      <c r="BI61" s="19" t="str">
        <f t="shared" ca="1" si="32"/>
        <v/>
      </c>
      <c r="BJ61" s="19" t="str">
        <f t="shared" ca="1" si="32"/>
        <v/>
      </c>
      <c r="BK61" s="19" t="str">
        <f t="shared" ca="1" si="32"/>
        <v/>
      </c>
      <c r="BL61" s="19" t="str">
        <f t="shared" ca="1" si="32"/>
        <v/>
      </c>
      <c r="BM61" s="19" t="str">
        <f t="shared" ca="1" si="31"/>
        <v/>
      </c>
      <c r="BN61" s="19" t="str">
        <f t="shared" ca="1" si="31"/>
        <v/>
      </c>
      <c r="BO61" s="19" t="str">
        <f t="shared" ca="1" si="31"/>
        <v/>
      </c>
      <c r="BP61" s="19" t="str">
        <f t="shared" ca="1" si="31"/>
        <v/>
      </c>
      <c r="BQ61" s="20" t="str">
        <f t="shared" ca="1" si="31"/>
        <v/>
      </c>
    </row>
    <row r="62" spans="10:69" x14ac:dyDescent="0.25">
      <c r="J62" s="85">
        <f t="shared" ca="1" si="5"/>
        <v>0</v>
      </c>
      <c r="K62" s="86">
        <f t="shared" ca="1" si="6"/>
        <v>0</v>
      </c>
      <c r="L62" s="86">
        <f t="shared" ca="1" si="7"/>
        <v>0</v>
      </c>
      <c r="M62" s="86">
        <f t="shared" ca="1" si="8"/>
        <v>0</v>
      </c>
      <c r="N62" s="86">
        <f t="shared" ca="1" si="9"/>
        <v>0</v>
      </c>
      <c r="O62" s="87">
        <f t="shared" ca="1" si="10"/>
        <v>0</v>
      </c>
      <c r="P62" s="48">
        <f t="shared" ca="1" si="18"/>
        <v>0</v>
      </c>
      <c r="Q62" s="49">
        <f t="shared" si="26"/>
        <v>0.97</v>
      </c>
      <c r="R62" s="49">
        <f t="shared" si="27"/>
        <v>0.5</v>
      </c>
      <c r="S62" s="50">
        <f t="array" aca="1" ref="S62" ca="1">IF($U62=0,0,SUM(OFFSET($AH62,0,$W62,1,$U62)/OFFSET($AH$3,0,0,1,$U62)))</f>
        <v>0</v>
      </c>
      <c r="T62" s="51">
        <f t="array" aca="1" ref="T62" ca="1">IF(U62=0,0,SUM(OFFSET(AH62,0,W62,1,U62)))</f>
        <v>0</v>
      </c>
      <c r="U62" s="51">
        <f t="shared" ca="1" si="22"/>
        <v>0</v>
      </c>
      <c r="V62" s="46">
        <f t="shared" ca="1" si="19"/>
        <v>7850462.784718398</v>
      </c>
      <c r="W62" s="52">
        <f t="shared" ca="1" si="14"/>
        <v>26</v>
      </c>
      <c r="X62" s="55">
        <v>312</v>
      </c>
      <c r="Y62" s="19">
        <v>26</v>
      </c>
      <c r="Z62" s="44">
        <v>3.6890689999999997E-2</v>
      </c>
      <c r="AA62" s="17">
        <v>43625</v>
      </c>
      <c r="AB62" s="19">
        <v>13</v>
      </c>
      <c r="AC62" s="19">
        <v>100000</v>
      </c>
      <c r="AD62" s="18" t="s">
        <v>19</v>
      </c>
      <c r="AE62" s="18" t="s">
        <v>22</v>
      </c>
      <c r="AF62" s="20">
        <f t="shared" ca="1" si="20"/>
        <v>7850462.784718398</v>
      </c>
      <c r="AG62" s="40"/>
      <c r="AH62" s="19">
        <f t="shared" ca="1" si="33"/>
        <v>264530.96406229999</v>
      </c>
      <c r="AI62" s="19">
        <f t="shared" ca="1" si="33"/>
        <v>269461.40478079999</v>
      </c>
      <c r="AJ62" s="19">
        <f t="shared" ca="1" si="33"/>
        <v>268889.9679927</v>
      </c>
      <c r="AK62" s="19">
        <f t="shared" ca="1" si="33"/>
        <v>262798.94616679999</v>
      </c>
      <c r="AL62" s="19">
        <f t="shared" ca="1" si="33"/>
        <v>259788.29695589995</v>
      </c>
      <c r="AM62" s="19">
        <f t="shared" ca="1" si="33"/>
        <v>261036.3089986</v>
      </c>
      <c r="AN62" s="19">
        <f t="shared" ca="1" si="33"/>
        <v>255939.12236129999</v>
      </c>
      <c r="AO62" s="19">
        <f t="shared" ca="1" si="33"/>
        <v>256865.44758719995</v>
      </c>
      <c r="AP62" s="19">
        <f t="shared" ca="1" si="33"/>
        <v>279787.84672559996</v>
      </c>
      <c r="AQ62" s="19">
        <f t="shared" ca="1" si="33"/>
        <v>303367.26905289997</v>
      </c>
      <c r="AR62" s="19">
        <f t="shared" ca="1" si="33"/>
        <v>295139.90736909996</v>
      </c>
      <c r="AS62" s="19">
        <f t="shared" ca="1" si="33"/>
        <v>284744.84874089999</v>
      </c>
      <c r="AT62" s="19">
        <f t="shared" ca="1" si="33"/>
        <v>296624.01982779999</v>
      </c>
      <c r="AU62" s="19">
        <f t="shared" ca="1" si="33"/>
        <v>321584.26068179996</v>
      </c>
      <c r="AV62" s="19">
        <f t="shared" ca="1" si="33"/>
        <v>331045.61594609998</v>
      </c>
      <c r="AW62" s="19">
        <f t="shared" ca="1" si="32"/>
        <v>338283.93823099998</v>
      </c>
      <c r="AX62" s="19">
        <f t="shared" ca="1" si="32"/>
        <v>337001.61784659995</v>
      </c>
      <c r="AY62" s="19">
        <f t="shared" ca="1" si="32"/>
        <v>329081.18670359999</v>
      </c>
      <c r="AZ62" s="19">
        <f t="shared" ca="1" si="32"/>
        <v>334942.37953079998</v>
      </c>
      <c r="BA62" s="19">
        <f t="shared" ca="1" si="32"/>
        <v>329809.77783109993</v>
      </c>
      <c r="BB62" s="19">
        <f t="shared" ca="1" si="32"/>
        <v>328081.4490046</v>
      </c>
      <c r="BC62" s="19">
        <f t="shared" ca="1" si="32"/>
        <v>337989.55052479997</v>
      </c>
      <c r="BD62" s="19">
        <f t="shared" ca="1" si="32"/>
        <v>330193.80991399998</v>
      </c>
      <c r="BE62" s="19">
        <f t="shared" ca="1" si="32"/>
        <v>327011.25008769997</v>
      </c>
      <c r="BF62" s="19">
        <f t="shared" ca="1" si="32"/>
        <v>327498.94500949996</v>
      </c>
      <c r="BG62" s="19">
        <f t="shared" ca="1" si="32"/>
        <v>318964.65278489998</v>
      </c>
      <c r="BH62" s="19" t="str">
        <f t="shared" ca="1" si="32"/>
        <v/>
      </c>
      <c r="BI62" s="19" t="str">
        <f t="shared" ca="1" si="32"/>
        <v/>
      </c>
      <c r="BJ62" s="19" t="str">
        <f t="shared" ca="1" si="32"/>
        <v/>
      </c>
      <c r="BK62" s="19" t="str">
        <f t="shared" ca="1" si="32"/>
        <v/>
      </c>
      <c r="BL62" s="19" t="str">
        <f t="shared" ca="1" si="32"/>
        <v/>
      </c>
      <c r="BM62" s="19" t="str">
        <f t="shared" ca="1" si="31"/>
        <v/>
      </c>
      <c r="BN62" s="19" t="str">
        <f t="shared" ca="1" si="31"/>
        <v/>
      </c>
      <c r="BO62" s="19" t="str">
        <f t="shared" ca="1" si="31"/>
        <v/>
      </c>
      <c r="BP62" s="19" t="str">
        <f t="shared" ca="1" si="31"/>
        <v/>
      </c>
      <c r="BQ62" s="20" t="str">
        <f t="shared" ca="1" si="31"/>
        <v/>
      </c>
    </row>
    <row r="63" spans="10:69" x14ac:dyDescent="0.25">
      <c r="J63" s="85">
        <f t="shared" ca="1" si="5"/>
        <v>0</v>
      </c>
      <c r="K63" s="86">
        <f t="shared" ca="1" si="6"/>
        <v>0</v>
      </c>
      <c r="L63" s="86">
        <f t="shared" ca="1" si="7"/>
        <v>0</v>
      </c>
      <c r="M63" s="86">
        <f t="shared" ca="1" si="8"/>
        <v>0</v>
      </c>
      <c r="N63" s="86">
        <f t="shared" ca="1" si="9"/>
        <v>0</v>
      </c>
      <c r="O63" s="87">
        <f t="shared" ca="1" si="10"/>
        <v>0</v>
      </c>
      <c r="P63" s="48">
        <f t="shared" ca="1" si="18"/>
        <v>0</v>
      </c>
      <c r="Q63" s="49">
        <f t="shared" si="26"/>
        <v>0.98</v>
      </c>
      <c r="R63" s="49">
        <f t="shared" si="27"/>
        <v>0.93</v>
      </c>
      <c r="S63" s="50">
        <f t="array" aca="1" ref="S63" ca="1">IF($U63=0,0,SUM(OFFSET($AH63,0,$W63,1,$U63)/OFFSET($AH$3,0,0,1,$U63)))</f>
        <v>0</v>
      </c>
      <c r="T63" s="51">
        <f t="array" aca="1" ref="T63" ca="1">IF(U63=0,0,SUM(OFFSET(AH63,0,W63,1,U63)))</f>
        <v>0</v>
      </c>
      <c r="U63" s="51">
        <f t="shared" ca="1" si="22"/>
        <v>0</v>
      </c>
      <c r="V63" s="46">
        <f t="shared" ca="1" si="19"/>
        <v>529463.98925000022</v>
      </c>
      <c r="W63" s="52">
        <f t="shared" ca="1" si="14"/>
        <v>26</v>
      </c>
      <c r="X63" s="55">
        <v>146</v>
      </c>
      <c r="Y63" s="19">
        <v>19</v>
      </c>
      <c r="Z63" s="44">
        <v>1.5923729000000001E-2</v>
      </c>
      <c r="AA63" s="17">
        <v>43628</v>
      </c>
      <c r="AB63" s="19">
        <v>80</v>
      </c>
      <c r="AC63" s="19">
        <v>1750000</v>
      </c>
      <c r="AD63" s="18" t="s">
        <v>23</v>
      </c>
      <c r="AE63" s="18" t="s">
        <v>20</v>
      </c>
      <c r="AF63" s="20">
        <f t="shared" ca="1" si="20"/>
        <v>529463.98925000022</v>
      </c>
      <c r="AG63" s="40"/>
      <c r="AH63" s="19">
        <f t="shared" ca="1" si="33"/>
        <v>27866.525750000001</v>
      </c>
      <c r="AI63" s="19">
        <f t="shared" ca="1" si="33"/>
        <v>27866.525750000001</v>
      </c>
      <c r="AJ63" s="19">
        <f t="shared" ca="1" si="33"/>
        <v>27866.525750000001</v>
      </c>
      <c r="AK63" s="19">
        <f t="shared" ca="1" si="33"/>
        <v>27866.525750000001</v>
      </c>
      <c r="AL63" s="19">
        <f t="shared" ca="1" si="33"/>
        <v>27866.525750000001</v>
      </c>
      <c r="AM63" s="19">
        <f t="shared" ca="1" si="33"/>
        <v>27866.525750000001</v>
      </c>
      <c r="AN63" s="19">
        <f t="shared" ca="1" si="33"/>
        <v>27866.525750000001</v>
      </c>
      <c r="AO63" s="19">
        <f t="shared" ca="1" si="33"/>
        <v>27866.525750000001</v>
      </c>
      <c r="AP63" s="19">
        <f t="shared" ca="1" si="33"/>
        <v>27866.525750000001</v>
      </c>
      <c r="AQ63" s="19">
        <f t="shared" ca="1" si="33"/>
        <v>27866.525750000001</v>
      </c>
      <c r="AR63" s="19">
        <f t="shared" ca="1" si="33"/>
        <v>27866.525750000001</v>
      </c>
      <c r="AS63" s="19">
        <f t="shared" ca="1" si="33"/>
        <v>27866.525750000001</v>
      </c>
      <c r="AT63" s="19">
        <f t="shared" ca="1" si="33"/>
        <v>27866.525750000001</v>
      </c>
      <c r="AU63" s="19">
        <f t="shared" ca="1" si="33"/>
        <v>27866.525750000001</v>
      </c>
      <c r="AV63" s="19">
        <f t="shared" ca="1" si="33"/>
        <v>27866.525750000001</v>
      </c>
      <c r="AW63" s="19">
        <f t="shared" ca="1" si="32"/>
        <v>27866.525750000001</v>
      </c>
      <c r="AX63" s="19">
        <f t="shared" ca="1" si="32"/>
        <v>27866.525750000001</v>
      </c>
      <c r="AY63" s="19">
        <f t="shared" ca="1" si="32"/>
        <v>27866.525750000001</v>
      </c>
      <c r="AZ63" s="19">
        <f t="shared" ca="1" si="32"/>
        <v>27866.525750000001</v>
      </c>
      <c r="BA63" s="19" t="str">
        <f t="shared" ca="1" si="32"/>
        <v/>
      </c>
      <c r="BB63" s="19" t="str">
        <f t="shared" ca="1" si="32"/>
        <v/>
      </c>
      <c r="BC63" s="19" t="str">
        <f t="shared" ca="1" si="32"/>
        <v/>
      </c>
      <c r="BD63" s="19" t="str">
        <f t="shared" ca="1" si="32"/>
        <v/>
      </c>
      <c r="BE63" s="19" t="str">
        <f t="shared" ca="1" si="32"/>
        <v/>
      </c>
      <c r="BF63" s="19" t="str">
        <f t="shared" ca="1" si="32"/>
        <v/>
      </c>
      <c r="BG63" s="19" t="str">
        <f t="shared" ca="1" si="32"/>
        <v/>
      </c>
      <c r="BH63" s="19" t="str">
        <f t="shared" ca="1" si="32"/>
        <v/>
      </c>
      <c r="BI63" s="19" t="str">
        <f t="shared" ca="1" si="32"/>
        <v/>
      </c>
      <c r="BJ63" s="19" t="str">
        <f t="shared" ca="1" si="32"/>
        <v/>
      </c>
      <c r="BK63" s="19" t="str">
        <f t="shared" ca="1" si="32"/>
        <v/>
      </c>
      <c r="BL63" s="19" t="str">
        <f t="shared" ca="1" si="32"/>
        <v/>
      </c>
      <c r="BM63" s="19" t="str">
        <f t="shared" ca="1" si="31"/>
        <v/>
      </c>
      <c r="BN63" s="19" t="str">
        <f t="shared" ca="1" si="31"/>
        <v/>
      </c>
      <c r="BO63" s="19" t="str">
        <f t="shared" ca="1" si="31"/>
        <v/>
      </c>
      <c r="BP63" s="19" t="str">
        <f t="shared" ca="1" si="31"/>
        <v/>
      </c>
      <c r="BQ63" s="20" t="str">
        <f t="shared" ca="1" si="31"/>
        <v/>
      </c>
    </row>
    <row r="64" spans="10:69" x14ac:dyDescent="0.25">
      <c r="J64" s="85">
        <f t="shared" ca="1" si="5"/>
        <v>180182.93966454294</v>
      </c>
      <c r="K64" s="86">
        <f t="shared" ca="1" si="6"/>
        <v>171999.34110856688</v>
      </c>
      <c r="L64" s="86">
        <f t="shared" ca="1" si="7"/>
        <v>171999.34110856688</v>
      </c>
      <c r="M64" s="86">
        <f t="shared" ca="1" si="8"/>
        <v>156707.88641348359</v>
      </c>
      <c r="N64" s="86">
        <f t="shared" ca="1" si="9"/>
        <v>149569.67727291913</v>
      </c>
      <c r="O64" s="87">
        <f t="shared" ca="1" si="10"/>
        <v>142747.36492006722</v>
      </c>
      <c r="P64" s="48">
        <f t="shared" ca="1" si="18"/>
        <v>1231570.051696233</v>
      </c>
      <c r="Q64" s="49">
        <f t="shared" si="26"/>
        <v>0.97</v>
      </c>
      <c r="R64" s="49">
        <f t="shared" si="27"/>
        <v>0.5</v>
      </c>
      <c r="S64" s="50">
        <f t="array" aca="1" ref="S64" ca="1">IF($U64=0,0,SUM(OFFSET($AH64,0,$W64,1,$U64)/OFFSET($AH$3,0,0,1,$U64)))</f>
        <v>2539319.694219037</v>
      </c>
      <c r="T64" s="51">
        <f t="array" aca="1" ref="T64" ca="1">IF(U64=0,0,SUM(OFFSET(AH64,0,W64,1,U64)))</f>
        <v>2995063.7875085752</v>
      </c>
      <c r="U64" s="51">
        <f t="shared" ca="1" si="22"/>
        <v>8</v>
      </c>
      <c r="V64" s="46">
        <f t="shared" ca="1" si="19"/>
        <v>9106085.2866795994</v>
      </c>
      <c r="W64" s="52">
        <f t="shared" ca="1" si="14"/>
        <v>26</v>
      </c>
      <c r="X64" s="55">
        <v>328</v>
      </c>
      <c r="Y64" s="19">
        <v>34</v>
      </c>
      <c r="Z64" s="44">
        <v>4.2906609999999998E-2</v>
      </c>
      <c r="AA64" s="17">
        <v>43628</v>
      </c>
      <c r="AB64" s="19">
        <v>13</v>
      </c>
      <c r="AC64" s="19">
        <v>100000</v>
      </c>
      <c r="AD64" s="18" t="s">
        <v>19</v>
      </c>
      <c r="AE64" s="18" t="s">
        <v>22</v>
      </c>
      <c r="AF64" s="20">
        <f t="shared" ca="1" si="20"/>
        <v>12101149.074188177</v>
      </c>
      <c r="AG64" s="40"/>
      <c r="AH64" s="19">
        <f t="shared" ca="1" si="33"/>
        <v>304668.25282529998</v>
      </c>
      <c r="AI64" s="19">
        <f t="shared" ca="1" si="33"/>
        <v>313302.34995559999</v>
      </c>
      <c r="AJ64" s="19">
        <f t="shared" ca="1" si="33"/>
        <v>309888.70006399998</v>
      </c>
      <c r="AK64" s="19">
        <f t="shared" ca="1" si="33"/>
        <v>303476.73626559996</v>
      </c>
      <c r="AL64" s="19">
        <f t="shared" ca="1" si="33"/>
        <v>302388.19556989998</v>
      </c>
      <c r="AM64" s="19">
        <f t="shared" ca="1" si="33"/>
        <v>302301.95328379999</v>
      </c>
      <c r="AN64" s="19">
        <f t="shared" ca="1" si="33"/>
        <v>291958.02774499997</v>
      </c>
      <c r="AO64" s="19">
        <f t="shared" ca="1" si="33"/>
        <v>299352.55291239999</v>
      </c>
      <c r="AP64" s="19">
        <f t="shared" ca="1" si="33"/>
        <v>347632.35768270004</v>
      </c>
      <c r="AQ64" s="19">
        <f t="shared" ca="1" si="33"/>
        <v>346409.94836380001</v>
      </c>
      <c r="AR64" s="19">
        <f t="shared" ca="1" si="33"/>
        <v>343269.61357789999</v>
      </c>
      <c r="AS64" s="19">
        <f t="shared" ca="1" si="33"/>
        <v>336913.42837249994</v>
      </c>
      <c r="AT64" s="19">
        <f t="shared" ca="1" si="33"/>
        <v>344406.63874289999</v>
      </c>
      <c r="AU64" s="19">
        <f t="shared" ca="1" si="33"/>
        <v>368673.33016059996</v>
      </c>
      <c r="AV64" s="19">
        <f t="shared" ca="1" si="33"/>
        <v>380482.08736479998</v>
      </c>
      <c r="AW64" s="19">
        <f t="shared" ca="1" si="32"/>
        <v>389232.89047430002</v>
      </c>
      <c r="AX64" s="19">
        <f t="shared" ca="1" si="32"/>
        <v>386360.29293480003</v>
      </c>
      <c r="AY64" s="19">
        <f t="shared" ca="1" si="32"/>
        <v>380900.85587839998</v>
      </c>
      <c r="AZ64" s="19">
        <f t="shared" ca="1" si="32"/>
        <v>389644.79393029999</v>
      </c>
      <c r="BA64" s="19">
        <f t="shared" ca="1" si="32"/>
        <v>383751.5710468</v>
      </c>
      <c r="BB64" s="19">
        <f t="shared" ca="1" si="32"/>
        <v>376541.97336850001</v>
      </c>
      <c r="BC64" s="19">
        <f t="shared" ca="1" si="32"/>
        <v>393800.7281749</v>
      </c>
      <c r="BD64" s="19">
        <f t="shared" ca="1" si="32"/>
        <v>386176.65264399996</v>
      </c>
      <c r="BE64" s="19">
        <f t="shared" ca="1" si="32"/>
        <v>374692.26941139996</v>
      </c>
      <c r="BF64" s="19">
        <f t="shared" ca="1" si="32"/>
        <v>378177.57334170002</v>
      </c>
      <c r="BG64" s="19">
        <f t="shared" ca="1" si="32"/>
        <v>371681.51258769992</v>
      </c>
      <c r="BH64" s="19">
        <f t="shared" ca="1" si="32"/>
        <v>371511.21580318135</v>
      </c>
      <c r="BI64" s="19">
        <f t="shared" ca="1" si="32"/>
        <v>372369.70755462931</v>
      </c>
      <c r="BJ64" s="19">
        <f t="shared" ca="1" si="32"/>
        <v>373230.35461108119</v>
      </c>
      <c r="BK64" s="19">
        <f t="shared" ca="1" si="32"/>
        <v>374039.10723589477</v>
      </c>
      <c r="BL64" s="19">
        <f t="shared" ca="1" si="32"/>
        <v>374851.29388807458</v>
      </c>
      <c r="BM64" s="19">
        <f t="shared" ca="1" si="31"/>
        <v>375640.88648029091</v>
      </c>
      <c r="BN64" s="19">
        <f t="shared" ca="1" si="31"/>
        <v>376335.66619503853</v>
      </c>
      <c r="BO64" s="19">
        <f t="shared" ca="1" si="31"/>
        <v>377085.55574038438</v>
      </c>
      <c r="BP64" s="19" t="str">
        <f t="shared" ca="1" si="31"/>
        <v/>
      </c>
      <c r="BQ64" s="20" t="str">
        <f t="shared" ca="1" si="31"/>
        <v/>
      </c>
    </row>
    <row r="65" spans="1:69" x14ac:dyDescent="0.25">
      <c r="J65" s="85">
        <f t="shared" ca="1" si="5"/>
        <v>0</v>
      </c>
      <c r="K65" s="86">
        <f t="shared" ca="1" si="6"/>
        <v>0</v>
      </c>
      <c r="L65" s="86">
        <f t="shared" ca="1" si="7"/>
        <v>0</v>
      </c>
      <c r="M65" s="86">
        <f t="shared" ca="1" si="8"/>
        <v>0</v>
      </c>
      <c r="N65" s="86">
        <f t="shared" ca="1" si="9"/>
        <v>0</v>
      </c>
      <c r="O65" s="87">
        <f t="shared" ca="1" si="10"/>
        <v>0</v>
      </c>
      <c r="P65" s="48">
        <f t="shared" ca="1" si="18"/>
        <v>0</v>
      </c>
      <c r="Q65" s="49">
        <f t="shared" si="26"/>
        <v>0.97</v>
      </c>
      <c r="R65" s="49">
        <f t="shared" si="27"/>
        <v>0.5</v>
      </c>
      <c r="S65" s="50">
        <f t="array" aca="1" ref="S65" ca="1">IF($U65=0,0,SUM(OFFSET($AH65,0,$W65,1,$U65)/OFFSET($AH$3,0,0,1,$U65)))</f>
        <v>0</v>
      </c>
      <c r="T65" s="51">
        <f t="array" aca="1" ref="T65" ca="1">IF(U65=0,0,SUM(OFFSET(AH65,0,W65,1,U65)))</f>
        <v>0</v>
      </c>
      <c r="U65" s="51">
        <f t="shared" ca="1" si="22"/>
        <v>0</v>
      </c>
      <c r="V65" s="46">
        <f t="shared" ca="1" si="19"/>
        <v>12873139.742105326</v>
      </c>
      <c r="W65" s="52">
        <f t="shared" ca="1" si="14"/>
        <v>26</v>
      </c>
      <c r="X65" s="55">
        <v>92</v>
      </c>
      <c r="Y65" s="19">
        <v>14</v>
      </c>
      <c r="Z65" s="44">
        <v>4.8903031E-2</v>
      </c>
      <c r="AA65" s="17">
        <v>43629</v>
      </c>
      <c r="AB65" s="19">
        <v>13</v>
      </c>
      <c r="AC65" s="19">
        <v>250000</v>
      </c>
      <c r="AD65" s="18" t="s">
        <v>19</v>
      </c>
      <c r="AE65" s="18" t="s">
        <v>22</v>
      </c>
      <c r="AF65" s="20">
        <f t="shared" ca="1" si="20"/>
        <v>12873139.742105326</v>
      </c>
      <c r="AG65" s="40"/>
      <c r="AH65" s="19">
        <f t="shared" ca="1" si="33"/>
        <v>868168.17388834991</v>
      </c>
      <c r="AI65" s="19">
        <f t="shared" ca="1" si="33"/>
        <v>893985.30652902497</v>
      </c>
      <c r="AJ65" s="19">
        <f t="shared" ca="1" si="33"/>
        <v>878143.16963657492</v>
      </c>
      <c r="AK65" s="19">
        <f t="shared" ca="1" si="33"/>
        <v>864722.95535439998</v>
      </c>
      <c r="AL65" s="19">
        <f t="shared" ca="1" si="33"/>
        <v>860980.65090712509</v>
      </c>
      <c r="AM65" s="19">
        <f t="shared" ca="1" si="33"/>
        <v>861024.66363502492</v>
      </c>
      <c r="AN65" s="19">
        <f t="shared" ca="1" si="33"/>
        <v>831901.68609874998</v>
      </c>
      <c r="AO65" s="19">
        <f t="shared" ca="1" si="33"/>
        <v>840940.18880332494</v>
      </c>
      <c r="AP65" s="19">
        <f t="shared" ca="1" si="33"/>
        <v>1022787.3321525999</v>
      </c>
      <c r="AQ65" s="19">
        <f t="shared" ca="1" si="33"/>
        <v>987056.33255245001</v>
      </c>
      <c r="AR65" s="19">
        <f t="shared" ca="1" si="33"/>
        <v>971206.86020535009</v>
      </c>
      <c r="AS65" s="19">
        <f t="shared" ca="1" si="33"/>
        <v>959997.06292437494</v>
      </c>
      <c r="AT65" s="19">
        <f t="shared" ca="1" si="33"/>
        <v>981348.12625897501</v>
      </c>
      <c r="AU65" s="19">
        <f t="shared" ca="1" si="33"/>
        <v>1050877.2331590001</v>
      </c>
      <c r="AV65" s="19" t="str">
        <f t="shared" ca="1" si="33"/>
        <v/>
      </c>
      <c r="AW65" s="19" t="str">
        <f t="shared" ca="1" si="32"/>
        <v/>
      </c>
      <c r="AX65" s="19" t="str">
        <f t="shared" ca="1" si="32"/>
        <v/>
      </c>
      <c r="AY65" s="19" t="str">
        <f t="shared" ca="1" si="32"/>
        <v/>
      </c>
      <c r="AZ65" s="19" t="str">
        <f t="shared" ca="1" si="32"/>
        <v/>
      </c>
      <c r="BA65" s="19" t="str">
        <f t="shared" ca="1" si="32"/>
        <v/>
      </c>
      <c r="BB65" s="19" t="str">
        <f t="shared" ca="1" si="32"/>
        <v/>
      </c>
      <c r="BC65" s="19" t="str">
        <f t="shared" ca="1" si="32"/>
        <v/>
      </c>
      <c r="BD65" s="19" t="str">
        <f t="shared" ca="1" si="32"/>
        <v/>
      </c>
      <c r="BE65" s="19" t="str">
        <f t="shared" ca="1" si="32"/>
        <v/>
      </c>
      <c r="BF65" s="19" t="str">
        <f t="shared" ca="1" si="32"/>
        <v/>
      </c>
      <c r="BG65" s="19" t="str">
        <f t="shared" ca="1" si="32"/>
        <v/>
      </c>
      <c r="BH65" s="19" t="str">
        <f t="shared" ca="1" si="32"/>
        <v/>
      </c>
      <c r="BI65" s="19" t="str">
        <f t="shared" ca="1" si="32"/>
        <v/>
      </c>
      <c r="BJ65" s="19" t="str">
        <f t="shared" ca="1" si="32"/>
        <v/>
      </c>
      <c r="BK65" s="19" t="str">
        <f t="shared" ca="1" si="32"/>
        <v/>
      </c>
      <c r="BL65" s="19" t="str">
        <f t="shared" ca="1" si="32"/>
        <v/>
      </c>
      <c r="BM65" s="19" t="str">
        <f t="shared" ca="1" si="31"/>
        <v/>
      </c>
      <c r="BN65" s="19" t="str">
        <f t="shared" ca="1" si="31"/>
        <v/>
      </c>
      <c r="BO65" s="19" t="str">
        <f t="shared" ca="1" si="31"/>
        <v/>
      </c>
      <c r="BP65" s="19" t="str">
        <f t="shared" ca="1" si="31"/>
        <v/>
      </c>
      <c r="BQ65" s="20" t="str">
        <f t="shared" ca="1" si="31"/>
        <v/>
      </c>
    </row>
    <row r="66" spans="1:69" x14ac:dyDescent="0.25">
      <c r="J66" s="85">
        <f t="shared" ca="1" si="5"/>
        <v>65949.709458894751</v>
      </c>
      <c r="K66" s="86">
        <f t="shared" ca="1" si="6"/>
        <v>62953.603029538179</v>
      </c>
      <c r="L66" s="86">
        <f t="shared" ca="1" si="7"/>
        <v>62953.603029538179</v>
      </c>
      <c r="M66" s="86">
        <f t="shared" ca="1" si="8"/>
        <v>57355.44201682687</v>
      </c>
      <c r="N66" s="86">
        <f t="shared" ca="1" si="9"/>
        <v>54742.254529984784</v>
      </c>
      <c r="O66" s="87">
        <f t="shared" ca="1" si="10"/>
        <v>52244.771379323749</v>
      </c>
      <c r="P66" s="48">
        <f t="shared" ca="1" si="18"/>
        <v>450756.91527167597</v>
      </c>
      <c r="Q66" s="49">
        <f t="shared" si="26"/>
        <v>0.98</v>
      </c>
      <c r="R66" s="49">
        <f t="shared" si="27"/>
        <v>0.5</v>
      </c>
      <c r="S66" s="50">
        <f t="array" aca="1" ref="S66" ca="1">IF($U66=0,0,SUM(OFFSET($AH66,0,$W66,1,$U66)/OFFSET($AH$3,0,0,1,$U66)))</f>
        <v>919912.07198301225</v>
      </c>
      <c r="T66" s="51">
        <f t="array" aca="1" ref="T66" ca="1">IF(U66=0,0,SUM(OFFSET(AH66,0,W66,1,U66)))</f>
        <v>1085010.2406039508</v>
      </c>
      <c r="U66" s="51">
        <f t="shared" ca="1" si="22"/>
        <v>8</v>
      </c>
      <c r="V66" s="46">
        <f t="shared" ca="1" si="19"/>
        <v>3295024.3575715502</v>
      </c>
      <c r="W66" s="52">
        <f t="shared" ca="1" si="14"/>
        <v>26</v>
      </c>
      <c r="X66" s="55">
        <v>337</v>
      </c>
      <c r="Y66" s="19">
        <v>34</v>
      </c>
      <c r="Z66" s="44">
        <v>6.2152659999999997E-3</v>
      </c>
      <c r="AA66" s="17">
        <v>43633</v>
      </c>
      <c r="AB66" s="19">
        <v>80</v>
      </c>
      <c r="AC66" s="19">
        <v>250000</v>
      </c>
      <c r="AD66" s="18" t="s">
        <v>19</v>
      </c>
      <c r="AE66" s="18" t="s">
        <v>20</v>
      </c>
      <c r="AF66" s="20">
        <f t="shared" ca="1" si="20"/>
        <v>4380034.5981755015</v>
      </c>
      <c r="AG66" s="40"/>
      <c r="AH66" s="19">
        <f t="shared" ca="1" si="33"/>
        <v>109819.24415214999</v>
      </c>
      <c r="AI66" s="19">
        <f t="shared" ca="1" si="33"/>
        <v>113774.63943455</v>
      </c>
      <c r="AJ66" s="19">
        <f t="shared" ca="1" si="33"/>
        <v>109807.43514674999</v>
      </c>
      <c r="AK66" s="19">
        <f t="shared" ca="1" si="33"/>
        <v>110399.12846994998</v>
      </c>
      <c r="AL66" s="19">
        <f t="shared" ca="1" si="33"/>
        <v>109405.92896315</v>
      </c>
      <c r="AM66" s="19">
        <f t="shared" ca="1" si="33"/>
        <v>108678.74284114999</v>
      </c>
      <c r="AN66" s="19">
        <f t="shared" ca="1" si="33"/>
        <v>106678.825624</v>
      </c>
      <c r="AO66" s="19">
        <f t="shared" ca="1" si="33"/>
        <v>106857.51452149999</v>
      </c>
      <c r="AP66" s="19">
        <f t="shared" ca="1" si="33"/>
        <v>128573.80930715</v>
      </c>
      <c r="AQ66" s="19">
        <f t="shared" ca="1" si="33"/>
        <v>126292.80668515</v>
      </c>
      <c r="AR66" s="19">
        <f t="shared" ca="1" si="33"/>
        <v>122950.23663034999</v>
      </c>
      <c r="AS66" s="19">
        <f t="shared" ca="1" si="33"/>
        <v>122818.9391361</v>
      </c>
      <c r="AT66" s="19">
        <f t="shared" ca="1" si="33"/>
        <v>126219.3111647</v>
      </c>
      <c r="AU66" s="19">
        <f t="shared" ca="1" si="33"/>
        <v>134264.04071179999</v>
      </c>
      <c r="AV66" s="19">
        <f t="shared" ca="1" si="33"/>
        <v>138078.9709826</v>
      </c>
      <c r="AW66" s="19">
        <f t="shared" ca="1" si="32"/>
        <v>141869.81709765</v>
      </c>
      <c r="AX66" s="19">
        <f t="shared" ca="1" si="32"/>
        <v>141665.95637284999</v>
      </c>
      <c r="AY66" s="19">
        <f t="shared" ca="1" si="32"/>
        <v>138791.39584784998</v>
      </c>
      <c r="AZ66" s="19">
        <f t="shared" ca="1" si="32"/>
        <v>138685.2701809</v>
      </c>
      <c r="BA66" s="19">
        <f t="shared" ca="1" si="32"/>
        <v>138202.81015765</v>
      </c>
      <c r="BB66" s="19">
        <f t="shared" ca="1" si="32"/>
        <v>135159.03901580002</v>
      </c>
      <c r="BC66" s="19">
        <f t="shared" ca="1" si="32"/>
        <v>140558.55135329999</v>
      </c>
      <c r="BD66" s="19">
        <f t="shared" ca="1" si="32"/>
        <v>139260.64843084998</v>
      </c>
      <c r="BE66" s="19">
        <f t="shared" ca="1" si="32"/>
        <v>135731.46501440002</v>
      </c>
      <c r="BF66" s="19">
        <f t="shared" ca="1" si="32"/>
        <v>136063.51560044999</v>
      </c>
      <c r="BG66" s="19">
        <f t="shared" ca="1" si="32"/>
        <v>134416.3147288</v>
      </c>
      <c r="BH66" s="19">
        <f t="shared" ca="1" si="32"/>
        <v>134591.24379366275</v>
      </c>
      <c r="BI66" s="19">
        <f t="shared" ca="1" si="32"/>
        <v>134900.57792043895</v>
      </c>
      <c r="BJ66" s="19">
        <f t="shared" ca="1" si="32"/>
        <v>135210.73505588289</v>
      </c>
      <c r="BK66" s="19">
        <f t="shared" ca="1" si="32"/>
        <v>135502.23176475349</v>
      </c>
      <c r="BL66" s="19">
        <f t="shared" ca="1" si="32"/>
        <v>135795.0051434435</v>
      </c>
      <c r="BM66" s="19">
        <f t="shared" ca="1" si="31"/>
        <v>136079.67030297674</v>
      </c>
      <c r="BN66" s="19">
        <f t="shared" ca="1" si="31"/>
        <v>136330.18226222941</v>
      </c>
      <c r="BO66" s="19">
        <f t="shared" ca="1" si="31"/>
        <v>136600.59436056318</v>
      </c>
      <c r="BP66" s="19" t="str">
        <f t="shared" ca="1" si="31"/>
        <v/>
      </c>
      <c r="BQ66" s="20" t="str">
        <f t="shared" ca="1" si="31"/>
        <v/>
      </c>
    </row>
    <row r="67" spans="1:69" x14ac:dyDescent="0.25">
      <c r="J67" s="85">
        <f t="shared" ca="1" si="5"/>
        <v>0</v>
      </c>
      <c r="K67" s="86">
        <f t="shared" ca="1" si="6"/>
        <v>0</v>
      </c>
      <c r="L67" s="86">
        <f t="shared" ca="1" si="7"/>
        <v>0</v>
      </c>
      <c r="M67" s="86">
        <f t="shared" ca="1" si="8"/>
        <v>0</v>
      </c>
      <c r="N67" s="86">
        <f t="shared" ca="1" si="9"/>
        <v>0</v>
      </c>
      <c r="O67" s="87">
        <f t="shared" ca="1" si="10"/>
        <v>0</v>
      </c>
      <c r="P67" s="48">
        <f t="shared" ca="1" si="18"/>
        <v>0</v>
      </c>
      <c r="Q67" s="49">
        <f t="shared" si="26"/>
        <v>0.97</v>
      </c>
      <c r="R67" s="49">
        <f t="shared" si="27"/>
        <v>0.5</v>
      </c>
      <c r="S67" s="50">
        <f t="array" aca="1" ref="S67" ca="1">IF($U67=0,0,SUM(OFFSET($AH67,0,$W67,1,$U67)/OFFSET($AH$3,0,0,1,$U67)))</f>
        <v>0</v>
      </c>
      <c r="T67" s="51">
        <f t="array" aca="1" ref="T67" ca="1">IF(U67=0,0,SUM(OFFSET(AH67,0,W67,1,U67)))</f>
        <v>0</v>
      </c>
      <c r="U67" s="51">
        <f t="shared" ca="1" si="22"/>
        <v>0</v>
      </c>
      <c r="V67" s="46">
        <f t="shared" ca="1" si="19"/>
        <v>3359250.3370732008</v>
      </c>
      <c r="W67" s="52">
        <f t="shared" ca="1" si="14"/>
        <v>26</v>
      </c>
      <c r="X67" s="55">
        <v>68</v>
      </c>
      <c r="Y67" s="19">
        <v>11</v>
      </c>
      <c r="Z67" s="44">
        <v>4.1536490000000002E-2</v>
      </c>
      <c r="AA67" s="17">
        <v>43638</v>
      </c>
      <c r="AB67" s="19">
        <v>13</v>
      </c>
      <c r="AC67" s="19">
        <v>100000</v>
      </c>
      <c r="AD67" s="18" t="s">
        <v>19</v>
      </c>
      <c r="AE67" s="18" t="s">
        <v>22</v>
      </c>
      <c r="AF67" s="20">
        <f t="shared" ca="1" si="20"/>
        <v>3359250.3370732008</v>
      </c>
      <c r="AG67" s="40"/>
      <c r="AH67" s="19">
        <f t="shared" ca="1" si="33"/>
        <v>294053.84267090005</v>
      </c>
      <c r="AI67" s="19">
        <f t="shared" ca="1" si="33"/>
        <v>305288.63248610002</v>
      </c>
      <c r="AJ67" s="19">
        <f t="shared" ca="1" si="33"/>
        <v>293237.2352775</v>
      </c>
      <c r="AK67" s="19">
        <f t="shared" ca="1" si="33"/>
        <v>295613.53787040006</v>
      </c>
      <c r="AL67" s="19">
        <f t="shared" ca="1" si="33"/>
        <v>293661.73820530006</v>
      </c>
      <c r="AM67" s="19">
        <f t="shared" ca="1" si="33"/>
        <v>288171.86032199999</v>
      </c>
      <c r="AN67" s="19">
        <f t="shared" ca="1" si="33"/>
        <v>285032.53240780003</v>
      </c>
      <c r="AO67" s="19">
        <f t="shared" ca="1" si="33"/>
        <v>288342.57529590005</v>
      </c>
      <c r="AP67" s="19">
        <f t="shared" ca="1" si="33"/>
        <v>349551.16232479998</v>
      </c>
      <c r="AQ67" s="19">
        <f t="shared" ca="1" si="33"/>
        <v>343157.86578400002</v>
      </c>
      <c r="AR67" s="19">
        <f t="shared" ca="1" si="33"/>
        <v>323139.3544285</v>
      </c>
      <c r="AS67" s="19" t="str">
        <f t="shared" ca="1" si="33"/>
        <v/>
      </c>
      <c r="AT67" s="19" t="str">
        <f t="shared" ca="1" si="33"/>
        <v/>
      </c>
      <c r="AU67" s="19" t="str">
        <f t="shared" ca="1" si="33"/>
        <v/>
      </c>
      <c r="AV67" s="19" t="str">
        <f t="shared" ca="1" si="33"/>
        <v/>
      </c>
      <c r="AW67" s="19" t="str">
        <f t="shared" ca="1" si="32"/>
        <v/>
      </c>
      <c r="AX67" s="19" t="str">
        <f t="shared" ca="1" si="32"/>
        <v/>
      </c>
      <c r="AY67" s="19" t="str">
        <f t="shared" ca="1" si="32"/>
        <v/>
      </c>
      <c r="AZ67" s="19" t="str">
        <f t="shared" ca="1" si="32"/>
        <v/>
      </c>
      <c r="BA67" s="19" t="str">
        <f t="shared" ca="1" si="32"/>
        <v/>
      </c>
      <c r="BB67" s="19" t="str">
        <f t="shared" ca="1" si="32"/>
        <v/>
      </c>
      <c r="BC67" s="19" t="str">
        <f t="shared" ca="1" si="32"/>
        <v/>
      </c>
      <c r="BD67" s="19" t="str">
        <f t="shared" ca="1" si="32"/>
        <v/>
      </c>
      <c r="BE67" s="19" t="str">
        <f t="shared" ca="1" si="32"/>
        <v/>
      </c>
      <c r="BF67" s="19" t="str">
        <f t="shared" ca="1" si="32"/>
        <v/>
      </c>
      <c r="BG67" s="19" t="str">
        <f t="shared" ca="1" si="32"/>
        <v/>
      </c>
      <c r="BH67" s="19" t="str">
        <f t="shared" ca="1" si="32"/>
        <v/>
      </c>
      <c r="BI67" s="19" t="str">
        <f t="shared" ca="1" si="32"/>
        <v/>
      </c>
      <c r="BJ67" s="19" t="str">
        <f t="shared" ca="1" si="32"/>
        <v/>
      </c>
      <c r="BK67" s="19" t="str">
        <f t="shared" ca="1" si="32"/>
        <v/>
      </c>
      <c r="BL67" s="19" t="str">
        <f t="shared" ca="1" si="32"/>
        <v/>
      </c>
      <c r="BM67" s="19" t="str">
        <f t="shared" ca="1" si="31"/>
        <v/>
      </c>
      <c r="BN67" s="19" t="str">
        <f t="shared" ca="1" si="31"/>
        <v/>
      </c>
      <c r="BO67" s="19" t="str">
        <f t="shared" ca="1" si="31"/>
        <v/>
      </c>
      <c r="BP67" s="19" t="str">
        <f t="shared" ca="1" si="31"/>
        <v/>
      </c>
      <c r="BQ67" s="20" t="str">
        <f t="shared" ca="1" si="31"/>
        <v/>
      </c>
    </row>
    <row r="68" spans="1:69" x14ac:dyDescent="0.25">
      <c r="A68" s="45"/>
      <c r="B68" s="45"/>
      <c r="D68" s="39"/>
      <c r="J68" s="85">
        <f t="shared" ca="1" si="5"/>
        <v>0</v>
      </c>
      <c r="K68" s="86">
        <f t="shared" ca="1" si="6"/>
        <v>0</v>
      </c>
      <c r="L68" s="86">
        <f t="shared" ca="1" si="7"/>
        <v>0</v>
      </c>
      <c r="M68" s="86">
        <f t="shared" ca="1" si="8"/>
        <v>0</v>
      </c>
      <c r="N68" s="86">
        <f t="shared" ca="1" si="9"/>
        <v>0</v>
      </c>
      <c r="O68" s="87">
        <f t="shared" ca="1" si="10"/>
        <v>0</v>
      </c>
      <c r="P68" s="48">
        <f t="shared" ca="1" si="18"/>
        <v>0</v>
      </c>
      <c r="Q68" s="49">
        <f t="shared" si="26"/>
        <v>0.97</v>
      </c>
      <c r="R68" s="49">
        <f t="shared" si="27"/>
        <v>0.5</v>
      </c>
      <c r="S68" s="50">
        <f t="array" aca="1" ref="S68" ca="1">IF($U68=0,0,SUM(OFFSET($AH68,0,$W68,1,$U68)/OFFSET($AH$3,0,0,1,$U68)))</f>
        <v>0</v>
      </c>
      <c r="T68" s="51">
        <f t="array" aca="1" ref="T68" ca="1">IF(U68=0,0,SUM(OFFSET(AH68,0,W68,1,U68)))</f>
        <v>0</v>
      </c>
      <c r="U68" s="51">
        <f t="shared" ca="1" si="22"/>
        <v>0</v>
      </c>
      <c r="V68" s="46">
        <f t="shared" ca="1" si="19"/>
        <v>6514727.6362277474</v>
      </c>
      <c r="W68" s="52">
        <f t="shared" ca="1" si="14"/>
        <v>26</v>
      </c>
      <c r="X68" s="55">
        <v>142</v>
      </c>
      <c r="Y68" s="19">
        <v>25</v>
      </c>
      <c r="Z68" s="44">
        <v>4.2493496999999998E-2</v>
      </c>
      <c r="AA68" s="17">
        <v>43639</v>
      </c>
      <c r="AB68" s="19">
        <v>13</v>
      </c>
      <c r="AC68" s="19">
        <v>75000</v>
      </c>
      <c r="AD68" s="18" t="s">
        <v>19</v>
      </c>
      <c r="AE68" s="18" t="s">
        <v>22</v>
      </c>
      <c r="AF68" s="20">
        <f t="shared" ca="1" si="20"/>
        <v>6514727.6362277474</v>
      </c>
      <c r="AG68" s="40"/>
      <c r="AH68" s="19">
        <f t="shared" ca="1" si="33"/>
        <v>225177.07748521501</v>
      </c>
      <c r="AI68" s="19">
        <f t="shared" ca="1" si="33"/>
        <v>232113.92840297997</v>
      </c>
      <c r="AJ68" s="19">
        <f t="shared" ca="1" si="33"/>
        <v>224995.09908431247</v>
      </c>
      <c r="AK68" s="19">
        <f t="shared" ca="1" si="33"/>
        <v>226021.63573809</v>
      </c>
      <c r="AL68" s="19">
        <f t="shared" ca="1" si="33"/>
        <v>224750.33654159252</v>
      </c>
      <c r="AM68" s="19">
        <f t="shared" ca="1" si="33"/>
        <v>221108.53761495001</v>
      </c>
      <c r="AN68" s="19">
        <f t="shared" ca="1" si="33"/>
        <v>218369.61926581501</v>
      </c>
      <c r="AO68" s="19">
        <f t="shared" ca="1" si="33"/>
        <v>221239.5238194525</v>
      </c>
      <c r="AP68" s="19">
        <f t="shared" ca="1" si="33"/>
        <v>268203.65540507995</v>
      </c>
      <c r="AQ68" s="19">
        <f t="shared" ca="1" si="33"/>
        <v>266697.47340391495</v>
      </c>
      <c r="AR68" s="19">
        <f t="shared" ca="1" si="33"/>
        <v>249999.12258905248</v>
      </c>
      <c r="AS68" s="19">
        <f t="shared" ca="1" si="33"/>
        <v>248040.38484483748</v>
      </c>
      <c r="AT68" s="19">
        <f t="shared" ca="1" si="33"/>
        <v>260029.60632216002</v>
      </c>
      <c r="AU68" s="19">
        <f t="shared" ca="1" si="33"/>
        <v>279610.29103853251</v>
      </c>
      <c r="AV68" s="19">
        <f t="shared" ca="1" si="33"/>
        <v>285178.00148295751</v>
      </c>
      <c r="AW68" s="19">
        <f t="shared" ca="1" si="33"/>
        <v>291153.64949858253</v>
      </c>
      <c r="AX68" s="19">
        <f t="shared" ca="1" si="32"/>
        <v>287673.43209428247</v>
      </c>
      <c r="AY68" s="19">
        <f t="shared" ca="1" si="32"/>
        <v>293427.90145802248</v>
      </c>
      <c r="AZ68" s="19">
        <f t="shared" ca="1" si="32"/>
        <v>288133.6366667925</v>
      </c>
      <c r="BA68" s="19">
        <f t="shared" ca="1" si="32"/>
        <v>285748.79538140993</v>
      </c>
      <c r="BB68" s="19">
        <f t="shared" ca="1" si="32"/>
        <v>282551.90336835751</v>
      </c>
      <c r="BC68" s="19">
        <f t="shared" ca="1" si="32"/>
        <v>293339.93991923245</v>
      </c>
      <c r="BD68" s="19">
        <f t="shared" ca="1" si="32"/>
        <v>286654.54426996497</v>
      </c>
      <c r="BE68" s="19">
        <f t="shared" ca="1" si="32"/>
        <v>277485.82865601749</v>
      </c>
      <c r="BF68" s="19">
        <f t="shared" ca="1" si="32"/>
        <v>277023.71187614254</v>
      </c>
      <c r="BG68" s="19" t="str">
        <f t="shared" ca="1" si="32"/>
        <v/>
      </c>
      <c r="BH68" s="19" t="str">
        <f t="shared" ca="1" si="32"/>
        <v/>
      </c>
      <c r="BI68" s="19" t="str">
        <f t="shared" ca="1" si="32"/>
        <v/>
      </c>
      <c r="BJ68" s="19" t="str">
        <f t="shared" ca="1" si="32"/>
        <v/>
      </c>
      <c r="BK68" s="19" t="str">
        <f t="shared" ca="1" si="32"/>
        <v/>
      </c>
      <c r="BL68" s="19" t="str">
        <f t="shared" ca="1" si="32"/>
        <v/>
      </c>
      <c r="BM68" s="19" t="str">
        <f t="shared" ref="BL68:BQ83" ca="1" si="34">IF(BM$4&lt;=$Y68,(VLOOKUP(DATE(YEAR($AA68),MONTH($AA68)+BM$4,DAY($AA68)),INDIRECT($AF$3),IF($AD68="USD",2,IF($AD68="EUR",3,IF($AD68="YEN",4,5))),0))*$Z68*$AC68,"")</f>
        <v/>
      </c>
      <c r="BN68" s="19" t="str">
        <f t="shared" ca="1" si="34"/>
        <v/>
      </c>
      <c r="BO68" s="19" t="str">
        <f t="shared" ca="1" si="34"/>
        <v/>
      </c>
      <c r="BP68" s="19" t="str">
        <f t="shared" ca="1" si="34"/>
        <v/>
      </c>
      <c r="BQ68" s="20" t="str">
        <f t="shared" ca="1" si="34"/>
        <v/>
      </c>
    </row>
    <row r="69" spans="1:69" x14ac:dyDescent="0.25">
      <c r="J69" s="85">
        <f t="shared" ref="J69:J132" ca="1" si="35">IF(OR($U69&lt;J$3,$J$2&lt;0),0,((OFFSET($AH69,0,$W69+J$2,1,1)/J$4)*$Q69*$R69))</f>
        <v>1080652.0125921946</v>
      </c>
      <c r="K69" s="86">
        <f t="shared" ref="K69:K132" ca="1" si="36">IF(OR($U69&lt;K$3,$K$2&lt;0),0,((OFFSET($AH69,0,$W69+K$2,1,1)/K$4)*$Q69*$R69))</f>
        <v>0</v>
      </c>
      <c r="L69" s="86">
        <f t="shared" ref="L69:L132" ca="1" si="37">IF(OR($U69&lt;L$3,$L$2&lt;0),0,((OFFSET($AH69,0,$W69+L$2,1,1)/L$4)*$Q69*$R69))</f>
        <v>0</v>
      </c>
      <c r="M69" s="86">
        <f t="shared" ref="M69:M132" ca="1" si="38">IF(OR($U69&lt;M$3,$M$2&lt;0),0,((OFFSET($AH69,0,$W69+M$2,1,1)/M$4)*$Q69*$R69))</f>
        <v>0</v>
      </c>
      <c r="N69" s="86">
        <f t="shared" ref="N69:N132" ca="1" si="39">IF(OR($U69&lt;N$3,$N$2&lt;0),0,((OFFSET($AH69,0,$W69+N$2,1,1)/N$4)*$Q69*$R69))</f>
        <v>0</v>
      </c>
      <c r="O69" s="87">
        <f t="shared" ref="O69:O132" ca="1" si="40">IF(OR($U69&lt;O$3,$O$2&lt;0),0,((OFFSET($AH69,0,$W69+O$2,1,1)/O$4)*$Q69*$R69))</f>
        <v>0</v>
      </c>
      <c r="P69" s="48">
        <f t="shared" ref="P69:P132" ca="1" si="41">Q69*R69*S69</f>
        <v>1080652.0125921946</v>
      </c>
      <c r="Q69" s="49">
        <f t="shared" ref="Q69:Q100" si="42">IF($E$5,VLOOKUP($AE69,$D$6:$E$11,2,0),1)</f>
        <v>0.97</v>
      </c>
      <c r="R69" s="49">
        <f t="shared" ref="R69:R100" si="43">IF($G$5,VLOOKUP($AD69,$F$6:$G$11,2,0),1)</f>
        <v>0.5</v>
      </c>
      <c r="S69" s="50">
        <f t="array" aca="1" ref="S69" ca="1">IF($U69=0,0,SUM(OFFSET($AH69,0,$W69,1,$U69)/OFFSET($AH$3,0,0,1,$U69)))</f>
        <v>2228148.4795715353</v>
      </c>
      <c r="T69" s="51">
        <f t="array" aca="1" ref="T69" ca="1">IF(U69=0,0,SUM(OFFSET(AH69,0,W69,1,U69)))</f>
        <v>2228148.4795715353</v>
      </c>
      <c r="U69" s="51">
        <f t="shared" ca="1" si="22"/>
        <v>1</v>
      </c>
      <c r="V69" s="46">
        <f t="shared" ca="1" si="19"/>
        <v>54730959.61085178</v>
      </c>
      <c r="W69" s="52">
        <f t="shared" ref="W69:W132" ca="1" si="44">IF($AA69&gt;$A$3,0,DATEDIF(AA69,$A$3,"m"))</f>
        <v>26</v>
      </c>
      <c r="X69" s="55">
        <v>266</v>
      </c>
      <c r="Y69" s="19">
        <v>27</v>
      </c>
      <c r="Z69" s="44">
        <v>5.1406863999999997E-2</v>
      </c>
      <c r="AA69" s="17">
        <v>43643</v>
      </c>
      <c r="AB69" s="19">
        <v>13</v>
      </c>
      <c r="AC69" s="19">
        <v>500000</v>
      </c>
      <c r="AD69" s="18" t="s">
        <v>19</v>
      </c>
      <c r="AE69" s="18" t="s">
        <v>22</v>
      </c>
      <c r="AF69" s="20">
        <f t="shared" ca="1" si="20"/>
        <v>56959108.090423316</v>
      </c>
      <c r="AG69" s="40"/>
      <c r="AH69" s="19">
        <f t="shared" ca="1" si="33"/>
        <v>1807234.0073520001</v>
      </c>
      <c r="AI69" s="19">
        <f t="shared" ca="1" si="33"/>
        <v>1886516.2433559999</v>
      </c>
      <c r="AJ69" s="19">
        <f t="shared" ca="1" si="33"/>
        <v>1809094.9358287998</v>
      </c>
      <c r="AK69" s="19">
        <f t="shared" ca="1" si="33"/>
        <v>1828012.6617808</v>
      </c>
      <c r="AL69" s="19">
        <f t="shared" ca="1" si="33"/>
        <v>1812500.6405688</v>
      </c>
      <c r="AM69" s="19">
        <f t="shared" ca="1" si="33"/>
        <v>1760692.8030295998</v>
      </c>
      <c r="AN69" s="19">
        <f t="shared" ca="1" si="33"/>
        <v>1755349.0595167999</v>
      </c>
      <c r="AO69" s="19">
        <f t="shared" ca="1" si="33"/>
        <v>1831212.7390647999</v>
      </c>
      <c r="AP69" s="19">
        <f t="shared" ca="1" si="33"/>
        <v>2209590.3911935999</v>
      </c>
      <c r="AQ69" s="19">
        <f t="shared" ca="1" si="33"/>
        <v>2062772.3876095999</v>
      </c>
      <c r="AR69" s="19">
        <f t="shared" ca="1" si="33"/>
        <v>1999351.7394927999</v>
      </c>
      <c r="AS69" s="19">
        <f t="shared" ca="1" si="33"/>
        <v>1993077.5317416</v>
      </c>
      <c r="AT69" s="19">
        <f t="shared" ca="1" si="33"/>
        <v>2136034.8798391996</v>
      </c>
      <c r="AU69" s="19">
        <f t="shared" ca="1" si="33"/>
        <v>2293399.0015727994</v>
      </c>
      <c r="AV69" s="19">
        <f t="shared" ca="1" si="33"/>
        <v>2304664.8158184001</v>
      </c>
      <c r="AW69" s="19">
        <f t="shared" ca="1" si="33"/>
        <v>2324847.1506248</v>
      </c>
      <c r="AX69" s="19">
        <f t="shared" ref="AX69:BM84" ca="1" si="45">IF(AX$4&lt;=$Y69,(VLOOKUP(DATE(YEAR($AA69),MONTH($AA69)+AX$4,DAY($AA69)),INDIRECT($AF$3),IF($AD69="USD",2,IF($AD69="EUR",3,IF($AD69="YEN",4,5))),0))*$Z69*$AC69,"")</f>
        <v>2314056.8498712</v>
      </c>
      <c r="AY69" s="19">
        <f t="shared" ca="1" si="45"/>
        <v>2310093.3806567998</v>
      </c>
      <c r="AZ69" s="19">
        <f t="shared" ca="1" si="45"/>
        <v>2356236.1817832002</v>
      </c>
      <c r="BA69" s="19">
        <f t="shared" ca="1" si="45"/>
        <v>2322929.6745976</v>
      </c>
      <c r="BB69" s="19">
        <f t="shared" ca="1" si="45"/>
        <v>2294226.6520831995</v>
      </c>
      <c r="BC69" s="19">
        <f t="shared" ca="1" si="45"/>
        <v>2324793.1734175999</v>
      </c>
      <c r="BD69" s="19">
        <f t="shared" ca="1" si="45"/>
        <v>2311746.1113343998</v>
      </c>
      <c r="BE69" s="19">
        <f t="shared" ca="1" si="45"/>
        <v>2215427.6406008</v>
      </c>
      <c r="BF69" s="19">
        <f t="shared" ca="1" si="45"/>
        <v>2244349.1422871999</v>
      </c>
      <c r="BG69" s="19">
        <f t="shared" ca="1" si="45"/>
        <v>2222749.8158293734</v>
      </c>
      <c r="BH69" s="19">
        <f t="shared" ca="1" si="45"/>
        <v>2228148.4795715353</v>
      </c>
      <c r="BI69" s="19" t="str">
        <f t="shared" ca="1" si="45"/>
        <v/>
      </c>
      <c r="BJ69" s="19" t="str">
        <f t="shared" ca="1" si="45"/>
        <v/>
      </c>
      <c r="BK69" s="19" t="str">
        <f t="shared" ca="1" si="45"/>
        <v/>
      </c>
      <c r="BL69" s="19" t="str">
        <f t="shared" ca="1" si="34"/>
        <v/>
      </c>
      <c r="BM69" s="19" t="str">
        <f t="shared" ca="1" si="34"/>
        <v/>
      </c>
      <c r="BN69" s="19" t="str">
        <f t="shared" ca="1" si="34"/>
        <v/>
      </c>
      <c r="BO69" s="19" t="str">
        <f t="shared" ca="1" si="34"/>
        <v/>
      </c>
      <c r="BP69" s="19" t="str">
        <f t="shared" ca="1" si="34"/>
        <v/>
      </c>
      <c r="BQ69" s="20" t="str">
        <f t="shared" ca="1" si="34"/>
        <v/>
      </c>
    </row>
    <row r="70" spans="1:69" x14ac:dyDescent="0.25">
      <c r="J70" s="85">
        <f t="shared" ca="1" si="35"/>
        <v>0</v>
      </c>
      <c r="K70" s="86">
        <f t="shared" ca="1" si="36"/>
        <v>0</v>
      </c>
      <c r="L70" s="86">
        <f t="shared" ca="1" si="37"/>
        <v>0</v>
      </c>
      <c r="M70" s="86">
        <f t="shared" ca="1" si="38"/>
        <v>0</v>
      </c>
      <c r="N70" s="86">
        <f t="shared" ca="1" si="39"/>
        <v>0</v>
      </c>
      <c r="O70" s="87">
        <f t="shared" ca="1" si="40"/>
        <v>0</v>
      </c>
      <c r="P70" s="48">
        <f t="shared" ca="1" si="41"/>
        <v>0</v>
      </c>
      <c r="Q70" s="49">
        <f t="shared" si="42"/>
        <v>0.99</v>
      </c>
      <c r="R70" s="49">
        <f t="shared" si="43"/>
        <v>0.5</v>
      </c>
      <c r="S70" s="50">
        <f t="array" aca="1" ref="S70" ca="1">IF($U70=0,0,SUM(OFFSET($AH70,0,$W70,1,$U70)/OFFSET($AH$3,0,0,1,$U70)))</f>
        <v>0</v>
      </c>
      <c r="T70" s="51">
        <f t="array" aca="1" ref="T70" ca="1">IF(U70=0,0,SUM(OFFSET(AH70,0,W70,1,U70)))</f>
        <v>0</v>
      </c>
      <c r="U70" s="51">
        <f t="shared" ca="1" si="22"/>
        <v>0</v>
      </c>
      <c r="V70" s="46">
        <f t="shared" ref="V70:V133" ca="1" si="46">IF(W70="−",0,IF(W70&gt;Y70,AF70,SUM(OFFSET(AG70,0,0,1,W70+1)
)))</f>
        <v>14445712.099217702</v>
      </c>
      <c r="W70" s="52">
        <f t="shared" ca="1" si="44"/>
        <v>26</v>
      </c>
      <c r="X70" s="55">
        <v>57</v>
      </c>
      <c r="Y70" s="19">
        <v>22</v>
      </c>
      <c r="Z70" s="44">
        <v>3.2307478000000001E-2</v>
      </c>
      <c r="AA70" s="17">
        <v>43645</v>
      </c>
      <c r="AB70" s="19">
        <v>26</v>
      </c>
      <c r="AC70" s="19">
        <v>250000</v>
      </c>
      <c r="AD70" s="18" t="s">
        <v>19</v>
      </c>
      <c r="AE70" s="18" t="s">
        <v>26</v>
      </c>
      <c r="AF70" s="20">
        <f t="shared" ref="AF70:AF133" ca="1" si="47">SUM(AH70:BQ70)</f>
        <v>14445712.099217702</v>
      </c>
      <c r="AG70" s="40"/>
      <c r="AH70" s="19">
        <f t="shared" ref="AH70:AW85" ca="1" si="48">IF(AH$4&lt;=$Y70,(VLOOKUP(DATE(YEAR($AA70),MONTH($AA70)+AH$4,DAY($AA70)),INDIRECT($AF$3),IF($AD70="USD",2,IF($AD70="EUR",3,IF($AD70="YEN",4,5))),0))*$Z70*$AC70,"")</f>
        <v>567892.77141450008</v>
      </c>
      <c r="AI70" s="19">
        <f t="shared" ca="1" si="48"/>
        <v>594928.47669185</v>
      </c>
      <c r="AJ70" s="19">
        <f t="shared" ca="1" si="48"/>
        <v>567933.96344895009</v>
      </c>
      <c r="AK70" s="19">
        <f t="shared" ca="1" si="48"/>
        <v>572150.89701489999</v>
      </c>
      <c r="AL70" s="19">
        <f t="shared" ca="1" si="48"/>
        <v>570022.64190165012</v>
      </c>
      <c r="AM70" s="19">
        <f t="shared" ca="1" si="48"/>
        <v>557585.87824554997</v>
      </c>
      <c r="AN70" s="19">
        <f t="shared" ca="1" si="48"/>
        <v>559129.36800699995</v>
      </c>
      <c r="AO70" s="19">
        <f t="shared" ca="1" si="48"/>
        <v>595455.08858325006</v>
      </c>
      <c r="AP70" s="19">
        <f t="shared" ca="1" si="48"/>
        <v>692501.90637355007</v>
      </c>
      <c r="AQ70" s="19">
        <f t="shared" ca="1" si="48"/>
        <v>652408.32617555</v>
      </c>
      <c r="AR70" s="19">
        <f t="shared" ca="1" si="48"/>
        <v>632104.69162645005</v>
      </c>
      <c r="AS70" s="19">
        <f t="shared" ca="1" si="48"/>
        <v>626290.96096035012</v>
      </c>
      <c r="AT70" s="19">
        <f t="shared" ca="1" si="48"/>
        <v>680565.10093949991</v>
      </c>
      <c r="AU70" s="19">
        <f t="shared" ca="1" si="48"/>
        <v>716780.16840359999</v>
      </c>
      <c r="AV70" s="19">
        <f t="shared" ca="1" si="48"/>
        <v>738863.94499049999</v>
      </c>
      <c r="AW70" s="19">
        <f t="shared" ca="1" si="48"/>
        <v>737120.9565523999</v>
      </c>
      <c r="AX70" s="19">
        <f t="shared" ca="1" si="45"/>
        <v>730657.03789154999</v>
      </c>
      <c r="AY70" s="19">
        <f t="shared" ca="1" si="45"/>
        <v>727944.01742649998</v>
      </c>
      <c r="AZ70" s="19">
        <f t="shared" ca="1" si="45"/>
        <v>744130.06390449998</v>
      </c>
      <c r="BA70" s="19">
        <f t="shared" ca="1" si="45"/>
        <v>729941.42725385004</v>
      </c>
      <c r="BB70" s="19">
        <f t="shared" ca="1" si="45"/>
        <v>720921.98708320002</v>
      </c>
      <c r="BC70" s="19">
        <f t="shared" ca="1" si="45"/>
        <v>730382.42432855</v>
      </c>
      <c r="BD70" s="19" t="str">
        <f t="shared" ca="1" si="45"/>
        <v/>
      </c>
      <c r="BE70" s="19" t="str">
        <f t="shared" ca="1" si="45"/>
        <v/>
      </c>
      <c r="BF70" s="19" t="str">
        <f t="shared" ca="1" si="45"/>
        <v/>
      </c>
      <c r="BG70" s="19" t="str">
        <f t="shared" ca="1" si="45"/>
        <v/>
      </c>
      <c r="BH70" s="19" t="str">
        <f t="shared" ca="1" si="45"/>
        <v/>
      </c>
      <c r="BI70" s="19" t="str">
        <f t="shared" ca="1" si="45"/>
        <v/>
      </c>
      <c r="BJ70" s="19" t="str">
        <f t="shared" ca="1" si="45"/>
        <v/>
      </c>
      <c r="BK70" s="19" t="str">
        <f t="shared" ca="1" si="45"/>
        <v/>
      </c>
      <c r="BL70" s="19" t="str">
        <f t="shared" ca="1" si="34"/>
        <v/>
      </c>
      <c r="BM70" s="19" t="str">
        <f t="shared" ca="1" si="34"/>
        <v/>
      </c>
      <c r="BN70" s="19" t="str">
        <f t="shared" ca="1" si="34"/>
        <v/>
      </c>
      <c r="BO70" s="19" t="str">
        <f t="shared" ca="1" si="34"/>
        <v/>
      </c>
      <c r="BP70" s="19" t="str">
        <f t="shared" ca="1" si="34"/>
        <v/>
      </c>
      <c r="BQ70" s="20" t="str">
        <f t="shared" ca="1" si="34"/>
        <v/>
      </c>
    </row>
    <row r="71" spans="1:69" x14ac:dyDescent="0.25">
      <c r="J71" s="85">
        <f t="shared" ca="1" si="35"/>
        <v>0</v>
      </c>
      <c r="K71" s="86">
        <f t="shared" ca="1" si="36"/>
        <v>0</v>
      </c>
      <c r="L71" s="86">
        <f t="shared" ca="1" si="37"/>
        <v>0</v>
      </c>
      <c r="M71" s="86">
        <f t="shared" ca="1" si="38"/>
        <v>0</v>
      </c>
      <c r="N71" s="86">
        <f t="shared" ca="1" si="39"/>
        <v>0</v>
      </c>
      <c r="O71" s="87">
        <f t="shared" ca="1" si="40"/>
        <v>0</v>
      </c>
      <c r="P71" s="48">
        <f t="shared" ca="1" si="41"/>
        <v>0</v>
      </c>
      <c r="Q71" s="49">
        <f t="shared" si="42"/>
        <v>0.97</v>
      </c>
      <c r="R71" s="49">
        <f t="shared" si="43"/>
        <v>0.93</v>
      </c>
      <c r="S71" s="50">
        <f t="array" aca="1" ref="S71" ca="1">IF($U71=0,0,SUM(OFFSET($AH71,0,$W71,1,$U71)/OFFSET($AH$3,0,0,1,$U71)))</f>
        <v>0</v>
      </c>
      <c r="T71" s="51">
        <f t="array" aca="1" ref="T71" ca="1">IF(U71=0,0,SUM(OFFSET(AH71,0,W71,1,U71)))</f>
        <v>0</v>
      </c>
      <c r="U71" s="51">
        <f t="shared" ca="1" si="22"/>
        <v>0</v>
      </c>
      <c r="V71" s="46">
        <f t="shared" ca="1" si="46"/>
        <v>1501071.5825000003</v>
      </c>
      <c r="W71" s="52">
        <f t="shared" ca="1" si="44"/>
        <v>26</v>
      </c>
      <c r="X71" s="55">
        <v>239</v>
      </c>
      <c r="Y71" s="19">
        <v>19</v>
      </c>
      <c r="Z71" s="44">
        <v>4.5145009999999999E-2</v>
      </c>
      <c r="AA71" s="17">
        <v>43645</v>
      </c>
      <c r="AB71" s="19">
        <v>13</v>
      </c>
      <c r="AC71" s="19">
        <v>1750000</v>
      </c>
      <c r="AD71" s="18" t="s">
        <v>23</v>
      </c>
      <c r="AE71" s="18" t="s">
        <v>22</v>
      </c>
      <c r="AF71" s="20">
        <f t="shared" ca="1" si="47"/>
        <v>1501071.5825000003</v>
      </c>
      <c r="AG71" s="40"/>
      <c r="AH71" s="19">
        <f t="shared" ca="1" si="48"/>
        <v>79003.767500000002</v>
      </c>
      <c r="AI71" s="19">
        <f t="shared" ca="1" si="48"/>
        <v>79003.767500000002</v>
      </c>
      <c r="AJ71" s="19">
        <f t="shared" ca="1" si="48"/>
        <v>79003.767500000002</v>
      </c>
      <c r="AK71" s="19">
        <f t="shared" ca="1" si="48"/>
        <v>79003.767500000002</v>
      </c>
      <c r="AL71" s="19">
        <f t="shared" ca="1" si="48"/>
        <v>79003.767500000002</v>
      </c>
      <c r="AM71" s="19">
        <f t="shared" ca="1" si="48"/>
        <v>79003.767500000002</v>
      </c>
      <c r="AN71" s="19">
        <f t="shared" ca="1" si="48"/>
        <v>79003.767500000002</v>
      </c>
      <c r="AO71" s="19">
        <f t="shared" ca="1" si="48"/>
        <v>79003.767500000002</v>
      </c>
      <c r="AP71" s="19">
        <f t="shared" ca="1" si="48"/>
        <v>79003.767500000002</v>
      </c>
      <c r="AQ71" s="19">
        <f t="shared" ca="1" si="48"/>
        <v>79003.767500000002</v>
      </c>
      <c r="AR71" s="19">
        <f t="shared" ca="1" si="48"/>
        <v>79003.767500000002</v>
      </c>
      <c r="AS71" s="19">
        <f t="shared" ca="1" si="48"/>
        <v>79003.767500000002</v>
      </c>
      <c r="AT71" s="19">
        <f t="shared" ca="1" si="48"/>
        <v>79003.767500000002</v>
      </c>
      <c r="AU71" s="19">
        <f t="shared" ca="1" si="48"/>
        <v>79003.767500000002</v>
      </c>
      <c r="AV71" s="19">
        <f t="shared" ca="1" si="48"/>
        <v>79003.767500000002</v>
      </c>
      <c r="AW71" s="19">
        <f t="shared" ca="1" si="48"/>
        <v>79003.767500000002</v>
      </c>
      <c r="AX71" s="19">
        <f t="shared" ca="1" si="45"/>
        <v>79003.767500000002</v>
      </c>
      <c r="AY71" s="19">
        <f t="shared" ca="1" si="45"/>
        <v>79003.767500000002</v>
      </c>
      <c r="AZ71" s="19">
        <f t="shared" ca="1" si="45"/>
        <v>79003.767500000002</v>
      </c>
      <c r="BA71" s="19" t="str">
        <f t="shared" ca="1" si="45"/>
        <v/>
      </c>
      <c r="BB71" s="19" t="str">
        <f t="shared" ca="1" si="45"/>
        <v/>
      </c>
      <c r="BC71" s="19" t="str">
        <f t="shared" ca="1" si="45"/>
        <v/>
      </c>
      <c r="BD71" s="19" t="str">
        <f t="shared" ca="1" si="45"/>
        <v/>
      </c>
      <c r="BE71" s="19" t="str">
        <f t="shared" ca="1" si="45"/>
        <v/>
      </c>
      <c r="BF71" s="19" t="str">
        <f t="shared" ca="1" si="45"/>
        <v/>
      </c>
      <c r="BG71" s="19" t="str">
        <f t="shared" ca="1" si="45"/>
        <v/>
      </c>
      <c r="BH71" s="19" t="str">
        <f t="shared" ca="1" si="45"/>
        <v/>
      </c>
      <c r="BI71" s="19" t="str">
        <f t="shared" ca="1" si="45"/>
        <v/>
      </c>
      <c r="BJ71" s="19" t="str">
        <f t="shared" ca="1" si="45"/>
        <v/>
      </c>
      <c r="BK71" s="19" t="str">
        <f t="shared" ca="1" si="45"/>
        <v/>
      </c>
      <c r="BL71" s="19" t="str">
        <f t="shared" ca="1" si="34"/>
        <v/>
      </c>
      <c r="BM71" s="19" t="str">
        <f t="shared" ca="1" si="34"/>
        <v/>
      </c>
      <c r="BN71" s="19" t="str">
        <f t="shared" ca="1" si="34"/>
        <v/>
      </c>
      <c r="BO71" s="19" t="str">
        <f t="shared" ca="1" si="34"/>
        <v/>
      </c>
      <c r="BP71" s="19" t="str">
        <f t="shared" ca="1" si="34"/>
        <v/>
      </c>
      <c r="BQ71" s="20" t="str">
        <f t="shared" ca="1" si="34"/>
        <v/>
      </c>
    </row>
    <row r="72" spans="1:69" x14ac:dyDescent="0.25">
      <c r="J72" s="85">
        <f t="shared" ca="1" si="35"/>
        <v>160446.50485829698</v>
      </c>
      <c r="K72" s="86">
        <f t="shared" ca="1" si="36"/>
        <v>153152.52416150353</v>
      </c>
      <c r="L72" s="86">
        <f t="shared" ca="1" si="37"/>
        <v>153152.52416150353</v>
      </c>
      <c r="M72" s="86">
        <f t="shared" ca="1" si="38"/>
        <v>139525.17754099693</v>
      </c>
      <c r="N72" s="86">
        <f t="shared" ca="1" si="39"/>
        <v>0</v>
      </c>
      <c r="O72" s="87">
        <f t="shared" ca="1" si="40"/>
        <v>0</v>
      </c>
      <c r="P72" s="48">
        <f t="shared" ca="1" si="41"/>
        <v>599314.59455740114</v>
      </c>
      <c r="Q72" s="49">
        <f t="shared" si="42"/>
        <v>0.97</v>
      </c>
      <c r="R72" s="49">
        <f t="shared" si="43"/>
        <v>0.5</v>
      </c>
      <c r="S72" s="50">
        <f t="array" aca="1" ref="S72" ca="1">IF($U72=0,0,SUM(OFFSET($AH72,0,$W72,1,$U72)/OFFSET($AH$3,0,0,1,$U72)))</f>
        <v>1235700.1949637136</v>
      </c>
      <c r="T72" s="51">
        <f t="array" aca="1" ref="T72" ca="1">IF(U72=0,0,SUM(OFFSET(AH72,0,W72,1,U72)))</f>
        <v>1327730.7044227379</v>
      </c>
      <c r="U72" s="51">
        <f t="shared" ca="1" si="22"/>
        <v>4</v>
      </c>
      <c r="V72" s="46">
        <f t="shared" ca="1" si="46"/>
        <v>8169144.6894707698</v>
      </c>
      <c r="W72" s="52">
        <f t="shared" ca="1" si="44"/>
        <v>26</v>
      </c>
      <c r="X72" s="55">
        <v>295</v>
      </c>
      <c r="Y72" s="19">
        <v>30</v>
      </c>
      <c r="Z72" s="44">
        <v>5.0871457000000002E-2</v>
      </c>
      <c r="AA72" s="17">
        <v>43646</v>
      </c>
      <c r="AB72" s="19">
        <v>13</v>
      </c>
      <c r="AC72" s="19">
        <v>75000</v>
      </c>
      <c r="AD72" s="18" t="s">
        <v>19</v>
      </c>
      <c r="AE72" s="18" t="s">
        <v>22</v>
      </c>
      <c r="AF72" s="20">
        <f t="shared" ca="1" si="47"/>
        <v>9496875.3938935082</v>
      </c>
      <c r="AG72" s="40"/>
      <c r="AH72" s="19">
        <f t="shared" ca="1" si="48"/>
        <v>269523.46529676748</v>
      </c>
      <c r="AI72" s="19">
        <f t="shared" ca="1" si="48"/>
        <v>282167.94747004501</v>
      </c>
      <c r="AJ72" s="19">
        <f t="shared" ca="1" si="48"/>
        <v>268281.18431682751</v>
      </c>
      <c r="AK72" s="19">
        <f t="shared" ca="1" si="48"/>
        <v>270039.30187074747</v>
      </c>
      <c r="AL72" s="19">
        <f t="shared" ca="1" si="48"/>
        <v>269164.05845306249</v>
      </c>
      <c r="AM72" s="19">
        <f t="shared" ca="1" si="48"/>
        <v>263392.94601369748</v>
      </c>
      <c r="AN72" s="19">
        <f t="shared" ca="1" si="48"/>
        <v>262025.13971361</v>
      </c>
      <c r="AO72" s="19">
        <f t="shared" ca="1" si="48"/>
        <v>281281.63951046253</v>
      </c>
      <c r="AP72" s="19">
        <f t="shared" ca="1" si="48"/>
        <v>327124.70734329749</v>
      </c>
      <c r="AQ72" s="19">
        <f t="shared" ca="1" si="48"/>
        <v>305414.93153261999</v>
      </c>
      <c r="AR72" s="19">
        <f t="shared" ca="1" si="48"/>
        <v>299692.2741560475</v>
      </c>
      <c r="AS72" s="19">
        <f t="shared" ca="1" si="48"/>
        <v>300197.04618812999</v>
      </c>
      <c r="AT72" s="19">
        <f t="shared" ca="1" si="48"/>
        <v>323969.78675880004</v>
      </c>
      <c r="AU72" s="19">
        <f t="shared" ca="1" si="48"/>
        <v>338593.29578801995</v>
      </c>
      <c r="AV72" s="19">
        <f t="shared" ca="1" si="48"/>
        <v>354918.83658981754</v>
      </c>
      <c r="AW72" s="19">
        <f t="shared" ca="1" si="48"/>
        <v>353306.4657602025</v>
      </c>
      <c r="AX72" s="19">
        <f t="shared" ca="1" si="45"/>
        <v>345148.46455839754</v>
      </c>
      <c r="AY72" s="19">
        <f t="shared" ca="1" si="45"/>
        <v>344173.64026363508</v>
      </c>
      <c r="AZ72" s="19">
        <f t="shared" ca="1" si="45"/>
        <v>352143.54425318254</v>
      </c>
      <c r="BA72" s="19">
        <f t="shared" ca="1" si="45"/>
        <v>341269.00724757754</v>
      </c>
      <c r="BB72" s="19">
        <f t="shared" ca="1" si="45"/>
        <v>340898.53586197499</v>
      </c>
      <c r="BC72" s="19">
        <f t="shared" ca="1" si="45"/>
        <v>343959.59860830754</v>
      </c>
      <c r="BD72" s="19">
        <f t="shared" ca="1" si="45"/>
        <v>342135.09380300256</v>
      </c>
      <c r="BE72" s="19">
        <f t="shared" ca="1" si="45"/>
        <v>328893.88943911501</v>
      </c>
      <c r="BF72" s="19">
        <f t="shared" ca="1" si="45"/>
        <v>331411.26348876004</v>
      </c>
      <c r="BG72" s="19">
        <f t="shared" ca="1" si="45"/>
        <v>330018.62518466217</v>
      </c>
      <c r="BH72" s="19">
        <f t="shared" ca="1" si="45"/>
        <v>330817.53579030308</v>
      </c>
      <c r="BI72" s="19">
        <f t="shared" ca="1" si="45"/>
        <v>331567.32034964685</v>
      </c>
      <c r="BJ72" s="19">
        <f t="shared" ca="1" si="45"/>
        <v>332319.38714691863</v>
      </c>
      <c r="BK72" s="19">
        <f t="shared" ca="1" si="45"/>
        <v>333026.46113586926</v>
      </c>
      <c r="BL72" s="19" t="str">
        <f t="shared" ca="1" si="34"/>
        <v/>
      </c>
      <c r="BM72" s="19" t="str">
        <f t="shared" ca="1" si="34"/>
        <v/>
      </c>
      <c r="BN72" s="19" t="str">
        <f t="shared" ca="1" si="34"/>
        <v/>
      </c>
      <c r="BO72" s="19" t="str">
        <f t="shared" ca="1" si="34"/>
        <v/>
      </c>
      <c r="BP72" s="19" t="str">
        <f t="shared" ca="1" si="34"/>
        <v/>
      </c>
      <c r="BQ72" s="20" t="str">
        <f t="shared" ca="1" si="34"/>
        <v/>
      </c>
    </row>
    <row r="73" spans="1:69" x14ac:dyDescent="0.25">
      <c r="J73" s="85">
        <f t="shared" ca="1" si="35"/>
        <v>0</v>
      </c>
      <c r="K73" s="86">
        <f t="shared" ca="1" si="36"/>
        <v>0</v>
      </c>
      <c r="L73" s="86">
        <f t="shared" ca="1" si="37"/>
        <v>0</v>
      </c>
      <c r="M73" s="86">
        <f t="shared" ca="1" si="38"/>
        <v>0</v>
      </c>
      <c r="N73" s="86">
        <f t="shared" ca="1" si="39"/>
        <v>0</v>
      </c>
      <c r="O73" s="87">
        <f t="shared" ca="1" si="40"/>
        <v>0</v>
      </c>
      <c r="P73" s="48">
        <f t="shared" ca="1" si="41"/>
        <v>0</v>
      </c>
      <c r="Q73" s="49">
        <f t="shared" si="42"/>
        <v>0.98</v>
      </c>
      <c r="R73" s="49">
        <f t="shared" si="43"/>
        <v>0.97</v>
      </c>
      <c r="S73" s="50">
        <f t="array" aca="1" ref="S73" ca="1">IF($U73=0,0,SUM(OFFSET($AH73,0,$W73,1,$U73)/OFFSET($AH$3,0,0,1,$U73)))</f>
        <v>0</v>
      </c>
      <c r="T73" s="51">
        <f t="array" aca="1" ref="T73" ca="1">IF(U73=0,0,SUM(OFFSET(AH73,0,W73,1,U73)))</f>
        <v>0</v>
      </c>
      <c r="U73" s="51">
        <f t="shared" ca="1" si="22"/>
        <v>0</v>
      </c>
      <c r="V73" s="46">
        <f t="shared" ca="1" si="46"/>
        <v>2045406.6997863001</v>
      </c>
      <c r="W73" s="52">
        <f t="shared" ca="1" si="44"/>
        <v>25</v>
      </c>
      <c r="X73" s="55">
        <v>12</v>
      </c>
      <c r="Y73" s="19">
        <v>6</v>
      </c>
      <c r="Z73" s="44">
        <v>2.1138276000000001E-2</v>
      </c>
      <c r="AA73" s="17">
        <v>43649</v>
      </c>
      <c r="AB73" s="19">
        <v>80</v>
      </c>
      <c r="AC73" s="19">
        <v>250000</v>
      </c>
      <c r="AD73" s="18" t="s">
        <v>17</v>
      </c>
      <c r="AE73" s="18" t="s">
        <v>20</v>
      </c>
      <c r="AF73" s="20">
        <f t="shared" ca="1" si="47"/>
        <v>2045406.6997863001</v>
      </c>
      <c r="AG73" s="40"/>
      <c r="AH73" s="19">
        <f t="shared" ca="1" si="48"/>
        <v>341606.69466870005</v>
      </c>
      <c r="AI73" s="19">
        <f t="shared" ca="1" si="48"/>
        <v>352076.48277150007</v>
      </c>
      <c r="AJ73" s="19">
        <f t="shared" ca="1" si="48"/>
        <v>345821.66690310003</v>
      </c>
      <c r="AK73" s="19">
        <f t="shared" ca="1" si="48"/>
        <v>338379.40838039998</v>
      </c>
      <c r="AL73" s="19">
        <f t="shared" ca="1" si="48"/>
        <v>340377.50391929998</v>
      </c>
      <c r="AM73" s="19">
        <f t="shared" ca="1" si="48"/>
        <v>327144.94314330001</v>
      </c>
      <c r="AN73" s="19" t="str">
        <f t="shared" ca="1" si="48"/>
        <v/>
      </c>
      <c r="AO73" s="19" t="str">
        <f t="shared" ca="1" si="48"/>
        <v/>
      </c>
      <c r="AP73" s="19" t="str">
        <f t="shared" ca="1" si="48"/>
        <v/>
      </c>
      <c r="AQ73" s="19" t="str">
        <f t="shared" ca="1" si="48"/>
        <v/>
      </c>
      <c r="AR73" s="19" t="str">
        <f t="shared" ca="1" si="48"/>
        <v/>
      </c>
      <c r="AS73" s="19" t="str">
        <f t="shared" ca="1" si="48"/>
        <v/>
      </c>
      <c r="AT73" s="19" t="str">
        <f t="shared" ca="1" si="48"/>
        <v/>
      </c>
      <c r="AU73" s="19" t="str">
        <f t="shared" ca="1" si="48"/>
        <v/>
      </c>
      <c r="AV73" s="19" t="str">
        <f t="shared" ca="1" si="48"/>
        <v/>
      </c>
      <c r="AW73" s="19" t="str">
        <f t="shared" ca="1" si="48"/>
        <v/>
      </c>
      <c r="AX73" s="19" t="str">
        <f t="shared" ca="1" si="45"/>
        <v/>
      </c>
      <c r="AY73" s="19" t="str">
        <f t="shared" ca="1" si="45"/>
        <v/>
      </c>
      <c r="AZ73" s="19" t="str">
        <f t="shared" ca="1" si="45"/>
        <v/>
      </c>
      <c r="BA73" s="19" t="str">
        <f t="shared" ca="1" si="45"/>
        <v/>
      </c>
      <c r="BB73" s="19" t="str">
        <f t="shared" ca="1" si="45"/>
        <v/>
      </c>
      <c r="BC73" s="19" t="str">
        <f t="shared" ca="1" si="45"/>
        <v/>
      </c>
      <c r="BD73" s="19" t="str">
        <f t="shared" ca="1" si="45"/>
        <v/>
      </c>
      <c r="BE73" s="19" t="str">
        <f t="shared" ca="1" si="45"/>
        <v/>
      </c>
      <c r="BF73" s="19" t="str">
        <f t="shared" ca="1" si="45"/>
        <v/>
      </c>
      <c r="BG73" s="19" t="str">
        <f t="shared" ca="1" si="45"/>
        <v/>
      </c>
      <c r="BH73" s="19" t="str">
        <f t="shared" ca="1" si="45"/>
        <v/>
      </c>
      <c r="BI73" s="19" t="str">
        <f t="shared" ca="1" si="45"/>
        <v/>
      </c>
      <c r="BJ73" s="19" t="str">
        <f t="shared" ca="1" si="45"/>
        <v/>
      </c>
      <c r="BK73" s="19" t="str">
        <f t="shared" ca="1" si="45"/>
        <v/>
      </c>
      <c r="BL73" s="19" t="str">
        <f t="shared" ca="1" si="34"/>
        <v/>
      </c>
      <c r="BM73" s="19" t="str">
        <f t="shared" ca="1" si="34"/>
        <v/>
      </c>
      <c r="BN73" s="19" t="str">
        <f t="shared" ca="1" si="34"/>
        <v/>
      </c>
      <c r="BO73" s="19" t="str">
        <f t="shared" ca="1" si="34"/>
        <v/>
      </c>
      <c r="BP73" s="19" t="str">
        <f t="shared" ca="1" si="34"/>
        <v/>
      </c>
      <c r="BQ73" s="20" t="str">
        <f t="shared" ca="1" si="34"/>
        <v/>
      </c>
    </row>
    <row r="74" spans="1:69" x14ac:dyDescent="0.25">
      <c r="J74" s="85">
        <f t="shared" ca="1" si="35"/>
        <v>0</v>
      </c>
      <c r="K74" s="86">
        <f t="shared" ca="1" si="36"/>
        <v>0</v>
      </c>
      <c r="L74" s="86">
        <f t="shared" ca="1" si="37"/>
        <v>0</v>
      </c>
      <c r="M74" s="86">
        <f t="shared" ca="1" si="38"/>
        <v>0</v>
      </c>
      <c r="N74" s="86">
        <f t="shared" ca="1" si="39"/>
        <v>0</v>
      </c>
      <c r="O74" s="87">
        <f t="shared" ca="1" si="40"/>
        <v>0</v>
      </c>
      <c r="P74" s="48">
        <f t="shared" ca="1" si="41"/>
        <v>0</v>
      </c>
      <c r="Q74" s="49">
        <f t="shared" si="42"/>
        <v>0.98</v>
      </c>
      <c r="R74" s="49">
        <f t="shared" si="43"/>
        <v>0.5</v>
      </c>
      <c r="S74" s="50">
        <f t="array" aca="1" ref="S74" ca="1">IF($U74=0,0,SUM(OFFSET($AH74,0,$W74,1,$U74)/OFFSET($AH$3,0,0,1,$U74)))</f>
        <v>0</v>
      </c>
      <c r="T74" s="51">
        <f t="array" aca="1" ref="T74" ca="1">IF(U74=0,0,SUM(OFFSET(AH74,0,W74,1,U74)))</f>
        <v>0</v>
      </c>
      <c r="U74" s="51">
        <f t="shared" ca="1" si="22"/>
        <v>0</v>
      </c>
      <c r="V74" s="46">
        <f t="shared" ca="1" si="46"/>
        <v>10680684.339100797</v>
      </c>
      <c r="W74" s="52">
        <f t="shared" ca="1" si="44"/>
        <v>25</v>
      </c>
      <c r="X74" s="55">
        <v>81</v>
      </c>
      <c r="Y74" s="19">
        <v>20</v>
      </c>
      <c r="Z74" s="44">
        <v>1.3218707999999999E-2</v>
      </c>
      <c r="AA74" s="17">
        <v>43649</v>
      </c>
      <c r="AB74" s="19">
        <v>80</v>
      </c>
      <c r="AC74" s="19">
        <v>500000</v>
      </c>
      <c r="AD74" s="18" t="s">
        <v>19</v>
      </c>
      <c r="AE74" s="18" t="s">
        <v>20</v>
      </c>
      <c r="AF74" s="20">
        <f t="shared" ca="1" si="47"/>
        <v>10680684.339100797</v>
      </c>
      <c r="AG74" s="40"/>
      <c r="AH74" s="19">
        <f t="shared" ca="1" si="48"/>
        <v>473941.57382579998</v>
      </c>
      <c r="AI74" s="19">
        <f t="shared" ca="1" si="48"/>
        <v>483623.61650039995</v>
      </c>
      <c r="AJ74" s="19">
        <f t="shared" ca="1" si="48"/>
        <v>472350.04138259997</v>
      </c>
      <c r="AK74" s="19">
        <f t="shared" ca="1" si="48"/>
        <v>472426.70988899993</v>
      </c>
      <c r="AL74" s="19">
        <f t="shared" ca="1" si="48"/>
        <v>469085.68144199997</v>
      </c>
      <c r="AM74" s="19">
        <f t="shared" ca="1" si="48"/>
        <v>458541.77900580002</v>
      </c>
      <c r="AN74" s="19">
        <f t="shared" ca="1" si="48"/>
        <v>459995.17595039995</v>
      </c>
      <c r="AO74" s="19">
        <f t="shared" ca="1" si="48"/>
        <v>485244.2301012</v>
      </c>
      <c r="AP74" s="19">
        <f t="shared" ca="1" si="48"/>
        <v>566678.74167059991</v>
      </c>
      <c r="AQ74" s="19">
        <f t="shared" ca="1" si="48"/>
        <v>522924.81819059997</v>
      </c>
      <c r="AR74" s="19">
        <f t="shared" ca="1" si="48"/>
        <v>507454.30328279996</v>
      </c>
      <c r="AS74" s="19">
        <f t="shared" ca="1" si="48"/>
        <v>525563.27230740001</v>
      </c>
      <c r="AT74" s="19">
        <f t="shared" ca="1" si="48"/>
        <v>576923.2403705999</v>
      </c>
      <c r="AU74" s="19">
        <f t="shared" ca="1" si="48"/>
        <v>579884.23096259998</v>
      </c>
      <c r="AV74" s="19">
        <f t="shared" ca="1" si="48"/>
        <v>605270.75967659999</v>
      </c>
      <c r="AW74" s="19">
        <f t="shared" ca="1" si="48"/>
        <v>619673.20297800004</v>
      </c>
      <c r="AX74" s="19">
        <f t="shared" ca="1" si="45"/>
        <v>603468.38884080003</v>
      </c>
      <c r="AY74" s="19">
        <f t="shared" ca="1" si="45"/>
        <v>600084.39959279995</v>
      </c>
      <c r="AZ74" s="19">
        <f t="shared" ca="1" si="45"/>
        <v>605582.06024999998</v>
      </c>
      <c r="BA74" s="19">
        <f t="shared" ca="1" si="45"/>
        <v>591968.11288080004</v>
      </c>
      <c r="BB74" s="19" t="str">
        <f t="shared" ca="1" si="45"/>
        <v/>
      </c>
      <c r="BC74" s="19" t="str">
        <f t="shared" ca="1" si="45"/>
        <v/>
      </c>
      <c r="BD74" s="19" t="str">
        <f t="shared" ca="1" si="45"/>
        <v/>
      </c>
      <c r="BE74" s="19" t="str">
        <f t="shared" ca="1" si="45"/>
        <v/>
      </c>
      <c r="BF74" s="19" t="str">
        <f t="shared" ca="1" si="45"/>
        <v/>
      </c>
      <c r="BG74" s="19" t="str">
        <f t="shared" ca="1" si="45"/>
        <v/>
      </c>
      <c r="BH74" s="19" t="str">
        <f t="shared" ca="1" si="45"/>
        <v/>
      </c>
      <c r="BI74" s="19" t="str">
        <f t="shared" ca="1" si="45"/>
        <v/>
      </c>
      <c r="BJ74" s="19" t="str">
        <f t="shared" ca="1" si="45"/>
        <v/>
      </c>
      <c r="BK74" s="19" t="str">
        <f t="shared" ca="1" si="45"/>
        <v/>
      </c>
      <c r="BL74" s="19" t="str">
        <f t="shared" ca="1" si="34"/>
        <v/>
      </c>
      <c r="BM74" s="19" t="str">
        <f t="shared" ca="1" si="34"/>
        <v/>
      </c>
      <c r="BN74" s="19" t="str">
        <f t="shared" ca="1" si="34"/>
        <v/>
      </c>
      <c r="BO74" s="19" t="str">
        <f t="shared" ca="1" si="34"/>
        <v/>
      </c>
      <c r="BP74" s="19" t="str">
        <f t="shared" ca="1" si="34"/>
        <v/>
      </c>
      <c r="BQ74" s="20" t="str">
        <f t="shared" ca="1" si="34"/>
        <v/>
      </c>
    </row>
    <row r="75" spans="1:69" x14ac:dyDescent="0.25">
      <c r="J75" s="85">
        <f t="shared" ca="1" si="35"/>
        <v>0</v>
      </c>
      <c r="K75" s="86">
        <f t="shared" ca="1" si="36"/>
        <v>0</v>
      </c>
      <c r="L75" s="86">
        <f t="shared" ca="1" si="37"/>
        <v>0</v>
      </c>
      <c r="M75" s="86">
        <f t="shared" ca="1" si="38"/>
        <v>0</v>
      </c>
      <c r="N75" s="86">
        <f t="shared" ca="1" si="39"/>
        <v>0</v>
      </c>
      <c r="O75" s="87">
        <f t="shared" ca="1" si="40"/>
        <v>0</v>
      </c>
      <c r="P75" s="48">
        <f t="shared" ca="1" si="41"/>
        <v>0</v>
      </c>
      <c r="Q75" s="49">
        <f t="shared" si="42"/>
        <v>0.97</v>
      </c>
      <c r="R75" s="49">
        <f t="shared" si="43"/>
        <v>0.5</v>
      </c>
      <c r="S75" s="50">
        <f t="array" aca="1" ref="S75" ca="1">IF($U75=0,0,SUM(OFFSET($AH75,0,$W75,1,$U75)/OFFSET($AH$3,0,0,1,$U75)))</f>
        <v>0</v>
      </c>
      <c r="T75" s="51">
        <f t="array" aca="1" ref="T75" ca="1">IF(U75=0,0,SUM(OFFSET(AH75,0,W75,1,U75)))</f>
        <v>0</v>
      </c>
      <c r="U75" s="51">
        <f t="shared" ca="1" si="22"/>
        <v>0</v>
      </c>
      <c r="V75" s="46">
        <f t="shared" ca="1" si="46"/>
        <v>5599938.4784983201</v>
      </c>
      <c r="W75" s="52">
        <f t="shared" ca="1" si="44"/>
        <v>25</v>
      </c>
      <c r="X75" s="55">
        <v>136</v>
      </c>
      <c r="Y75" s="19">
        <v>19</v>
      </c>
      <c r="Z75" s="44">
        <v>3.6701864000000001E-2</v>
      </c>
      <c r="AA75" s="17">
        <v>43651</v>
      </c>
      <c r="AB75" s="19">
        <v>13</v>
      </c>
      <c r="AC75" s="19">
        <v>100000</v>
      </c>
      <c r="AD75" s="18" t="s">
        <v>19</v>
      </c>
      <c r="AE75" s="18" t="s">
        <v>22</v>
      </c>
      <c r="AF75" s="20">
        <f t="shared" ca="1" si="47"/>
        <v>5599938.4784983201</v>
      </c>
      <c r="AG75" s="40"/>
      <c r="AH75" s="19">
        <f t="shared" ca="1" si="48"/>
        <v>263180.62531527999</v>
      </c>
      <c r="AI75" s="19">
        <f t="shared" ca="1" si="48"/>
        <v>268157.76509231998</v>
      </c>
      <c r="AJ75" s="19">
        <f t="shared" ca="1" si="48"/>
        <v>261871.10280776001</v>
      </c>
      <c r="AK75" s="19">
        <f t="shared" ca="1" si="48"/>
        <v>262339.41859239998</v>
      </c>
      <c r="AL75" s="19">
        <f t="shared" ca="1" si="48"/>
        <v>260981.81664303999</v>
      </c>
      <c r="AM75" s="19">
        <f t="shared" ca="1" si="48"/>
        <v>254629.09100328002</v>
      </c>
      <c r="AN75" s="19">
        <f t="shared" ca="1" si="48"/>
        <v>257377.32657959999</v>
      </c>
      <c r="AO75" s="19">
        <f t="shared" ca="1" si="48"/>
        <v>270628.16755816003</v>
      </c>
      <c r="AP75" s="19">
        <f t="shared" ca="1" si="48"/>
        <v>314677.74473096</v>
      </c>
      <c r="AQ75" s="19">
        <f t="shared" ca="1" si="48"/>
        <v>290381.11076295999</v>
      </c>
      <c r="AR75" s="19">
        <f t="shared" ca="1" si="48"/>
        <v>283795.32828680001</v>
      </c>
      <c r="AS75" s="19">
        <f t="shared" ca="1" si="48"/>
        <v>290754.73573847994</v>
      </c>
      <c r="AT75" s="19">
        <f t="shared" ca="1" si="48"/>
        <v>317475.16080503998</v>
      </c>
      <c r="AU75" s="19">
        <f t="shared" ca="1" si="48"/>
        <v>326787.52475775999</v>
      </c>
      <c r="AV75" s="19">
        <f t="shared" ca="1" si="48"/>
        <v>336107.96312055999</v>
      </c>
      <c r="AW75" s="19">
        <f t="shared" ca="1" si="48"/>
        <v>342592.44845208002</v>
      </c>
      <c r="AX75" s="19">
        <f t="shared" ca="1" si="45"/>
        <v>331277.63079952</v>
      </c>
      <c r="AY75" s="19">
        <f t="shared" ca="1" si="45"/>
        <v>333227.96785248001</v>
      </c>
      <c r="AZ75" s="19">
        <f t="shared" ca="1" si="45"/>
        <v>333695.54959983996</v>
      </c>
      <c r="BA75" s="19" t="str">
        <f t="shared" ca="1" si="45"/>
        <v/>
      </c>
      <c r="BB75" s="19" t="str">
        <f t="shared" ca="1" si="45"/>
        <v/>
      </c>
      <c r="BC75" s="19" t="str">
        <f t="shared" ca="1" si="45"/>
        <v/>
      </c>
      <c r="BD75" s="19" t="str">
        <f t="shared" ca="1" si="45"/>
        <v/>
      </c>
      <c r="BE75" s="19" t="str">
        <f t="shared" ca="1" si="45"/>
        <v/>
      </c>
      <c r="BF75" s="19" t="str">
        <f t="shared" ca="1" si="45"/>
        <v/>
      </c>
      <c r="BG75" s="19" t="str">
        <f t="shared" ca="1" si="45"/>
        <v/>
      </c>
      <c r="BH75" s="19" t="str">
        <f t="shared" ca="1" si="45"/>
        <v/>
      </c>
      <c r="BI75" s="19" t="str">
        <f t="shared" ca="1" si="45"/>
        <v/>
      </c>
      <c r="BJ75" s="19" t="str">
        <f t="shared" ca="1" si="45"/>
        <v/>
      </c>
      <c r="BK75" s="19" t="str">
        <f t="shared" ca="1" si="45"/>
        <v/>
      </c>
      <c r="BL75" s="19" t="str">
        <f t="shared" ca="1" si="34"/>
        <v/>
      </c>
      <c r="BM75" s="19" t="str">
        <f t="shared" ca="1" si="34"/>
        <v/>
      </c>
      <c r="BN75" s="19" t="str">
        <f t="shared" ca="1" si="34"/>
        <v/>
      </c>
      <c r="BO75" s="19" t="str">
        <f t="shared" ca="1" si="34"/>
        <v/>
      </c>
      <c r="BP75" s="19" t="str">
        <f t="shared" ca="1" si="34"/>
        <v/>
      </c>
      <c r="BQ75" s="20" t="str">
        <f t="shared" ca="1" si="34"/>
        <v/>
      </c>
    </row>
    <row r="76" spans="1:69" x14ac:dyDescent="0.25">
      <c r="J76" s="85">
        <f t="shared" ca="1" si="35"/>
        <v>0</v>
      </c>
      <c r="K76" s="86">
        <f t="shared" ca="1" si="36"/>
        <v>0</v>
      </c>
      <c r="L76" s="86">
        <f t="shared" ca="1" si="37"/>
        <v>0</v>
      </c>
      <c r="M76" s="86">
        <f t="shared" ca="1" si="38"/>
        <v>0</v>
      </c>
      <c r="N76" s="86">
        <f t="shared" ca="1" si="39"/>
        <v>0</v>
      </c>
      <c r="O76" s="87">
        <f t="shared" ca="1" si="40"/>
        <v>0</v>
      </c>
      <c r="P76" s="48">
        <f t="shared" ca="1" si="41"/>
        <v>0</v>
      </c>
      <c r="Q76" s="49">
        <f t="shared" si="42"/>
        <v>0.99</v>
      </c>
      <c r="R76" s="49">
        <f t="shared" si="43"/>
        <v>0.97</v>
      </c>
      <c r="S76" s="50">
        <f t="array" aca="1" ref="S76" ca="1">IF($U76=0,0,SUM(OFFSET($AH76,0,$W76,1,$U76)/OFFSET($AH$3,0,0,1,$U76)))</f>
        <v>0</v>
      </c>
      <c r="T76" s="51">
        <f t="array" aca="1" ref="T76" ca="1">IF(U76=0,0,SUM(OFFSET(AH76,0,W76,1,U76)))</f>
        <v>0</v>
      </c>
      <c r="U76" s="51">
        <f t="shared" ca="1" si="22"/>
        <v>0</v>
      </c>
      <c r="V76" s="46">
        <f t="shared" ca="1" si="46"/>
        <v>9088725.3296272513</v>
      </c>
      <c r="W76" s="52">
        <f t="shared" ca="1" si="44"/>
        <v>25</v>
      </c>
      <c r="X76" s="55">
        <v>189</v>
      </c>
      <c r="Y76" s="19">
        <v>9</v>
      </c>
      <c r="Z76" s="44">
        <v>3.0624985E-2</v>
      </c>
      <c r="AA76" s="17">
        <v>43651</v>
      </c>
      <c r="AB76" s="19">
        <v>26</v>
      </c>
      <c r="AC76" s="19">
        <v>500000</v>
      </c>
      <c r="AD76" s="18" t="s">
        <v>17</v>
      </c>
      <c r="AE76" s="18" t="s">
        <v>26</v>
      </c>
      <c r="AF76" s="20">
        <f t="shared" ca="1" si="47"/>
        <v>9088725.3296272513</v>
      </c>
      <c r="AG76" s="40"/>
      <c r="AH76" s="19">
        <f t="shared" ca="1" si="48"/>
        <v>989834.73393275007</v>
      </c>
      <c r="AI76" s="19">
        <f t="shared" ca="1" si="48"/>
        <v>1018283.8137485002</v>
      </c>
      <c r="AJ76" s="19">
        <f t="shared" ca="1" si="48"/>
        <v>995771.38727499999</v>
      </c>
      <c r="AK76" s="19">
        <f t="shared" ca="1" si="48"/>
        <v>980483.39476299996</v>
      </c>
      <c r="AL76" s="19">
        <f t="shared" ca="1" si="48"/>
        <v>982982.39353900007</v>
      </c>
      <c r="AM76" s="19">
        <f t="shared" ca="1" si="48"/>
        <v>947930.56695725012</v>
      </c>
      <c r="AN76" s="19">
        <f t="shared" ca="1" si="48"/>
        <v>971335.71174349997</v>
      </c>
      <c r="AO76" s="19">
        <f t="shared" ca="1" si="48"/>
        <v>1011825.0044120001</v>
      </c>
      <c r="AP76" s="19">
        <f t="shared" ca="1" si="48"/>
        <v>1190278.32325625</v>
      </c>
      <c r="AQ76" s="19" t="str">
        <f t="shared" ca="1" si="48"/>
        <v/>
      </c>
      <c r="AR76" s="19" t="str">
        <f t="shared" ca="1" si="48"/>
        <v/>
      </c>
      <c r="AS76" s="19" t="str">
        <f t="shared" ca="1" si="48"/>
        <v/>
      </c>
      <c r="AT76" s="19" t="str">
        <f t="shared" ca="1" si="48"/>
        <v/>
      </c>
      <c r="AU76" s="19" t="str">
        <f t="shared" ca="1" si="48"/>
        <v/>
      </c>
      <c r="AV76" s="19" t="str">
        <f t="shared" ca="1" si="48"/>
        <v/>
      </c>
      <c r="AW76" s="19" t="str">
        <f t="shared" ca="1" si="48"/>
        <v/>
      </c>
      <c r="AX76" s="19" t="str">
        <f t="shared" ca="1" si="45"/>
        <v/>
      </c>
      <c r="AY76" s="19" t="str">
        <f t="shared" ca="1" si="45"/>
        <v/>
      </c>
      <c r="AZ76" s="19" t="str">
        <f t="shared" ca="1" si="45"/>
        <v/>
      </c>
      <c r="BA76" s="19" t="str">
        <f t="shared" ca="1" si="45"/>
        <v/>
      </c>
      <c r="BB76" s="19" t="str">
        <f t="shared" ca="1" si="45"/>
        <v/>
      </c>
      <c r="BC76" s="19" t="str">
        <f t="shared" ca="1" si="45"/>
        <v/>
      </c>
      <c r="BD76" s="19" t="str">
        <f t="shared" ca="1" si="45"/>
        <v/>
      </c>
      <c r="BE76" s="19" t="str">
        <f t="shared" ca="1" si="45"/>
        <v/>
      </c>
      <c r="BF76" s="19" t="str">
        <f t="shared" ca="1" si="45"/>
        <v/>
      </c>
      <c r="BG76" s="19" t="str">
        <f t="shared" ca="1" si="45"/>
        <v/>
      </c>
      <c r="BH76" s="19" t="str">
        <f t="shared" ca="1" si="45"/>
        <v/>
      </c>
      <c r="BI76" s="19" t="str">
        <f t="shared" ca="1" si="45"/>
        <v/>
      </c>
      <c r="BJ76" s="19" t="str">
        <f t="shared" ca="1" si="45"/>
        <v/>
      </c>
      <c r="BK76" s="19" t="str">
        <f t="shared" ca="1" si="45"/>
        <v/>
      </c>
      <c r="BL76" s="19" t="str">
        <f t="shared" ca="1" si="34"/>
        <v/>
      </c>
      <c r="BM76" s="19" t="str">
        <f t="shared" ca="1" si="34"/>
        <v/>
      </c>
      <c r="BN76" s="19" t="str">
        <f t="shared" ca="1" si="34"/>
        <v/>
      </c>
      <c r="BO76" s="19" t="str">
        <f t="shared" ca="1" si="34"/>
        <v/>
      </c>
      <c r="BP76" s="19" t="str">
        <f t="shared" ca="1" si="34"/>
        <v/>
      </c>
      <c r="BQ76" s="20" t="str">
        <f t="shared" ca="1" si="34"/>
        <v/>
      </c>
    </row>
    <row r="77" spans="1:69" x14ac:dyDescent="0.25">
      <c r="J77" s="85">
        <f t="shared" ca="1" si="35"/>
        <v>199583.91826336569</v>
      </c>
      <c r="K77" s="86">
        <f t="shared" ca="1" si="36"/>
        <v>190520.59682090519</v>
      </c>
      <c r="L77" s="86">
        <f t="shared" ca="1" si="37"/>
        <v>190520.59682090519</v>
      </c>
      <c r="M77" s="86">
        <f t="shared" ca="1" si="38"/>
        <v>0</v>
      </c>
      <c r="N77" s="86">
        <f t="shared" ca="1" si="39"/>
        <v>0</v>
      </c>
      <c r="O77" s="87">
        <f t="shared" ca="1" si="40"/>
        <v>0</v>
      </c>
      <c r="P77" s="48">
        <f t="shared" ca="1" si="41"/>
        <v>571973.40828126192</v>
      </c>
      <c r="Q77" s="49">
        <f t="shared" si="42"/>
        <v>0.97</v>
      </c>
      <c r="R77" s="49">
        <f t="shared" si="43"/>
        <v>0.5</v>
      </c>
      <c r="S77" s="50">
        <f t="array" aca="1" ref="S77" ca="1">IF($U77=0,0,SUM(OFFSET($AH77,0,$W77,1,$U77)/OFFSET($AH$3,0,0,1,$U77)))</f>
        <v>1179326.6150129111</v>
      </c>
      <c r="T77" s="51">
        <f t="array" aca="1" ref="T77" ca="1">IF(U77=0,0,SUM(OFFSET(AH77,0,W77,1,U77)))</f>
        <v>1237404.1230412344</v>
      </c>
      <c r="U77" s="51">
        <f t="shared" ref="U77:U140" ca="1" si="49">IF(W77&gt;=Y77,0,DATEDIF($A$3+1,EDATE($AA77,$Y77),"m")+1)</f>
        <v>3</v>
      </c>
      <c r="V77" s="46">
        <f t="shared" ca="1" si="46"/>
        <v>9775304.5105149299</v>
      </c>
      <c r="W77" s="52">
        <f t="shared" ca="1" si="44"/>
        <v>25</v>
      </c>
      <c r="X77" s="55">
        <v>336</v>
      </c>
      <c r="Y77" s="19">
        <v>28</v>
      </c>
      <c r="Z77" s="44">
        <v>4.7537696999999997E-2</v>
      </c>
      <c r="AA77" s="17">
        <v>43655</v>
      </c>
      <c r="AB77" s="19">
        <v>13</v>
      </c>
      <c r="AC77" s="19">
        <v>100000</v>
      </c>
      <c r="AD77" s="18" t="s">
        <v>19</v>
      </c>
      <c r="AE77" s="18" t="s">
        <v>22</v>
      </c>
      <c r="AF77" s="20">
        <f t="shared" ca="1" si="47"/>
        <v>11012708.633556163</v>
      </c>
      <c r="AG77" s="40"/>
      <c r="AH77" s="19">
        <f t="shared" ca="1" si="48"/>
        <v>347230.55095103994</v>
      </c>
      <c r="AI77" s="19">
        <f t="shared" ca="1" si="48"/>
        <v>346494.19202450995</v>
      </c>
      <c r="AJ77" s="19">
        <f t="shared" ca="1" si="48"/>
        <v>338645.24287283997</v>
      </c>
      <c r="AK77" s="19">
        <f t="shared" ca="1" si="48"/>
        <v>334765.69142066996</v>
      </c>
      <c r="AL77" s="19">
        <f t="shared" ca="1" si="48"/>
        <v>336373.89171017997</v>
      </c>
      <c r="AM77" s="19">
        <f t="shared" ca="1" si="48"/>
        <v>329805.60811569</v>
      </c>
      <c r="AN77" s="19">
        <f t="shared" ca="1" si="48"/>
        <v>330999.27968735999</v>
      </c>
      <c r="AO77" s="19">
        <f t="shared" ca="1" si="48"/>
        <v>360537.30309527996</v>
      </c>
      <c r="AP77" s="19">
        <f t="shared" ca="1" si="48"/>
        <v>390921.97288676997</v>
      </c>
      <c r="AQ77" s="19">
        <f t="shared" ca="1" si="48"/>
        <v>380320.11570182996</v>
      </c>
      <c r="AR77" s="19">
        <f t="shared" ca="1" si="48"/>
        <v>366924.94344116998</v>
      </c>
      <c r="AS77" s="19">
        <f t="shared" ca="1" si="48"/>
        <v>382232.55725213996</v>
      </c>
      <c r="AT77" s="19">
        <f t="shared" ca="1" si="48"/>
        <v>414396.56304234004</v>
      </c>
      <c r="AU77" s="19">
        <f t="shared" ca="1" si="48"/>
        <v>426588.55619193002</v>
      </c>
      <c r="AV77" s="19">
        <f t="shared" ca="1" si="48"/>
        <v>435915.92772029992</v>
      </c>
      <c r="AW77" s="19">
        <f t="shared" ca="1" si="48"/>
        <v>434263.51737257995</v>
      </c>
      <c r="AX77" s="19">
        <f t="shared" ca="1" si="45"/>
        <v>424057.17382667999</v>
      </c>
      <c r="AY77" s="19">
        <f t="shared" ca="1" si="45"/>
        <v>431609.96312604001</v>
      </c>
      <c r="AZ77" s="19">
        <f t="shared" ca="1" si="45"/>
        <v>424996.04334242997</v>
      </c>
      <c r="BA77" s="19">
        <f t="shared" ca="1" si="45"/>
        <v>422768.90223797999</v>
      </c>
      <c r="BB77" s="19">
        <f t="shared" ca="1" si="45"/>
        <v>435536.57689824002</v>
      </c>
      <c r="BC77" s="19">
        <f t="shared" ca="1" si="45"/>
        <v>425490.9107682</v>
      </c>
      <c r="BD77" s="19">
        <f t="shared" ca="1" si="45"/>
        <v>421389.83364800992</v>
      </c>
      <c r="BE77" s="19">
        <f t="shared" ca="1" si="45"/>
        <v>422018.28200234991</v>
      </c>
      <c r="BF77" s="19">
        <f t="shared" ca="1" si="45"/>
        <v>411020.91117837001</v>
      </c>
      <c r="BG77" s="19">
        <f t="shared" ca="1" si="45"/>
        <v>411513.23353271279</v>
      </c>
      <c r="BH77" s="19">
        <f t="shared" ca="1" si="45"/>
        <v>412467.27146793908</v>
      </c>
      <c r="BI77" s="19">
        <f t="shared" ca="1" si="45"/>
        <v>413423.61804058251</v>
      </c>
      <c r="BJ77" s="19" t="str">
        <f t="shared" ca="1" si="45"/>
        <v/>
      </c>
      <c r="BK77" s="19" t="str">
        <f t="shared" ca="1" si="45"/>
        <v/>
      </c>
      <c r="BL77" s="19" t="str">
        <f t="shared" ca="1" si="34"/>
        <v/>
      </c>
      <c r="BM77" s="19" t="str">
        <f t="shared" ca="1" si="34"/>
        <v/>
      </c>
      <c r="BN77" s="19" t="str">
        <f t="shared" ca="1" si="34"/>
        <v/>
      </c>
      <c r="BO77" s="19" t="str">
        <f t="shared" ca="1" si="34"/>
        <v/>
      </c>
      <c r="BP77" s="19" t="str">
        <f t="shared" ca="1" si="34"/>
        <v/>
      </c>
      <c r="BQ77" s="20" t="str">
        <f t="shared" ca="1" si="34"/>
        <v/>
      </c>
    </row>
    <row r="78" spans="1:69" x14ac:dyDescent="0.25">
      <c r="J78" s="85">
        <f t="shared" ca="1" si="35"/>
        <v>0</v>
      </c>
      <c r="K78" s="86">
        <f t="shared" ca="1" si="36"/>
        <v>0</v>
      </c>
      <c r="L78" s="86">
        <f t="shared" ca="1" si="37"/>
        <v>0</v>
      </c>
      <c r="M78" s="86">
        <f t="shared" ca="1" si="38"/>
        <v>0</v>
      </c>
      <c r="N78" s="86">
        <f t="shared" ca="1" si="39"/>
        <v>0</v>
      </c>
      <c r="O78" s="87">
        <f t="shared" ca="1" si="40"/>
        <v>0</v>
      </c>
      <c r="P78" s="48">
        <f t="shared" ca="1" si="41"/>
        <v>0</v>
      </c>
      <c r="Q78" s="49">
        <f t="shared" si="42"/>
        <v>1</v>
      </c>
      <c r="R78" s="49">
        <f t="shared" si="43"/>
        <v>0.93</v>
      </c>
      <c r="S78" s="50">
        <f t="array" aca="1" ref="S78" ca="1">IF($U78=0,0,SUM(OFFSET($AH78,0,$W78,1,$U78)/OFFSET($AH$3,0,0,1,$U78)))</f>
        <v>0</v>
      </c>
      <c r="T78" s="51">
        <f t="array" aca="1" ref="T78" ca="1">IF(U78=0,0,SUM(OFFSET(AH78,0,W78,1,U78)))</f>
        <v>0</v>
      </c>
      <c r="U78" s="51">
        <f t="shared" ca="1" si="49"/>
        <v>0</v>
      </c>
      <c r="V78" s="46">
        <f t="shared" ca="1" si="46"/>
        <v>642696.24499999976</v>
      </c>
      <c r="W78" s="52">
        <f t="shared" ca="1" si="44"/>
        <v>25</v>
      </c>
      <c r="X78" s="55">
        <v>141</v>
      </c>
      <c r="Y78" s="19">
        <v>23</v>
      </c>
      <c r="Z78" s="44">
        <v>2.7943315E-2</v>
      </c>
      <c r="AA78" s="17">
        <v>43657</v>
      </c>
      <c r="AB78" s="19">
        <v>57</v>
      </c>
      <c r="AC78" s="19">
        <v>1000000</v>
      </c>
      <c r="AD78" s="18" t="s">
        <v>23</v>
      </c>
      <c r="AE78" s="18" t="s">
        <v>24</v>
      </c>
      <c r="AF78" s="20">
        <f t="shared" ca="1" si="47"/>
        <v>642696.24499999976</v>
      </c>
      <c r="AG78" s="40"/>
      <c r="AH78" s="19">
        <f t="shared" ca="1" si="48"/>
        <v>27943.314999999999</v>
      </c>
      <c r="AI78" s="19">
        <f t="shared" ca="1" si="48"/>
        <v>27943.314999999999</v>
      </c>
      <c r="AJ78" s="19">
        <f t="shared" ca="1" si="48"/>
        <v>27943.314999999999</v>
      </c>
      <c r="AK78" s="19">
        <f t="shared" ca="1" si="48"/>
        <v>27943.314999999999</v>
      </c>
      <c r="AL78" s="19">
        <f t="shared" ca="1" si="48"/>
        <v>27943.314999999999</v>
      </c>
      <c r="AM78" s="19">
        <f t="shared" ca="1" si="48"/>
        <v>27943.314999999999</v>
      </c>
      <c r="AN78" s="19">
        <f t="shared" ca="1" si="48"/>
        <v>27943.314999999999</v>
      </c>
      <c r="AO78" s="19">
        <f t="shared" ca="1" si="48"/>
        <v>27943.314999999999</v>
      </c>
      <c r="AP78" s="19">
        <f t="shared" ca="1" si="48"/>
        <v>27943.314999999999</v>
      </c>
      <c r="AQ78" s="19">
        <f t="shared" ca="1" si="48"/>
        <v>27943.314999999999</v>
      </c>
      <c r="AR78" s="19">
        <f t="shared" ca="1" si="48"/>
        <v>27943.314999999999</v>
      </c>
      <c r="AS78" s="19">
        <f t="shared" ca="1" si="48"/>
        <v>27943.314999999999</v>
      </c>
      <c r="AT78" s="19">
        <f t="shared" ca="1" si="48"/>
        <v>27943.314999999999</v>
      </c>
      <c r="AU78" s="19">
        <f t="shared" ca="1" si="48"/>
        <v>27943.314999999999</v>
      </c>
      <c r="AV78" s="19">
        <f t="shared" ca="1" si="48"/>
        <v>27943.314999999999</v>
      </c>
      <c r="AW78" s="19">
        <f t="shared" ca="1" si="48"/>
        <v>27943.314999999999</v>
      </c>
      <c r="AX78" s="19">
        <f t="shared" ca="1" si="45"/>
        <v>27943.314999999999</v>
      </c>
      <c r="AY78" s="19">
        <f t="shared" ca="1" si="45"/>
        <v>27943.314999999999</v>
      </c>
      <c r="AZ78" s="19">
        <f t="shared" ca="1" si="45"/>
        <v>27943.314999999999</v>
      </c>
      <c r="BA78" s="19">
        <f t="shared" ca="1" si="45"/>
        <v>27943.314999999999</v>
      </c>
      <c r="BB78" s="19">
        <f t="shared" ca="1" si="45"/>
        <v>27943.314999999999</v>
      </c>
      <c r="BC78" s="19">
        <f t="shared" ca="1" si="45"/>
        <v>27943.314999999999</v>
      </c>
      <c r="BD78" s="19">
        <f t="shared" ca="1" si="45"/>
        <v>27943.314999999999</v>
      </c>
      <c r="BE78" s="19" t="str">
        <f t="shared" ca="1" si="45"/>
        <v/>
      </c>
      <c r="BF78" s="19" t="str">
        <f t="shared" ca="1" si="45"/>
        <v/>
      </c>
      <c r="BG78" s="19" t="str">
        <f t="shared" ca="1" si="45"/>
        <v/>
      </c>
      <c r="BH78" s="19" t="str">
        <f t="shared" ca="1" si="45"/>
        <v/>
      </c>
      <c r="BI78" s="19" t="str">
        <f t="shared" ca="1" si="45"/>
        <v/>
      </c>
      <c r="BJ78" s="19" t="str">
        <f t="shared" ca="1" si="45"/>
        <v/>
      </c>
      <c r="BK78" s="19" t="str">
        <f t="shared" ca="1" si="45"/>
        <v/>
      </c>
      <c r="BL78" s="19" t="str">
        <f t="shared" ca="1" si="34"/>
        <v/>
      </c>
      <c r="BM78" s="19" t="str">
        <f t="shared" ca="1" si="34"/>
        <v/>
      </c>
      <c r="BN78" s="19" t="str">
        <f t="shared" ca="1" si="34"/>
        <v/>
      </c>
      <c r="BO78" s="19" t="str">
        <f t="shared" ca="1" si="34"/>
        <v/>
      </c>
      <c r="BP78" s="19" t="str">
        <f t="shared" ca="1" si="34"/>
        <v/>
      </c>
      <c r="BQ78" s="20" t="str">
        <f t="shared" ca="1" si="34"/>
        <v/>
      </c>
    </row>
    <row r="79" spans="1:69" x14ac:dyDescent="0.25">
      <c r="J79" s="85">
        <f t="shared" ca="1" si="35"/>
        <v>823678.27228956961</v>
      </c>
      <c r="K79" s="86">
        <f t="shared" ca="1" si="36"/>
        <v>786254.53981497337</v>
      </c>
      <c r="L79" s="86">
        <f t="shared" ca="1" si="37"/>
        <v>786254.53981497337</v>
      </c>
      <c r="M79" s="86">
        <f t="shared" ca="1" si="38"/>
        <v>716330.13539967395</v>
      </c>
      <c r="N79" s="86">
        <f t="shared" ca="1" si="39"/>
        <v>683690.30425074545</v>
      </c>
      <c r="O79" s="87">
        <f t="shared" ca="1" si="40"/>
        <v>652495.96421531925</v>
      </c>
      <c r="P79" s="48">
        <f t="shared" ca="1" si="41"/>
        <v>5629642.152236172</v>
      </c>
      <c r="Q79" s="49">
        <f t="shared" si="42"/>
        <v>0.97</v>
      </c>
      <c r="R79" s="49">
        <f t="shared" si="43"/>
        <v>0.5</v>
      </c>
      <c r="S79" s="50">
        <f t="array" aca="1" ref="S79" ca="1">IF($U79=0,0,SUM(OFFSET($AH79,0,$W79,1,$U79)/OFFSET($AH$3,0,0,1,$U79)))</f>
        <v>11607509.592239531</v>
      </c>
      <c r="T79" s="51">
        <f t="array" aca="1" ref="T79" ca="1">IF(U79=0,0,SUM(OFFSET(AH79,0,W79,1,U79)))</f>
        <v>13690714.15303449</v>
      </c>
      <c r="U79" s="51">
        <f t="shared" ca="1" si="49"/>
        <v>8</v>
      </c>
      <c r="V79" s="46">
        <f t="shared" ca="1" si="46"/>
        <v>40214036.050215594</v>
      </c>
      <c r="W79" s="52">
        <f t="shared" ca="1" si="44"/>
        <v>25</v>
      </c>
      <c r="X79" s="55">
        <v>240</v>
      </c>
      <c r="Y79" s="19">
        <v>33</v>
      </c>
      <c r="Z79" s="44">
        <v>3.9206791999999997E-2</v>
      </c>
      <c r="AA79" s="17">
        <v>43665</v>
      </c>
      <c r="AB79" s="19">
        <v>13</v>
      </c>
      <c r="AC79" s="19">
        <v>500000</v>
      </c>
      <c r="AD79" s="18" t="s">
        <v>19</v>
      </c>
      <c r="AE79" s="18" t="s">
        <v>22</v>
      </c>
      <c r="AF79" s="20">
        <f t="shared" ca="1" si="47"/>
        <v>53904750.20325008</v>
      </c>
      <c r="AG79" s="40"/>
      <c r="AH79" s="19">
        <f t="shared" ca="1" si="48"/>
        <v>1435413.5842891999</v>
      </c>
      <c r="AI79" s="19">
        <f t="shared" ca="1" si="48"/>
        <v>1396528.2879835998</v>
      </c>
      <c r="AJ79" s="19">
        <f t="shared" ca="1" si="48"/>
        <v>1394387.5971404</v>
      </c>
      <c r="AK79" s="19">
        <f t="shared" ca="1" si="48"/>
        <v>1382653.0042947999</v>
      </c>
      <c r="AL79" s="19">
        <f t="shared" ca="1" si="48"/>
        <v>1366209.6757299998</v>
      </c>
      <c r="AM79" s="19">
        <f t="shared" ca="1" si="48"/>
        <v>1343534.4275767996</v>
      </c>
      <c r="AN79" s="19">
        <f t="shared" ca="1" si="48"/>
        <v>1354363.3435271999</v>
      </c>
      <c r="AO79" s="19">
        <f t="shared" ca="1" si="48"/>
        <v>1664095.0399875997</v>
      </c>
      <c r="AP79" s="19">
        <f t="shared" ca="1" si="48"/>
        <v>1570447.656956</v>
      </c>
      <c r="AQ79" s="19">
        <f t="shared" ca="1" si="48"/>
        <v>1547535.2077112</v>
      </c>
      <c r="AR79" s="19">
        <f t="shared" ca="1" si="48"/>
        <v>1534796.9209904</v>
      </c>
      <c r="AS79" s="19">
        <f t="shared" ca="1" si="48"/>
        <v>1601246.5524116</v>
      </c>
      <c r="AT79" s="19">
        <f t="shared" ca="1" si="48"/>
        <v>1712162.5669796001</v>
      </c>
      <c r="AU79" s="19">
        <f t="shared" ca="1" si="48"/>
        <v>1743874.9806888001</v>
      </c>
      <c r="AV79" s="19">
        <f t="shared" ca="1" si="48"/>
        <v>1789870.4287236</v>
      </c>
      <c r="AW79" s="19">
        <f t="shared" ca="1" si="48"/>
        <v>1768841.8658343998</v>
      </c>
      <c r="AX79" s="19">
        <f t="shared" ca="1" si="45"/>
        <v>1760898.5697752</v>
      </c>
      <c r="AY79" s="19">
        <f t="shared" ca="1" si="45"/>
        <v>1751179.2060383998</v>
      </c>
      <c r="AZ79" s="19">
        <f t="shared" ca="1" si="45"/>
        <v>1742153.8025200001</v>
      </c>
      <c r="BA79" s="19">
        <f t="shared" ca="1" si="45"/>
        <v>1727398.3263508</v>
      </c>
      <c r="BB79" s="19">
        <f t="shared" ca="1" si="45"/>
        <v>1773327.1228391998</v>
      </c>
      <c r="BC79" s="19">
        <f t="shared" ca="1" si="45"/>
        <v>1762457.0397571996</v>
      </c>
      <c r="BD79" s="19">
        <f t="shared" ca="1" si="45"/>
        <v>1685780.3166427999</v>
      </c>
      <c r="BE79" s="19">
        <f t="shared" ca="1" si="45"/>
        <v>1716616.4585507999</v>
      </c>
      <c r="BF79" s="19">
        <f t="shared" ca="1" si="45"/>
        <v>1688264.0669159999</v>
      </c>
      <c r="BG79" s="19">
        <f t="shared" ca="1" si="45"/>
        <v>1698305.7160609683</v>
      </c>
      <c r="BH79" s="19">
        <f t="shared" ca="1" si="45"/>
        <v>1702200.5501148908</v>
      </c>
      <c r="BI79" s="19">
        <f t="shared" ca="1" si="45"/>
        <v>1706105.9788084188</v>
      </c>
      <c r="BJ79" s="19">
        <f t="shared" ca="1" si="45"/>
        <v>1709776.6453444283</v>
      </c>
      <c r="BK79" s="19">
        <f t="shared" ca="1" si="45"/>
        <v>1713463.5832601704</v>
      </c>
      <c r="BL79" s="19">
        <f t="shared" ca="1" si="34"/>
        <v>1717048.5953271585</v>
      </c>
      <c r="BM79" s="19">
        <f t="shared" ca="1" si="34"/>
        <v>1720203.6339355716</v>
      </c>
      <c r="BN79" s="19">
        <f t="shared" ca="1" si="34"/>
        <v>1723609.4501828805</v>
      </c>
      <c r="BO79" s="19" t="str">
        <f t="shared" ca="1" si="34"/>
        <v/>
      </c>
      <c r="BP79" s="19" t="str">
        <f t="shared" ca="1" si="34"/>
        <v/>
      </c>
      <c r="BQ79" s="20" t="str">
        <f t="shared" ca="1" si="34"/>
        <v/>
      </c>
    </row>
    <row r="80" spans="1:69" x14ac:dyDescent="0.25">
      <c r="J80" s="85">
        <f t="shared" ca="1" si="35"/>
        <v>0</v>
      </c>
      <c r="K80" s="86">
        <f t="shared" ca="1" si="36"/>
        <v>0</v>
      </c>
      <c r="L80" s="86">
        <f t="shared" ca="1" si="37"/>
        <v>0</v>
      </c>
      <c r="M80" s="86">
        <f t="shared" ca="1" si="38"/>
        <v>0</v>
      </c>
      <c r="N80" s="86">
        <f t="shared" ca="1" si="39"/>
        <v>0</v>
      </c>
      <c r="O80" s="87">
        <f t="shared" ca="1" si="40"/>
        <v>0</v>
      </c>
      <c r="P80" s="48">
        <f t="shared" ca="1" si="41"/>
        <v>0</v>
      </c>
      <c r="Q80" s="49">
        <f t="shared" si="42"/>
        <v>0.98</v>
      </c>
      <c r="R80" s="49">
        <f t="shared" si="43"/>
        <v>0.97</v>
      </c>
      <c r="S80" s="50">
        <f t="array" aca="1" ref="S80" ca="1">IF($U80=0,0,SUM(OFFSET($AH80,0,$W80,1,$U80)/OFFSET($AH$3,0,0,1,$U80)))</f>
        <v>0</v>
      </c>
      <c r="T80" s="51">
        <f t="array" aca="1" ref="T80" ca="1">IF(U80=0,0,SUM(OFFSET(AH80,0,W80,1,U80)))</f>
        <v>0</v>
      </c>
      <c r="U80" s="51">
        <f t="shared" ca="1" si="49"/>
        <v>0</v>
      </c>
      <c r="V80" s="46">
        <f t="shared" ca="1" si="46"/>
        <v>5192540.4882690506</v>
      </c>
      <c r="W80" s="52">
        <f t="shared" ca="1" si="44"/>
        <v>25</v>
      </c>
      <c r="X80" s="55">
        <v>203</v>
      </c>
      <c r="Y80" s="19">
        <v>19</v>
      </c>
      <c r="Z80" s="44">
        <v>1.5545921000000001E-2</v>
      </c>
      <c r="AA80" s="17">
        <v>43667</v>
      </c>
      <c r="AB80" s="19">
        <v>80</v>
      </c>
      <c r="AC80" s="19">
        <v>250000</v>
      </c>
      <c r="AD80" s="18" t="s">
        <v>17</v>
      </c>
      <c r="AE80" s="18" t="s">
        <v>20</v>
      </c>
      <c r="AF80" s="20">
        <f t="shared" ca="1" si="47"/>
        <v>5192540.4882690506</v>
      </c>
      <c r="AG80" s="40"/>
      <c r="AH80" s="19">
        <f t="shared" ca="1" si="48"/>
        <v>259554.69701600005</v>
      </c>
      <c r="AI80" s="19">
        <f t="shared" ca="1" si="48"/>
        <v>248146.71153817503</v>
      </c>
      <c r="AJ80" s="19">
        <f t="shared" ca="1" si="48"/>
        <v>248556.73520455003</v>
      </c>
      <c r="AK80" s="19">
        <f t="shared" ca="1" si="48"/>
        <v>248817.518029325</v>
      </c>
      <c r="AL80" s="19">
        <f t="shared" ca="1" si="48"/>
        <v>242543.961609775</v>
      </c>
      <c r="AM80" s="19">
        <f t="shared" ca="1" si="48"/>
        <v>238884.06315835001</v>
      </c>
      <c r="AN80" s="19">
        <f t="shared" ca="1" si="48"/>
        <v>247729.30355932502</v>
      </c>
      <c r="AO80" s="19">
        <f t="shared" ca="1" si="48"/>
        <v>303317.63057507505</v>
      </c>
      <c r="AP80" s="19">
        <f t="shared" ca="1" si="48"/>
        <v>290186.76840242505</v>
      </c>
      <c r="AQ80" s="19">
        <f t="shared" ca="1" si="48"/>
        <v>281140.596972525</v>
      </c>
      <c r="AR80" s="19">
        <f t="shared" ca="1" si="48"/>
        <v>270392.14719312504</v>
      </c>
      <c r="AS80" s="19">
        <f t="shared" ca="1" si="48"/>
        <v>279682.00093470002</v>
      </c>
      <c r="AT80" s="19">
        <f t="shared" ca="1" si="48"/>
        <v>286709.92317077506</v>
      </c>
      <c r="AU80" s="19">
        <f t="shared" ca="1" si="48"/>
        <v>291609.99746997503</v>
      </c>
      <c r="AV80" s="19">
        <f t="shared" ca="1" si="48"/>
        <v>302282.66088450002</v>
      </c>
      <c r="AW80" s="19">
        <f t="shared" ca="1" si="48"/>
        <v>295419.13676300005</v>
      </c>
      <c r="AX80" s="19">
        <f t="shared" ca="1" si="45"/>
        <v>284939.24276887497</v>
      </c>
      <c r="AY80" s="19">
        <f t="shared" ca="1" si="45"/>
        <v>285092.75873875001</v>
      </c>
      <c r="AZ80" s="19">
        <f t="shared" ca="1" si="45"/>
        <v>287534.63427982503</v>
      </c>
      <c r="BA80" s="19" t="str">
        <f t="shared" ca="1" si="45"/>
        <v/>
      </c>
      <c r="BB80" s="19" t="str">
        <f t="shared" ca="1" si="45"/>
        <v/>
      </c>
      <c r="BC80" s="19" t="str">
        <f t="shared" ca="1" si="45"/>
        <v/>
      </c>
      <c r="BD80" s="19" t="str">
        <f t="shared" ca="1" si="45"/>
        <v/>
      </c>
      <c r="BE80" s="19" t="str">
        <f t="shared" ca="1" si="45"/>
        <v/>
      </c>
      <c r="BF80" s="19" t="str">
        <f t="shared" ca="1" si="45"/>
        <v/>
      </c>
      <c r="BG80" s="19" t="str">
        <f t="shared" ca="1" si="45"/>
        <v/>
      </c>
      <c r="BH80" s="19" t="str">
        <f t="shared" ca="1" si="45"/>
        <v/>
      </c>
      <c r="BI80" s="19" t="str">
        <f t="shared" ca="1" si="45"/>
        <v/>
      </c>
      <c r="BJ80" s="19" t="str">
        <f t="shared" ca="1" si="45"/>
        <v/>
      </c>
      <c r="BK80" s="19" t="str">
        <f t="shared" ca="1" si="45"/>
        <v/>
      </c>
      <c r="BL80" s="19" t="str">
        <f t="shared" ca="1" si="34"/>
        <v/>
      </c>
      <c r="BM80" s="19" t="str">
        <f t="shared" ca="1" si="34"/>
        <v/>
      </c>
      <c r="BN80" s="19" t="str">
        <f t="shared" ca="1" si="34"/>
        <v/>
      </c>
      <c r="BO80" s="19" t="str">
        <f t="shared" ca="1" si="34"/>
        <v/>
      </c>
      <c r="BP80" s="19" t="str">
        <f t="shared" ca="1" si="34"/>
        <v/>
      </c>
      <c r="BQ80" s="20" t="str">
        <f t="shared" ca="1" si="34"/>
        <v/>
      </c>
    </row>
    <row r="81" spans="10:69" x14ac:dyDescent="0.25">
      <c r="J81" s="85">
        <f t="shared" ca="1" si="35"/>
        <v>0</v>
      </c>
      <c r="K81" s="86">
        <f t="shared" ca="1" si="36"/>
        <v>0</v>
      </c>
      <c r="L81" s="86">
        <f t="shared" ca="1" si="37"/>
        <v>0</v>
      </c>
      <c r="M81" s="86">
        <f t="shared" ca="1" si="38"/>
        <v>0</v>
      </c>
      <c r="N81" s="86">
        <f t="shared" ca="1" si="39"/>
        <v>0</v>
      </c>
      <c r="O81" s="87">
        <f t="shared" ca="1" si="40"/>
        <v>0</v>
      </c>
      <c r="P81" s="48">
        <f t="shared" ca="1" si="41"/>
        <v>0</v>
      </c>
      <c r="Q81" s="49">
        <f t="shared" si="42"/>
        <v>0.99</v>
      </c>
      <c r="R81" s="49">
        <f t="shared" si="43"/>
        <v>0.97</v>
      </c>
      <c r="S81" s="50">
        <f t="array" aca="1" ref="S81" ca="1">IF($U81=0,0,SUM(OFFSET($AH81,0,$W81,1,$U81)/OFFSET($AH$3,0,0,1,$U81)))</f>
        <v>0</v>
      </c>
      <c r="T81" s="51">
        <f t="array" aca="1" ref="T81" ca="1">IF(U81=0,0,SUM(OFFSET(AH81,0,W81,1,U81)))</f>
        <v>0</v>
      </c>
      <c r="U81" s="51">
        <f t="shared" ca="1" si="49"/>
        <v>0</v>
      </c>
      <c r="V81" s="46">
        <f t="shared" ca="1" si="46"/>
        <v>5274166.7648282405</v>
      </c>
      <c r="W81" s="52">
        <f t="shared" ca="1" si="44"/>
        <v>25</v>
      </c>
      <c r="X81" s="55">
        <v>160</v>
      </c>
      <c r="Y81" s="19">
        <v>23</v>
      </c>
      <c r="Z81" s="44">
        <v>3.2208117000000001E-2</v>
      </c>
      <c r="AA81" s="17">
        <v>43669</v>
      </c>
      <c r="AB81" s="19">
        <v>26</v>
      </c>
      <c r="AC81" s="19">
        <v>100000</v>
      </c>
      <c r="AD81" s="18" t="s">
        <v>17</v>
      </c>
      <c r="AE81" s="18" t="s">
        <v>26</v>
      </c>
      <c r="AF81" s="20">
        <f t="shared" ca="1" si="47"/>
        <v>5274166.7648282405</v>
      </c>
      <c r="AG81" s="40"/>
      <c r="AH81" s="19">
        <f t="shared" ca="1" si="48"/>
        <v>211348.37542932003</v>
      </c>
      <c r="AI81" s="19">
        <f t="shared" ca="1" si="48"/>
        <v>205644.63998978998</v>
      </c>
      <c r="AJ81" s="19">
        <f t="shared" ca="1" si="48"/>
        <v>204951.84339312001</v>
      </c>
      <c r="AK81" s="19">
        <f t="shared" ca="1" si="48"/>
        <v>205198.23548816997</v>
      </c>
      <c r="AL81" s="19">
        <f t="shared" ca="1" si="48"/>
        <v>201001.51784307</v>
      </c>
      <c r="AM81" s="19">
        <f t="shared" ca="1" si="48"/>
        <v>199156.63690131</v>
      </c>
      <c r="AN81" s="19">
        <f t="shared" ca="1" si="48"/>
        <v>207100.76895935999</v>
      </c>
      <c r="AO81" s="19">
        <f t="shared" ca="1" si="48"/>
        <v>251365.99455831005</v>
      </c>
      <c r="AP81" s="19">
        <f t="shared" ca="1" si="48"/>
        <v>248136.48666672004</v>
      </c>
      <c r="AQ81" s="19">
        <f t="shared" ca="1" si="48"/>
        <v>231513.23332068001</v>
      </c>
      <c r="AR81" s="19">
        <f t="shared" ca="1" si="48"/>
        <v>223793.26975695003</v>
      </c>
      <c r="AS81" s="19">
        <f t="shared" ca="1" si="48"/>
        <v>227995.14070077002</v>
      </c>
      <c r="AT81" s="19">
        <f t="shared" ca="1" si="48"/>
        <v>238661.82488883001</v>
      </c>
      <c r="AU81" s="19">
        <f t="shared" ca="1" si="48"/>
        <v>245654.85125187002</v>
      </c>
      <c r="AV81" s="19">
        <f t="shared" ca="1" si="48"/>
        <v>248263.06456653003</v>
      </c>
      <c r="AW81" s="19">
        <f t="shared" ca="1" si="48"/>
        <v>244820.33894040002</v>
      </c>
      <c r="AX81" s="19">
        <f t="shared" ca="1" si="45"/>
        <v>242687.51743266001</v>
      </c>
      <c r="AY81" s="19">
        <f t="shared" ca="1" si="45"/>
        <v>239504.38922955006</v>
      </c>
      <c r="AZ81" s="19">
        <f t="shared" ca="1" si="45"/>
        <v>238286.27824461</v>
      </c>
      <c r="BA81" s="19">
        <f t="shared" ca="1" si="45"/>
        <v>240299.92971945004</v>
      </c>
      <c r="BB81" s="19">
        <f t="shared" ca="1" si="45"/>
        <v>246139.90549389002</v>
      </c>
      <c r="BC81" s="19">
        <f t="shared" ca="1" si="45"/>
        <v>236988.29112950998</v>
      </c>
      <c r="BD81" s="19">
        <f t="shared" ca="1" si="45"/>
        <v>235654.23092337002</v>
      </c>
      <c r="BE81" s="19" t="str">
        <f t="shared" ca="1" si="45"/>
        <v/>
      </c>
      <c r="BF81" s="19" t="str">
        <f t="shared" ca="1" si="45"/>
        <v/>
      </c>
      <c r="BG81" s="19" t="str">
        <f t="shared" ca="1" si="45"/>
        <v/>
      </c>
      <c r="BH81" s="19" t="str">
        <f t="shared" ca="1" si="45"/>
        <v/>
      </c>
      <c r="BI81" s="19" t="str">
        <f t="shared" ca="1" si="45"/>
        <v/>
      </c>
      <c r="BJ81" s="19" t="str">
        <f t="shared" ca="1" si="45"/>
        <v/>
      </c>
      <c r="BK81" s="19" t="str">
        <f t="shared" ca="1" si="45"/>
        <v/>
      </c>
      <c r="BL81" s="19" t="str">
        <f t="shared" ca="1" si="34"/>
        <v/>
      </c>
      <c r="BM81" s="19" t="str">
        <f t="shared" ca="1" si="34"/>
        <v/>
      </c>
      <c r="BN81" s="19" t="str">
        <f t="shared" ca="1" si="34"/>
        <v/>
      </c>
      <c r="BO81" s="19" t="str">
        <f t="shared" ca="1" si="34"/>
        <v/>
      </c>
      <c r="BP81" s="19" t="str">
        <f t="shared" ca="1" si="34"/>
        <v/>
      </c>
      <c r="BQ81" s="20" t="str">
        <f t="shared" ca="1" si="34"/>
        <v/>
      </c>
    </row>
    <row r="82" spans="10:69" x14ac:dyDescent="0.25">
      <c r="J82" s="85">
        <f t="shared" ca="1" si="35"/>
        <v>0</v>
      </c>
      <c r="K82" s="86">
        <f t="shared" ca="1" si="36"/>
        <v>0</v>
      </c>
      <c r="L82" s="86">
        <f t="shared" ca="1" si="37"/>
        <v>0</v>
      </c>
      <c r="M82" s="86">
        <f t="shared" ca="1" si="38"/>
        <v>0</v>
      </c>
      <c r="N82" s="86">
        <f t="shared" ca="1" si="39"/>
        <v>0</v>
      </c>
      <c r="O82" s="87">
        <f t="shared" ca="1" si="40"/>
        <v>0</v>
      </c>
      <c r="P82" s="48">
        <f t="shared" ca="1" si="41"/>
        <v>0</v>
      </c>
      <c r="Q82" s="49">
        <f t="shared" si="42"/>
        <v>0.99</v>
      </c>
      <c r="R82" s="49">
        <f t="shared" si="43"/>
        <v>0.5</v>
      </c>
      <c r="S82" s="50">
        <f t="array" aca="1" ref="S82" ca="1">IF($U82=0,0,SUM(OFFSET($AH82,0,$W82,1,$U82)/OFFSET($AH$3,0,0,1,$U82)))</f>
        <v>0</v>
      </c>
      <c r="T82" s="51">
        <f t="array" aca="1" ref="T82" ca="1">IF(U82=0,0,SUM(OFFSET(AH82,0,W82,1,U82)))</f>
        <v>0</v>
      </c>
      <c r="U82" s="51">
        <f t="shared" ca="1" si="49"/>
        <v>0</v>
      </c>
      <c r="V82" s="46">
        <f t="shared" ca="1" si="46"/>
        <v>13677431.753208002</v>
      </c>
      <c r="W82" s="52">
        <f t="shared" ca="1" si="44"/>
        <v>25</v>
      </c>
      <c r="X82" s="55">
        <v>289</v>
      </c>
      <c r="Y82" s="19">
        <v>21</v>
      </c>
      <c r="Z82" s="44">
        <v>3.2002240000000001E-2</v>
      </c>
      <c r="AA82" s="17">
        <v>43669</v>
      </c>
      <c r="AB82" s="19">
        <v>26</v>
      </c>
      <c r="AC82" s="19">
        <v>250000</v>
      </c>
      <c r="AD82" s="18" t="s">
        <v>19</v>
      </c>
      <c r="AE82" s="18" t="s">
        <v>26</v>
      </c>
      <c r="AF82" s="20">
        <f t="shared" ca="1" si="47"/>
        <v>13677431.753208002</v>
      </c>
      <c r="AG82" s="40"/>
      <c r="AH82" s="19">
        <f t="shared" ca="1" si="48"/>
        <v>582690.38547199999</v>
      </c>
      <c r="AI82" s="19">
        <f t="shared" ca="1" si="48"/>
        <v>564819.53460000001</v>
      </c>
      <c r="AJ82" s="19">
        <f t="shared" ca="1" si="48"/>
        <v>567396.51497600006</v>
      </c>
      <c r="AK82" s="19">
        <f t="shared" ca="1" si="48"/>
        <v>564205.0915920001</v>
      </c>
      <c r="AL82" s="19">
        <f t="shared" ca="1" si="48"/>
        <v>555062.85168000008</v>
      </c>
      <c r="AM82" s="19">
        <f t="shared" ca="1" si="48"/>
        <v>548187.17041600007</v>
      </c>
      <c r="AN82" s="19">
        <f t="shared" ca="1" si="48"/>
        <v>555391.67469600006</v>
      </c>
      <c r="AO82" s="19">
        <f t="shared" ca="1" si="48"/>
        <v>673288.72691199987</v>
      </c>
      <c r="AP82" s="19">
        <f t="shared" ca="1" si="48"/>
        <v>669507.66225599998</v>
      </c>
      <c r="AQ82" s="19">
        <f t="shared" ca="1" si="48"/>
        <v>627588.72813600011</v>
      </c>
      <c r="AR82" s="19">
        <f t="shared" ca="1" si="48"/>
        <v>622671.58396000008</v>
      </c>
      <c r="AS82" s="19">
        <f t="shared" ca="1" si="48"/>
        <v>652768.89062399999</v>
      </c>
      <c r="AT82" s="19">
        <f t="shared" ca="1" si="48"/>
        <v>701923.53120800015</v>
      </c>
      <c r="AU82" s="19">
        <f t="shared" ca="1" si="48"/>
        <v>715900.50952800014</v>
      </c>
      <c r="AV82" s="19">
        <f t="shared" ca="1" si="48"/>
        <v>730901.55952800007</v>
      </c>
      <c r="AW82" s="19">
        <f t="shared" ca="1" si="48"/>
        <v>722164.94800800015</v>
      </c>
      <c r="AX82" s="19">
        <f t="shared" ca="1" si="45"/>
        <v>736610.75914400013</v>
      </c>
      <c r="AY82" s="19">
        <f t="shared" ca="1" si="45"/>
        <v>723320.22887200001</v>
      </c>
      <c r="AZ82" s="19">
        <f t="shared" ca="1" si="45"/>
        <v>717333.40982399997</v>
      </c>
      <c r="BA82" s="19">
        <f t="shared" ca="1" si="45"/>
        <v>709308.04808800004</v>
      </c>
      <c r="BB82" s="19">
        <f t="shared" ca="1" si="45"/>
        <v>736389.94368800009</v>
      </c>
      <c r="BC82" s="19" t="str">
        <f t="shared" ca="1" si="45"/>
        <v/>
      </c>
      <c r="BD82" s="19" t="str">
        <f t="shared" ca="1" si="45"/>
        <v/>
      </c>
      <c r="BE82" s="19" t="str">
        <f t="shared" ca="1" si="45"/>
        <v/>
      </c>
      <c r="BF82" s="19" t="str">
        <f t="shared" ca="1" si="45"/>
        <v/>
      </c>
      <c r="BG82" s="19" t="str">
        <f t="shared" ca="1" si="45"/>
        <v/>
      </c>
      <c r="BH82" s="19" t="str">
        <f t="shared" ca="1" si="45"/>
        <v/>
      </c>
      <c r="BI82" s="19" t="str">
        <f t="shared" ca="1" si="45"/>
        <v/>
      </c>
      <c r="BJ82" s="19" t="str">
        <f t="shared" ca="1" si="45"/>
        <v/>
      </c>
      <c r="BK82" s="19" t="str">
        <f t="shared" ca="1" si="45"/>
        <v/>
      </c>
      <c r="BL82" s="19" t="str">
        <f t="shared" ca="1" si="34"/>
        <v/>
      </c>
      <c r="BM82" s="19" t="str">
        <f t="shared" ca="1" si="34"/>
        <v/>
      </c>
      <c r="BN82" s="19" t="str">
        <f t="shared" ca="1" si="34"/>
        <v/>
      </c>
      <c r="BO82" s="19" t="str">
        <f t="shared" ca="1" si="34"/>
        <v/>
      </c>
      <c r="BP82" s="19" t="str">
        <f t="shared" ca="1" si="34"/>
        <v/>
      </c>
      <c r="BQ82" s="20" t="str">
        <f t="shared" ca="1" si="34"/>
        <v/>
      </c>
    </row>
    <row r="83" spans="10:69" x14ac:dyDescent="0.25">
      <c r="J83" s="85">
        <f t="shared" ca="1" si="35"/>
        <v>0</v>
      </c>
      <c r="K83" s="86">
        <f t="shared" ca="1" si="36"/>
        <v>0</v>
      </c>
      <c r="L83" s="86">
        <f t="shared" ca="1" si="37"/>
        <v>0</v>
      </c>
      <c r="M83" s="86">
        <f t="shared" ca="1" si="38"/>
        <v>0</v>
      </c>
      <c r="N83" s="86">
        <f t="shared" ca="1" si="39"/>
        <v>0</v>
      </c>
      <c r="O83" s="87">
        <f t="shared" ca="1" si="40"/>
        <v>0</v>
      </c>
      <c r="P83" s="48">
        <f t="shared" ca="1" si="41"/>
        <v>0</v>
      </c>
      <c r="Q83" s="49">
        <f t="shared" si="42"/>
        <v>0.97</v>
      </c>
      <c r="R83" s="49">
        <f t="shared" si="43"/>
        <v>0.5</v>
      </c>
      <c r="S83" s="50">
        <f t="array" aca="1" ref="S83" ca="1">IF($U83=0,0,SUM(OFFSET($AH83,0,$W83,1,$U83)/OFFSET($AH$3,0,0,1,$U83)))</f>
        <v>0</v>
      </c>
      <c r="T83" s="51">
        <f t="array" aca="1" ref="T83" ca="1">IF(U83=0,0,SUM(OFFSET(AH83,0,W83,1,U83)))</f>
        <v>0</v>
      </c>
      <c r="U83" s="51">
        <f t="shared" ca="1" si="49"/>
        <v>0</v>
      </c>
      <c r="V83" s="46">
        <f t="shared" ca="1" si="46"/>
        <v>15616368.0647249</v>
      </c>
      <c r="W83" s="52">
        <f t="shared" ca="1" si="44"/>
        <v>25</v>
      </c>
      <c r="X83" s="55">
        <v>49</v>
      </c>
      <c r="Y83" s="19">
        <v>16</v>
      </c>
      <c r="Z83" s="44">
        <v>4.9773712999999997E-2</v>
      </c>
      <c r="AA83" s="17">
        <v>43670</v>
      </c>
      <c r="AB83" s="19">
        <v>13</v>
      </c>
      <c r="AC83" s="19">
        <v>250000</v>
      </c>
      <c r="AD83" s="18" t="s">
        <v>19</v>
      </c>
      <c r="AE83" s="18" t="s">
        <v>22</v>
      </c>
      <c r="AF83" s="20">
        <f t="shared" ca="1" si="47"/>
        <v>15616368.0647249</v>
      </c>
      <c r="AG83" s="40"/>
      <c r="AH83" s="19">
        <f t="shared" ca="1" si="48"/>
        <v>903695.26625647501</v>
      </c>
      <c r="AI83" s="19">
        <f t="shared" ca="1" si="48"/>
        <v>874473.11935417482</v>
      </c>
      <c r="AJ83" s="19">
        <f t="shared" ca="1" si="48"/>
        <v>883040.41970429989</v>
      </c>
      <c r="AK83" s="19">
        <f t="shared" ca="1" si="48"/>
        <v>877519.27058977494</v>
      </c>
      <c r="AL83" s="19">
        <f t="shared" ca="1" si="48"/>
        <v>858569.17370784993</v>
      </c>
      <c r="AM83" s="19">
        <f t="shared" ca="1" si="48"/>
        <v>854684.33540819993</v>
      </c>
      <c r="AN83" s="19">
        <f t="shared" ca="1" si="48"/>
        <v>863811.59002957493</v>
      </c>
      <c r="AO83" s="19">
        <f t="shared" ca="1" si="48"/>
        <v>1078907.44641625</v>
      </c>
      <c r="AP83" s="19">
        <f t="shared" ca="1" si="48"/>
        <v>1009744.3835170998</v>
      </c>
      <c r="AQ83" s="19">
        <f t="shared" ca="1" si="48"/>
        <v>976101.08655757504</v>
      </c>
      <c r="AR83" s="19">
        <f t="shared" ca="1" si="48"/>
        <v>966645.32543039997</v>
      </c>
      <c r="AS83" s="19">
        <f t="shared" ca="1" si="48"/>
        <v>1022716.6574677249</v>
      </c>
      <c r="AT83" s="19">
        <f t="shared" ca="1" si="48"/>
        <v>1091715.467113975</v>
      </c>
      <c r="AU83" s="19">
        <f t="shared" ca="1" si="48"/>
        <v>1110585.9260550998</v>
      </c>
      <c r="AV83" s="19">
        <f t="shared" ca="1" si="48"/>
        <v>1125062.6104811497</v>
      </c>
      <c r="AW83" s="19">
        <f t="shared" ca="1" si="48"/>
        <v>1119095.986635275</v>
      </c>
      <c r="AX83" s="19" t="str">
        <f t="shared" ca="1" si="45"/>
        <v/>
      </c>
      <c r="AY83" s="19" t="str">
        <f t="shared" ca="1" si="45"/>
        <v/>
      </c>
      <c r="AZ83" s="19" t="str">
        <f t="shared" ca="1" si="45"/>
        <v/>
      </c>
      <c r="BA83" s="19" t="str">
        <f t="shared" ca="1" si="45"/>
        <v/>
      </c>
      <c r="BB83" s="19" t="str">
        <f t="shared" ca="1" si="45"/>
        <v/>
      </c>
      <c r="BC83" s="19" t="str">
        <f t="shared" ca="1" si="45"/>
        <v/>
      </c>
      <c r="BD83" s="19" t="str">
        <f t="shared" ca="1" si="45"/>
        <v/>
      </c>
      <c r="BE83" s="19" t="str">
        <f t="shared" ca="1" si="45"/>
        <v/>
      </c>
      <c r="BF83" s="19" t="str">
        <f t="shared" ca="1" si="45"/>
        <v/>
      </c>
      <c r="BG83" s="19" t="str">
        <f t="shared" ca="1" si="45"/>
        <v/>
      </c>
      <c r="BH83" s="19" t="str">
        <f t="shared" ca="1" si="45"/>
        <v/>
      </c>
      <c r="BI83" s="19" t="str">
        <f t="shared" ca="1" si="45"/>
        <v/>
      </c>
      <c r="BJ83" s="19" t="str">
        <f t="shared" ca="1" si="45"/>
        <v/>
      </c>
      <c r="BK83" s="19" t="str">
        <f t="shared" ca="1" si="45"/>
        <v/>
      </c>
      <c r="BL83" s="19" t="str">
        <f t="shared" ca="1" si="45"/>
        <v/>
      </c>
      <c r="BM83" s="19" t="str">
        <f t="shared" ca="1" si="45"/>
        <v/>
      </c>
      <c r="BN83" s="19" t="str">
        <f t="shared" ca="1" si="34"/>
        <v/>
      </c>
      <c r="BO83" s="19" t="str">
        <f t="shared" ca="1" si="34"/>
        <v/>
      </c>
      <c r="BP83" s="19" t="str">
        <f t="shared" ca="1" si="34"/>
        <v/>
      </c>
      <c r="BQ83" s="20" t="str">
        <f t="shared" ca="1" si="34"/>
        <v/>
      </c>
    </row>
    <row r="84" spans="10:69" x14ac:dyDescent="0.25">
      <c r="J84" s="85">
        <f t="shared" ca="1" si="35"/>
        <v>0</v>
      </c>
      <c r="K84" s="86">
        <f t="shared" ca="1" si="36"/>
        <v>0</v>
      </c>
      <c r="L84" s="86">
        <f t="shared" ca="1" si="37"/>
        <v>0</v>
      </c>
      <c r="M84" s="86">
        <f t="shared" ca="1" si="38"/>
        <v>0</v>
      </c>
      <c r="N84" s="86">
        <f t="shared" ca="1" si="39"/>
        <v>0</v>
      </c>
      <c r="O84" s="87">
        <f t="shared" ca="1" si="40"/>
        <v>0</v>
      </c>
      <c r="P84" s="48">
        <f t="shared" ca="1" si="41"/>
        <v>0</v>
      </c>
      <c r="Q84" s="49">
        <f t="shared" si="42"/>
        <v>1</v>
      </c>
      <c r="R84" s="49">
        <f t="shared" si="43"/>
        <v>0.97</v>
      </c>
      <c r="S84" s="50">
        <f t="array" aca="1" ref="S84" ca="1">IF($U84=0,0,SUM(OFFSET($AH84,0,$W84,1,$U84)/OFFSET($AH$3,0,0,1,$U84)))</f>
        <v>0</v>
      </c>
      <c r="T84" s="51">
        <f t="array" aca="1" ref="T84" ca="1">IF(U84=0,0,SUM(OFFSET(AH84,0,W84,1,U84)))</f>
        <v>0</v>
      </c>
      <c r="U84" s="51">
        <f t="shared" ca="1" si="49"/>
        <v>0</v>
      </c>
      <c r="V84" s="46">
        <f t="shared" ca="1" si="46"/>
        <v>1441706.938267875</v>
      </c>
      <c r="W84" s="52">
        <f t="shared" ca="1" si="44"/>
        <v>25</v>
      </c>
      <c r="X84" s="55">
        <v>327</v>
      </c>
      <c r="Y84" s="19">
        <v>3</v>
      </c>
      <c r="Z84" s="44">
        <v>2.9758359000000002E-2</v>
      </c>
      <c r="AA84" s="17">
        <v>43672</v>
      </c>
      <c r="AB84" s="19">
        <v>57</v>
      </c>
      <c r="AC84" s="19">
        <v>250000</v>
      </c>
      <c r="AD84" s="18" t="s">
        <v>17</v>
      </c>
      <c r="AE84" s="18" t="s">
        <v>24</v>
      </c>
      <c r="AF84" s="20">
        <f t="shared" ca="1" si="47"/>
        <v>1441706.938267875</v>
      </c>
      <c r="AG84" s="40"/>
      <c r="AH84" s="19">
        <f t="shared" ca="1" si="48"/>
        <v>488071.30971285008</v>
      </c>
      <c r="AI84" s="19">
        <f t="shared" ca="1" si="48"/>
        <v>477527.17916017497</v>
      </c>
      <c r="AJ84" s="19">
        <f t="shared" ca="1" si="48"/>
        <v>476108.44939485</v>
      </c>
      <c r="AK84" s="19" t="str">
        <f t="shared" ca="1" si="48"/>
        <v/>
      </c>
      <c r="AL84" s="19" t="str">
        <f t="shared" ca="1" si="48"/>
        <v/>
      </c>
      <c r="AM84" s="19" t="str">
        <f t="shared" ca="1" si="48"/>
        <v/>
      </c>
      <c r="AN84" s="19" t="str">
        <f t="shared" ca="1" si="48"/>
        <v/>
      </c>
      <c r="AO84" s="19" t="str">
        <f t="shared" ca="1" si="48"/>
        <v/>
      </c>
      <c r="AP84" s="19" t="str">
        <f t="shared" ca="1" si="48"/>
        <v/>
      </c>
      <c r="AQ84" s="19" t="str">
        <f t="shared" ca="1" si="48"/>
        <v/>
      </c>
      <c r="AR84" s="19" t="str">
        <f t="shared" ca="1" si="48"/>
        <v/>
      </c>
      <c r="AS84" s="19" t="str">
        <f t="shared" ca="1" si="48"/>
        <v/>
      </c>
      <c r="AT84" s="19" t="str">
        <f t="shared" ca="1" si="48"/>
        <v/>
      </c>
      <c r="AU84" s="19" t="str">
        <f t="shared" ca="1" si="48"/>
        <v/>
      </c>
      <c r="AV84" s="19" t="str">
        <f t="shared" ca="1" si="48"/>
        <v/>
      </c>
      <c r="AW84" s="19" t="str">
        <f t="shared" ca="1" si="48"/>
        <v/>
      </c>
      <c r="AX84" s="19" t="str">
        <f t="shared" ca="1" si="45"/>
        <v/>
      </c>
      <c r="AY84" s="19" t="str">
        <f t="shared" ca="1" si="45"/>
        <v/>
      </c>
      <c r="AZ84" s="19" t="str">
        <f t="shared" ca="1" si="45"/>
        <v/>
      </c>
      <c r="BA84" s="19" t="str">
        <f t="shared" ca="1" si="45"/>
        <v/>
      </c>
      <c r="BB84" s="19" t="str">
        <f t="shared" ca="1" si="45"/>
        <v/>
      </c>
      <c r="BC84" s="19" t="str">
        <f t="shared" ca="1" si="45"/>
        <v/>
      </c>
      <c r="BD84" s="19" t="str">
        <f t="shared" ca="1" si="45"/>
        <v/>
      </c>
      <c r="BE84" s="19" t="str">
        <f t="shared" ca="1" si="45"/>
        <v/>
      </c>
      <c r="BF84" s="19" t="str">
        <f t="shared" ca="1" si="45"/>
        <v/>
      </c>
      <c r="BG84" s="19" t="str">
        <f t="shared" ca="1" si="45"/>
        <v/>
      </c>
      <c r="BH84" s="19" t="str">
        <f t="shared" ca="1" si="45"/>
        <v/>
      </c>
      <c r="BI84" s="19" t="str">
        <f t="shared" ca="1" si="45"/>
        <v/>
      </c>
      <c r="BJ84" s="19" t="str">
        <f t="shared" ca="1" si="45"/>
        <v/>
      </c>
      <c r="BK84" s="19" t="str">
        <f t="shared" ca="1" si="45"/>
        <v/>
      </c>
      <c r="BL84" s="19" t="str">
        <f t="shared" ca="1" si="45"/>
        <v/>
      </c>
      <c r="BM84" s="19" t="str">
        <f t="shared" ca="1" si="45"/>
        <v/>
      </c>
      <c r="BN84" s="19" t="str">
        <f t="shared" ref="BN84:BQ103" ca="1" si="50">IF(BN$4&lt;=$Y84,(VLOOKUP(DATE(YEAR($AA84),MONTH($AA84)+BN$4,DAY($AA84)),INDIRECT($AF$3),IF($AD84="USD",2,IF($AD84="EUR",3,IF($AD84="YEN",4,5))),0))*$Z84*$AC84,"")</f>
        <v/>
      </c>
      <c r="BO84" s="19" t="str">
        <f t="shared" ca="1" si="50"/>
        <v/>
      </c>
      <c r="BP84" s="19" t="str">
        <f t="shared" ca="1" si="50"/>
        <v/>
      </c>
      <c r="BQ84" s="20" t="str">
        <f t="shared" ca="1" si="50"/>
        <v/>
      </c>
    </row>
    <row r="85" spans="10:69" x14ac:dyDescent="0.25">
      <c r="J85" s="85">
        <f t="shared" ca="1" si="35"/>
        <v>954636.41194656829</v>
      </c>
      <c r="K85" s="86">
        <f t="shared" ca="1" si="36"/>
        <v>910880.25237963547</v>
      </c>
      <c r="L85" s="86">
        <f t="shared" ca="1" si="37"/>
        <v>910880.25237963547</v>
      </c>
      <c r="M85" s="86">
        <f t="shared" ca="1" si="38"/>
        <v>829197.53982779605</v>
      </c>
      <c r="N85" s="86">
        <f t="shared" ca="1" si="39"/>
        <v>791102.64347644395</v>
      </c>
      <c r="O85" s="87">
        <f t="shared" ca="1" si="40"/>
        <v>754718.48765491624</v>
      </c>
      <c r="P85" s="48">
        <f t="shared" ca="1" si="41"/>
        <v>5829523.9023862099</v>
      </c>
      <c r="Q85" s="49">
        <f t="shared" si="42"/>
        <v>0.97</v>
      </c>
      <c r="R85" s="49">
        <f t="shared" si="43"/>
        <v>0.97</v>
      </c>
      <c r="S85" s="50">
        <f t="array" aca="1" ref="S85" ca="1">IF($U85=0,0,SUM(OFFSET($AH85,0,$W85,1,$U85)/OFFSET($AH$3,0,0,1,$U85)))</f>
        <v>6195689.129967276</v>
      </c>
      <c r="T85" s="51">
        <f t="array" aca="1" ref="T85" ca="1">IF(U85=0,0,SUM(OFFSET(AH85,0,W85,1,U85)))</f>
        <v>7140694.0623584092</v>
      </c>
      <c r="U85" s="51">
        <f t="shared" ca="1" si="49"/>
        <v>7</v>
      </c>
      <c r="V85" s="46">
        <f t="shared" ca="1" si="46"/>
        <v>23533191.462543901</v>
      </c>
      <c r="W85" s="52">
        <f t="shared" ca="1" si="44"/>
        <v>24</v>
      </c>
      <c r="X85" s="55">
        <v>317</v>
      </c>
      <c r="Y85" s="19">
        <v>31</v>
      </c>
      <c r="Z85" s="44">
        <v>5.4841434000000001E-2</v>
      </c>
      <c r="AA85" s="17">
        <v>43682</v>
      </c>
      <c r="AB85" s="19">
        <v>13</v>
      </c>
      <c r="AC85" s="19">
        <v>250000</v>
      </c>
      <c r="AD85" s="18" t="s">
        <v>17</v>
      </c>
      <c r="AE85" s="18" t="s">
        <v>22</v>
      </c>
      <c r="AF85" s="20">
        <f t="shared" ca="1" si="47"/>
        <v>30673885.524902306</v>
      </c>
      <c r="AG85" s="40"/>
      <c r="AH85" s="19">
        <f t="shared" ca="1" si="48"/>
        <v>911741.58232170006</v>
      </c>
      <c r="AI85" s="19">
        <f t="shared" ca="1" si="48"/>
        <v>891584.61325500009</v>
      </c>
      <c r="AJ85" s="19">
        <f t="shared" ca="1" si="48"/>
        <v>877896.19132859993</v>
      </c>
      <c r="AK85" s="19">
        <f t="shared" ca="1" si="48"/>
        <v>880133.7218358001</v>
      </c>
      <c r="AL85" s="19">
        <f t="shared" ca="1" si="48"/>
        <v>848749.3401934501</v>
      </c>
      <c r="AM85" s="19">
        <f t="shared" ca="1" si="48"/>
        <v>869705.62316069996</v>
      </c>
      <c r="AN85" s="19">
        <f t="shared" ca="1" si="48"/>
        <v>905958.55310640007</v>
      </c>
      <c r="AO85" s="19">
        <f t="shared" ca="1" si="48"/>
        <v>1065740.4421012499</v>
      </c>
      <c r="AP85" s="19">
        <f t="shared" ca="1" si="48"/>
        <v>997103.64537855005</v>
      </c>
      <c r="AQ85" s="19">
        <f t="shared" ca="1" si="48"/>
        <v>946221.76291335002</v>
      </c>
      <c r="AR85" s="19">
        <f t="shared" ca="1" si="48"/>
        <v>966578.90321414999</v>
      </c>
      <c r="AS85" s="19">
        <f t="shared" ca="1" si="48"/>
        <v>1006074.3329451</v>
      </c>
      <c r="AT85" s="19">
        <f t="shared" ca="1" si="48"/>
        <v>1030776.28585455</v>
      </c>
      <c r="AU85" s="19">
        <f t="shared" ca="1" si="48"/>
        <v>1070662.46080275</v>
      </c>
      <c r="AV85" s="19">
        <f t="shared" ca="1" si="48"/>
        <v>1096836.9062151003</v>
      </c>
      <c r="AW85" s="19">
        <f t="shared" ref="AW85:BL100" ca="1" si="51">IF(AW$4&lt;=$Y85,(VLOOKUP(DATE(YEAR($AA85),MONTH($AA85)+AW$4,DAY($AA85)),INDIRECT($AF$3),IF($AD85="USD",2,IF($AD85="EUR",3,IF($AD85="YEN",4,5))),0))*$Z85*$AC85,"")</f>
        <v>1018033.8786646499</v>
      </c>
      <c r="AX85" s="19">
        <f t="shared" ca="1" si="51"/>
        <v>1012862.3314384499</v>
      </c>
      <c r="AY85" s="19">
        <f t="shared" ca="1" si="51"/>
        <v>1038275.85195405</v>
      </c>
      <c r="AZ85" s="19">
        <f t="shared" ca="1" si="51"/>
        <v>1011637.9964244</v>
      </c>
      <c r="BA85" s="19">
        <f t="shared" ca="1" si="51"/>
        <v>1042993.5863139002</v>
      </c>
      <c r="BB85" s="19">
        <f t="shared" ca="1" si="51"/>
        <v>1031796.33652695</v>
      </c>
      <c r="BC85" s="19">
        <f t="shared" ca="1" si="51"/>
        <v>1004586.7590478499</v>
      </c>
      <c r="BD85" s="19">
        <f t="shared" ca="1" si="51"/>
        <v>1009322.3168737502</v>
      </c>
      <c r="BE85" s="19">
        <f t="shared" ca="1" si="51"/>
        <v>997918.0406734501</v>
      </c>
      <c r="BF85" s="19">
        <f t="shared" ca="1" si="51"/>
        <v>1014599.2262159298</v>
      </c>
      <c r="BG85" s="19">
        <f t="shared" ca="1" si="51"/>
        <v>1016499.3782533929</v>
      </c>
      <c r="BH85" s="19">
        <f t="shared" ca="1" si="51"/>
        <v>1018403.8969831781</v>
      </c>
      <c r="BI85" s="19">
        <f t="shared" ca="1" si="51"/>
        <v>1020193.2214296445</v>
      </c>
      <c r="BJ85" s="19">
        <f t="shared" ca="1" si="51"/>
        <v>1021989.8050134333</v>
      </c>
      <c r="BK85" s="19">
        <f t="shared" ca="1" si="51"/>
        <v>1023736.0938164031</v>
      </c>
      <c r="BL85" s="19">
        <f t="shared" ca="1" si="51"/>
        <v>1025272.4406464266</v>
      </c>
      <c r="BM85" s="19" t="str">
        <f t="shared" ref="BL85:BM101" ca="1" si="52">IF(BM$4&lt;=$Y85,(VLOOKUP(DATE(YEAR($AA85),MONTH($AA85)+BM$4,DAY($AA85)),INDIRECT($AF$3),IF($AD85="USD",2,IF($AD85="EUR",3,IF($AD85="YEN",4,5))),0))*$Z85*$AC85,"")</f>
        <v/>
      </c>
      <c r="BN85" s="19" t="str">
        <f t="shared" ca="1" si="50"/>
        <v/>
      </c>
      <c r="BO85" s="19" t="str">
        <f t="shared" ca="1" si="50"/>
        <v/>
      </c>
      <c r="BP85" s="19" t="str">
        <f t="shared" ca="1" si="50"/>
        <v/>
      </c>
      <c r="BQ85" s="20" t="str">
        <f t="shared" ca="1" si="50"/>
        <v/>
      </c>
    </row>
    <row r="86" spans="10:69" x14ac:dyDescent="0.25">
      <c r="J86" s="85">
        <f t="shared" ca="1" si="35"/>
        <v>63228.964806000004</v>
      </c>
      <c r="K86" s="86">
        <f t="shared" ca="1" si="36"/>
        <v>60218.061719999998</v>
      </c>
      <c r="L86" s="86">
        <f t="shared" ca="1" si="37"/>
        <v>60218.061719999998</v>
      </c>
      <c r="M86" s="86">
        <f t="shared" ca="1" si="38"/>
        <v>0</v>
      </c>
      <c r="N86" s="86">
        <f t="shared" ca="1" si="39"/>
        <v>0</v>
      </c>
      <c r="O86" s="87">
        <f t="shared" ca="1" si="40"/>
        <v>0</v>
      </c>
      <c r="P86" s="48">
        <f t="shared" ca="1" si="41"/>
        <v>123447.026526</v>
      </c>
      <c r="Q86" s="49">
        <f t="shared" si="42"/>
        <v>0.97</v>
      </c>
      <c r="R86" s="49">
        <f t="shared" si="43"/>
        <v>0.93</v>
      </c>
      <c r="S86" s="50">
        <f t="array" aca="1" ref="S86" ca="1">IF($U86=0,0,SUM(OFFSET($AH86,0,$W86,1,$U86)/OFFSET($AH$3,0,0,1,$U86)))</f>
        <v>136844.06</v>
      </c>
      <c r="T86" s="51">
        <f t="array" aca="1" ref="T86" ca="1">IF(U86=0,0,SUM(OFFSET(AH86,0,W86,1,U86)))</f>
        <v>140181.72</v>
      </c>
      <c r="U86" s="51">
        <f t="shared" ca="1" si="49"/>
        <v>2</v>
      </c>
      <c r="V86" s="46">
        <f t="shared" ca="1" si="46"/>
        <v>1682180.6400000008</v>
      </c>
      <c r="W86" s="52">
        <f t="shared" ca="1" si="44"/>
        <v>24</v>
      </c>
      <c r="X86" s="55">
        <v>116</v>
      </c>
      <c r="Y86" s="19">
        <v>26</v>
      </c>
      <c r="Z86" s="44">
        <v>4.0051919999999998E-2</v>
      </c>
      <c r="AA86" s="17">
        <v>43686</v>
      </c>
      <c r="AB86" s="19">
        <v>13</v>
      </c>
      <c r="AC86" s="19">
        <v>1750000</v>
      </c>
      <c r="AD86" s="18" t="s">
        <v>23</v>
      </c>
      <c r="AE86" s="18" t="s">
        <v>22</v>
      </c>
      <c r="AF86" s="20">
        <f t="shared" ca="1" si="47"/>
        <v>1822362.360000001</v>
      </c>
      <c r="AG86" s="40"/>
      <c r="AH86" s="19">
        <f t="shared" ref="AH86:AW101" ca="1" si="53">IF(AH$4&lt;=$Y86,(VLOOKUP(DATE(YEAR($AA86),MONTH($AA86)+AH$4,DAY($AA86)),INDIRECT($AF$3),IF($AD86="USD",2,IF($AD86="EUR",3,IF($AD86="YEN",4,5))),0))*$Z86*$AC86,"")</f>
        <v>70090.86</v>
      </c>
      <c r="AI86" s="19">
        <f t="shared" ca="1" si="53"/>
        <v>70090.86</v>
      </c>
      <c r="AJ86" s="19">
        <f t="shared" ca="1" si="53"/>
        <v>70090.86</v>
      </c>
      <c r="AK86" s="19">
        <f t="shared" ca="1" si="53"/>
        <v>70090.86</v>
      </c>
      <c r="AL86" s="19">
        <f t="shared" ca="1" si="53"/>
        <v>70090.86</v>
      </c>
      <c r="AM86" s="19">
        <f t="shared" ca="1" si="53"/>
        <v>70090.86</v>
      </c>
      <c r="AN86" s="19">
        <f t="shared" ca="1" si="53"/>
        <v>70090.86</v>
      </c>
      <c r="AO86" s="19">
        <f t="shared" ca="1" si="53"/>
        <v>70090.86</v>
      </c>
      <c r="AP86" s="19">
        <f t="shared" ca="1" si="53"/>
        <v>70090.86</v>
      </c>
      <c r="AQ86" s="19">
        <f t="shared" ca="1" si="53"/>
        <v>70090.86</v>
      </c>
      <c r="AR86" s="19">
        <f t="shared" ca="1" si="53"/>
        <v>70090.86</v>
      </c>
      <c r="AS86" s="19">
        <f t="shared" ca="1" si="53"/>
        <v>70090.86</v>
      </c>
      <c r="AT86" s="19">
        <f t="shared" ca="1" si="53"/>
        <v>70090.86</v>
      </c>
      <c r="AU86" s="19">
        <f t="shared" ca="1" si="53"/>
        <v>70090.86</v>
      </c>
      <c r="AV86" s="19">
        <f t="shared" ca="1" si="53"/>
        <v>70090.86</v>
      </c>
      <c r="AW86" s="19">
        <f t="shared" ca="1" si="51"/>
        <v>70090.86</v>
      </c>
      <c r="AX86" s="19">
        <f t="shared" ca="1" si="51"/>
        <v>70090.86</v>
      </c>
      <c r="AY86" s="19">
        <f t="shared" ca="1" si="51"/>
        <v>70090.86</v>
      </c>
      <c r="AZ86" s="19">
        <f t="shared" ca="1" si="51"/>
        <v>70090.86</v>
      </c>
      <c r="BA86" s="19">
        <f t="shared" ca="1" si="51"/>
        <v>70090.86</v>
      </c>
      <c r="BB86" s="19">
        <f t="shared" ca="1" si="51"/>
        <v>70090.86</v>
      </c>
      <c r="BC86" s="19">
        <f t="shared" ca="1" si="51"/>
        <v>70090.86</v>
      </c>
      <c r="BD86" s="19">
        <f t="shared" ca="1" si="51"/>
        <v>70090.86</v>
      </c>
      <c r="BE86" s="19">
        <f t="shared" ca="1" si="51"/>
        <v>70090.86</v>
      </c>
      <c r="BF86" s="19">
        <f t="shared" ca="1" si="51"/>
        <v>70090.86</v>
      </c>
      <c r="BG86" s="19">
        <f t="shared" ca="1" si="51"/>
        <v>70090.86</v>
      </c>
      <c r="BH86" s="19" t="str">
        <f t="shared" ca="1" si="51"/>
        <v/>
      </c>
      <c r="BI86" s="19" t="str">
        <f t="shared" ca="1" si="51"/>
        <v/>
      </c>
      <c r="BJ86" s="19" t="str">
        <f t="shared" ca="1" si="51"/>
        <v/>
      </c>
      <c r="BK86" s="19" t="str">
        <f t="shared" ca="1" si="51"/>
        <v/>
      </c>
      <c r="BL86" s="19" t="str">
        <f t="shared" ca="1" si="51"/>
        <v/>
      </c>
      <c r="BM86" s="19" t="str">
        <f t="shared" ca="1" si="52"/>
        <v/>
      </c>
      <c r="BN86" s="19" t="str">
        <f t="shared" ca="1" si="50"/>
        <v/>
      </c>
      <c r="BO86" s="19" t="str">
        <f t="shared" ca="1" si="50"/>
        <v/>
      </c>
      <c r="BP86" s="19" t="str">
        <f t="shared" ca="1" si="50"/>
        <v/>
      </c>
      <c r="BQ86" s="20" t="str">
        <f t="shared" ca="1" si="50"/>
        <v/>
      </c>
    </row>
    <row r="87" spans="10:69" x14ac:dyDescent="0.25">
      <c r="J87" s="85">
        <f t="shared" ca="1" si="35"/>
        <v>0</v>
      </c>
      <c r="K87" s="86">
        <f t="shared" ca="1" si="36"/>
        <v>0</v>
      </c>
      <c r="L87" s="86">
        <f t="shared" ca="1" si="37"/>
        <v>0</v>
      </c>
      <c r="M87" s="86">
        <f t="shared" ca="1" si="38"/>
        <v>0</v>
      </c>
      <c r="N87" s="86">
        <f t="shared" ca="1" si="39"/>
        <v>0</v>
      </c>
      <c r="O87" s="87">
        <f t="shared" ca="1" si="40"/>
        <v>0</v>
      </c>
      <c r="P87" s="48">
        <f t="shared" ca="1" si="41"/>
        <v>0</v>
      </c>
      <c r="Q87" s="49">
        <f t="shared" si="42"/>
        <v>0.98</v>
      </c>
      <c r="R87" s="49">
        <f t="shared" si="43"/>
        <v>0.5</v>
      </c>
      <c r="S87" s="50">
        <f t="array" aca="1" ref="S87" ca="1">IF($U87=0,0,SUM(OFFSET($AH87,0,$W87,1,$U87)/OFFSET($AH$3,0,0,1,$U87)))</f>
        <v>0</v>
      </c>
      <c r="T87" s="51">
        <f t="array" aca="1" ref="T87" ca="1">IF(U87=0,0,SUM(OFFSET(AH87,0,W87,1,U87)))</f>
        <v>0</v>
      </c>
      <c r="U87" s="51">
        <f t="shared" ca="1" si="49"/>
        <v>0</v>
      </c>
      <c r="V87" s="46">
        <f t="shared" ca="1" si="46"/>
        <v>6236144.8266120004</v>
      </c>
      <c r="W87" s="52">
        <f t="shared" ca="1" si="44"/>
        <v>24</v>
      </c>
      <c r="X87" s="55">
        <v>257</v>
      </c>
      <c r="Y87" s="19">
        <v>11</v>
      </c>
      <c r="Z87" s="44">
        <v>1.5153359999999999E-2</v>
      </c>
      <c r="AA87" s="17">
        <v>43688</v>
      </c>
      <c r="AB87" s="19">
        <v>80</v>
      </c>
      <c r="AC87" s="19">
        <v>500000</v>
      </c>
      <c r="AD87" s="18" t="s">
        <v>19</v>
      </c>
      <c r="AE87" s="18" t="s">
        <v>20</v>
      </c>
      <c r="AF87" s="20">
        <f t="shared" ca="1" si="47"/>
        <v>6236144.8266120004</v>
      </c>
      <c r="AG87" s="40"/>
      <c r="AH87" s="19">
        <f t="shared" ca="1" si="53"/>
        <v>547823.51305199997</v>
      </c>
      <c r="AI87" s="19">
        <f t="shared" ca="1" si="53"/>
        <v>540216.52633199992</v>
      </c>
      <c r="AJ87" s="19">
        <f t="shared" ca="1" si="53"/>
        <v>533558.13994799997</v>
      </c>
      <c r="AK87" s="19">
        <f t="shared" ca="1" si="53"/>
        <v>533308.10950799985</v>
      </c>
      <c r="AL87" s="19">
        <f t="shared" ca="1" si="53"/>
        <v>515555.19059999997</v>
      </c>
      <c r="AM87" s="19">
        <f t="shared" ca="1" si="53"/>
        <v>529023.49696799985</v>
      </c>
      <c r="AN87" s="19">
        <f t="shared" ca="1" si="53"/>
        <v>620217.93278399995</v>
      </c>
      <c r="AO87" s="19">
        <f t="shared" ca="1" si="53"/>
        <v>611709.32114400005</v>
      </c>
      <c r="AP87" s="19">
        <f t="shared" ca="1" si="53"/>
        <v>606163.94905199995</v>
      </c>
      <c r="AQ87" s="19">
        <f t="shared" ca="1" si="53"/>
        <v>590396.87797199993</v>
      </c>
      <c r="AR87" s="19">
        <f t="shared" ca="1" si="53"/>
        <v>608171.76925200003</v>
      </c>
      <c r="AS87" s="19" t="str">
        <f t="shared" ca="1" si="53"/>
        <v/>
      </c>
      <c r="AT87" s="19" t="str">
        <f t="shared" ca="1" si="53"/>
        <v/>
      </c>
      <c r="AU87" s="19" t="str">
        <f t="shared" ca="1" si="53"/>
        <v/>
      </c>
      <c r="AV87" s="19" t="str">
        <f t="shared" ca="1" si="53"/>
        <v/>
      </c>
      <c r="AW87" s="19" t="str">
        <f t="shared" ca="1" si="51"/>
        <v/>
      </c>
      <c r="AX87" s="19" t="str">
        <f t="shared" ca="1" si="51"/>
        <v/>
      </c>
      <c r="AY87" s="19" t="str">
        <f t="shared" ca="1" si="51"/>
        <v/>
      </c>
      <c r="AZ87" s="19" t="str">
        <f t="shared" ca="1" si="51"/>
        <v/>
      </c>
      <c r="BA87" s="19" t="str">
        <f t="shared" ca="1" si="51"/>
        <v/>
      </c>
      <c r="BB87" s="19" t="str">
        <f t="shared" ca="1" si="51"/>
        <v/>
      </c>
      <c r="BC87" s="19" t="str">
        <f t="shared" ca="1" si="51"/>
        <v/>
      </c>
      <c r="BD87" s="19" t="str">
        <f t="shared" ca="1" si="51"/>
        <v/>
      </c>
      <c r="BE87" s="19" t="str">
        <f t="shared" ca="1" si="51"/>
        <v/>
      </c>
      <c r="BF87" s="19" t="str">
        <f t="shared" ca="1" si="51"/>
        <v/>
      </c>
      <c r="BG87" s="19" t="str">
        <f t="shared" ca="1" si="51"/>
        <v/>
      </c>
      <c r="BH87" s="19" t="str">
        <f t="shared" ca="1" si="51"/>
        <v/>
      </c>
      <c r="BI87" s="19" t="str">
        <f t="shared" ca="1" si="51"/>
        <v/>
      </c>
      <c r="BJ87" s="19" t="str">
        <f t="shared" ca="1" si="51"/>
        <v/>
      </c>
      <c r="BK87" s="19" t="str">
        <f t="shared" ca="1" si="51"/>
        <v/>
      </c>
      <c r="BL87" s="19" t="str">
        <f t="shared" ca="1" si="51"/>
        <v/>
      </c>
      <c r="BM87" s="19" t="str">
        <f t="shared" ca="1" si="52"/>
        <v/>
      </c>
      <c r="BN87" s="19" t="str">
        <f t="shared" ca="1" si="50"/>
        <v/>
      </c>
      <c r="BO87" s="19" t="str">
        <f t="shared" ca="1" si="50"/>
        <v/>
      </c>
      <c r="BP87" s="19" t="str">
        <f t="shared" ca="1" si="50"/>
        <v/>
      </c>
      <c r="BQ87" s="20" t="str">
        <f t="shared" ca="1" si="50"/>
        <v/>
      </c>
    </row>
    <row r="88" spans="10:69" x14ac:dyDescent="0.25">
      <c r="J88" s="85">
        <f t="shared" ca="1" si="35"/>
        <v>1352447.9846310597</v>
      </c>
      <c r="K88" s="86">
        <f t="shared" ca="1" si="36"/>
        <v>1290439.8819478252</v>
      </c>
      <c r="L88" s="86">
        <f t="shared" ca="1" si="37"/>
        <v>1290439.8819478252</v>
      </c>
      <c r="M88" s="86">
        <f t="shared" ca="1" si="38"/>
        <v>1174689.8355084313</v>
      </c>
      <c r="N88" s="86">
        <f t="shared" ca="1" si="39"/>
        <v>1120708.855787091</v>
      </c>
      <c r="O88" s="87">
        <f t="shared" ca="1" si="40"/>
        <v>1069153.3867958246</v>
      </c>
      <c r="P88" s="48">
        <f t="shared" ca="1" si="41"/>
        <v>11044078.549598489</v>
      </c>
      <c r="Q88" s="49">
        <f t="shared" si="42"/>
        <v>0.97</v>
      </c>
      <c r="R88" s="49">
        <f t="shared" si="43"/>
        <v>0.97</v>
      </c>
      <c r="S88" s="50">
        <f t="array" aca="1" ref="S88" ca="1">IF($U88=0,0,SUM(OFFSET($AH88,0,$W88,1,$U88)/OFFSET($AH$3,0,0,1,$U88)))</f>
        <v>11737781.432244116</v>
      </c>
      <c r="T88" s="51">
        <f t="array" aca="1" ref="T88" ca="1">IF(U88=0,0,SUM(OFFSET(AH88,0,W88,1,U88)))</f>
        <v>14486799.901389981</v>
      </c>
      <c r="U88" s="51">
        <f t="shared" ca="1" si="49"/>
        <v>10</v>
      </c>
      <c r="V88" s="46">
        <f t="shared" ca="1" si="46"/>
        <v>33188206.179935299</v>
      </c>
      <c r="W88" s="52">
        <f t="shared" ca="1" si="44"/>
        <v>24</v>
      </c>
      <c r="X88" s="55">
        <v>131</v>
      </c>
      <c r="Y88" s="19">
        <v>34</v>
      </c>
      <c r="Z88" s="44">
        <v>3.8830180999999998E-2</v>
      </c>
      <c r="AA88" s="17">
        <v>43689</v>
      </c>
      <c r="AB88" s="19">
        <v>13</v>
      </c>
      <c r="AC88" s="19">
        <v>500000</v>
      </c>
      <c r="AD88" s="18" t="s">
        <v>17</v>
      </c>
      <c r="AE88" s="18" t="s">
        <v>22</v>
      </c>
      <c r="AF88" s="20">
        <f t="shared" ca="1" si="47"/>
        <v>47675006.08132527</v>
      </c>
      <c r="AG88" s="40"/>
      <c r="AH88" s="19">
        <f t="shared" ca="1" si="53"/>
        <v>1270370.1431050501</v>
      </c>
      <c r="AI88" s="19">
        <f t="shared" ca="1" si="53"/>
        <v>1246908.9477448498</v>
      </c>
      <c r="AJ88" s="19">
        <f t="shared" ca="1" si="53"/>
        <v>1240859.2055450501</v>
      </c>
      <c r="AK88" s="19">
        <f t="shared" ca="1" si="53"/>
        <v>1234126.05215965</v>
      </c>
      <c r="AL88" s="19">
        <f t="shared" ca="1" si="53"/>
        <v>1189430.5723196</v>
      </c>
      <c r="AM88" s="19">
        <f t="shared" ca="1" si="53"/>
        <v>1241575.6223844998</v>
      </c>
      <c r="AN88" s="19">
        <f t="shared" ca="1" si="53"/>
        <v>1387635.3482159998</v>
      </c>
      <c r="AO88" s="19">
        <f t="shared" ca="1" si="53"/>
        <v>1431892.0470107498</v>
      </c>
      <c r="AP88" s="19">
        <f t="shared" ca="1" si="53"/>
        <v>1434241.27296125</v>
      </c>
      <c r="AQ88" s="19">
        <f t="shared" ca="1" si="53"/>
        <v>1342007.9440319499</v>
      </c>
      <c r="AR88" s="19">
        <f t="shared" ca="1" si="53"/>
        <v>1382933.0132969001</v>
      </c>
      <c r="AS88" s="19">
        <f t="shared" ca="1" si="53"/>
        <v>1420256.5832741</v>
      </c>
      <c r="AT88" s="19">
        <f t="shared" ca="1" si="53"/>
        <v>1453988.3615087999</v>
      </c>
      <c r="AU88" s="19">
        <f t="shared" ca="1" si="53"/>
        <v>1495513.3570701999</v>
      </c>
      <c r="AV88" s="19">
        <f t="shared" ca="1" si="53"/>
        <v>1479575.5092787498</v>
      </c>
      <c r="AW88" s="19">
        <f t="shared" ca="1" si="51"/>
        <v>1419621.7098147499</v>
      </c>
      <c r="AX88" s="19">
        <f t="shared" ca="1" si="51"/>
        <v>1446729.0591708499</v>
      </c>
      <c r="AY88" s="19">
        <f t="shared" ca="1" si="51"/>
        <v>1432016.3035899501</v>
      </c>
      <c r="AZ88" s="19">
        <f t="shared" ca="1" si="51"/>
        <v>1427001.3857138001</v>
      </c>
      <c r="BA88" s="19">
        <f t="shared" ca="1" si="51"/>
        <v>1498179.0489958499</v>
      </c>
      <c r="BB88" s="19">
        <f t="shared" ca="1" si="51"/>
        <v>1439759.04168135</v>
      </c>
      <c r="BC88" s="19">
        <f t="shared" ca="1" si="51"/>
        <v>1391667.8625128497</v>
      </c>
      <c r="BD88" s="19">
        <f t="shared" ca="1" si="51"/>
        <v>1445793.25180875</v>
      </c>
      <c r="BE88" s="19">
        <f t="shared" ca="1" si="51"/>
        <v>1436124.5367397498</v>
      </c>
      <c r="BF88" s="19">
        <f t="shared" ca="1" si="51"/>
        <v>1437398.2193974489</v>
      </c>
      <c r="BG88" s="19">
        <f t="shared" ca="1" si="51"/>
        <v>1440070.0138646155</v>
      </c>
      <c r="BH88" s="19">
        <f t="shared" ca="1" si="51"/>
        <v>1442748.5160630732</v>
      </c>
      <c r="BI88" s="19">
        <f t="shared" ca="1" si="51"/>
        <v>1445265.512626685</v>
      </c>
      <c r="BJ88" s="19">
        <f t="shared" ca="1" si="51"/>
        <v>1447793.1965560187</v>
      </c>
      <c r="BK88" s="19">
        <f t="shared" ca="1" si="51"/>
        <v>1450250.5633456716</v>
      </c>
      <c r="BL88" s="19">
        <f t="shared" ca="1" si="51"/>
        <v>1452412.8538914241</v>
      </c>
      <c r="BM88" s="19">
        <f t="shared" ca="1" si="52"/>
        <v>1454746.6570233258</v>
      </c>
      <c r="BN88" s="19">
        <f t="shared" ca="1" si="50"/>
        <v>1456947.9487408099</v>
      </c>
      <c r="BO88" s="19">
        <f t="shared" ca="1" si="50"/>
        <v>1459166.4198809057</v>
      </c>
      <c r="BP88" s="19" t="str">
        <f t="shared" ca="1" si="50"/>
        <v/>
      </c>
      <c r="BQ88" s="20" t="str">
        <f t="shared" ca="1" si="50"/>
        <v/>
      </c>
    </row>
    <row r="89" spans="10:69" x14ac:dyDescent="0.25">
      <c r="J89" s="85">
        <f t="shared" ca="1" si="35"/>
        <v>0</v>
      </c>
      <c r="K89" s="86">
        <f t="shared" ca="1" si="36"/>
        <v>0</v>
      </c>
      <c r="L89" s="86">
        <f t="shared" ca="1" si="37"/>
        <v>0</v>
      </c>
      <c r="M89" s="86">
        <f t="shared" ca="1" si="38"/>
        <v>0</v>
      </c>
      <c r="N89" s="86">
        <f t="shared" ca="1" si="39"/>
        <v>0</v>
      </c>
      <c r="O89" s="87">
        <f t="shared" ca="1" si="40"/>
        <v>0</v>
      </c>
      <c r="P89" s="48">
        <f t="shared" ca="1" si="41"/>
        <v>0</v>
      </c>
      <c r="Q89" s="49">
        <f t="shared" si="42"/>
        <v>1</v>
      </c>
      <c r="R89" s="49">
        <f t="shared" si="43"/>
        <v>0.93</v>
      </c>
      <c r="S89" s="50">
        <f t="array" aca="1" ref="S89" ca="1">IF($U89=0,0,SUM(OFFSET($AH89,0,$W89,1,$U89)/OFFSET($AH$3,0,0,1,$U89)))</f>
        <v>0</v>
      </c>
      <c r="T89" s="51">
        <f t="array" aca="1" ref="T89" ca="1">IF(U89=0,0,SUM(OFFSET(AH89,0,W89,1,U89)))</f>
        <v>0</v>
      </c>
      <c r="U89" s="51">
        <f t="shared" ca="1" si="49"/>
        <v>0</v>
      </c>
      <c r="V89" s="46">
        <f t="shared" ca="1" si="46"/>
        <v>147514.31399999998</v>
      </c>
      <c r="W89" s="52">
        <f t="shared" ca="1" si="44"/>
        <v>24</v>
      </c>
      <c r="X89" s="55">
        <v>61</v>
      </c>
      <c r="Y89" s="19">
        <v>6</v>
      </c>
      <c r="Z89" s="44">
        <v>2.4585718999999999E-2</v>
      </c>
      <c r="AA89" s="17">
        <v>43691</v>
      </c>
      <c r="AB89" s="19">
        <v>57</v>
      </c>
      <c r="AC89" s="19">
        <v>1000000</v>
      </c>
      <c r="AD89" s="18" t="s">
        <v>23</v>
      </c>
      <c r="AE89" s="18" t="s">
        <v>24</v>
      </c>
      <c r="AF89" s="20">
        <f t="shared" ca="1" si="47"/>
        <v>147514.31399999998</v>
      </c>
      <c r="AG89" s="40"/>
      <c r="AH89" s="19">
        <f t="shared" ca="1" si="53"/>
        <v>24585.718999999997</v>
      </c>
      <c r="AI89" s="19">
        <f t="shared" ca="1" si="53"/>
        <v>24585.718999999997</v>
      </c>
      <c r="AJ89" s="19">
        <f t="shared" ca="1" si="53"/>
        <v>24585.718999999997</v>
      </c>
      <c r="AK89" s="19">
        <f t="shared" ca="1" si="53"/>
        <v>24585.718999999997</v>
      </c>
      <c r="AL89" s="19">
        <f t="shared" ca="1" si="53"/>
        <v>24585.718999999997</v>
      </c>
      <c r="AM89" s="19">
        <f t="shared" ca="1" si="53"/>
        <v>24585.718999999997</v>
      </c>
      <c r="AN89" s="19" t="str">
        <f t="shared" ca="1" si="53"/>
        <v/>
      </c>
      <c r="AO89" s="19" t="str">
        <f t="shared" ca="1" si="53"/>
        <v/>
      </c>
      <c r="AP89" s="19" t="str">
        <f t="shared" ca="1" si="53"/>
        <v/>
      </c>
      <c r="AQ89" s="19" t="str">
        <f t="shared" ca="1" si="53"/>
        <v/>
      </c>
      <c r="AR89" s="19" t="str">
        <f t="shared" ca="1" si="53"/>
        <v/>
      </c>
      <c r="AS89" s="19" t="str">
        <f t="shared" ca="1" si="53"/>
        <v/>
      </c>
      <c r="AT89" s="19" t="str">
        <f t="shared" ca="1" si="53"/>
        <v/>
      </c>
      <c r="AU89" s="19" t="str">
        <f t="shared" ca="1" si="53"/>
        <v/>
      </c>
      <c r="AV89" s="19" t="str">
        <f t="shared" ca="1" si="53"/>
        <v/>
      </c>
      <c r="AW89" s="19" t="str">
        <f t="shared" ca="1" si="51"/>
        <v/>
      </c>
      <c r="AX89" s="19" t="str">
        <f t="shared" ca="1" si="51"/>
        <v/>
      </c>
      <c r="AY89" s="19" t="str">
        <f t="shared" ca="1" si="51"/>
        <v/>
      </c>
      <c r="AZ89" s="19" t="str">
        <f t="shared" ca="1" si="51"/>
        <v/>
      </c>
      <c r="BA89" s="19" t="str">
        <f t="shared" ca="1" si="51"/>
        <v/>
      </c>
      <c r="BB89" s="19" t="str">
        <f t="shared" ca="1" si="51"/>
        <v/>
      </c>
      <c r="BC89" s="19" t="str">
        <f t="shared" ca="1" si="51"/>
        <v/>
      </c>
      <c r="BD89" s="19" t="str">
        <f t="shared" ca="1" si="51"/>
        <v/>
      </c>
      <c r="BE89" s="19" t="str">
        <f t="shared" ca="1" si="51"/>
        <v/>
      </c>
      <c r="BF89" s="19" t="str">
        <f t="shared" ca="1" si="51"/>
        <v/>
      </c>
      <c r="BG89" s="19" t="str">
        <f t="shared" ca="1" si="51"/>
        <v/>
      </c>
      <c r="BH89" s="19" t="str">
        <f t="shared" ca="1" si="51"/>
        <v/>
      </c>
      <c r="BI89" s="19" t="str">
        <f t="shared" ca="1" si="51"/>
        <v/>
      </c>
      <c r="BJ89" s="19" t="str">
        <f t="shared" ca="1" si="51"/>
        <v/>
      </c>
      <c r="BK89" s="19" t="str">
        <f t="shared" ca="1" si="51"/>
        <v/>
      </c>
      <c r="BL89" s="19" t="str">
        <f t="shared" ca="1" si="51"/>
        <v/>
      </c>
      <c r="BM89" s="19" t="str">
        <f t="shared" ca="1" si="52"/>
        <v/>
      </c>
      <c r="BN89" s="19" t="str">
        <f t="shared" ca="1" si="50"/>
        <v/>
      </c>
      <c r="BO89" s="19" t="str">
        <f t="shared" ca="1" si="50"/>
        <v/>
      </c>
      <c r="BP89" s="19" t="str">
        <f t="shared" ca="1" si="50"/>
        <v/>
      </c>
      <c r="BQ89" s="20" t="str">
        <f t="shared" ca="1" si="50"/>
        <v/>
      </c>
    </row>
    <row r="90" spans="10:69" x14ac:dyDescent="0.25">
      <c r="J90" s="85">
        <f t="shared" ca="1" si="35"/>
        <v>0</v>
      </c>
      <c r="K90" s="86">
        <f t="shared" ca="1" si="36"/>
        <v>0</v>
      </c>
      <c r="L90" s="86">
        <f t="shared" ca="1" si="37"/>
        <v>0</v>
      </c>
      <c r="M90" s="86">
        <f t="shared" ca="1" si="38"/>
        <v>0</v>
      </c>
      <c r="N90" s="86">
        <f t="shared" ca="1" si="39"/>
        <v>0</v>
      </c>
      <c r="O90" s="87">
        <f t="shared" ca="1" si="40"/>
        <v>0</v>
      </c>
      <c r="P90" s="48">
        <f t="shared" ca="1" si="41"/>
        <v>0</v>
      </c>
      <c r="Q90" s="49">
        <f t="shared" si="42"/>
        <v>0.97</v>
      </c>
      <c r="R90" s="49">
        <f t="shared" si="43"/>
        <v>0.97</v>
      </c>
      <c r="S90" s="50">
        <f t="array" aca="1" ref="S90" ca="1">IF($U90=0,0,SUM(OFFSET($AH90,0,$W90,1,$U90)/OFFSET($AH$3,0,0,1,$U90)))</f>
        <v>0</v>
      </c>
      <c r="T90" s="51">
        <f t="array" aca="1" ref="T90" ca="1">IF(U90=0,0,SUM(OFFSET(AH90,0,W90,1,U90)))</f>
        <v>0</v>
      </c>
      <c r="U90" s="51">
        <f t="shared" ca="1" si="49"/>
        <v>0</v>
      </c>
      <c r="V90" s="46">
        <f t="shared" ca="1" si="46"/>
        <v>17012335.718309749</v>
      </c>
      <c r="W90" s="52">
        <f t="shared" ca="1" si="44"/>
        <v>24</v>
      </c>
      <c r="X90" s="55">
        <v>192</v>
      </c>
      <c r="Y90" s="19">
        <v>15</v>
      </c>
      <c r="Z90" s="44">
        <v>3.2590284999999997E-2</v>
      </c>
      <c r="AA90" s="17">
        <v>43695</v>
      </c>
      <c r="AB90" s="19">
        <v>13</v>
      </c>
      <c r="AC90" s="19">
        <v>500000</v>
      </c>
      <c r="AD90" s="18" t="s">
        <v>17</v>
      </c>
      <c r="AE90" s="18" t="s">
        <v>22</v>
      </c>
      <c r="AF90" s="20">
        <f t="shared" ca="1" si="47"/>
        <v>17012335.718309749</v>
      </c>
      <c r="AG90" s="40"/>
      <c r="AH90" s="19">
        <f t="shared" ca="1" si="53"/>
        <v>1044865.7207852501</v>
      </c>
      <c r="AI90" s="19">
        <f t="shared" ca="1" si="53"/>
        <v>1043123.7700519997</v>
      </c>
      <c r="AJ90" s="19">
        <f t="shared" ca="1" si="53"/>
        <v>1041065.6935542499</v>
      </c>
      <c r="AK90" s="19">
        <f t="shared" ca="1" si="53"/>
        <v>1018977.6278954998</v>
      </c>
      <c r="AL90" s="19">
        <f t="shared" ca="1" si="53"/>
        <v>1002693.8919952499</v>
      </c>
      <c r="AM90" s="19">
        <f t="shared" ca="1" si="53"/>
        <v>1031621.02896125</v>
      </c>
      <c r="AN90" s="19">
        <f t="shared" ca="1" si="53"/>
        <v>1204041.5612679999</v>
      </c>
      <c r="AO90" s="19">
        <f t="shared" ca="1" si="53"/>
        <v>1204929.6465342501</v>
      </c>
      <c r="AP90" s="19">
        <f t="shared" ca="1" si="53"/>
        <v>1192895.683798</v>
      </c>
      <c r="AQ90" s="19">
        <f t="shared" ca="1" si="53"/>
        <v>1132222.3502135</v>
      </c>
      <c r="AR90" s="19">
        <f t="shared" ca="1" si="53"/>
        <v>1168588.2197307497</v>
      </c>
      <c r="AS90" s="19">
        <f t="shared" ca="1" si="53"/>
        <v>1189017.439883</v>
      </c>
      <c r="AT90" s="19">
        <f t="shared" ca="1" si="53"/>
        <v>1225298.57465925</v>
      </c>
      <c r="AU90" s="19">
        <f t="shared" ca="1" si="53"/>
        <v>1270441.0079269998</v>
      </c>
      <c r="AV90" s="19">
        <f t="shared" ca="1" si="53"/>
        <v>1242553.5010525</v>
      </c>
      <c r="AW90" s="19" t="str">
        <f t="shared" ca="1" si="51"/>
        <v/>
      </c>
      <c r="AX90" s="19" t="str">
        <f t="shared" ca="1" si="51"/>
        <v/>
      </c>
      <c r="AY90" s="19" t="str">
        <f t="shared" ca="1" si="51"/>
        <v/>
      </c>
      <c r="AZ90" s="19" t="str">
        <f t="shared" ca="1" si="51"/>
        <v/>
      </c>
      <c r="BA90" s="19" t="str">
        <f t="shared" ca="1" si="51"/>
        <v/>
      </c>
      <c r="BB90" s="19" t="str">
        <f t="shared" ca="1" si="51"/>
        <v/>
      </c>
      <c r="BC90" s="19" t="str">
        <f t="shared" ca="1" si="51"/>
        <v/>
      </c>
      <c r="BD90" s="19" t="str">
        <f t="shared" ca="1" si="51"/>
        <v/>
      </c>
      <c r="BE90" s="19" t="str">
        <f t="shared" ca="1" si="51"/>
        <v/>
      </c>
      <c r="BF90" s="19" t="str">
        <f t="shared" ca="1" si="51"/>
        <v/>
      </c>
      <c r="BG90" s="19" t="str">
        <f t="shared" ca="1" si="51"/>
        <v/>
      </c>
      <c r="BH90" s="19" t="str">
        <f t="shared" ca="1" si="51"/>
        <v/>
      </c>
      <c r="BI90" s="19" t="str">
        <f t="shared" ca="1" si="51"/>
        <v/>
      </c>
      <c r="BJ90" s="19" t="str">
        <f t="shared" ca="1" si="51"/>
        <v/>
      </c>
      <c r="BK90" s="19" t="str">
        <f t="shared" ca="1" si="51"/>
        <v/>
      </c>
      <c r="BL90" s="19" t="str">
        <f t="shared" ca="1" si="51"/>
        <v/>
      </c>
      <c r="BM90" s="19" t="str">
        <f t="shared" ca="1" si="52"/>
        <v/>
      </c>
      <c r="BN90" s="19" t="str">
        <f t="shared" ca="1" si="50"/>
        <v/>
      </c>
      <c r="BO90" s="19" t="str">
        <f t="shared" ca="1" si="50"/>
        <v/>
      </c>
      <c r="BP90" s="19" t="str">
        <f t="shared" ca="1" si="50"/>
        <v/>
      </c>
      <c r="BQ90" s="20" t="str">
        <f t="shared" ca="1" si="50"/>
        <v/>
      </c>
    </row>
    <row r="91" spans="10:69" x14ac:dyDescent="0.25">
      <c r="J91" s="85">
        <f t="shared" ca="1" si="35"/>
        <v>0</v>
      </c>
      <c r="K91" s="86">
        <f t="shared" ca="1" si="36"/>
        <v>0</v>
      </c>
      <c r="L91" s="86">
        <f t="shared" ca="1" si="37"/>
        <v>0</v>
      </c>
      <c r="M91" s="86">
        <f t="shared" ca="1" si="38"/>
        <v>0</v>
      </c>
      <c r="N91" s="86">
        <f t="shared" ca="1" si="39"/>
        <v>0</v>
      </c>
      <c r="O91" s="87">
        <f t="shared" ca="1" si="40"/>
        <v>0</v>
      </c>
      <c r="P91" s="48">
        <f t="shared" ca="1" si="41"/>
        <v>0</v>
      </c>
      <c r="Q91" s="49">
        <f t="shared" si="42"/>
        <v>0.97</v>
      </c>
      <c r="R91" s="49">
        <f t="shared" si="43"/>
        <v>0.97</v>
      </c>
      <c r="S91" s="50">
        <f t="array" aca="1" ref="S91" ca="1">IF($U91=0,0,SUM(OFFSET($AH91,0,$W91,1,$U91)/OFFSET($AH$3,0,0,1,$U91)))</f>
        <v>0</v>
      </c>
      <c r="T91" s="51">
        <f t="array" aca="1" ref="T91" ca="1">IF(U91=0,0,SUM(OFFSET(AH91,0,W91,1,U91)))</f>
        <v>0</v>
      </c>
      <c r="U91" s="51">
        <f t="shared" ca="1" si="49"/>
        <v>0</v>
      </c>
      <c r="V91" s="46">
        <f t="shared" ca="1" si="46"/>
        <v>1583700.96405708</v>
      </c>
      <c r="W91" s="52">
        <f t="shared" ca="1" si="44"/>
        <v>24</v>
      </c>
      <c r="X91" s="55">
        <v>163</v>
      </c>
      <c r="Y91" s="19">
        <v>6</v>
      </c>
      <c r="Z91" s="44">
        <v>4.1673753000000001E-2</v>
      </c>
      <c r="AA91" s="17">
        <v>43696</v>
      </c>
      <c r="AB91" s="19">
        <v>13</v>
      </c>
      <c r="AC91" s="19">
        <v>100000</v>
      </c>
      <c r="AD91" s="18" t="s">
        <v>17</v>
      </c>
      <c r="AE91" s="18" t="s">
        <v>22</v>
      </c>
      <c r="AF91" s="20">
        <f t="shared" ca="1" si="47"/>
        <v>1583700.96405708</v>
      </c>
      <c r="AG91" s="40"/>
      <c r="AH91" s="19">
        <f t="shared" ca="1" si="53"/>
        <v>268499.82320370001</v>
      </c>
      <c r="AI91" s="19">
        <f t="shared" ca="1" si="53"/>
        <v>266521.15341125999</v>
      </c>
      <c r="AJ91" s="19">
        <f t="shared" ca="1" si="53"/>
        <v>265687.67835126002</v>
      </c>
      <c r="AK91" s="19">
        <f t="shared" ca="1" si="53"/>
        <v>260807.26513743002</v>
      </c>
      <c r="AL91" s="19">
        <f t="shared" ca="1" si="53"/>
        <v>256432.35454748999</v>
      </c>
      <c r="AM91" s="19">
        <f t="shared" ca="1" si="53"/>
        <v>265752.68940594001</v>
      </c>
      <c r="AN91" s="19" t="str">
        <f t="shared" ca="1" si="53"/>
        <v/>
      </c>
      <c r="AO91" s="19" t="str">
        <f t="shared" ca="1" si="53"/>
        <v/>
      </c>
      <c r="AP91" s="19" t="str">
        <f t="shared" ca="1" si="53"/>
        <v/>
      </c>
      <c r="AQ91" s="19" t="str">
        <f t="shared" ca="1" si="53"/>
        <v/>
      </c>
      <c r="AR91" s="19" t="str">
        <f t="shared" ca="1" si="53"/>
        <v/>
      </c>
      <c r="AS91" s="19" t="str">
        <f t="shared" ca="1" si="53"/>
        <v/>
      </c>
      <c r="AT91" s="19" t="str">
        <f t="shared" ca="1" si="53"/>
        <v/>
      </c>
      <c r="AU91" s="19" t="str">
        <f t="shared" ca="1" si="53"/>
        <v/>
      </c>
      <c r="AV91" s="19" t="str">
        <f t="shared" ca="1" si="53"/>
        <v/>
      </c>
      <c r="AW91" s="19" t="str">
        <f t="shared" ca="1" si="51"/>
        <v/>
      </c>
      <c r="AX91" s="19" t="str">
        <f t="shared" ca="1" si="51"/>
        <v/>
      </c>
      <c r="AY91" s="19" t="str">
        <f t="shared" ca="1" si="51"/>
        <v/>
      </c>
      <c r="AZ91" s="19" t="str">
        <f t="shared" ca="1" si="51"/>
        <v/>
      </c>
      <c r="BA91" s="19" t="str">
        <f t="shared" ca="1" si="51"/>
        <v/>
      </c>
      <c r="BB91" s="19" t="str">
        <f t="shared" ca="1" si="51"/>
        <v/>
      </c>
      <c r="BC91" s="19" t="str">
        <f t="shared" ca="1" si="51"/>
        <v/>
      </c>
      <c r="BD91" s="19" t="str">
        <f t="shared" ca="1" si="51"/>
        <v/>
      </c>
      <c r="BE91" s="19" t="str">
        <f t="shared" ca="1" si="51"/>
        <v/>
      </c>
      <c r="BF91" s="19" t="str">
        <f t="shared" ca="1" si="51"/>
        <v/>
      </c>
      <c r="BG91" s="19" t="str">
        <f t="shared" ca="1" si="51"/>
        <v/>
      </c>
      <c r="BH91" s="19" t="str">
        <f t="shared" ca="1" si="51"/>
        <v/>
      </c>
      <c r="BI91" s="19" t="str">
        <f t="shared" ca="1" si="51"/>
        <v/>
      </c>
      <c r="BJ91" s="19" t="str">
        <f t="shared" ca="1" si="51"/>
        <v/>
      </c>
      <c r="BK91" s="19" t="str">
        <f t="shared" ca="1" si="51"/>
        <v/>
      </c>
      <c r="BL91" s="19" t="str">
        <f t="shared" ca="1" si="51"/>
        <v/>
      </c>
      <c r="BM91" s="19" t="str">
        <f t="shared" ca="1" si="52"/>
        <v/>
      </c>
      <c r="BN91" s="19" t="str">
        <f t="shared" ca="1" si="50"/>
        <v/>
      </c>
      <c r="BO91" s="19" t="str">
        <f t="shared" ca="1" si="50"/>
        <v/>
      </c>
      <c r="BP91" s="19" t="str">
        <f t="shared" ca="1" si="50"/>
        <v/>
      </c>
      <c r="BQ91" s="20" t="str">
        <f t="shared" ca="1" si="50"/>
        <v/>
      </c>
    </row>
    <row r="92" spans="10:69" x14ac:dyDescent="0.25">
      <c r="J92" s="85">
        <f t="shared" ca="1" si="35"/>
        <v>189774.14457427818</v>
      </c>
      <c r="K92" s="86">
        <f t="shared" ca="1" si="36"/>
        <v>181150.88459230983</v>
      </c>
      <c r="L92" s="86">
        <f t="shared" ca="1" si="37"/>
        <v>181150.88459230983</v>
      </c>
      <c r="M92" s="86">
        <f t="shared" ca="1" si="38"/>
        <v>165038.98606676393</v>
      </c>
      <c r="N92" s="86">
        <f t="shared" ca="1" si="39"/>
        <v>157518.25914492735</v>
      </c>
      <c r="O92" s="87">
        <f t="shared" ca="1" si="40"/>
        <v>150330.66345614992</v>
      </c>
      <c r="P92" s="48">
        <f t="shared" ca="1" si="41"/>
        <v>1427640.7576924071</v>
      </c>
      <c r="Q92" s="49">
        <f t="shared" si="42"/>
        <v>0.97</v>
      </c>
      <c r="R92" s="49">
        <f t="shared" si="43"/>
        <v>0.5</v>
      </c>
      <c r="S92" s="50">
        <f t="array" aca="1" ref="S92" ca="1">IF($U92=0,0,SUM(OFFSET($AH92,0,$W92,1,$U92)/OFFSET($AH$3,0,0,1,$U92)))</f>
        <v>2943589.1911183652</v>
      </c>
      <c r="T92" s="51">
        <f t="array" aca="1" ref="T92" ca="1">IF(U92=0,0,SUM(OFFSET(AH92,0,W92,1,U92)))</f>
        <v>3552113.3635373986</v>
      </c>
      <c r="U92" s="51">
        <f t="shared" ca="1" si="49"/>
        <v>9</v>
      </c>
      <c r="V92" s="46">
        <f t="shared" ca="1" si="46"/>
        <v>8944940.7933069766</v>
      </c>
      <c r="W92" s="52">
        <f t="shared" ca="1" si="44"/>
        <v>24</v>
      </c>
      <c r="X92" s="55">
        <v>51</v>
      </c>
      <c r="Y92" s="19">
        <v>33</v>
      </c>
      <c r="Z92" s="44">
        <v>4.5158905999999999E-2</v>
      </c>
      <c r="AA92" s="17">
        <v>43698</v>
      </c>
      <c r="AB92" s="19">
        <v>13</v>
      </c>
      <c r="AC92" s="19">
        <v>100000</v>
      </c>
      <c r="AD92" s="18" t="s">
        <v>19</v>
      </c>
      <c r="AE92" s="18" t="s">
        <v>22</v>
      </c>
      <c r="AF92" s="20">
        <f t="shared" ca="1" si="47"/>
        <v>12497054.156844372</v>
      </c>
      <c r="AG92" s="40"/>
      <c r="AH92" s="19">
        <f t="shared" ca="1" si="53"/>
        <v>318810.5866335</v>
      </c>
      <c r="AI92" s="19">
        <f t="shared" ca="1" si="53"/>
        <v>321214.84678894002</v>
      </c>
      <c r="AJ92" s="19">
        <f t="shared" ca="1" si="53"/>
        <v>319961.68714743998</v>
      </c>
      <c r="AK92" s="19">
        <f t="shared" ca="1" si="53"/>
        <v>313303.45804679999</v>
      </c>
      <c r="AL92" s="19">
        <f t="shared" ca="1" si="53"/>
        <v>308020.76922292</v>
      </c>
      <c r="AM92" s="19">
        <f t="shared" ca="1" si="53"/>
        <v>310560.05450730002</v>
      </c>
      <c r="AN92" s="19">
        <f t="shared" ca="1" si="53"/>
        <v>380035.67662111996</v>
      </c>
      <c r="AO92" s="19">
        <f t="shared" ca="1" si="53"/>
        <v>366247.30785213999</v>
      </c>
      <c r="AP92" s="19">
        <f t="shared" ca="1" si="53"/>
        <v>357574.08836577996</v>
      </c>
      <c r="AQ92" s="19">
        <f t="shared" ca="1" si="53"/>
        <v>352260.69148581999</v>
      </c>
      <c r="AR92" s="19">
        <f t="shared" ca="1" si="53"/>
        <v>372065.12971211993</v>
      </c>
      <c r="AS92" s="19">
        <f t="shared" ca="1" si="53"/>
        <v>394806.70318466</v>
      </c>
      <c r="AT92" s="19">
        <f t="shared" ca="1" si="53"/>
        <v>401723.69281668001</v>
      </c>
      <c r="AU92" s="19">
        <f t="shared" ca="1" si="53"/>
        <v>413476.29810318002</v>
      </c>
      <c r="AV92" s="19">
        <f t="shared" ca="1" si="53"/>
        <v>407623.70388558001</v>
      </c>
      <c r="AW92" s="19">
        <f t="shared" ca="1" si="51"/>
        <v>405645.29221371998</v>
      </c>
      <c r="AX92" s="19">
        <f t="shared" ca="1" si="51"/>
        <v>402583.96997598</v>
      </c>
      <c r="AY92" s="19">
        <f t="shared" ca="1" si="51"/>
        <v>404896.55755223992</v>
      </c>
      <c r="AZ92" s="19">
        <f t="shared" ca="1" si="51"/>
        <v>399353.75342980004</v>
      </c>
      <c r="BA92" s="19">
        <f t="shared" ca="1" si="51"/>
        <v>414336.12367341999</v>
      </c>
      <c r="BB92" s="19">
        <f t="shared" ca="1" si="51"/>
        <v>405395.11187447992</v>
      </c>
      <c r="BC92" s="19">
        <f t="shared" ca="1" si="51"/>
        <v>388340.85102357995</v>
      </c>
      <c r="BD92" s="19">
        <f t="shared" ca="1" si="51"/>
        <v>396371.91086661996</v>
      </c>
      <c r="BE92" s="19">
        <f t="shared" ca="1" si="51"/>
        <v>390332.52832315746</v>
      </c>
      <c r="BF92" s="19">
        <f t="shared" ca="1" si="51"/>
        <v>391286.89602943958</v>
      </c>
      <c r="BG92" s="19">
        <f t="shared" ca="1" si="51"/>
        <v>392182.32746788731</v>
      </c>
      <c r="BH92" s="19">
        <f t="shared" ca="1" si="51"/>
        <v>393080.24779572175</v>
      </c>
      <c r="BI92" s="19">
        <f t="shared" ca="1" si="51"/>
        <v>393924.23968152091</v>
      </c>
      <c r="BJ92" s="19">
        <f t="shared" ca="1" si="51"/>
        <v>394772.0174840801</v>
      </c>
      <c r="BK92" s="19">
        <f t="shared" ca="1" si="51"/>
        <v>395596.40009789006</v>
      </c>
      <c r="BL92" s="19">
        <f t="shared" ca="1" si="51"/>
        <v>396321.94236803317</v>
      </c>
      <c r="BM92" s="19">
        <f t="shared" ca="1" si="52"/>
        <v>397105.18815934501</v>
      </c>
      <c r="BN92" s="19">
        <f t="shared" ca="1" si="50"/>
        <v>397844.10445348051</v>
      </c>
      <c r="BO92" s="19" t="str">
        <f t="shared" ca="1" si="50"/>
        <v/>
      </c>
      <c r="BP92" s="19" t="str">
        <f t="shared" ca="1" si="50"/>
        <v/>
      </c>
      <c r="BQ92" s="20" t="str">
        <f t="shared" ca="1" si="50"/>
        <v/>
      </c>
    </row>
    <row r="93" spans="10:69" x14ac:dyDescent="0.25">
      <c r="J93" s="85">
        <f t="shared" ca="1" si="35"/>
        <v>0</v>
      </c>
      <c r="K93" s="86">
        <f t="shared" ca="1" si="36"/>
        <v>0</v>
      </c>
      <c r="L93" s="86">
        <f t="shared" ca="1" si="37"/>
        <v>0</v>
      </c>
      <c r="M93" s="86">
        <f t="shared" ca="1" si="38"/>
        <v>0</v>
      </c>
      <c r="N93" s="86">
        <f t="shared" ca="1" si="39"/>
        <v>0</v>
      </c>
      <c r="O93" s="87">
        <f t="shared" ca="1" si="40"/>
        <v>0</v>
      </c>
      <c r="P93" s="48">
        <f t="shared" ca="1" si="41"/>
        <v>0</v>
      </c>
      <c r="Q93" s="49">
        <f t="shared" si="42"/>
        <v>1</v>
      </c>
      <c r="R93" s="49">
        <f t="shared" si="43"/>
        <v>0.5</v>
      </c>
      <c r="S93" s="50">
        <f t="array" aca="1" ref="S93" ca="1">IF($U93=0,0,SUM(OFFSET($AH93,0,$W93,1,$U93)/OFFSET($AH$3,0,0,1,$U93)))</f>
        <v>0</v>
      </c>
      <c r="T93" s="51">
        <f t="array" aca="1" ref="T93" ca="1">IF(U93=0,0,SUM(OFFSET(AH93,0,W93,1,U93)))</f>
        <v>0</v>
      </c>
      <c r="U93" s="51">
        <f t="shared" ca="1" si="49"/>
        <v>0</v>
      </c>
      <c r="V93" s="46">
        <f t="shared" ca="1" si="46"/>
        <v>18146740.164901599</v>
      </c>
      <c r="W93" s="52">
        <f t="shared" ca="1" si="44"/>
        <v>24</v>
      </c>
      <c r="X93" s="55">
        <v>184</v>
      </c>
      <c r="Y93" s="19">
        <v>19</v>
      </c>
      <c r="Z93" s="44">
        <v>2.3495703999999999E-2</v>
      </c>
      <c r="AA93" s="17">
        <v>43700</v>
      </c>
      <c r="AB93" s="19">
        <v>57</v>
      </c>
      <c r="AC93" s="19">
        <v>500000</v>
      </c>
      <c r="AD93" s="18" t="s">
        <v>19</v>
      </c>
      <c r="AE93" s="18" t="s">
        <v>24</v>
      </c>
      <c r="AF93" s="20">
        <f t="shared" ca="1" si="47"/>
        <v>18146740.164901599</v>
      </c>
      <c r="AG93" s="40"/>
      <c r="AH93" s="19">
        <f t="shared" ca="1" si="53"/>
        <v>829368.98156999995</v>
      </c>
      <c r="AI93" s="19">
        <f t="shared" ca="1" si="53"/>
        <v>833152.96469920001</v>
      </c>
      <c r="AJ93" s="19">
        <f t="shared" ca="1" si="53"/>
        <v>828466.74653640005</v>
      </c>
      <c r="AK93" s="19">
        <f t="shared" ca="1" si="53"/>
        <v>815042.47605599998</v>
      </c>
      <c r="AL93" s="19">
        <f t="shared" ca="1" si="53"/>
        <v>804946.3720472001</v>
      </c>
      <c r="AM93" s="19">
        <f t="shared" ca="1" si="53"/>
        <v>815525.31277319998</v>
      </c>
      <c r="AN93" s="19">
        <f t="shared" ca="1" si="53"/>
        <v>988642.83463039994</v>
      </c>
      <c r="AO93" s="19">
        <f t="shared" ca="1" si="53"/>
        <v>983090.79977519985</v>
      </c>
      <c r="AP93" s="19">
        <f t="shared" ca="1" si="53"/>
        <v>921537.92922120006</v>
      </c>
      <c r="AQ93" s="19">
        <f t="shared" ca="1" si="53"/>
        <v>914317.69938200002</v>
      </c>
      <c r="AR93" s="19">
        <f t="shared" ca="1" si="53"/>
        <v>958511.94382079993</v>
      </c>
      <c r="AS93" s="19">
        <f t="shared" ca="1" si="53"/>
        <v>1030689.5717236</v>
      </c>
      <c r="AT93" s="19">
        <f t="shared" ca="1" si="53"/>
        <v>1051213.0691676</v>
      </c>
      <c r="AU93" s="19">
        <f t="shared" ca="1" si="53"/>
        <v>1073240.2916675999</v>
      </c>
      <c r="AV93" s="19">
        <f t="shared" ca="1" si="53"/>
        <v>1060411.6372836002</v>
      </c>
      <c r="AW93" s="19">
        <f t="shared" ca="1" si="51"/>
        <v>1081623.5588548</v>
      </c>
      <c r="AX93" s="19">
        <f t="shared" ca="1" si="51"/>
        <v>1062108.0271123999</v>
      </c>
      <c r="AY93" s="19">
        <f t="shared" ca="1" si="51"/>
        <v>1053317.1094607997</v>
      </c>
      <c r="AZ93" s="19">
        <f t="shared" ca="1" si="51"/>
        <v>1041532.8391196001</v>
      </c>
      <c r="BA93" s="19" t="str">
        <f t="shared" ca="1" si="51"/>
        <v/>
      </c>
      <c r="BB93" s="19" t="str">
        <f t="shared" ca="1" si="51"/>
        <v/>
      </c>
      <c r="BC93" s="19" t="str">
        <f t="shared" ca="1" si="51"/>
        <v/>
      </c>
      <c r="BD93" s="19" t="str">
        <f t="shared" ca="1" si="51"/>
        <v/>
      </c>
      <c r="BE93" s="19" t="str">
        <f t="shared" ca="1" si="51"/>
        <v/>
      </c>
      <c r="BF93" s="19" t="str">
        <f t="shared" ca="1" si="51"/>
        <v/>
      </c>
      <c r="BG93" s="19" t="str">
        <f t="shared" ca="1" si="51"/>
        <v/>
      </c>
      <c r="BH93" s="19" t="str">
        <f t="shared" ca="1" si="51"/>
        <v/>
      </c>
      <c r="BI93" s="19" t="str">
        <f t="shared" ca="1" si="51"/>
        <v/>
      </c>
      <c r="BJ93" s="19" t="str">
        <f t="shared" ca="1" si="51"/>
        <v/>
      </c>
      <c r="BK93" s="19" t="str">
        <f t="shared" ca="1" si="51"/>
        <v/>
      </c>
      <c r="BL93" s="19" t="str">
        <f t="shared" ca="1" si="51"/>
        <v/>
      </c>
      <c r="BM93" s="19" t="str">
        <f t="shared" ca="1" si="52"/>
        <v/>
      </c>
      <c r="BN93" s="19" t="str">
        <f t="shared" ca="1" si="50"/>
        <v/>
      </c>
      <c r="BO93" s="19" t="str">
        <f t="shared" ca="1" si="50"/>
        <v/>
      </c>
      <c r="BP93" s="19" t="str">
        <f t="shared" ca="1" si="50"/>
        <v/>
      </c>
      <c r="BQ93" s="20" t="str">
        <f t="shared" ca="1" si="50"/>
        <v/>
      </c>
    </row>
    <row r="94" spans="10:69" x14ac:dyDescent="0.25">
      <c r="J94" s="85">
        <f t="shared" ca="1" si="35"/>
        <v>0</v>
      </c>
      <c r="K94" s="86">
        <f t="shared" ca="1" si="36"/>
        <v>0</v>
      </c>
      <c r="L94" s="86">
        <f t="shared" ca="1" si="37"/>
        <v>0</v>
      </c>
      <c r="M94" s="86">
        <f t="shared" ca="1" si="38"/>
        <v>0</v>
      </c>
      <c r="N94" s="86">
        <f t="shared" ca="1" si="39"/>
        <v>0</v>
      </c>
      <c r="O94" s="87">
        <f t="shared" ca="1" si="40"/>
        <v>0</v>
      </c>
      <c r="P94" s="48">
        <f t="shared" ca="1" si="41"/>
        <v>0</v>
      </c>
      <c r="Q94" s="49">
        <f t="shared" si="42"/>
        <v>1</v>
      </c>
      <c r="R94" s="49">
        <f t="shared" si="43"/>
        <v>0.93</v>
      </c>
      <c r="S94" s="50">
        <f t="array" aca="1" ref="S94" ca="1">IF($U94=0,0,SUM(OFFSET($AH94,0,$W94,1,$U94)/OFFSET($AH$3,0,0,1,$U94)))</f>
        <v>0</v>
      </c>
      <c r="T94" s="51">
        <f t="array" aca="1" ref="T94" ca="1">IF(U94=0,0,SUM(OFFSET(AH94,0,W94,1,U94)))</f>
        <v>0</v>
      </c>
      <c r="U94" s="51">
        <f t="shared" ca="1" si="49"/>
        <v>0</v>
      </c>
      <c r="V94" s="46">
        <f t="shared" ca="1" si="46"/>
        <v>1458159.3500000003</v>
      </c>
      <c r="W94" s="52">
        <f t="shared" ca="1" si="44"/>
        <v>24</v>
      </c>
      <c r="X94" s="55">
        <v>137</v>
      </c>
      <c r="Y94" s="19">
        <v>20</v>
      </c>
      <c r="Z94" s="44">
        <v>2.9163187E-2</v>
      </c>
      <c r="AA94" s="17">
        <v>43706</v>
      </c>
      <c r="AB94" s="19">
        <v>57</v>
      </c>
      <c r="AC94" s="19">
        <v>2500000</v>
      </c>
      <c r="AD94" s="18" t="s">
        <v>23</v>
      </c>
      <c r="AE94" s="18" t="s">
        <v>24</v>
      </c>
      <c r="AF94" s="20">
        <f t="shared" ca="1" si="47"/>
        <v>1458159.3500000003</v>
      </c>
      <c r="AG94" s="40"/>
      <c r="AH94" s="19">
        <f t="shared" ca="1" si="53"/>
        <v>72907.967499999999</v>
      </c>
      <c r="AI94" s="19">
        <f t="shared" ca="1" si="53"/>
        <v>72907.967499999999</v>
      </c>
      <c r="AJ94" s="19">
        <f t="shared" ca="1" si="53"/>
        <v>72907.967499999999</v>
      </c>
      <c r="AK94" s="19">
        <f t="shared" ca="1" si="53"/>
        <v>72907.967499999999</v>
      </c>
      <c r="AL94" s="19">
        <f t="shared" ca="1" si="53"/>
        <v>72907.967499999999</v>
      </c>
      <c r="AM94" s="19">
        <f t="shared" ca="1" si="53"/>
        <v>72907.967499999999</v>
      </c>
      <c r="AN94" s="19">
        <f t="shared" ca="1" si="53"/>
        <v>72907.967499999999</v>
      </c>
      <c r="AO94" s="19">
        <f t="shared" ca="1" si="53"/>
        <v>72907.967499999999</v>
      </c>
      <c r="AP94" s="19">
        <f t="shared" ca="1" si="53"/>
        <v>72907.967499999999</v>
      </c>
      <c r="AQ94" s="19">
        <f t="shared" ca="1" si="53"/>
        <v>72907.967499999999</v>
      </c>
      <c r="AR94" s="19">
        <f t="shared" ca="1" si="53"/>
        <v>72907.967499999999</v>
      </c>
      <c r="AS94" s="19">
        <f t="shared" ca="1" si="53"/>
        <v>72907.967499999999</v>
      </c>
      <c r="AT94" s="19">
        <f t="shared" ca="1" si="53"/>
        <v>72907.967499999999</v>
      </c>
      <c r="AU94" s="19">
        <f t="shared" ca="1" si="53"/>
        <v>72907.967499999999</v>
      </c>
      <c r="AV94" s="19">
        <f t="shared" ca="1" si="53"/>
        <v>72907.967499999999</v>
      </c>
      <c r="AW94" s="19">
        <f t="shared" ca="1" si="51"/>
        <v>72907.967499999999</v>
      </c>
      <c r="AX94" s="19">
        <f t="shared" ca="1" si="51"/>
        <v>72907.967499999999</v>
      </c>
      <c r="AY94" s="19">
        <f t="shared" ca="1" si="51"/>
        <v>72907.967499999999</v>
      </c>
      <c r="AZ94" s="19">
        <f t="shared" ca="1" si="51"/>
        <v>72907.967499999999</v>
      </c>
      <c r="BA94" s="19">
        <f t="shared" ca="1" si="51"/>
        <v>72907.967499999999</v>
      </c>
      <c r="BB94" s="19" t="str">
        <f t="shared" ca="1" si="51"/>
        <v/>
      </c>
      <c r="BC94" s="19" t="str">
        <f t="shared" ca="1" si="51"/>
        <v/>
      </c>
      <c r="BD94" s="19" t="str">
        <f t="shared" ca="1" si="51"/>
        <v/>
      </c>
      <c r="BE94" s="19" t="str">
        <f t="shared" ca="1" si="51"/>
        <v/>
      </c>
      <c r="BF94" s="19" t="str">
        <f t="shared" ca="1" si="51"/>
        <v/>
      </c>
      <c r="BG94" s="19" t="str">
        <f t="shared" ca="1" si="51"/>
        <v/>
      </c>
      <c r="BH94" s="19" t="str">
        <f t="shared" ca="1" si="51"/>
        <v/>
      </c>
      <c r="BI94" s="19" t="str">
        <f t="shared" ca="1" si="51"/>
        <v/>
      </c>
      <c r="BJ94" s="19" t="str">
        <f t="shared" ca="1" si="51"/>
        <v/>
      </c>
      <c r="BK94" s="19" t="str">
        <f t="shared" ca="1" si="51"/>
        <v/>
      </c>
      <c r="BL94" s="19" t="str">
        <f t="shared" ca="1" si="51"/>
        <v/>
      </c>
      <c r="BM94" s="19" t="str">
        <f t="shared" ca="1" si="52"/>
        <v/>
      </c>
      <c r="BN94" s="19" t="str">
        <f t="shared" ca="1" si="50"/>
        <v/>
      </c>
      <c r="BO94" s="19" t="str">
        <f t="shared" ca="1" si="50"/>
        <v/>
      </c>
      <c r="BP94" s="19" t="str">
        <f t="shared" ca="1" si="50"/>
        <v/>
      </c>
      <c r="BQ94" s="20" t="str">
        <f t="shared" ca="1" si="50"/>
        <v/>
      </c>
    </row>
    <row r="95" spans="10:69" x14ac:dyDescent="0.25">
      <c r="J95" s="85">
        <f t="shared" ca="1" si="35"/>
        <v>0</v>
      </c>
      <c r="K95" s="86">
        <f t="shared" ca="1" si="36"/>
        <v>0</v>
      </c>
      <c r="L95" s="86">
        <f t="shared" ca="1" si="37"/>
        <v>0</v>
      </c>
      <c r="M95" s="86">
        <f t="shared" ca="1" si="38"/>
        <v>0</v>
      </c>
      <c r="N95" s="86">
        <f t="shared" ca="1" si="39"/>
        <v>0</v>
      </c>
      <c r="O95" s="87">
        <f t="shared" ca="1" si="40"/>
        <v>0</v>
      </c>
      <c r="P95" s="48">
        <f t="shared" ca="1" si="41"/>
        <v>0</v>
      </c>
      <c r="Q95" s="49">
        <f t="shared" si="42"/>
        <v>0.97</v>
      </c>
      <c r="R95" s="49">
        <f t="shared" si="43"/>
        <v>0.97</v>
      </c>
      <c r="S95" s="50">
        <f t="array" aca="1" ref="S95" ca="1">IF($U95=0,0,SUM(OFFSET($AH95,0,$W95,1,$U95)/OFFSET($AH$3,0,0,1,$U95)))</f>
        <v>0</v>
      </c>
      <c r="T95" s="51">
        <f t="array" aca="1" ref="T95" ca="1">IF(U95=0,0,SUM(OFFSET(AH95,0,W95,1,U95)))</f>
        <v>0</v>
      </c>
      <c r="U95" s="51">
        <f t="shared" ca="1" si="49"/>
        <v>0</v>
      </c>
      <c r="V95" s="46">
        <f t="shared" ca="1" si="46"/>
        <v>3482669.1245611608</v>
      </c>
      <c r="W95" s="52">
        <f t="shared" ca="1" si="44"/>
        <v>24</v>
      </c>
      <c r="X95" s="55">
        <v>28</v>
      </c>
      <c r="Y95" s="19">
        <v>14</v>
      </c>
      <c r="Z95" s="44">
        <v>3.5481994000000003E-2</v>
      </c>
      <c r="AA95" s="17">
        <v>43709</v>
      </c>
      <c r="AB95" s="19">
        <v>13</v>
      </c>
      <c r="AC95" s="19">
        <v>100000</v>
      </c>
      <c r="AD95" s="18" t="s">
        <v>17</v>
      </c>
      <c r="AE95" s="18" t="s">
        <v>22</v>
      </c>
      <c r="AF95" s="20">
        <f t="shared" ca="1" si="47"/>
        <v>3482669.1245611608</v>
      </c>
      <c r="AG95" s="40"/>
      <c r="AH95" s="19">
        <f t="shared" ca="1" si="53"/>
        <v>229358.09295557998</v>
      </c>
      <c r="AI95" s="19">
        <f t="shared" ca="1" si="53"/>
        <v>226285.70709512004</v>
      </c>
      <c r="AJ95" s="19">
        <f t="shared" ca="1" si="53"/>
        <v>227374.64949098002</v>
      </c>
      <c r="AK95" s="19">
        <f t="shared" ca="1" si="53"/>
        <v>219653.76759658003</v>
      </c>
      <c r="AL95" s="19">
        <f t="shared" ca="1" si="53"/>
        <v>224027.98781690004</v>
      </c>
      <c r="AM95" s="19">
        <f t="shared" ca="1" si="53"/>
        <v>237697.07118546002</v>
      </c>
      <c r="AN95" s="19">
        <f t="shared" ca="1" si="53"/>
        <v>275810.40986050008</v>
      </c>
      <c r="AO95" s="19">
        <f t="shared" ca="1" si="53"/>
        <v>258047.41402422002</v>
      </c>
      <c r="AP95" s="19">
        <f t="shared" ca="1" si="53"/>
        <v>251042.20394880002</v>
      </c>
      <c r="AQ95" s="19">
        <f t="shared" ca="1" si="53"/>
        <v>249939.77839522003</v>
      </c>
      <c r="AR95" s="19">
        <f t="shared" ca="1" si="53"/>
        <v>260530.44396434003</v>
      </c>
      <c r="AS95" s="19">
        <f t="shared" ca="1" si="53"/>
        <v>261870.95369766001</v>
      </c>
      <c r="AT95" s="19">
        <f t="shared" ca="1" si="53"/>
        <v>279543.82526918</v>
      </c>
      <c r="AU95" s="19">
        <f t="shared" ca="1" si="53"/>
        <v>281486.81926062005</v>
      </c>
      <c r="AV95" s="19" t="str">
        <f t="shared" ca="1" si="53"/>
        <v/>
      </c>
      <c r="AW95" s="19" t="str">
        <f t="shared" ca="1" si="51"/>
        <v/>
      </c>
      <c r="AX95" s="19" t="str">
        <f t="shared" ca="1" si="51"/>
        <v/>
      </c>
      <c r="AY95" s="19" t="str">
        <f t="shared" ca="1" si="51"/>
        <v/>
      </c>
      <c r="AZ95" s="19" t="str">
        <f t="shared" ca="1" si="51"/>
        <v/>
      </c>
      <c r="BA95" s="19" t="str">
        <f t="shared" ca="1" si="51"/>
        <v/>
      </c>
      <c r="BB95" s="19" t="str">
        <f t="shared" ca="1" si="51"/>
        <v/>
      </c>
      <c r="BC95" s="19" t="str">
        <f t="shared" ca="1" si="51"/>
        <v/>
      </c>
      <c r="BD95" s="19" t="str">
        <f t="shared" ca="1" si="51"/>
        <v/>
      </c>
      <c r="BE95" s="19" t="str">
        <f t="shared" ca="1" si="51"/>
        <v/>
      </c>
      <c r="BF95" s="19" t="str">
        <f t="shared" ca="1" si="51"/>
        <v/>
      </c>
      <c r="BG95" s="19" t="str">
        <f t="shared" ca="1" si="51"/>
        <v/>
      </c>
      <c r="BH95" s="19" t="str">
        <f t="shared" ca="1" si="51"/>
        <v/>
      </c>
      <c r="BI95" s="19" t="str">
        <f t="shared" ca="1" si="51"/>
        <v/>
      </c>
      <c r="BJ95" s="19" t="str">
        <f t="shared" ca="1" si="51"/>
        <v/>
      </c>
      <c r="BK95" s="19" t="str">
        <f t="shared" ca="1" si="51"/>
        <v/>
      </c>
      <c r="BL95" s="19" t="str">
        <f t="shared" ca="1" si="51"/>
        <v/>
      </c>
      <c r="BM95" s="19" t="str">
        <f t="shared" ca="1" si="52"/>
        <v/>
      </c>
      <c r="BN95" s="19" t="str">
        <f t="shared" ca="1" si="50"/>
        <v/>
      </c>
      <c r="BO95" s="19" t="str">
        <f t="shared" ca="1" si="50"/>
        <v/>
      </c>
      <c r="BP95" s="19" t="str">
        <f t="shared" ca="1" si="50"/>
        <v/>
      </c>
      <c r="BQ95" s="20" t="str">
        <f t="shared" ca="1" si="50"/>
        <v/>
      </c>
    </row>
    <row r="96" spans="10:69" x14ac:dyDescent="0.25">
      <c r="J96" s="85">
        <f t="shared" ca="1" si="35"/>
        <v>0</v>
      </c>
      <c r="K96" s="86">
        <f t="shared" ca="1" si="36"/>
        <v>0</v>
      </c>
      <c r="L96" s="86">
        <f t="shared" ca="1" si="37"/>
        <v>0</v>
      </c>
      <c r="M96" s="86">
        <f t="shared" ca="1" si="38"/>
        <v>0</v>
      </c>
      <c r="N96" s="86">
        <f t="shared" ca="1" si="39"/>
        <v>0</v>
      </c>
      <c r="O96" s="87">
        <f t="shared" ca="1" si="40"/>
        <v>0</v>
      </c>
      <c r="P96" s="48">
        <f t="shared" ca="1" si="41"/>
        <v>0</v>
      </c>
      <c r="Q96" s="49">
        <f t="shared" si="42"/>
        <v>0.99</v>
      </c>
      <c r="R96" s="49">
        <f t="shared" si="43"/>
        <v>0.5</v>
      </c>
      <c r="S96" s="50">
        <f t="array" aca="1" ref="S96" ca="1">IF($U96=0,0,SUM(OFFSET($AH96,0,$W96,1,$U96)/OFFSET($AH$3,0,0,1,$U96)))</f>
        <v>0</v>
      </c>
      <c r="T96" s="51">
        <f t="array" aca="1" ref="T96" ca="1">IF(U96=0,0,SUM(OFFSET(AH96,0,W96,1,U96)))</f>
        <v>0</v>
      </c>
      <c r="U96" s="51">
        <f t="shared" ca="1" si="49"/>
        <v>0</v>
      </c>
      <c r="V96" s="46">
        <f t="shared" ca="1" si="46"/>
        <v>14435471.275607251</v>
      </c>
      <c r="W96" s="52">
        <f t="shared" ca="1" si="44"/>
        <v>24</v>
      </c>
      <c r="X96" s="55">
        <v>345</v>
      </c>
      <c r="Y96" s="19">
        <v>12</v>
      </c>
      <c r="Z96" s="44">
        <v>3.1290644999999999E-2</v>
      </c>
      <c r="AA96" s="17">
        <v>43709</v>
      </c>
      <c r="AB96" s="19">
        <v>26</v>
      </c>
      <c r="AC96" s="19">
        <v>500000</v>
      </c>
      <c r="AD96" s="18" t="s">
        <v>19</v>
      </c>
      <c r="AE96" s="18" t="s">
        <v>26</v>
      </c>
      <c r="AF96" s="20">
        <f t="shared" ca="1" si="47"/>
        <v>14435471.275607251</v>
      </c>
      <c r="AG96" s="40"/>
      <c r="AH96" s="19">
        <f t="shared" ca="1" si="53"/>
        <v>1106388.7067002498</v>
      </c>
      <c r="AI96" s="19">
        <f t="shared" ca="1" si="53"/>
        <v>1113818.6703555</v>
      </c>
      <c r="AJ96" s="19">
        <f t="shared" ca="1" si="53"/>
        <v>1103738.38906875</v>
      </c>
      <c r="AK96" s="19">
        <f t="shared" ca="1" si="53"/>
        <v>1085436.4908082501</v>
      </c>
      <c r="AL96" s="19">
        <f t="shared" ca="1" si="53"/>
        <v>1088876.897226</v>
      </c>
      <c r="AM96" s="19">
        <f t="shared" ca="1" si="53"/>
        <v>1153427.9333287501</v>
      </c>
      <c r="AN96" s="19">
        <f t="shared" ca="1" si="53"/>
        <v>1341412.7412952499</v>
      </c>
      <c r="AO96" s="19">
        <f t="shared" ca="1" si="53"/>
        <v>1237840.7063452499</v>
      </c>
      <c r="AP96" s="19">
        <f t="shared" ca="1" si="53"/>
        <v>1228922.8725202498</v>
      </c>
      <c r="AQ96" s="19">
        <f t="shared" ca="1" si="53"/>
        <v>1235869.3957102499</v>
      </c>
      <c r="AR96" s="19">
        <f t="shared" ca="1" si="53"/>
        <v>1365662.9911702501</v>
      </c>
      <c r="AS96" s="19">
        <f t="shared" ca="1" si="53"/>
        <v>1374075.4810784999</v>
      </c>
      <c r="AT96" s="19" t="str">
        <f t="shared" ca="1" si="53"/>
        <v/>
      </c>
      <c r="AU96" s="19" t="str">
        <f t="shared" ca="1" si="53"/>
        <v/>
      </c>
      <c r="AV96" s="19" t="str">
        <f t="shared" ca="1" si="53"/>
        <v/>
      </c>
      <c r="AW96" s="19" t="str">
        <f t="shared" ca="1" si="51"/>
        <v/>
      </c>
      <c r="AX96" s="19" t="str">
        <f t="shared" ca="1" si="51"/>
        <v/>
      </c>
      <c r="AY96" s="19" t="str">
        <f t="shared" ca="1" si="51"/>
        <v/>
      </c>
      <c r="AZ96" s="19" t="str">
        <f t="shared" ca="1" si="51"/>
        <v/>
      </c>
      <c r="BA96" s="19" t="str">
        <f t="shared" ca="1" si="51"/>
        <v/>
      </c>
      <c r="BB96" s="19" t="str">
        <f t="shared" ca="1" si="51"/>
        <v/>
      </c>
      <c r="BC96" s="19" t="str">
        <f t="shared" ca="1" si="51"/>
        <v/>
      </c>
      <c r="BD96" s="19" t="str">
        <f t="shared" ca="1" si="51"/>
        <v/>
      </c>
      <c r="BE96" s="19" t="str">
        <f t="shared" ca="1" si="51"/>
        <v/>
      </c>
      <c r="BF96" s="19" t="str">
        <f t="shared" ca="1" si="51"/>
        <v/>
      </c>
      <c r="BG96" s="19" t="str">
        <f t="shared" ca="1" si="51"/>
        <v/>
      </c>
      <c r="BH96" s="19" t="str">
        <f t="shared" ca="1" si="51"/>
        <v/>
      </c>
      <c r="BI96" s="19" t="str">
        <f t="shared" ca="1" si="51"/>
        <v/>
      </c>
      <c r="BJ96" s="19" t="str">
        <f t="shared" ca="1" si="51"/>
        <v/>
      </c>
      <c r="BK96" s="19" t="str">
        <f t="shared" ca="1" si="51"/>
        <v/>
      </c>
      <c r="BL96" s="19" t="str">
        <f t="shared" ca="1" si="51"/>
        <v/>
      </c>
      <c r="BM96" s="19" t="str">
        <f t="shared" ca="1" si="52"/>
        <v/>
      </c>
      <c r="BN96" s="19" t="str">
        <f t="shared" ca="1" si="50"/>
        <v/>
      </c>
      <c r="BO96" s="19" t="str">
        <f t="shared" ca="1" si="50"/>
        <v/>
      </c>
      <c r="BP96" s="19" t="str">
        <f t="shared" ca="1" si="50"/>
        <v/>
      </c>
      <c r="BQ96" s="20" t="str">
        <f t="shared" ca="1" si="50"/>
        <v/>
      </c>
    </row>
    <row r="97" spans="10:69" x14ac:dyDescent="0.25">
      <c r="J97" s="85">
        <f t="shared" ca="1" si="35"/>
        <v>16088.396197500002</v>
      </c>
      <c r="K97" s="86">
        <f t="shared" ca="1" si="36"/>
        <v>15322.282092857145</v>
      </c>
      <c r="L97" s="86">
        <f t="shared" ca="1" si="37"/>
        <v>15322.282092857145</v>
      </c>
      <c r="M97" s="86">
        <f t="shared" ca="1" si="38"/>
        <v>13897.761535471333</v>
      </c>
      <c r="N97" s="86">
        <f t="shared" ca="1" si="39"/>
        <v>13235.963367115555</v>
      </c>
      <c r="O97" s="87">
        <f t="shared" ca="1" si="40"/>
        <v>12605.679397252909</v>
      </c>
      <c r="P97" s="48">
        <f t="shared" ca="1" si="41"/>
        <v>140318.72707029988</v>
      </c>
      <c r="Q97" s="49">
        <f t="shared" si="42"/>
        <v>1</v>
      </c>
      <c r="R97" s="49">
        <f t="shared" si="43"/>
        <v>0.93</v>
      </c>
      <c r="S97" s="50">
        <f t="array" aca="1" ref="S97" ca="1">IF($U97=0,0,SUM(OFFSET($AH97,0,$W97,1,$U97)/OFFSET($AH$3,0,0,1,$U97)))</f>
        <v>150880.3516884945</v>
      </c>
      <c r="T97" s="51">
        <f t="array" aca="1" ref="T97" ca="1">IF(U97=0,0,SUM(OFFSET(AH97,0,W97,1,U97)))</f>
        <v>190292.85825000005</v>
      </c>
      <c r="U97" s="51">
        <f t="shared" ca="1" si="49"/>
        <v>11</v>
      </c>
      <c r="V97" s="46">
        <f t="shared" ca="1" si="46"/>
        <v>397885.06724999996</v>
      </c>
      <c r="W97" s="52">
        <f t="shared" ca="1" si="44"/>
        <v>23</v>
      </c>
      <c r="X97" s="55">
        <v>53</v>
      </c>
      <c r="Y97" s="19">
        <v>34</v>
      </c>
      <c r="Z97" s="44">
        <v>2.3065801E-2</v>
      </c>
      <c r="AA97" s="17">
        <v>43714</v>
      </c>
      <c r="AB97" s="19">
        <v>57</v>
      </c>
      <c r="AC97" s="19">
        <v>750000</v>
      </c>
      <c r="AD97" s="18" t="s">
        <v>23</v>
      </c>
      <c r="AE97" s="18" t="s">
        <v>24</v>
      </c>
      <c r="AF97" s="20">
        <f t="shared" ca="1" si="47"/>
        <v>588177.92549999978</v>
      </c>
      <c r="AG97" s="40"/>
      <c r="AH97" s="19">
        <f t="shared" ca="1" si="53"/>
        <v>17299.350750000001</v>
      </c>
      <c r="AI97" s="19">
        <f t="shared" ca="1" si="53"/>
        <v>17299.350750000001</v>
      </c>
      <c r="AJ97" s="19">
        <f t="shared" ca="1" si="53"/>
        <v>17299.350750000001</v>
      </c>
      <c r="AK97" s="19">
        <f t="shared" ca="1" si="53"/>
        <v>17299.350750000001</v>
      </c>
      <c r="AL97" s="19">
        <f t="shared" ca="1" si="53"/>
        <v>17299.350750000001</v>
      </c>
      <c r="AM97" s="19">
        <f t="shared" ca="1" si="53"/>
        <v>17299.350750000001</v>
      </c>
      <c r="AN97" s="19">
        <f t="shared" ca="1" si="53"/>
        <v>17299.350750000001</v>
      </c>
      <c r="AO97" s="19">
        <f t="shared" ca="1" si="53"/>
        <v>17299.350750000001</v>
      </c>
      <c r="AP97" s="19">
        <f t="shared" ca="1" si="53"/>
        <v>17299.350750000001</v>
      </c>
      <c r="AQ97" s="19">
        <f t="shared" ca="1" si="53"/>
        <v>17299.350750000001</v>
      </c>
      <c r="AR97" s="19">
        <f t="shared" ca="1" si="53"/>
        <v>17299.350750000001</v>
      </c>
      <c r="AS97" s="19">
        <f t="shared" ca="1" si="53"/>
        <v>17299.350750000001</v>
      </c>
      <c r="AT97" s="19">
        <f t="shared" ca="1" si="53"/>
        <v>17299.350750000001</v>
      </c>
      <c r="AU97" s="19">
        <f t="shared" ca="1" si="53"/>
        <v>17299.350750000001</v>
      </c>
      <c r="AV97" s="19">
        <f t="shared" ca="1" si="53"/>
        <v>17299.350750000001</v>
      </c>
      <c r="AW97" s="19">
        <f t="shared" ca="1" si="51"/>
        <v>17299.350750000001</v>
      </c>
      <c r="AX97" s="19">
        <f t="shared" ca="1" si="51"/>
        <v>17299.350750000001</v>
      </c>
      <c r="AY97" s="19">
        <f t="shared" ca="1" si="51"/>
        <v>17299.350750000001</v>
      </c>
      <c r="AZ97" s="19">
        <f t="shared" ca="1" si="51"/>
        <v>17299.350750000001</v>
      </c>
      <c r="BA97" s="19">
        <f t="shared" ca="1" si="51"/>
        <v>17299.350750000001</v>
      </c>
      <c r="BB97" s="19">
        <f t="shared" ca="1" si="51"/>
        <v>17299.350750000001</v>
      </c>
      <c r="BC97" s="19">
        <f t="shared" ca="1" si="51"/>
        <v>17299.350750000001</v>
      </c>
      <c r="BD97" s="19">
        <f t="shared" ca="1" si="51"/>
        <v>17299.350750000001</v>
      </c>
      <c r="BE97" s="19">
        <f t="shared" ca="1" si="51"/>
        <v>17299.350750000001</v>
      </c>
      <c r="BF97" s="19">
        <f t="shared" ca="1" si="51"/>
        <v>17299.350750000001</v>
      </c>
      <c r="BG97" s="19">
        <f t="shared" ca="1" si="51"/>
        <v>17299.350750000001</v>
      </c>
      <c r="BH97" s="19">
        <f t="shared" ca="1" si="51"/>
        <v>17299.350750000001</v>
      </c>
      <c r="BI97" s="19">
        <f t="shared" ca="1" si="51"/>
        <v>17299.350750000001</v>
      </c>
      <c r="BJ97" s="19">
        <f t="shared" ca="1" si="51"/>
        <v>17299.350750000001</v>
      </c>
      <c r="BK97" s="19">
        <f t="shared" ca="1" si="51"/>
        <v>17299.350750000001</v>
      </c>
      <c r="BL97" s="19">
        <f t="shared" ca="1" si="51"/>
        <v>17299.350750000001</v>
      </c>
      <c r="BM97" s="19">
        <f t="shared" ca="1" si="52"/>
        <v>17299.350750000001</v>
      </c>
      <c r="BN97" s="19">
        <f t="shared" ca="1" si="50"/>
        <v>17299.350750000001</v>
      </c>
      <c r="BO97" s="19">
        <f t="shared" ca="1" si="50"/>
        <v>17299.350750000001</v>
      </c>
      <c r="BP97" s="19" t="str">
        <f t="shared" ca="1" si="50"/>
        <v/>
      </c>
      <c r="BQ97" s="20" t="str">
        <f t="shared" ca="1" si="50"/>
        <v/>
      </c>
    </row>
    <row r="98" spans="10:69" x14ac:dyDescent="0.25">
      <c r="J98" s="85">
        <f t="shared" ca="1" si="35"/>
        <v>12903.9256584</v>
      </c>
      <c r="K98" s="86">
        <f t="shared" ca="1" si="36"/>
        <v>12289.453007999999</v>
      </c>
      <c r="L98" s="86">
        <f t="shared" ca="1" si="37"/>
        <v>12289.453007999999</v>
      </c>
      <c r="M98" s="86">
        <f t="shared" ca="1" si="38"/>
        <v>0</v>
      </c>
      <c r="N98" s="86">
        <f t="shared" ca="1" si="39"/>
        <v>0</v>
      </c>
      <c r="O98" s="87">
        <f t="shared" ca="1" si="40"/>
        <v>0</v>
      </c>
      <c r="P98" s="48">
        <f t="shared" ca="1" si="41"/>
        <v>25193.3786664</v>
      </c>
      <c r="Q98" s="49">
        <f t="shared" si="42"/>
        <v>0.98</v>
      </c>
      <c r="R98" s="49">
        <f t="shared" si="43"/>
        <v>0.93</v>
      </c>
      <c r="S98" s="50">
        <f t="array" aca="1" ref="S98" ca="1">IF($U98=0,0,SUM(OFFSET($AH98,0,$W98,1,$U98)/OFFSET($AH$3,0,0,1,$U98)))</f>
        <v>27642.50457142857</v>
      </c>
      <c r="T98" s="51">
        <f t="array" aca="1" ref="T98" ca="1">IF(U98=0,0,SUM(OFFSET(AH98,0,W98,1,U98)))</f>
        <v>28316.712</v>
      </c>
      <c r="U98" s="51">
        <f t="shared" ca="1" si="49"/>
        <v>2</v>
      </c>
      <c r="V98" s="46">
        <f t="shared" ca="1" si="46"/>
        <v>325642.18800000008</v>
      </c>
      <c r="W98" s="52">
        <f t="shared" ca="1" si="44"/>
        <v>23</v>
      </c>
      <c r="X98" s="55">
        <v>106</v>
      </c>
      <c r="Y98" s="19">
        <v>25</v>
      </c>
      <c r="Z98" s="44">
        <v>1.4158356E-2</v>
      </c>
      <c r="AA98" s="17">
        <v>43714</v>
      </c>
      <c r="AB98" s="19">
        <v>80</v>
      </c>
      <c r="AC98" s="19">
        <v>1000000</v>
      </c>
      <c r="AD98" s="18" t="s">
        <v>23</v>
      </c>
      <c r="AE98" s="18" t="s">
        <v>20</v>
      </c>
      <c r="AF98" s="20">
        <f t="shared" ca="1" si="47"/>
        <v>353958.90000000014</v>
      </c>
      <c r="AG98" s="40"/>
      <c r="AH98" s="19">
        <f t="shared" ca="1" si="53"/>
        <v>14158.356</v>
      </c>
      <c r="AI98" s="19">
        <f t="shared" ca="1" si="53"/>
        <v>14158.356</v>
      </c>
      <c r="AJ98" s="19">
        <f t="shared" ca="1" si="53"/>
        <v>14158.356</v>
      </c>
      <c r="AK98" s="19">
        <f t="shared" ca="1" si="53"/>
        <v>14158.356</v>
      </c>
      <c r="AL98" s="19">
        <f t="shared" ca="1" si="53"/>
        <v>14158.356</v>
      </c>
      <c r="AM98" s="19">
        <f t="shared" ca="1" si="53"/>
        <v>14158.356</v>
      </c>
      <c r="AN98" s="19">
        <f t="shared" ca="1" si="53"/>
        <v>14158.356</v>
      </c>
      <c r="AO98" s="19">
        <f t="shared" ca="1" si="53"/>
        <v>14158.356</v>
      </c>
      <c r="AP98" s="19">
        <f t="shared" ca="1" si="53"/>
        <v>14158.356</v>
      </c>
      <c r="AQ98" s="19">
        <f t="shared" ca="1" si="53"/>
        <v>14158.356</v>
      </c>
      <c r="AR98" s="19">
        <f t="shared" ca="1" si="53"/>
        <v>14158.356</v>
      </c>
      <c r="AS98" s="19">
        <f t="shared" ca="1" si="53"/>
        <v>14158.356</v>
      </c>
      <c r="AT98" s="19">
        <f t="shared" ca="1" si="53"/>
        <v>14158.356</v>
      </c>
      <c r="AU98" s="19">
        <f t="shared" ca="1" si="53"/>
        <v>14158.356</v>
      </c>
      <c r="AV98" s="19">
        <f t="shared" ca="1" si="53"/>
        <v>14158.356</v>
      </c>
      <c r="AW98" s="19">
        <f t="shared" ca="1" si="51"/>
        <v>14158.356</v>
      </c>
      <c r="AX98" s="19">
        <f t="shared" ca="1" si="51"/>
        <v>14158.356</v>
      </c>
      <c r="AY98" s="19">
        <f t="shared" ca="1" si="51"/>
        <v>14158.356</v>
      </c>
      <c r="AZ98" s="19">
        <f t="shared" ca="1" si="51"/>
        <v>14158.356</v>
      </c>
      <c r="BA98" s="19">
        <f t="shared" ca="1" si="51"/>
        <v>14158.356</v>
      </c>
      <c r="BB98" s="19">
        <f t="shared" ca="1" si="51"/>
        <v>14158.356</v>
      </c>
      <c r="BC98" s="19">
        <f t="shared" ca="1" si="51"/>
        <v>14158.356</v>
      </c>
      <c r="BD98" s="19">
        <f t="shared" ca="1" si="51"/>
        <v>14158.356</v>
      </c>
      <c r="BE98" s="19">
        <f t="shared" ca="1" si="51"/>
        <v>14158.356</v>
      </c>
      <c r="BF98" s="19">
        <f t="shared" ca="1" si="51"/>
        <v>14158.356</v>
      </c>
      <c r="BG98" s="19" t="str">
        <f t="shared" ca="1" si="51"/>
        <v/>
      </c>
      <c r="BH98" s="19" t="str">
        <f t="shared" ca="1" si="51"/>
        <v/>
      </c>
      <c r="BI98" s="19" t="str">
        <f t="shared" ca="1" si="51"/>
        <v/>
      </c>
      <c r="BJ98" s="19" t="str">
        <f t="shared" ca="1" si="51"/>
        <v/>
      </c>
      <c r="BK98" s="19" t="str">
        <f t="shared" ca="1" si="51"/>
        <v/>
      </c>
      <c r="BL98" s="19" t="str">
        <f t="shared" ca="1" si="51"/>
        <v/>
      </c>
      <c r="BM98" s="19" t="str">
        <f t="shared" ca="1" si="52"/>
        <v/>
      </c>
      <c r="BN98" s="19" t="str">
        <f t="shared" ca="1" si="50"/>
        <v/>
      </c>
      <c r="BO98" s="19" t="str">
        <f t="shared" ca="1" si="50"/>
        <v/>
      </c>
      <c r="BP98" s="19" t="str">
        <f t="shared" ca="1" si="50"/>
        <v/>
      </c>
      <c r="BQ98" s="20" t="str">
        <f t="shared" ca="1" si="50"/>
        <v/>
      </c>
    </row>
    <row r="99" spans="10:69" x14ac:dyDescent="0.25">
      <c r="J99" s="85">
        <f t="shared" ca="1" si="35"/>
        <v>44883.792292500002</v>
      </c>
      <c r="K99" s="86">
        <f t="shared" ca="1" si="36"/>
        <v>42746.468849999997</v>
      </c>
      <c r="L99" s="86">
        <f t="shared" ca="1" si="37"/>
        <v>42746.468849999997</v>
      </c>
      <c r="M99" s="86">
        <f t="shared" ca="1" si="38"/>
        <v>38772.307346938767</v>
      </c>
      <c r="N99" s="86">
        <f t="shared" ca="1" si="39"/>
        <v>36926.006997084551</v>
      </c>
      <c r="O99" s="87">
        <f t="shared" ca="1" si="40"/>
        <v>35167.625711509092</v>
      </c>
      <c r="P99" s="48">
        <f t="shared" ca="1" si="41"/>
        <v>334977.29132882383</v>
      </c>
      <c r="Q99" s="49">
        <f t="shared" si="42"/>
        <v>1</v>
      </c>
      <c r="R99" s="49">
        <f t="shared" si="43"/>
        <v>0.93</v>
      </c>
      <c r="S99" s="50">
        <f t="array" aca="1" ref="S99" ca="1">IF($U99=0,0,SUM(OFFSET($AH99,0,$W99,1,$U99)/OFFSET($AH$3,0,0,1,$U99)))</f>
        <v>360190.63583744498</v>
      </c>
      <c r="T99" s="51">
        <f t="array" aca="1" ref="T99" ca="1">IF(U99=0,0,SUM(OFFSET(AH99,0,W99,1,U99)))</f>
        <v>434359.28024999989</v>
      </c>
      <c r="U99" s="51">
        <f t="shared" ca="1" si="49"/>
        <v>9</v>
      </c>
      <c r="V99" s="46">
        <f t="shared" ca="1" si="46"/>
        <v>1110029.2717500003</v>
      </c>
      <c r="W99" s="52">
        <f t="shared" ca="1" si="44"/>
        <v>23</v>
      </c>
      <c r="X99" s="55">
        <v>3</v>
      </c>
      <c r="Y99" s="19">
        <v>32</v>
      </c>
      <c r="Z99" s="44">
        <v>2.7578366999999999E-2</v>
      </c>
      <c r="AA99" s="17">
        <v>43716</v>
      </c>
      <c r="AB99" s="19">
        <v>57</v>
      </c>
      <c r="AC99" s="19">
        <v>1750000</v>
      </c>
      <c r="AD99" s="18" t="s">
        <v>23</v>
      </c>
      <c r="AE99" s="18" t="s">
        <v>24</v>
      </c>
      <c r="AF99" s="20">
        <f t="shared" ca="1" si="47"/>
        <v>1544388.5520000006</v>
      </c>
      <c r="AG99" s="40"/>
      <c r="AH99" s="19">
        <f t="shared" ca="1" si="53"/>
        <v>48262.142249999997</v>
      </c>
      <c r="AI99" s="19">
        <f t="shared" ca="1" si="53"/>
        <v>48262.142249999997</v>
      </c>
      <c r="AJ99" s="19">
        <f t="shared" ca="1" si="53"/>
        <v>48262.142249999997</v>
      </c>
      <c r="AK99" s="19">
        <f t="shared" ca="1" si="53"/>
        <v>48262.142249999997</v>
      </c>
      <c r="AL99" s="19">
        <f t="shared" ca="1" si="53"/>
        <v>48262.142249999997</v>
      </c>
      <c r="AM99" s="19">
        <f t="shared" ca="1" si="53"/>
        <v>48262.142249999997</v>
      </c>
      <c r="AN99" s="19">
        <f t="shared" ca="1" si="53"/>
        <v>48262.142249999997</v>
      </c>
      <c r="AO99" s="19">
        <f t="shared" ca="1" si="53"/>
        <v>48262.142249999997</v>
      </c>
      <c r="AP99" s="19">
        <f t="shared" ca="1" si="53"/>
        <v>48262.142249999997</v>
      </c>
      <c r="AQ99" s="19">
        <f t="shared" ca="1" si="53"/>
        <v>48262.142249999997</v>
      </c>
      <c r="AR99" s="19">
        <f t="shared" ca="1" si="53"/>
        <v>48262.142249999997</v>
      </c>
      <c r="AS99" s="19">
        <f t="shared" ca="1" si="53"/>
        <v>48262.142249999997</v>
      </c>
      <c r="AT99" s="19">
        <f t="shared" ca="1" si="53"/>
        <v>48262.142249999997</v>
      </c>
      <c r="AU99" s="19">
        <f t="shared" ca="1" si="53"/>
        <v>48262.142249999997</v>
      </c>
      <c r="AV99" s="19">
        <f t="shared" ca="1" si="53"/>
        <v>48262.142249999997</v>
      </c>
      <c r="AW99" s="19">
        <f t="shared" ca="1" si="51"/>
        <v>48262.142249999997</v>
      </c>
      <c r="AX99" s="19">
        <f t="shared" ca="1" si="51"/>
        <v>48262.142249999997</v>
      </c>
      <c r="AY99" s="19">
        <f t="shared" ca="1" si="51"/>
        <v>48262.142249999997</v>
      </c>
      <c r="AZ99" s="19">
        <f t="shared" ca="1" si="51"/>
        <v>48262.142249999997</v>
      </c>
      <c r="BA99" s="19">
        <f t="shared" ca="1" si="51"/>
        <v>48262.142249999997</v>
      </c>
      <c r="BB99" s="19">
        <f t="shared" ca="1" si="51"/>
        <v>48262.142249999997</v>
      </c>
      <c r="BC99" s="19">
        <f t="shared" ca="1" si="51"/>
        <v>48262.142249999997</v>
      </c>
      <c r="BD99" s="19">
        <f t="shared" ca="1" si="51"/>
        <v>48262.142249999997</v>
      </c>
      <c r="BE99" s="19">
        <f t="shared" ca="1" si="51"/>
        <v>48262.142249999997</v>
      </c>
      <c r="BF99" s="19">
        <f t="shared" ca="1" si="51"/>
        <v>48262.142249999997</v>
      </c>
      <c r="BG99" s="19">
        <f t="shared" ca="1" si="51"/>
        <v>48262.142249999997</v>
      </c>
      <c r="BH99" s="19">
        <f t="shared" ca="1" si="51"/>
        <v>48262.142249999997</v>
      </c>
      <c r="BI99" s="19">
        <f t="shared" ca="1" si="51"/>
        <v>48262.142249999997</v>
      </c>
      <c r="BJ99" s="19">
        <f t="shared" ca="1" si="51"/>
        <v>48262.142249999997</v>
      </c>
      <c r="BK99" s="19">
        <f t="shared" ca="1" si="51"/>
        <v>48262.142249999997</v>
      </c>
      <c r="BL99" s="19">
        <f t="shared" ca="1" si="51"/>
        <v>48262.142249999997</v>
      </c>
      <c r="BM99" s="19">
        <f t="shared" ca="1" si="52"/>
        <v>48262.142249999997</v>
      </c>
      <c r="BN99" s="19" t="str">
        <f t="shared" ca="1" si="50"/>
        <v/>
      </c>
      <c r="BO99" s="19" t="str">
        <f t="shared" ca="1" si="50"/>
        <v/>
      </c>
      <c r="BP99" s="19" t="str">
        <f t="shared" ca="1" si="50"/>
        <v/>
      </c>
      <c r="BQ99" s="20" t="str">
        <f t="shared" ca="1" si="50"/>
        <v/>
      </c>
    </row>
    <row r="100" spans="10:69" x14ac:dyDescent="0.25">
      <c r="J100" s="85">
        <f t="shared" ca="1" si="35"/>
        <v>162312.76989353073</v>
      </c>
      <c r="K100" s="86">
        <f t="shared" ca="1" si="36"/>
        <v>0</v>
      </c>
      <c r="L100" s="86">
        <f t="shared" ca="1" si="37"/>
        <v>0</v>
      </c>
      <c r="M100" s="86">
        <f t="shared" ca="1" si="38"/>
        <v>0</v>
      </c>
      <c r="N100" s="86">
        <f t="shared" ca="1" si="39"/>
        <v>0</v>
      </c>
      <c r="O100" s="87">
        <f t="shared" ca="1" si="40"/>
        <v>0</v>
      </c>
      <c r="P100" s="48">
        <f t="shared" ca="1" si="41"/>
        <v>162312.76989353073</v>
      </c>
      <c r="Q100" s="49">
        <f t="shared" si="42"/>
        <v>0.97</v>
      </c>
      <c r="R100" s="49">
        <f t="shared" si="43"/>
        <v>0.5</v>
      </c>
      <c r="S100" s="50">
        <f t="array" aca="1" ref="S100" ca="1">IF($U100=0,0,SUM(OFFSET($AH100,0,$W100,1,$U100)/OFFSET($AH$3,0,0,1,$U100)))</f>
        <v>334665.50493511494</v>
      </c>
      <c r="T100" s="51">
        <f t="array" aca="1" ref="T100" ca="1">IF(U100=0,0,SUM(OFFSET(AH100,0,W100,1,U100)))</f>
        <v>334665.50493511494</v>
      </c>
      <c r="U100" s="51">
        <f t="shared" ca="1" si="49"/>
        <v>1</v>
      </c>
      <c r="V100" s="46">
        <f t="shared" ca="1" si="46"/>
        <v>7363516.0257862192</v>
      </c>
      <c r="W100" s="52">
        <f t="shared" ca="1" si="44"/>
        <v>23</v>
      </c>
      <c r="X100" s="55">
        <v>302</v>
      </c>
      <c r="Y100" s="19">
        <v>24</v>
      </c>
      <c r="Z100" s="44">
        <v>3.8657273999999998E-2</v>
      </c>
      <c r="AA100" s="17">
        <v>43718</v>
      </c>
      <c r="AB100" s="19">
        <v>13</v>
      </c>
      <c r="AC100" s="19">
        <v>100000</v>
      </c>
      <c r="AD100" s="18" t="s">
        <v>19</v>
      </c>
      <c r="AE100" s="18" t="s">
        <v>22</v>
      </c>
      <c r="AF100" s="20">
        <f t="shared" ca="1" si="47"/>
        <v>7698181.5307213338</v>
      </c>
      <c r="AG100" s="40"/>
      <c r="AH100" s="19">
        <f t="shared" ca="1" si="53"/>
        <v>276210.47503013996</v>
      </c>
      <c r="AI100" s="19">
        <f t="shared" ca="1" si="53"/>
        <v>272228.77580813994</v>
      </c>
      <c r="AJ100" s="19">
        <f t="shared" ca="1" si="53"/>
        <v>272551.95061877999</v>
      </c>
      <c r="AK100" s="19">
        <f t="shared" ca="1" si="53"/>
        <v>263084.01107069995</v>
      </c>
      <c r="AL100" s="19">
        <f t="shared" ca="1" si="53"/>
        <v>269165.95998911996</v>
      </c>
      <c r="AM100" s="19">
        <f t="shared" ca="1" si="53"/>
        <v>293186.04376176</v>
      </c>
      <c r="AN100" s="19">
        <f t="shared" ca="1" si="53"/>
        <v>313464.87655668001</v>
      </c>
      <c r="AO100" s="19">
        <f t="shared" ca="1" si="53"/>
        <v>309273.26833686</v>
      </c>
      <c r="AP100" s="19">
        <f t="shared" ca="1" si="53"/>
        <v>299006.66950794001</v>
      </c>
      <c r="AQ100" s="19">
        <f t="shared" ca="1" si="53"/>
        <v>310856.28370715998</v>
      </c>
      <c r="AR100" s="19">
        <f t="shared" ca="1" si="53"/>
        <v>336983.96205828001</v>
      </c>
      <c r="AS100" s="19">
        <f t="shared" ca="1" si="53"/>
        <v>346238.90002662002</v>
      </c>
      <c r="AT100" s="19">
        <f t="shared" ca="1" si="53"/>
        <v>350684.48653662001</v>
      </c>
      <c r="AU100" s="19">
        <f t="shared" ca="1" si="53"/>
        <v>353695.88818121998</v>
      </c>
      <c r="AV100" s="19">
        <f t="shared" ca="1" si="53"/>
        <v>343824.75326531997</v>
      </c>
      <c r="AW100" s="19">
        <f t="shared" ca="1" si="53"/>
        <v>350981.76097367995</v>
      </c>
      <c r="AX100" s="19">
        <f t="shared" ca="1" si="51"/>
        <v>346093.16210363997</v>
      </c>
      <c r="AY100" s="19">
        <f t="shared" ca="1" si="51"/>
        <v>340855.10147663997</v>
      </c>
      <c r="AZ100" s="19">
        <f t="shared" ca="1" si="51"/>
        <v>354799.93992666004</v>
      </c>
      <c r="BA100" s="19">
        <f t="shared" ca="1" si="51"/>
        <v>346005.79666439997</v>
      </c>
      <c r="BB100" s="19">
        <f t="shared" ca="1" si="51"/>
        <v>339454.93501235999</v>
      </c>
      <c r="BC100" s="19">
        <f t="shared" ca="1" si="51"/>
        <v>340724.05331778002</v>
      </c>
      <c r="BD100" s="19">
        <f t="shared" ca="1" si="51"/>
        <v>334144.97185571998</v>
      </c>
      <c r="BE100" s="19">
        <f t="shared" ca="1" si="51"/>
        <v>334665.50493511494</v>
      </c>
      <c r="BF100" s="19" t="str">
        <f t="shared" ca="1" si="51"/>
        <v/>
      </c>
      <c r="BG100" s="19" t="str">
        <f t="shared" ca="1" si="51"/>
        <v/>
      </c>
      <c r="BH100" s="19" t="str">
        <f t="shared" ca="1" si="51"/>
        <v/>
      </c>
      <c r="BI100" s="19" t="str">
        <f t="shared" ca="1" si="51"/>
        <v/>
      </c>
      <c r="BJ100" s="19" t="str">
        <f t="shared" ca="1" si="51"/>
        <v/>
      </c>
      <c r="BK100" s="19" t="str">
        <f t="shared" ca="1" si="51"/>
        <v/>
      </c>
      <c r="BL100" s="19" t="str">
        <f t="shared" ca="1" si="51"/>
        <v/>
      </c>
      <c r="BM100" s="19" t="str">
        <f t="shared" ca="1" si="52"/>
        <v/>
      </c>
      <c r="BN100" s="19" t="str">
        <f t="shared" ca="1" si="50"/>
        <v/>
      </c>
      <c r="BO100" s="19" t="str">
        <f t="shared" ca="1" si="50"/>
        <v/>
      </c>
      <c r="BP100" s="19" t="str">
        <f t="shared" ca="1" si="50"/>
        <v/>
      </c>
      <c r="BQ100" s="20" t="str">
        <f t="shared" ca="1" si="50"/>
        <v/>
      </c>
    </row>
    <row r="101" spans="10:69" x14ac:dyDescent="0.25">
      <c r="J101" s="85">
        <f t="shared" ca="1" si="35"/>
        <v>0</v>
      </c>
      <c r="K101" s="86">
        <f t="shared" ca="1" si="36"/>
        <v>0</v>
      </c>
      <c r="L101" s="86">
        <f t="shared" ca="1" si="37"/>
        <v>0</v>
      </c>
      <c r="M101" s="86">
        <f t="shared" ca="1" si="38"/>
        <v>0</v>
      </c>
      <c r="N101" s="86">
        <f t="shared" ca="1" si="39"/>
        <v>0</v>
      </c>
      <c r="O101" s="87">
        <f t="shared" ca="1" si="40"/>
        <v>0</v>
      </c>
      <c r="P101" s="48">
        <f t="shared" ca="1" si="41"/>
        <v>0</v>
      </c>
      <c r="Q101" s="49">
        <f t="shared" ref="Q101:Q132" si="54">IF($E$5,VLOOKUP($AE101,$D$6:$E$11,2,0),1)</f>
        <v>0.97</v>
      </c>
      <c r="R101" s="49">
        <f t="shared" ref="R101:R132" si="55">IF($G$5,VLOOKUP($AD101,$F$6:$G$11,2,0),1)</f>
        <v>0.5</v>
      </c>
      <c r="S101" s="50">
        <f t="array" aca="1" ref="S101" ca="1">IF($U101=0,0,SUM(OFFSET($AH101,0,$W101,1,$U101)/OFFSET($AH$3,0,0,1,$U101)))</f>
        <v>0</v>
      </c>
      <c r="T101" s="51">
        <f t="array" aca="1" ref="T101" ca="1">IF(U101=0,0,SUM(OFFSET(AH101,0,W101,1,U101)))</f>
        <v>0</v>
      </c>
      <c r="U101" s="51">
        <f t="shared" ca="1" si="49"/>
        <v>0</v>
      </c>
      <c r="V101" s="46">
        <f t="shared" ca="1" si="46"/>
        <v>5116368.8434800394</v>
      </c>
      <c r="W101" s="52">
        <f t="shared" ca="1" si="44"/>
        <v>23</v>
      </c>
      <c r="X101" s="55">
        <v>45</v>
      </c>
      <c r="Y101" s="19">
        <v>19</v>
      </c>
      <c r="Z101" s="44">
        <v>3.2856153999999999E-2</v>
      </c>
      <c r="AA101" s="17">
        <v>43719</v>
      </c>
      <c r="AB101" s="19">
        <v>13</v>
      </c>
      <c r="AC101" s="19">
        <v>100000</v>
      </c>
      <c r="AD101" s="18" t="s">
        <v>19</v>
      </c>
      <c r="AE101" s="18" t="s">
        <v>22</v>
      </c>
      <c r="AF101" s="20">
        <f t="shared" ca="1" si="47"/>
        <v>5116368.8434800394</v>
      </c>
      <c r="AG101" s="40"/>
      <c r="AH101" s="19">
        <f t="shared" ca="1" si="53"/>
        <v>234264.04945845998</v>
      </c>
      <c r="AI101" s="19">
        <f t="shared" ca="1" si="53"/>
        <v>231376.65064494</v>
      </c>
      <c r="AJ101" s="19">
        <f t="shared" ca="1" si="53"/>
        <v>231268.22533673997</v>
      </c>
      <c r="AK101" s="19">
        <f t="shared" ca="1" si="53"/>
        <v>223569.69989299998</v>
      </c>
      <c r="AL101" s="19">
        <f t="shared" ca="1" si="53"/>
        <v>229410.20982803998</v>
      </c>
      <c r="AM101" s="19">
        <f t="shared" ca="1" si="53"/>
        <v>268956.53390551999</v>
      </c>
      <c r="AN101" s="19">
        <f t="shared" ca="1" si="53"/>
        <v>265266.78781131998</v>
      </c>
      <c r="AO101" s="19">
        <f t="shared" ca="1" si="53"/>
        <v>262862.04590005998</v>
      </c>
      <c r="AP101" s="19">
        <f t="shared" ca="1" si="53"/>
        <v>256024.68025265998</v>
      </c>
      <c r="AQ101" s="19">
        <f t="shared" ca="1" si="53"/>
        <v>263732.73398105998</v>
      </c>
      <c r="AR101" s="19">
        <f t="shared" ca="1" si="53"/>
        <v>285276.18559731997</v>
      </c>
      <c r="AS101" s="19">
        <f t="shared" ca="1" si="53"/>
        <v>293417.28343543998</v>
      </c>
      <c r="AT101" s="19">
        <f t="shared" ca="1" si="53"/>
        <v>298058.87231102004</v>
      </c>
      <c r="AU101" s="19">
        <f t="shared" ca="1" si="53"/>
        <v>296874.07939778001</v>
      </c>
      <c r="AV101" s="19">
        <f t="shared" ca="1" si="53"/>
        <v>292856.75744819996</v>
      </c>
      <c r="AW101" s="19">
        <f t="shared" ca="1" si="53"/>
        <v>298311.53613527998</v>
      </c>
      <c r="AX101" s="19">
        <f t="shared" ref="AX101:BM116" ca="1" si="56">IF(AX$4&lt;=$Y101,(VLOOKUP(DATE(YEAR($AA101),MONTH($AA101)+AX$4,DAY($AA101)),INDIRECT($AF$3),IF($AD101="USD",2,IF($AD101="EUR",3,IF($AD101="YEN",4,5))),0))*$Z101*$AC101,"")</f>
        <v>294287.31439335999</v>
      </c>
      <c r="AY101" s="19">
        <f t="shared" ca="1" si="56"/>
        <v>288998.45928397996</v>
      </c>
      <c r="AZ101" s="19">
        <f t="shared" ca="1" si="56"/>
        <v>301556.73846586002</v>
      </c>
      <c r="BA101" s="19" t="str">
        <f t="shared" ca="1" si="56"/>
        <v/>
      </c>
      <c r="BB101" s="19" t="str">
        <f t="shared" ca="1" si="56"/>
        <v/>
      </c>
      <c r="BC101" s="19" t="str">
        <f t="shared" ca="1" si="56"/>
        <v/>
      </c>
      <c r="BD101" s="19" t="str">
        <f t="shared" ca="1" si="56"/>
        <v/>
      </c>
      <c r="BE101" s="19" t="str">
        <f t="shared" ca="1" si="56"/>
        <v/>
      </c>
      <c r="BF101" s="19" t="str">
        <f t="shared" ca="1" si="56"/>
        <v/>
      </c>
      <c r="BG101" s="19" t="str">
        <f t="shared" ca="1" si="56"/>
        <v/>
      </c>
      <c r="BH101" s="19" t="str">
        <f t="shared" ca="1" si="56"/>
        <v/>
      </c>
      <c r="BI101" s="19" t="str">
        <f t="shared" ca="1" si="56"/>
        <v/>
      </c>
      <c r="BJ101" s="19" t="str">
        <f t="shared" ca="1" si="56"/>
        <v/>
      </c>
      <c r="BK101" s="19" t="str">
        <f t="shared" ca="1" si="56"/>
        <v/>
      </c>
      <c r="BL101" s="19" t="str">
        <f t="shared" ca="1" si="52"/>
        <v/>
      </c>
      <c r="BM101" s="19" t="str">
        <f t="shared" ca="1" si="52"/>
        <v/>
      </c>
      <c r="BN101" s="19" t="str">
        <f t="shared" ca="1" si="50"/>
        <v/>
      </c>
      <c r="BO101" s="19" t="str">
        <f t="shared" ca="1" si="50"/>
        <v/>
      </c>
      <c r="BP101" s="19" t="str">
        <f t="shared" ca="1" si="50"/>
        <v/>
      </c>
      <c r="BQ101" s="20" t="str">
        <f t="shared" ca="1" si="50"/>
        <v/>
      </c>
    </row>
    <row r="102" spans="10:69" x14ac:dyDescent="0.25">
      <c r="J102" s="85">
        <f t="shared" ca="1" si="35"/>
        <v>510907.47544001095</v>
      </c>
      <c r="K102" s="86">
        <f t="shared" ca="1" si="36"/>
        <v>487702.93850642344</v>
      </c>
      <c r="L102" s="86">
        <f t="shared" ca="1" si="37"/>
        <v>487702.93850642344</v>
      </c>
      <c r="M102" s="86">
        <f t="shared" ca="1" si="38"/>
        <v>444344.1247995579</v>
      </c>
      <c r="N102" s="86">
        <f t="shared" ca="1" si="39"/>
        <v>0</v>
      </c>
      <c r="O102" s="87">
        <f t="shared" ca="1" si="40"/>
        <v>0</v>
      </c>
      <c r="P102" s="48">
        <f t="shared" ca="1" si="41"/>
        <v>1908507.0643055257</v>
      </c>
      <c r="Q102" s="49">
        <f t="shared" si="54"/>
        <v>0.97</v>
      </c>
      <c r="R102" s="49">
        <f t="shared" si="55"/>
        <v>0.5</v>
      </c>
      <c r="S102" s="50">
        <f t="array" aca="1" ref="S102" ca="1">IF($U102=0,0,SUM(OFFSET($AH102,0,$W102,1,$U102)/OFFSET($AH$3,0,0,1,$U102)))</f>
        <v>3935066.1119701564</v>
      </c>
      <c r="T102" s="51">
        <f t="array" aca="1" ref="T102" ca="1">IF(U102=0,0,SUM(OFFSET(AH102,0,W102,1,U102)))</f>
        <v>4228146.5727262469</v>
      </c>
      <c r="U102" s="51">
        <f t="shared" ca="1" si="49"/>
        <v>4</v>
      </c>
      <c r="V102" s="46">
        <f t="shared" ca="1" si="46"/>
        <v>23189303.042551648</v>
      </c>
      <c r="W102" s="52">
        <f t="shared" ca="1" si="44"/>
        <v>23</v>
      </c>
      <c r="X102" s="55">
        <v>93</v>
      </c>
      <c r="Y102" s="19">
        <v>27</v>
      </c>
      <c r="Z102" s="44">
        <v>4.8664557999999997E-2</v>
      </c>
      <c r="AA102" s="17">
        <v>43720</v>
      </c>
      <c r="AB102" s="19">
        <v>13</v>
      </c>
      <c r="AC102" s="19">
        <v>250000</v>
      </c>
      <c r="AD102" s="18" t="s">
        <v>19</v>
      </c>
      <c r="AE102" s="18" t="s">
        <v>22</v>
      </c>
      <c r="AF102" s="20">
        <f t="shared" ca="1" si="47"/>
        <v>27417449.615277894</v>
      </c>
      <c r="AG102" s="40"/>
      <c r="AH102" s="19">
        <f t="shared" ref="AH102:AW117" ca="1" si="57">IF(AH$4&lt;=$Y102,(VLOOKUP(DATE(YEAR($AA102),MONTH($AA102)+AH$4,DAY($AA102)),INDIRECT($AF$3),IF($AD102="USD",2,IF($AD102="EUR",3,IF($AD102="YEN",4,5))),0))*$Z102*$AC102,"")</f>
        <v>860506.18037920003</v>
      </c>
      <c r="AI102" s="19">
        <f t="shared" ca="1" si="57"/>
        <v>857419.63078804989</v>
      </c>
      <c r="AJ102" s="19">
        <f t="shared" ca="1" si="57"/>
        <v>857175.09138409991</v>
      </c>
      <c r="AK102" s="19">
        <f t="shared" ca="1" si="57"/>
        <v>827844.96227749996</v>
      </c>
      <c r="AL102" s="19">
        <f t="shared" ca="1" si="57"/>
        <v>848812.08709179994</v>
      </c>
      <c r="AM102" s="19">
        <f t="shared" ca="1" si="57"/>
        <v>985709.13858764991</v>
      </c>
      <c r="AN102" s="19">
        <f t="shared" ca="1" si="57"/>
        <v>982243.00544409989</v>
      </c>
      <c r="AO102" s="19">
        <f t="shared" ca="1" si="57"/>
        <v>973338.60794404987</v>
      </c>
      <c r="AP102" s="19">
        <f t="shared" ca="1" si="57"/>
        <v>955315.68888874981</v>
      </c>
      <c r="AQ102" s="19">
        <f t="shared" ca="1" si="57"/>
        <v>976562.63491154998</v>
      </c>
      <c r="AR102" s="19">
        <f t="shared" ca="1" si="57"/>
        <v>1045370.6700816998</v>
      </c>
      <c r="AS102" s="19">
        <f t="shared" ca="1" si="57"/>
        <v>1078854.3192135999</v>
      </c>
      <c r="AT102" s="19">
        <f t="shared" ca="1" si="57"/>
        <v>1103667.1607238499</v>
      </c>
      <c r="AU102" s="19">
        <f t="shared" ca="1" si="57"/>
        <v>1095521.9303285999</v>
      </c>
      <c r="AV102" s="19">
        <f t="shared" ca="1" si="57"/>
        <v>1080041.7344287999</v>
      </c>
      <c r="AW102" s="19">
        <f t="shared" ca="1" si="57"/>
        <v>1104835.1101158499</v>
      </c>
      <c r="AX102" s="19">
        <f t="shared" ca="1" si="56"/>
        <v>1088124.9175126001</v>
      </c>
      <c r="AY102" s="19">
        <f t="shared" ca="1" si="56"/>
        <v>1067682.1533107499</v>
      </c>
      <c r="AZ102" s="19">
        <f t="shared" ca="1" si="56"/>
        <v>1116619.2328355501</v>
      </c>
      <c r="BA102" s="19">
        <f t="shared" ca="1" si="56"/>
        <v>1095001.2195579999</v>
      </c>
      <c r="BB102" s="19">
        <f t="shared" ca="1" si="56"/>
        <v>1062437.3305722999</v>
      </c>
      <c r="BC102" s="19">
        <f t="shared" ca="1" si="56"/>
        <v>1072319.8856881501</v>
      </c>
      <c r="BD102" s="19">
        <f t="shared" ca="1" si="56"/>
        <v>1053900.3504851498</v>
      </c>
      <c r="BE102" s="19">
        <f t="shared" ca="1" si="56"/>
        <v>1053417.4751340433</v>
      </c>
      <c r="BF102" s="19">
        <f t="shared" ca="1" si="56"/>
        <v>1055851.7225396796</v>
      </c>
      <c r="BG102" s="19">
        <f t="shared" ca="1" si="56"/>
        <v>1058292.0812977026</v>
      </c>
      <c r="BH102" s="19">
        <f t="shared" ca="1" si="56"/>
        <v>1060585.2937548212</v>
      </c>
      <c r="BI102" s="19" t="str">
        <f t="shared" ca="1" si="56"/>
        <v/>
      </c>
      <c r="BJ102" s="19" t="str">
        <f t="shared" ca="1" si="56"/>
        <v/>
      </c>
      <c r="BK102" s="19" t="str">
        <f t="shared" ca="1" si="56"/>
        <v/>
      </c>
      <c r="BL102" s="19" t="str">
        <f t="shared" ca="1" si="56"/>
        <v/>
      </c>
      <c r="BM102" s="19" t="str">
        <f t="shared" ca="1" si="56"/>
        <v/>
      </c>
      <c r="BN102" s="19" t="str">
        <f t="shared" ca="1" si="50"/>
        <v/>
      </c>
      <c r="BO102" s="19" t="str">
        <f t="shared" ca="1" si="50"/>
        <v/>
      </c>
      <c r="BP102" s="19" t="str">
        <f t="shared" ca="1" si="50"/>
        <v/>
      </c>
      <c r="BQ102" s="20" t="str">
        <f t="shared" ca="1" si="50"/>
        <v/>
      </c>
    </row>
    <row r="103" spans="10:69" x14ac:dyDescent="0.25">
      <c r="J103" s="85">
        <f t="shared" ca="1" si="35"/>
        <v>53264.674270138596</v>
      </c>
      <c r="K103" s="86">
        <f t="shared" ca="1" si="36"/>
        <v>50845.484571862056</v>
      </c>
      <c r="L103" s="86">
        <f t="shared" ca="1" si="37"/>
        <v>50845.484571862056</v>
      </c>
      <c r="M103" s="86">
        <f t="shared" ca="1" si="38"/>
        <v>0</v>
      </c>
      <c r="N103" s="86">
        <f t="shared" ca="1" si="39"/>
        <v>0</v>
      </c>
      <c r="O103" s="87">
        <f t="shared" ca="1" si="40"/>
        <v>0</v>
      </c>
      <c r="P103" s="48">
        <f t="shared" ca="1" si="41"/>
        <v>152646.35144363067</v>
      </c>
      <c r="Q103" s="49">
        <f t="shared" si="54"/>
        <v>0.98</v>
      </c>
      <c r="R103" s="49">
        <f t="shared" si="55"/>
        <v>0.5</v>
      </c>
      <c r="S103" s="50">
        <f t="array" aca="1" ref="S103" ca="1">IF($U103=0,0,SUM(OFFSET($AH103,0,$W103,1,$U103)/OFFSET($AH$3,0,0,1,$U103)))</f>
        <v>311523.16621149116</v>
      </c>
      <c r="T103" s="51">
        <f t="array" aca="1" ref="T103" ca="1">IF(U103=0,0,SUM(OFFSET(AH103,0,W103,1,U103)))</f>
        <v>326864.46002834867</v>
      </c>
      <c r="U103" s="51">
        <f t="shared" ca="1" si="49"/>
        <v>3</v>
      </c>
      <c r="V103" s="46">
        <f t="shared" ca="1" si="46"/>
        <v>2392932.0855629025</v>
      </c>
      <c r="W103" s="52">
        <f t="shared" ca="1" si="44"/>
        <v>23</v>
      </c>
      <c r="X103" s="55">
        <v>316</v>
      </c>
      <c r="Y103" s="19">
        <v>26</v>
      </c>
      <c r="Z103" s="44">
        <v>1.6739180999999999E-2</v>
      </c>
      <c r="AA103" s="17">
        <v>43720</v>
      </c>
      <c r="AB103" s="19">
        <v>80</v>
      </c>
      <c r="AC103" s="19">
        <v>75000</v>
      </c>
      <c r="AD103" s="18" t="s">
        <v>19</v>
      </c>
      <c r="AE103" s="18" t="s">
        <v>20</v>
      </c>
      <c r="AF103" s="20">
        <f t="shared" ca="1" si="47"/>
        <v>2719796.545591251</v>
      </c>
      <c r="AG103" s="40"/>
      <c r="AH103" s="19">
        <f t="shared" ca="1" si="57"/>
        <v>88796.668234319994</v>
      </c>
      <c r="AI103" s="19">
        <f t="shared" ca="1" si="57"/>
        <v>88478.163467842503</v>
      </c>
      <c r="AJ103" s="19">
        <f t="shared" ca="1" si="57"/>
        <v>88452.929152484983</v>
      </c>
      <c r="AK103" s="19">
        <f t="shared" ca="1" si="57"/>
        <v>85426.317835874986</v>
      </c>
      <c r="AL103" s="19">
        <f t="shared" ca="1" si="57"/>
        <v>87589.94067602999</v>
      </c>
      <c r="AM103" s="19">
        <f t="shared" ca="1" si="57"/>
        <v>101716.51215350251</v>
      </c>
      <c r="AN103" s="19">
        <f t="shared" ca="1" si="57"/>
        <v>101358.837703485</v>
      </c>
      <c r="AO103" s="19">
        <f t="shared" ca="1" si="57"/>
        <v>100439.9822104425</v>
      </c>
      <c r="AP103" s="19">
        <f t="shared" ca="1" si="57"/>
        <v>98580.175505437481</v>
      </c>
      <c r="AQ103" s="19">
        <f t="shared" ca="1" si="57"/>
        <v>100772.67343281749</v>
      </c>
      <c r="AR103" s="19">
        <f t="shared" ca="1" si="57"/>
        <v>107873.05738144499</v>
      </c>
      <c r="AS103" s="19">
        <f t="shared" ca="1" si="57"/>
        <v>111328.27542755999</v>
      </c>
      <c r="AT103" s="19">
        <f t="shared" ca="1" si="57"/>
        <v>113888.7424012725</v>
      </c>
      <c r="AU103" s="19">
        <f t="shared" ca="1" si="57"/>
        <v>113048.22627530999</v>
      </c>
      <c r="AV103" s="19">
        <f t="shared" ca="1" si="57"/>
        <v>111450.80623248</v>
      </c>
      <c r="AW103" s="19">
        <f t="shared" ca="1" si="57"/>
        <v>114009.26450447249</v>
      </c>
      <c r="AX103" s="19">
        <f t="shared" ca="1" si="56"/>
        <v>112284.91962171</v>
      </c>
      <c r="AY103" s="19">
        <f t="shared" ca="1" si="56"/>
        <v>110175.40618413749</v>
      </c>
      <c r="AZ103" s="19">
        <f t="shared" ca="1" si="56"/>
        <v>115225.2823082175</v>
      </c>
      <c r="BA103" s="19">
        <f t="shared" ca="1" si="56"/>
        <v>112994.4935043</v>
      </c>
      <c r="BB103" s="19">
        <f t="shared" ca="1" si="56"/>
        <v>109634.18661445499</v>
      </c>
      <c r="BC103" s="19">
        <f t="shared" ca="1" si="56"/>
        <v>110653.9793689275</v>
      </c>
      <c r="BD103" s="19">
        <f t="shared" ca="1" si="56"/>
        <v>108753.24536637748</v>
      </c>
      <c r="BE103" s="19">
        <f t="shared" ca="1" si="56"/>
        <v>108703.41687783386</v>
      </c>
      <c r="BF103" s="19">
        <f t="shared" ca="1" si="56"/>
        <v>108954.60979684727</v>
      </c>
      <c r="BG103" s="19">
        <f t="shared" ca="1" si="56"/>
        <v>109206.43335366753</v>
      </c>
      <c r="BH103" s="19" t="str">
        <f t="shared" ca="1" si="56"/>
        <v/>
      </c>
      <c r="BI103" s="19" t="str">
        <f t="shared" ca="1" si="56"/>
        <v/>
      </c>
      <c r="BJ103" s="19" t="str">
        <f t="shared" ca="1" si="56"/>
        <v/>
      </c>
      <c r="BK103" s="19" t="str">
        <f t="shared" ca="1" si="56"/>
        <v/>
      </c>
      <c r="BL103" s="19" t="str">
        <f t="shared" ca="1" si="56"/>
        <v/>
      </c>
      <c r="BM103" s="19" t="str">
        <f t="shared" ca="1" si="56"/>
        <v/>
      </c>
      <c r="BN103" s="19" t="str">
        <f t="shared" ca="1" si="50"/>
        <v/>
      </c>
      <c r="BO103" s="19" t="str">
        <f t="shared" ca="1" si="50"/>
        <v/>
      </c>
      <c r="BP103" s="19" t="str">
        <f t="shared" ca="1" si="50"/>
        <v/>
      </c>
      <c r="BQ103" s="20" t="str">
        <f t="shared" ca="1" si="50"/>
        <v/>
      </c>
    </row>
    <row r="104" spans="10:69" x14ac:dyDescent="0.25">
      <c r="J104" s="85">
        <f t="shared" ca="1" si="35"/>
        <v>6159.2240029674122</v>
      </c>
      <c r="K104" s="86">
        <f t="shared" ca="1" si="36"/>
        <v>5875.4947319547018</v>
      </c>
      <c r="L104" s="86">
        <f t="shared" ca="1" si="37"/>
        <v>5875.4947319547018</v>
      </c>
      <c r="M104" s="86">
        <f t="shared" ca="1" si="38"/>
        <v>5346.1227215679346</v>
      </c>
      <c r="N104" s="86">
        <f t="shared" ca="1" si="39"/>
        <v>5099.3654430983643</v>
      </c>
      <c r="O104" s="87">
        <f t="shared" ca="1" si="40"/>
        <v>4863.7793181016978</v>
      </c>
      <c r="P104" s="48">
        <f t="shared" ca="1" si="41"/>
        <v>50252.301135964131</v>
      </c>
      <c r="Q104" s="49">
        <f t="shared" si="54"/>
        <v>0.95</v>
      </c>
      <c r="R104" s="49">
        <f t="shared" si="55"/>
        <v>0.995</v>
      </c>
      <c r="S104" s="50">
        <f t="array" aca="1" ref="S104" ca="1">IF($U104=0,0,SUM(OFFSET($AH104,0,$W104,1,$U104)/OFFSET($AH$3,0,0,1,$U104)))</f>
        <v>53162.973960290015</v>
      </c>
      <c r="T104" s="51">
        <f t="array" aca="1" ref="T104" ca="1">IF(U104=0,0,SUM(OFFSET(AH104,0,W104,1,U104)))</f>
        <v>65608.540404003521</v>
      </c>
      <c r="U104" s="51">
        <f t="shared" ca="1" si="49"/>
        <v>10</v>
      </c>
      <c r="V104" s="46">
        <f t="shared" ca="1" si="46"/>
        <v>145037.44181102799</v>
      </c>
      <c r="W104" s="52">
        <f t="shared" ca="1" si="44"/>
        <v>23</v>
      </c>
      <c r="X104" s="55">
        <v>4</v>
      </c>
      <c r="Y104" s="19">
        <v>33</v>
      </c>
      <c r="Z104" s="44">
        <v>9.4903369999999997E-3</v>
      </c>
      <c r="AA104" s="17">
        <v>43722</v>
      </c>
      <c r="AB104" s="19">
        <v>100</v>
      </c>
      <c r="AC104" s="19">
        <v>1000000</v>
      </c>
      <c r="AD104" s="18" t="s">
        <v>25</v>
      </c>
      <c r="AE104" s="18" t="s">
        <v>18</v>
      </c>
      <c r="AF104" s="20">
        <f t="shared" ca="1" si="47"/>
        <v>210645.98221503149</v>
      </c>
      <c r="AG104" s="40"/>
      <c r="AH104" s="19">
        <f t="shared" ca="1" si="57"/>
        <v>5645.9153653439998</v>
      </c>
      <c r="AI104" s="19">
        <f t="shared" ca="1" si="57"/>
        <v>5582.6337982279993</v>
      </c>
      <c r="AJ104" s="19">
        <f t="shared" ca="1" si="57"/>
        <v>5415.1483308520001</v>
      </c>
      <c r="AK104" s="19">
        <f t="shared" ca="1" si="57"/>
        <v>5274.8242079699994</v>
      </c>
      <c r="AL104" s="19">
        <f t="shared" ca="1" si="57"/>
        <v>5499.5269171190002</v>
      </c>
      <c r="AM104" s="19">
        <f t="shared" ca="1" si="57"/>
        <v>6551.1037084039999</v>
      </c>
      <c r="AN104" s="19">
        <f t="shared" ca="1" si="57"/>
        <v>6461.7521855489995</v>
      </c>
      <c r="AO104" s="19">
        <f t="shared" ca="1" si="57"/>
        <v>6525.4133661449996</v>
      </c>
      <c r="AP104" s="19">
        <f t="shared" ca="1" si="57"/>
        <v>6131.6118323300007</v>
      </c>
      <c r="AQ104" s="19">
        <f t="shared" ca="1" si="57"/>
        <v>6269.9809457900001</v>
      </c>
      <c r="AR104" s="19">
        <f t="shared" ca="1" si="57"/>
        <v>6542.2871853309998</v>
      </c>
      <c r="AS104" s="19">
        <f t="shared" ca="1" si="57"/>
        <v>6692.3483939750004</v>
      </c>
      <c r="AT104" s="19">
        <f t="shared" ca="1" si="57"/>
        <v>6953.598390911</v>
      </c>
      <c r="AU104" s="19">
        <f t="shared" ca="1" si="57"/>
        <v>6982.7432158379997</v>
      </c>
      <c r="AV104" s="19">
        <f t="shared" ca="1" si="57"/>
        <v>6665.0257137520002</v>
      </c>
      <c r="AW104" s="19">
        <f t="shared" ca="1" si="57"/>
        <v>6726.6654525669992</v>
      </c>
      <c r="AX104" s="19">
        <f t="shared" ca="1" si="56"/>
        <v>6684.3954915690001</v>
      </c>
      <c r="AY104" s="19">
        <f t="shared" ca="1" si="56"/>
        <v>6392.2354670240002</v>
      </c>
      <c r="AZ104" s="19">
        <f t="shared" ca="1" si="56"/>
        <v>6703.803230733999</v>
      </c>
      <c r="BA104" s="19">
        <f t="shared" ca="1" si="56"/>
        <v>6436.82107025</v>
      </c>
      <c r="BB104" s="19">
        <f t="shared" ca="1" si="56"/>
        <v>6208.7777624770006</v>
      </c>
      <c r="BC104" s="19">
        <f t="shared" ca="1" si="56"/>
        <v>6366.6305377979998</v>
      </c>
      <c r="BD104" s="19">
        <f t="shared" ca="1" si="56"/>
        <v>6324.1992410709991</v>
      </c>
      <c r="BE104" s="19">
        <f t="shared" ca="1" si="56"/>
        <v>6515.9735551096664</v>
      </c>
      <c r="BF104" s="19">
        <f t="shared" ca="1" si="56"/>
        <v>6526.6008659639638</v>
      </c>
      <c r="BG104" s="19">
        <f t="shared" ca="1" si="56"/>
        <v>6537.2554969917828</v>
      </c>
      <c r="BH104" s="19">
        <f t="shared" ca="1" si="56"/>
        <v>6547.2682523724734</v>
      </c>
      <c r="BI104" s="19">
        <f t="shared" ca="1" si="56"/>
        <v>6557.3240593706232</v>
      </c>
      <c r="BJ104" s="19">
        <f t="shared" ca="1" si="56"/>
        <v>6567.1006270954986</v>
      </c>
      <c r="BK104" s="19">
        <f t="shared" ca="1" si="56"/>
        <v>6575.7036397935117</v>
      </c>
      <c r="BL104" s="19">
        <f t="shared" ca="1" si="56"/>
        <v>6584.9894494300434</v>
      </c>
      <c r="BM104" s="19">
        <f t="shared" ca="1" si="56"/>
        <v>6593.7483962078968</v>
      </c>
      <c r="BN104" s="19">
        <f t="shared" ref="BL104:BQ119" ca="1" si="58">IF(BN$4&lt;=$Y104,(VLOOKUP(DATE(YEAR($AA104),MONTH($AA104)+BN$4,DAY($AA104)),INDIRECT($AF$3),IF($AD104="USD",2,IF($AD104="EUR",3,IF($AD104="YEN",4,5))),0))*$Z104*$AC104,"")</f>
        <v>6602.5760616680554</v>
      </c>
      <c r="BO104" s="19" t="str">
        <f t="shared" ca="1" si="58"/>
        <v/>
      </c>
      <c r="BP104" s="19" t="str">
        <f t="shared" ca="1" si="58"/>
        <v/>
      </c>
      <c r="BQ104" s="20" t="str">
        <f t="shared" ca="1" si="58"/>
        <v/>
      </c>
    </row>
    <row r="105" spans="10:69" x14ac:dyDescent="0.25">
      <c r="J105" s="85">
        <f t="shared" ca="1" si="35"/>
        <v>413691.28529380396</v>
      </c>
      <c r="K105" s="86">
        <f t="shared" ca="1" si="36"/>
        <v>394721.69477243762</v>
      </c>
      <c r="L105" s="86">
        <f t="shared" ca="1" si="37"/>
        <v>394721.69477243762</v>
      </c>
      <c r="M105" s="86">
        <f t="shared" ca="1" si="38"/>
        <v>359311.93487854116</v>
      </c>
      <c r="N105" s="86">
        <f t="shared" ca="1" si="39"/>
        <v>342798.57846420835</v>
      </c>
      <c r="O105" s="87">
        <f t="shared" ca="1" si="40"/>
        <v>327027.38884813047</v>
      </c>
      <c r="P105" s="48">
        <f t="shared" ca="1" si="41"/>
        <v>2823631.6424644841</v>
      </c>
      <c r="Q105" s="49">
        <f t="shared" si="54"/>
        <v>1</v>
      </c>
      <c r="R105" s="49">
        <f t="shared" si="55"/>
        <v>0.97</v>
      </c>
      <c r="S105" s="50">
        <f t="array" aca="1" ref="S105" ca="1">IF($U105=0,0,SUM(OFFSET($AH105,0,$W105,1,$U105)/OFFSET($AH$3,0,0,1,$U105)))</f>
        <v>2910960.4561489527</v>
      </c>
      <c r="T105" s="51">
        <f t="array" aca="1" ref="T105" ca="1">IF(U105=0,0,SUM(OFFSET(AH105,0,W105,1,U105)))</f>
        <v>3433036.8013944002</v>
      </c>
      <c r="U105" s="51">
        <f t="shared" ca="1" si="49"/>
        <v>8</v>
      </c>
      <c r="V105" s="46">
        <f t="shared" ca="1" si="46"/>
        <v>9459043.4745969772</v>
      </c>
      <c r="W105" s="52">
        <f t="shared" ca="1" si="44"/>
        <v>23</v>
      </c>
      <c r="X105" s="55">
        <v>199</v>
      </c>
      <c r="Y105" s="19">
        <v>31</v>
      </c>
      <c r="Z105" s="44">
        <v>5.7595045999999997E-2</v>
      </c>
      <c r="AA105" s="17">
        <v>43723</v>
      </c>
      <c r="AB105" s="19">
        <v>12</v>
      </c>
      <c r="AC105" s="19">
        <v>100000</v>
      </c>
      <c r="AD105" s="18" t="s">
        <v>17</v>
      </c>
      <c r="AE105" s="18" t="s">
        <v>21</v>
      </c>
      <c r="AF105" s="20">
        <f t="shared" ca="1" si="47"/>
        <v>12892080.27599138</v>
      </c>
      <c r="AG105" s="40"/>
      <c r="AH105" s="19">
        <f t="shared" ca="1" si="57"/>
        <v>370711.66547991999</v>
      </c>
      <c r="AI105" s="19">
        <f t="shared" ca="1" si="57"/>
        <v>369818.36631645996</v>
      </c>
      <c r="AJ105" s="19">
        <f t="shared" ca="1" si="57"/>
        <v>360282.35455023998</v>
      </c>
      <c r="AK105" s="19">
        <f t="shared" ca="1" si="57"/>
        <v>353714.21550440002</v>
      </c>
      <c r="AL105" s="19">
        <f t="shared" ca="1" si="57"/>
        <v>365461.30108656001</v>
      </c>
      <c r="AM105" s="19">
        <f t="shared" ca="1" si="57"/>
        <v>421527.77456571994</v>
      </c>
      <c r="AN105" s="19">
        <f t="shared" ca="1" si="57"/>
        <v>422258.07974900003</v>
      </c>
      <c r="AO105" s="19">
        <f t="shared" ca="1" si="57"/>
        <v>425799.02317707991</v>
      </c>
      <c r="AP105" s="19">
        <f t="shared" ca="1" si="57"/>
        <v>398107.90101073997</v>
      </c>
      <c r="AQ105" s="19">
        <f t="shared" ca="1" si="57"/>
        <v>409659.16343649995</v>
      </c>
      <c r="AR105" s="19">
        <f t="shared" ca="1" si="57"/>
        <v>421686.16094221995</v>
      </c>
      <c r="AS105" s="19">
        <f t="shared" ca="1" si="57"/>
        <v>430320.23428808001</v>
      </c>
      <c r="AT105" s="19">
        <f t="shared" ca="1" si="57"/>
        <v>445070.90151913988</v>
      </c>
      <c r="AU105" s="19">
        <f t="shared" ca="1" si="57"/>
        <v>445360.60460051993</v>
      </c>
      <c r="AV105" s="19">
        <f t="shared" ca="1" si="57"/>
        <v>420024.54386511998</v>
      </c>
      <c r="AW105" s="19">
        <f t="shared" ca="1" si="57"/>
        <v>425028.9774120599</v>
      </c>
      <c r="AX105" s="19">
        <f t="shared" ca="1" si="56"/>
        <v>425845.09921387996</v>
      </c>
      <c r="AY105" s="19">
        <f t="shared" ca="1" si="56"/>
        <v>423370.24008726003</v>
      </c>
      <c r="AZ105" s="19">
        <f t="shared" ca="1" si="56"/>
        <v>435894.28283995995</v>
      </c>
      <c r="BA105" s="19">
        <f t="shared" ca="1" si="56"/>
        <v>426184.90998527996</v>
      </c>
      <c r="BB105" s="19">
        <f t="shared" ca="1" si="56"/>
        <v>412839.56187661993</v>
      </c>
      <c r="BC105" s="19">
        <f t="shared" ca="1" si="56"/>
        <v>426915.21516855992</v>
      </c>
      <c r="BD105" s="19">
        <f t="shared" ca="1" si="56"/>
        <v>423162.89792165998</v>
      </c>
      <c r="BE105" s="19">
        <f t="shared" ca="1" si="56"/>
        <v>426485.86112763296</v>
      </c>
      <c r="BF105" s="19">
        <f t="shared" ca="1" si="56"/>
        <v>427276.06135160779</v>
      </c>
      <c r="BG105" s="19">
        <f t="shared" ca="1" si="56"/>
        <v>428068.31669130351</v>
      </c>
      <c r="BH105" s="19">
        <f t="shared" ca="1" si="56"/>
        <v>428812.86455027963</v>
      </c>
      <c r="BI105" s="19">
        <f t="shared" ca="1" si="56"/>
        <v>429560.63362305227</v>
      </c>
      <c r="BJ105" s="19">
        <f t="shared" ca="1" si="56"/>
        <v>430287.65651483205</v>
      </c>
      <c r="BK105" s="19">
        <f t="shared" ca="1" si="56"/>
        <v>430927.42413068475</v>
      </c>
      <c r="BL105" s="19">
        <f t="shared" ca="1" si="58"/>
        <v>431617.98340500717</v>
      </c>
      <c r="BM105" s="19" t="str">
        <f t="shared" ca="1" si="58"/>
        <v/>
      </c>
      <c r="BN105" s="19" t="str">
        <f t="shared" ca="1" si="58"/>
        <v/>
      </c>
      <c r="BO105" s="19" t="str">
        <f t="shared" ca="1" si="58"/>
        <v/>
      </c>
      <c r="BP105" s="19" t="str">
        <f t="shared" ca="1" si="58"/>
        <v/>
      </c>
      <c r="BQ105" s="20" t="str">
        <f t="shared" ca="1" si="58"/>
        <v/>
      </c>
    </row>
    <row r="106" spans="10:69" x14ac:dyDescent="0.25">
      <c r="J106" s="85">
        <f t="shared" ca="1" si="35"/>
        <v>0</v>
      </c>
      <c r="K106" s="86">
        <f t="shared" ca="1" si="36"/>
        <v>0</v>
      </c>
      <c r="L106" s="86">
        <f t="shared" ca="1" si="37"/>
        <v>0</v>
      </c>
      <c r="M106" s="86">
        <f t="shared" ca="1" si="38"/>
        <v>0</v>
      </c>
      <c r="N106" s="86">
        <f t="shared" ca="1" si="39"/>
        <v>0</v>
      </c>
      <c r="O106" s="87">
        <f t="shared" ca="1" si="40"/>
        <v>0</v>
      </c>
      <c r="P106" s="48">
        <f t="shared" ca="1" si="41"/>
        <v>0</v>
      </c>
      <c r="Q106" s="49">
        <f t="shared" si="54"/>
        <v>0.98</v>
      </c>
      <c r="R106" s="49">
        <f t="shared" si="55"/>
        <v>0.5</v>
      </c>
      <c r="S106" s="50">
        <f t="array" aca="1" ref="S106" ca="1">IF($U106=0,0,SUM(OFFSET($AH106,0,$W106,1,$U106)/OFFSET($AH$3,0,0,1,$U106)))</f>
        <v>0</v>
      </c>
      <c r="T106" s="51">
        <f t="array" aca="1" ref="T106" ca="1">IF(U106=0,0,SUM(OFFSET(AH106,0,W106,1,U106)))</f>
        <v>0</v>
      </c>
      <c r="U106" s="51">
        <f t="shared" ca="1" si="49"/>
        <v>0</v>
      </c>
      <c r="V106" s="46">
        <f t="shared" ca="1" si="46"/>
        <v>6814965.4008505</v>
      </c>
      <c r="W106" s="52">
        <f t="shared" ca="1" si="44"/>
        <v>23</v>
      </c>
      <c r="X106" s="55">
        <v>79</v>
      </c>
      <c r="Y106" s="19">
        <v>9</v>
      </c>
      <c r="Z106" s="44">
        <v>2.0306464999999999E-2</v>
      </c>
      <c r="AA106" s="17">
        <v>43727</v>
      </c>
      <c r="AB106" s="19">
        <v>80</v>
      </c>
      <c r="AC106" s="19">
        <v>500000</v>
      </c>
      <c r="AD106" s="18" t="s">
        <v>19</v>
      </c>
      <c r="AE106" s="18" t="s">
        <v>20</v>
      </c>
      <c r="AF106" s="20">
        <f t="shared" ca="1" si="47"/>
        <v>6814965.4008505</v>
      </c>
      <c r="AG106" s="40"/>
      <c r="AH106" s="19">
        <f t="shared" ca="1" si="57"/>
        <v>722198.4124017501</v>
      </c>
      <c r="AI106" s="19">
        <f t="shared" ca="1" si="57"/>
        <v>716120.68742724997</v>
      </c>
      <c r="AJ106" s="19">
        <f t="shared" ca="1" si="57"/>
        <v>707604.15600624995</v>
      </c>
      <c r="AK106" s="19">
        <f t="shared" ca="1" si="57"/>
        <v>695859.91197349993</v>
      </c>
      <c r="AL106" s="19">
        <f t="shared" ca="1" si="57"/>
        <v>701468.55760649999</v>
      </c>
      <c r="AM106" s="19">
        <f t="shared" ca="1" si="57"/>
        <v>861888.61578324996</v>
      </c>
      <c r="AN106" s="19">
        <f t="shared" ca="1" si="57"/>
        <v>813385.60880749999</v>
      </c>
      <c r="AO106" s="19">
        <f t="shared" ca="1" si="57"/>
        <v>801518.51066149992</v>
      </c>
      <c r="AP106" s="19">
        <f t="shared" ca="1" si="57"/>
        <v>794920.94018299994</v>
      </c>
      <c r="AQ106" s="19" t="str">
        <f t="shared" ca="1" si="57"/>
        <v/>
      </c>
      <c r="AR106" s="19" t="str">
        <f t="shared" ca="1" si="57"/>
        <v/>
      </c>
      <c r="AS106" s="19" t="str">
        <f t="shared" ca="1" si="57"/>
        <v/>
      </c>
      <c r="AT106" s="19" t="str">
        <f t="shared" ca="1" si="57"/>
        <v/>
      </c>
      <c r="AU106" s="19" t="str">
        <f t="shared" ca="1" si="57"/>
        <v/>
      </c>
      <c r="AV106" s="19" t="str">
        <f t="shared" ca="1" si="57"/>
        <v/>
      </c>
      <c r="AW106" s="19" t="str">
        <f t="shared" ca="1" si="57"/>
        <v/>
      </c>
      <c r="AX106" s="19" t="str">
        <f t="shared" ca="1" si="56"/>
        <v/>
      </c>
      <c r="AY106" s="19" t="str">
        <f t="shared" ca="1" si="56"/>
        <v/>
      </c>
      <c r="AZ106" s="19" t="str">
        <f t="shared" ca="1" si="56"/>
        <v/>
      </c>
      <c r="BA106" s="19" t="str">
        <f t="shared" ca="1" si="56"/>
        <v/>
      </c>
      <c r="BB106" s="19" t="str">
        <f t="shared" ca="1" si="56"/>
        <v/>
      </c>
      <c r="BC106" s="19" t="str">
        <f t="shared" ca="1" si="56"/>
        <v/>
      </c>
      <c r="BD106" s="19" t="str">
        <f t="shared" ca="1" si="56"/>
        <v/>
      </c>
      <c r="BE106" s="19" t="str">
        <f t="shared" ca="1" si="56"/>
        <v/>
      </c>
      <c r="BF106" s="19" t="str">
        <f t="shared" ca="1" si="56"/>
        <v/>
      </c>
      <c r="BG106" s="19" t="str">
        <f t="shared" ca="1" si="56"/>
        <v/>
      </c>
      <c r="BH106" s="19" t="str">
        <f t="shared" ca="1" si="56"/>
        <v/>
      </c>
      <c r="BI106" s="19" t="str">
        <f t="shared" ca="1" si="56"/>
        <v/>
      </c>
      <c r="BJ106" s="19" t="str">
        <f t="shared" ca="1" si="56"/>
        <v/>
      </c>
      <c r="BK106" s="19" t="str">
        <f t="shared" ca="1" si="56"/>
        <v/>
      </c>
      <c r="BL106" s="19" t="str">
        <f t="shared" ca="1" si="58"/>
        <v/>
      </c>
      <c r="BM106" s="19" t="str">
        <f t="shared" ca="1" si="58"/>
        <v/>
      </c>
      <c r="BN106" s="19" t="str">
        <f t="shared" ca="1" si="58"/>
        <v/>
      </c>
      <c r="BO106" s="19" t="str">
        <f t="shared" ca="1" si="58"/>
        <v/>
      </c>
      <c r="BP106" s="19" t="str">
        <f t="shared" ca="1" si="58"/>
        <v/>
      </c>
      <c r="BQ106" s="20" t="str">
        <f t="shared" ca="1" si="58"/>
        <v/>
      </c>
    </row>
    <row r="107" spans="10:69" x14ac:dyDescent="0.25">
      <c r="J107" s="85">
        <f t="shared" ca="1" si="35"/>
        <v>0</v>
      </c>
      <c r="K107" s="86">
        <f t="shared" ca="1" si="36"/>
        <v>0</v>
      </c>
      <c r="L107" s="86">
        <f t="shared" ca="1" si="37"/>
        <v>0</v>
      </c>
      <c r="M107" s="86">
        <f t="shared" ca="1" si="38"/>
        <v>0</v>
      </c>
      <c r="N107" s="86">
        <f t="shared" ca="1" si="39"/>
        <v>0</v>
      </c>
      <c r="O107" s="87">
        <f t="shared" ca="1" si="40"/>
        <v>0</v>
      </c>
      <c r="P107" s="48">
        <f t="shared" ca="1" si="41"/>
        <v>0</v>
      </c>
      <c r="Q107" s="49">
        <f t="shared" si="54"/>
        <v>0.95</v>
      </c>
      <c r="R107" s="49">
        <f t="shared" si="55"/>
        <v>0.995</v>
      </c>
      <c r="S107" s="50">
        <f t="array" aca="1" ref="S107" ca="1">IF($U107=0,0,SUM(OFFSET($AH107,0,$W107,1,$U107)/OFFSET($AH$3,0,0,1,$U107)))</f>
        <v>0</v>
      </c>
      <c r="T107" s="51">
        <f t="array" aca="1" ref="T107" ca="1">IF(U107=0,0,SUM(OFFSET(AH107,0,W107,1,U107)))</f>
        <v>0</v>
      </c>
      <c r="U107" s="51">
        <f t="shared" ca="1" si="49"/>
        <v>0</v>
      </c>
      <c r="V107" s="46">
        <f t="shared" ca="1" si="46"/>
        <v>156134.63508752201</v>
      </c>
      <c r="W107" s="52">
        <f t="shared" ca="1" si="44"/>
        <v>23</v>
      </c>
      <c r="X107" s="55">
        <v>40</v>
      </c>
      <c r="Y107" s="19">
        <v>20</v>
      </c>
      <c r="Z107" s="44">
        <v>8.345402E-3</v>
      </c>
      <c r="AA107" s="17">
        <v>43728</v>
      </c>
      <c r="AB107" s="19">
        <v>100</v>
      </c>
      <c r="AC107" s="19">
        <v>1400000</v>
      </c>
      <c r="AD107" s="18" t="s">
        <v>25</v>
      </c>
      <c r="AE107" s="18" t="s">
        <v>18</v>
      </c>
      <c r="AF107" s="20">
        <f t="shared" ca="1" si="47"/>
        <v>156134.63508752201</v>
      </c>
      <c r="AG107" s="40"/>
      <c r="AH107" s="19">
        <f t="shared" ca="1" si="57"/>
        <v>6877.2488367127989</v>
      </c>
      <c r="AI107" s="19">
        <f t="shared" ca="1" si="57"/>
        <v>6854.9215482019999</v>
      </c>
      <c r="AJ107" s="19">
        <f t="shared" ca="1" si="57"/>
        <v>6667.1550104431999</v>
      </c>
      <c r="AK107" s="19">
        <f t="shared" ca="1" si="57"/>
        <v>6522.9564783656006</v>
      </c>
      <c r="AL107" s="19">
        <f t="shared" ca="1" si="57"/>
        <v>6758.6606742927997</v>
      </c>
      <c r="AM107" s="19">
        <f t="shared" ca="1" si="57"/>
        <v>8592.7113119484002</v>
      </c>
      <c r="AN107" s="19">
        <f t="shared" ca="1" si="57"/>
        <v>8010.1104529264003</v>
      </c>
      <c r="AO107" s="19">
        <f t="shared" ca="1" si="57"/>
        <v>7877.0113055088004</v>
      </c>
      <c r="AP107" s="19">
        <f t="shared" ca="1" si="57"/>
        <v>7600.6833617260008</v>
      </c>
      <c r="AQ107" s="19">
        <f t="shared" ca="1" si="57"/>
        <v>7818.5350736947994</v>
      </c>
      <c r="AR107" s="19">
        <f t="shared" ca="1" si="57"/>
        <v>8113.5450343947996</v>
      </c>
      <c r="AS107" s="19">
        <f t="shared" ca="1" si="57"/>
        <v>8382.4772829251997</v>
      </c>
      <c r="AT107" s="19">
        <f t="shared" ca="1" si="57"/>
        <v>8640.3218303583999</v>
      </c>
      <c r="AU107" s="19">
        <f t="shared" ca="1" si="57"/>
        <v>8572.0314057923988</v>
      </c>
      <c r="AV107" s="19">
        <f t="shared" ca="1" si="57"/>
        <v>8270.198244417199</v>
      </c>
      <c r="AW107" s="19">
        <f t="shared" ca="1" si="57"/>
        <v>8282.7347073016008</v>
      </c>
      <c r="AX107" s="19">
        <f t="shared" ca="1" si="56"/>
        <v>8190.0256364836005</v>
      </c>
      <c r="AY107" s="19">
        <f t="shared" ca="1" si="56"/>
        <v>7970.6200106624001</v>
      </c>
      <c r="AZ107" s="19">
        <f t="shared" ca="1" si="56"/>
        <v>8240.6972483472</v>
      </c>
      <c r="BA107" s="19">
        <f t="shared" ca="1" si="56"/>
        <v>7891.9896330184001</v>
      </c>
      <c r="BB107" s="19" t="str">
        <f t="shared" ca="1" si="56"/>
        <v/>
      </c>
      <c r="BC107" s="19" t="str">
        <f t="shared" ca="1" si="56"/>
        <v/>
      </c>
      <c r="BD107" s="19" t="str">
        <f t="shared" ca="1" si="56"/>
        <v/>
      </c>
      <c r="BE107" s="19" t="str">
        <f t="shared" ca="1" si="56"/>
        <v/>
      </c>
      <c r="BF107" s="19" t="str">
        <f t="shared" ca="1" si="56"/>
        <v/>
      </c>
      <c r="BG107" s="19" t="str">
        <f t="shared" ca="1" si="56"/>
        <v/>
      </c>
      <c r="BH107" s="19" t="str">
        <f t="shared" ca="1" si="56"/>
        <v/>
      </c>
      <c r="BI107" s="19" t="str">
        <f t="shared" ca="1" si="56"/>
        <v/>
      </c>
      <c r="BJ107" s="19" t="str">
        <f t="shared" ca="1" si="56"/>
        <v/>
      </c>
      <c r="BK107" s="19" t="str">
        <f t="shared" ca="1" si="56"/>
        <v/>
      </c>
      <c r="BL107" s="19" t="str">
        <f t="shared" ca="1" si="58"/>
        <v/>
      </c>
      <c r="BM107" s="19" t="str">
        <f t="shared" ca="1" si="58"/>
        <v/>
      </c>
      <c r="BN107" s="19" t="str">
        <f t="shared" ca="1" si="58"/>
        <v/>
      </c>
      <c r="BO107" s="19" t="str">
        <f t="shared" ca="1" si="58"/>
        <v/>
      </c>
      <c r="BP107" s="19" t="str">
        <f t="shared" ca="1" si="58"/>
        <v/>
      </c>
      <c r="BQ107" s="20" t="str">
        <f t="shared" ca="1" si="58"/>
        <v/>
      </c>
    </row>
    <row r="108" spans="10:69" x14ac:dyDescent="0.25">
      <c r="J108" s="85">
        <f t="shared" ca="1" si="35"/>
        <v>68750.4798495</v>
      </c>
      <c r="K108" s="86">
        <f t="shared" ca="1" si="36"/>
        <v>65476.647475714286</v>
      </c>
      <c r="L108" s="86">
        <f t="shared" ca="1" si="37"/>
        <v>65476.647475714286</v>
      </c>
      <c r="M108" s="86">
        <f t="shared" ca="1" si="38"/>
        <v>0</v>
      </c>
      <c r="N108" s="86">
        <f t="shared" ca="1" si="39"/>
        <v>0</v>
      </c>
      <c r="O108" s="87">
        <f t="shared" ca="1" si="40"/>
        <v>0</v>
      </c>
      <c r="P108" s="48">
        <f t="shared" ca="1" si="41"/>
        <v>196585.83920684693</v>
      </c>
      <c r="Q108" s="49">
        <f t="shared" si="54"/>
        <v>0.97</v>
      </c>
      <c r="R108" s="49">
        <f t="shared" si="55"/>
        <v>0.93</v>
      </c>
      <c r="S108" s="50">
        <f t="array" aca="1" ref="S108" ca="1">IF($U108=0,0,SUM(OFFSET($AH108,0,$W108,1,$U108)/OFFSET($AH$3,0,0,1,$U108)))</f>
        <v>217920.22969387754</v>
      </c>
      <c r="T108" s="51">
        <f t="array" aca="1" ref="T108" ca="1">IF(U108=0,0,SUM(OFFSET(AH108,0,W108,1,U108)))</f>
        <v>228634.785</v>
      </c>
      <c r="U108" s="51">
        <f t="shared" ca="1" si="49"/>
        <v>3</v>
      </c>
      <c r="V108" s="46">
        <f t="shared" ca="1" si="46"/>
        <v>1752866.6849999996</v>
      </c>
      <c r="W108" s="52">
        <f t="shared" ca="1" si="44"/>
        <v>23</v>
      </c>
      <c r="X108" s="55">
        <v>274</v>
      </c>
      <c r="Y108" s="19">
        <v>26</v>
      </c>
      <c r="Z108" s="44">
        <v>5.0807730000000002E-2</v>
      </c>
      <c r="AA108" s="17">
        <v>43730</v>
      </c>
      <c r="AB108" s="19">
        <v>13</v>
      </c>
      <c r="AC108" s="19">
        <v>1500000</v>
      </c>
      <c r="AD108" s="18" t="s">
        <v>23</v>
      </c>
      <c r="AE108" s="18" t="s">
        <v>22</v>
      </c>
      <c r="AF108" s="20">
        <f t="shared" ca="1" si="47"/>
        <v>1981501.4699999995</v>
      </c>
      <c r="AG108" s="40"/>
      <c r="AH108" s="19">
        <f t="shared" ca="1" si="57"/>
        <v>76211.595000000001</v>
      </c>
      <c r="AI108" s="19">
        <f t="shared" ca="1" si="57"/>
        <v>76211.595000000001</v>
      </c>
      <c r="AJ108" s="19">
        <f t="shared" ca="1" si="57"/>
        <v>76211.595000000001</v>
      </c>
      <c r="AK108" s="19">
        <f t="shared" ca="1" si="57"/>
        <v>76211.595000000001</v>
      </c>
      <c r="AL108" s="19">
        <f t="shared" ca="1" si="57"/>
        <v>76211.595000000001</v>
      </c>
      <c r="AM108" s="19">
        <f t="shared" ca="1" si="57"/>
        <v>76211.595000000001</v>
      </c>
      <c r="AN108" s="19">
        <f t="shared" ca="1" si="57"/>
        <v>76211.595000000001</v>
      </c>
      <c r="AO108" s="19">
        <f t="shared" ca="1" si="57"/>
        <v>76211.595000000001</v>
      </c>
      <c r="AP108" s="19">
        <f t="shared" ca="1" si="57"/>
        <v>76211.595000000001</v>
      </c>
      <c r="AQ108" s="19">
        <f t="shared" ca="1" si="57"/>
        <v>76211.595000000001</v>
      </c>
      <c r="AR108" s="19">
        <f t="shared" ca="1" si="57"/>
        <v>76211.595000000001</v>
      </c>
      <c r="AS108" s="19">
        <f t="shared" ca="1" si="57"/>
        <v>76211.595000000001</v>
      </c>
      <c r="AT108" s="19">
        <f t="shared" ca="1" si="57"/>
        <v>76211.595000000001</v>
      </c>
      <c r="AU108" s="19">
        <f t="shared" ca="1" si="57"/>
        <v>76211.595000000001</v>
      </c>
      <c r="AV108" s="19">
        <f t="shared" ca="1" si="57"/>
        <v>76211.595000000001</v>
      </c>
      <c r="AW108" s="19">
        <f t="shared" ca="1" si="57"/>
        <v>76211.595000000001</v>
      </c>
      <c r="AX108" s="19">
        <f t="shared" ca="1" si="56"/>
        <v>76211.595000000001</v>
      </c>
      <c r="AY108" s="19">
        <f t="shared" ca="1" si="56"/>
        <v>76211.595000000001</v>
      </c>
      <c r="AZ108" s="19">
        <f t="shared" ca="1" si="56"/>
        <v>76211.595000000001</v>
      </c>
      <c r="BA108" s="19">
        <f t="shared" ca="1" si="56"/>
        <v>76211.595000000001</v>
      </c>
      <c r="BB108" s="19">
        <f t="shared" ca="1" si="56"/>
        <v>76211.595000000001</v>
      </c>
      <c r="BC108" s="19">
        <f t="shared" ca="1" si="56"/>
        <v>76211.595000000001</v>
      </c>
      <c r="BD108" s="19">
        <f t="shared" ca="1" si="56"/>
        <v>76211.595000000001</v>
      </c>
      <c r="BE108" s="19">
        <f t="shared" ca="1" si="56"/>
        <v>76211.595000000001</v>
      </c>
      <c r="BF108" s="19">
        <f t="shared" ca="1" si="56"/>
        <v>76211.595000000001</v>
      </c>
      <c r="BG108" s="19">
        <f t="shared" ca="1" si="56"/>
        <v>76211.595000000001</v>
      </c>
      <c r="BH108" s="19" t="str">
        <f t="shared" ca="1" si="56"/>
        <v/>
      </c>
      <c r="BI108" s="19" t="str">
        <f t="shared" ca="1" si="56"/>
        <v/>
      </c>
      <c r="BJ108" s="19" t="str">
        <f t="shared" ca="1" si="56"/>
        <v/>
      </c>
      <c r="BK108" s="19" t="str">
        <f t="shared" ca="1" si="56"/>
        <v/>
      </c>
      <c r="BL108" s="19" t="str">
        <f t="shared" ca="1" si="58"/>
        <v/>
      </c>
      <c r="BM108" s="19" t="str">
        <f t="shared" ca="1" si="58"/>
        <v/>
      </c>
      <c r="BN108" s="19" t="str">
        <f t="shared" ca="1" si="58"/>
        <v/>
      </c>
      <c r="BO108" s="19" t="str">
        <f t="shared" ca="1" si="58"/>
        <v/>
      </c>
      <c r="BP108" s="19" t="str">
        <f t="shared" ca="1" si="58"/>
        <v/>
      </c>
      <c r="BQ108" s="20" t="str">
        <f t="shared" ca="1" si="58"/>
        <v/>
      </c>
    </row>
    <row r="109" spans="10:69" x14ac:dyDescent="0.25">
      <c r="J109" s="85">
        <f t="shared" ca="1" si="35"/>
        <v>856563.82181654172</v>
      </c>
      <c r="K109" s="86">
        <f t="shared" ca="1" si="36"/>
        <v>817265.84687362274</v>
      </c>
      <c r="L109" s="86">
        <f t="shared" ca="1" si="37"/>
        <v>817265.84687362274</v>
      </c>
      <c r="M109" s="86">
        <f t="shared" ca="1" si="38"/>
        <v>743915.44241105078</v>
      </c>
      <c r="N109" s="86">
        <f t="shared" ca="1" si="39"/>
        <v>709710.86336335598</v>
      </c>
      <c r="O109" s="87">
        <f t="shared" ca="1" si="40"/>
        <v>677045.11586031062</v>
      </c>
      <c r="P109" s="48">
        <f t="shared" ca="1" si="41"/>
        <v>5230025.7322004698</v>
      </c>
      <c r="Q109" s="49">
        <f t="shared" si="54"/>
        <v>1</v>
      </c>
      <c r="R109" s="49">
        <f t="shared" si="55"/>
        <v>0.97</v>
      </c>
      <c r="S109" s="50">
        <f t="array" aca="1" ref="S109" ca="1">IF($U109=0,0,SUM(OFFSET($AH109,0,$W109,1,$U109)/OFFSET($AH$3,0,0,1,$U109)))</f>
        <v>5391779.1053613089</v>
      </c>
      <c r="T109" s="51">
        <f t="array" aca="1" ref="T109" ca="1">IF(U109=0,0,SUM(OFFSET(AH109,0,W109,1,U109)))</f>
        <v>6214118.6454506032</v>
      </c>
      <c r="U109" s="51">
        <f t="shared" ca="1" si="49"/>
        <v>7</v>
      </c>
      <c r="V109" s="46">
        <f t="shared" ca="1" si="46"/>
        <v>19704252.886242237</v>
      </c>
      <c r="W109" s="52">
        <f t="shared" ca="1" si="44"/>
        <v>23</v>
      </c>
      <c r="X109" s="55">
        <v>338</v>
      </c>
      <c r="Y109" s="19">
        <v>30</v>
      </c>
      <c r="Z109" s="44">
        <v>2.3831257000000002E-2</v>
      </c>
      <c r="AA109" s="17">
        <v>43736</v>
      </c>
      <c r="AB109" s="19">
        <v>57</v>
      </c>
      <c r="AC109" s="19">
        <v>500000</v>
      </c>
      <c r="AD109" s="18" t="s">
        <v>17</v>
      </c>
      <c r="AE109" s="18" t="s">
        <v>24</v>
      </c>
      <c r="AF109" s="20">
        <f t="shared" ca="1" si="47"/>
        <v>25918371.53169284</v>
      </c>
      <c r="AG109" s="40"/>
      <c r="AH109" s="19">
        <f t="shared" ca="1" si="57"/>
        <v>762559.71086310002</v>
      </c>
      <c r="AI109" s="19">
        <f t="shared" ca="1" si="57"/>
        <v>762268.9695277001</v>
      </c>
      <c r="AJ109" s="19">
        <f t="shared" ca="1" si="57"/>
        <v>739144.30929775012</v>
      </c>
      <c r="AK109" s="19">
        <f t="shared" ca="1" si="57"/>
        <v>742796.44943300006</v>
      </c>
      <c r="AL109" s="19">
        <f t="shared" ca="1" si="57"/>
        <v>781780.81119645003</v>
      </c>
      <c r="AM109" s="19">
        <f t="shared" ca="1" si="57"/>
        <v>926231.59237625008</v>
      </c>
      <c r="AN109" s="19">
        <f t="shared" ca="1" si="57"/>
        <v>887666.66073599993</v>
      </c>
      <c r="AO109" s="19">
        <f t="shared" ca="1" si="57"/>
        <v>846766.26590975013</v>
      </c>
      <c r="AP109" s="19">
        <f t="shared" ca="1" si="57"/>
        <v>823708.33319940011</v>
      </c>
      <c r="AQ109" s="19">
        <f t="shared" ca="1" si="57"/>
        <v>852980.26617249998</v>
      </c>
      <c r="AR109" s="19">
        <f t="shared" ca="1" si="57"/>
        <v>896477.07644890004</v>
      </c>
      <c r="AS109" s="19">
        <f t="shared" ca="1" si="57"/>
        <v>915352.62355575012</v>
      </c>
      <c r="AT109" s="19">
        <f t="shared" ca="1" si="57"/>
        <v>911016.52634460002</v>
      </c>
      <c r="AU109" s="19">
        <f t="shared" ca="1" si="57"/>
        <v>903918.38644715003</v>
      </c>
      <c r="AV109" s="19">
        <f t="shared" ca="1" si="57"/>
        <v>878087.68698484998</v>
      </c>
      <c r="AW109" s="19">
        <f t="shared" ca="1" si="57"/>
        <v>894148.76264000009</v>
      </c>
      <c r="AX109" s="19">
        <f t="shared" ca="1" si="56"/>
        <v>886967.21334304998</v>
      </c>
      <c r="AY109" s="19">
        <f t="shared" ca="1" si="56"/>
        <v>902699.41765159997</v>
      </c>
      <c r="AZ109" s="19">
        <f t="shared" ca="1" si="56"/>
        <v>893169.29797730013</v>
      </c>
      <c r="BA109" s="19">
        <f t="shared" ca="1" si="56"/>
        <v>875298.23835300002</v>
      </c>
      <c r="BB109" s="19">
        <f t="shared" ca="1" si="56"/>
        <v>859943.75946790003</v>
      </c>
      <c r="BC109" s="19">
        <f t="shared" ca="1" si="56"/>
        <v>879934.60940235003</v>
      </c>
      <c r="BD109" s="19">
        <f t="shared" ca="1" si="56"/>
        <v>881335.91891388735</v>
      </c>
      <c r="BE109" s="19">
        <f t="shared" ca="1" si="56"/>
        <v>883055.48640880594</v>
      </c>
      <c r="BF109" s="19">
        <f t="shared" ca="1" si="56"/>
        <v>884669.21568794211</v>
      </c>
      <c r="BG109" s="19">
        <f t="shared" ca="1" si="56"/>
        <v>886287.7627838708</v>
      </c>
      <c r="BH109" s="19">
        <f t="shared" ca="1" si="56"/>
        <v>887809.39589803375</v>
      </c>
      <c r="BI109" s="19">
        <f t="shared" ca="1" si="56"/>
        <v>889338.13413510844</v>
      </c>
      <c r="BJ109" s="19">
        <f t="shared" ca="1" si="56"/>
        <v>890824.94675586687</v>
      </c>
      <c r="BK109" s="19">
        <f t="shared" ca="1" si="56"/>
        <v>892133.70378097531</v>
      </c>
      <c r="BL109" s="19" t="str">
        <f t="shared" ca="1" si="58"/>
        <v/>
      </c>
      <c r="BM109" s="19" t="str">
        <f t="shared" ca="1" si="58"/>
        <v/>
      </c>
      <c r="BN109" s="19" t="str">
        <f t="shared" ca="1" si="58"/>
        <v/>
      </c>
      <c r="BO109" s="19" t="str">
        <f t="shared" ca="1" si="58"/>
        <v/>
      </c>
      <c r="BP109" s="19" t="str">
        <f t="shared" ca="1" si="58"/>
        <v/>
      </c>
      <c r="BQ109" s="20" t="str">
        <f t="shared" ca="1" si="58"/>
        <v/>
      </c>
    </row>
    <row r="110" spans="10:69" x14ac:dyDescent="0.25">
      <c r="J110" s="85">
        <f t="shared" ca="1" si="35"/>
        <v>0</v>
      </c>
      <c r="K110" s="86">
        <f t="shared" ca="1" si="36"/>
        <v>0</v>
      </c>
      <c r="L110" s="86">
        <f t="shared" ca="1" si="37"/>
        <v>0</v>
      </c>
      <c r="M110" s="86">
        <f t="shared" ca="1" si="38"/>
        <v>0</v>
      </c>
      <c r="N110" s="86">
        <f t="shared" ca="1" si="39"/>
        <v>0</v>
      </c>
      <c r="O110" s="87">
        <f t="shared" ca="1" si="40"/>
        <v>0</v>
      </c>
      <c r="P110" s="48">
        <f t="shared" ca="1" si="41"/>
        <v>0</v>
      </c>
      <c r="Q110" s="49">
        <f t="shared" si="54"/>
        <v>0.98</v>
      </c>
      <c r="R110" s="49">
        <f t="shared" si="55"/>
        <v>0.93</v>
      </c>
      <c r="S110" s="50">
        <f t="array" aca="1" ref="S110" ca="1">IF($U110=0,0,SUM(OFFSET($AH110,0,$W110,1,$U110)/OFFSET($AH$3,0,0,1,$U110)))</f>
        <v>0</v>
      </c>
      <c r="T110" s="51">
        <f t="array" aca="1" ref="T110" ca="1">IF(U110=0,0,SUM(OFFSET(AH110,0,W110,1,U110)))</f>
        <v>0</v>
      </c>
      <c r="U110" s="51">
        <f t="shared" ca="1" si="49"/>
        <v>0</v>
      </c>
      <c r="V110" s="46">
        <f t="shared" ca="1" si="46"/>
        <v>52003.970999999998</v>
      </c>
      <c r="W110" s="52">
        <f t="shared" ca="1" si="44"/>
        <v>22</v>
      </c>
      <c r="X110" s="55">
        <v>31</v>
      </c>
      <c r="Y110" s="19">
        <v>2</v>
      </c>
      <c r="Z110" s="44">
        <v>1.7334657E-2</v>
      </c>
      <c r="AA110" s="17">
        <v>43742</v>
      </c>
      <c r="AB110" s="19">
        <v>80</v>
      </c>
      <c r="AC110" s="19">
        <v>1500000</v>
      </c>
      <c r="AD110" s="18" t="s">
        <v>23</v>
      </c>
      <c r="AE110" s="18" t="s">
        <v>20</v>
      </c>
      <c r="AF110" s="20">
        <f t="shared" ca="1" si="47"/>
        <v>52003.970999999998</v>
      </c>
      <c r="AG110" s="40"/>
      <c r="AH110" s="19">
        <f t="shared" ca="1" si="57"/>
        <v>26001.985499999999</v>
      </c>
      <c r="AI110" s="19">
        <f t="shared" ca="1" si="57"/>
        <v>26001.985499999999</v>
      </c>
      <c r="AJ110" s="19" t="str">
        <f t="shared" ca="1" si="57"/>
        <v/>
      </c>
      <c r="AK110" s="19" t="str">
        <f t="shared" ca="1" si="57"/>
        <v/>
      </c>
      <c r="AL110" s="19" t="str">
        <f t="shared" ca="1" si="57"/>
        <v/>
      </c>
      <c r="AM110" s="19" t="str">
        <f t="shared" ca="1" si="57"/>
        <v/>
      </c>
      <c r="AN110" s="19" t="str">
        <f t="shared" ca="1" si="57"/>
        <v/>
      </c>
      <c r="AO110" s="19" t="str">
        <f t="shared" ca="1" si="57"/>
        <v/>
      </c>
      <c r="AP110" s="19" t="str">
        <f t="shared" ca="1" si="57"/>
        <v/>
      </c>
      <c r="AQ110" s="19" t="str">
        <f t="shared" ca="1" si="57"/>
        <v/>
      </c>
      <c r="AR110" s="19" t="str">
        <f t="shared" ca="1" si="57"/>
        <v/>
      </c>
      <c r="AS110" s="19" t="str">
        <f t="shared" ca="1" si="57"/>
        <v/>
      </c>
      <c r="AT110" s="19" t="str">
        <f t="shared" ca="1" si="57"/>
        <v/>
      </c>
      <c r="AU110" s="19" t="str">
        <f t="shared" ca="1" si="57"/>
        <v/>
      </c>
      <c r="AV110" s="19" t="str">
        <f t="shared" ca="1" si="57"/>
        <v/>
      </c>
      <c r="AW110" s="19" t="str">
        <f t="shared" ca="1" si="57"/>
        <v/>
      </c>
      <c r="AX110" s="19" t="str">
        <f t="shared" ca="1" si="56"/>
        <v/>
      </c>
      <c r="AY110" s="19" t="str">
        <f t="shared" ca="1" si="56"/>
        <v/>
      </c>
      <c r="AZ110" s="19" t="str">
        <f t="shared" ca="1" si="56"/>
        <v/>
      </c>
      <c r="BA110" s="19" t="str">
        <f t="shared" ca="1" si="56"/>
        <v/>
      </c>
      <c r="BB110" s="19" t="str">
        <f t="shared" ca="1" si="56"/>
        <v/>
      </c>
      <c r="BC110" s="19" t="str">
        <f t="shared" ca="1" si="56"/>
        <v/>
      </c>
      <c r="BD110" s="19" t="str">
        <f t="shared" ca="1" si="56"/>
        <v/>
      </c>
      <c r="BE110" s="19" t="str">
        <f t="shared" ca="1" si="56"/>
        <v/>
      </c>
      <c r="BF110" s="19" t="str">
        <f t="shared" ca="1" si="56"/>
        <v/>
      </c>
      <c r="BG110" s="19" t="str">
        <f t="shared" ca="1" si="56"/>
        <v/>
      </c>
      <c r="BH110" s="19" t="str">
        <f t="shared" ca="1" si="56"/>
        <v/>
      </c>
      <c r="BI110" s="19" t="str">
        <f t="shared" ca="1" si="56"/>
        <v/>
      </c>
      <c r="BJ110" s="19" t="str">
        <f t="shared" ca="1" si="56"/>
        <v/>
      </c>
      <c r="BK110" s="19" t="str">
        <f t="shared" ca="1" si="56"/>
        <v/>
      </c>
      <c r="BL110" s="19" t="str">
        <f t="shared" ca="1" si="58"/>
        <v/>
      </c>
      <c r="BM110" s="19" t="str">
        <f t="shared" ca="1" si="58"/>
        <v/>
      </c>
      <c r="BN110" s="19" t="str">
        <f t="shared" ca="1" si="58"/>
        <v/>
      </c>
      <c r="BO110" s="19" t="str">
        <f t="shared" ca="1" si="58"/>
        <v/>
      </c>
      <c r="BP110" s="19" t="str">
        <f t="shared" ca="1" si="58"/>
        <v/>
      </c>
      <c r="BQ110" s="20" t="str">
        <f t="shared" ca="1" si="58"/>
        <v/>
      </c>
    </row>
    <row r="111" spans="10:69" x14ac:dyDescent="0.25">
      <c r="J111" s="85">
        <f t="shared" ca="1" si="35"/>
        <v>1533606.1712610663</v>
      </c>
      <c r="K111" s="86">
        <f t="shared" ca="1" si="36"/>
        <v>1463315.6443690504</v>
      </c>
      <c r="L111" s="86">
        <f t="shared" ca="1" si="37"/>
        <v>1463315.6443690504</v>
      </c>
      <c r="M111" s="86">
        <f t="shared" ca="1" si="38"/>
        <v>1332098.5597045866</v>
      </c>
      <c r="N111" s="86">
        <f t="shared" ca="1" si="39"/>
        <v>1270901.6500898695</v>
      </c>
      <c r="O111" s="87">
        <f t="shared" ca="1" si="40"/>
        <v>0</v>
      </c>
      <c r="P111" s="48">
        <f t="shared" ca="1" si="41"/>
        <v>6996169.8272344926</v>
      </c>
      <c r="Q111" s="49">
        <f t="shared" si="54"/>
        <v>0.97</v>
      </c>
      <c r="R111" s="49">
        <f t="shared" si="55"/>
        <v>0.97</v>
      </c>
      <c r="S111" s="50">
        <f t="array" aca="1" ref="S111" ca="1">IF($U111=0,0,SUM(OFFSET($AH111,0,$W111,1,$U111)/OFFSET($AH$3,0,0,1,$U111)))</f>
        <v>7435614.6532410383</v>
      </c>
      <c r="T111" s="51">
        <f t="array" aca="1" ref="T111" ca="1">IF(U111=0,0,SUM(OFFSET(AH111,0,W111,1,U111)))</f>
        <v>8179732.483092336</v>
      </c>
      <c r="U111" s="51">
        <f t="shared" ca="1" si="49"/>
        <v>5</v>
      </c>
      <c r="V111" s="46">
        <f t="shared" ca="1" si="46"/>
        <v>34952080.371197499</v>
      </c>
      <c r="W111" s="52">
        <f t="shared" ca="1" si="44"/>
        <v>22</v>
      </c>
      <c r="X111" s="55">
        <v>177</v>
      </c>
      <c r="Y111" s="19">
        <v>27</v>
      </c>
      <c r="Z111" s="44">
        <v>4.4053680999999997E-2</v>
      </c>
      <c r="AA111" s="17">
        <v>43742</v>
      </c>
      <c r="AB111" s="19">
        <v>13</v>
      </c>
      <c r="AC111" s="19">
        <v>500000</v>
      </c>
      <c r="AD111" s="18" t="s">
        <v>17</v>
      </c>
      <c r="AE111" s="18" t="s">
        <v>22</v>
      </c>
      <c r="AF111" s="20">
        <f t="shared" ca="1" si="47"/>
        <v>43131812.85428983</v>
      </c>
      <c r="AG111" s="40"/>
      <c r="AH111" s="19">
        <f t="shared" ca="1" si="57"/>
        <v>1410413.8401597999</v>
      </c>
      <c r="AI111" s="19">
        <f t="shared" ca="1" si="57"/>
        <v>1412803.7523540501</v>
      </c>
      <c r="AJ111" s="19">
        <f t="shared" ca="1" si="57"/>
        <v>1363586.9799408501</v>
      </c>
      <c r="AK111" s="19">
        <f t="shared" ca="1" si="57"/>
        <v>1407715.55219855</v>
      </c>
      <c r="AL111" s="19">
        <f t="shared" ca="1" si="57"/>
        <v>1463544.78212985</v>
      </c>
      <c r="AM111" s="19">
        <f t="shared" ca="1" si="57"/>
        <v>1712201.3791662501</v>
      </c>
      <c r="AN111" s="19">
        <f t="shared" ca="1" si="57"/>
        <v>1601930.6102551499</v>
      </c>
      <c r="AO111" s="19">
        <f t="shared" ca="1" si="57"/>
        <v>1505342.9146626501</v>
      </c>
      <c r="AP111" s="19">
        <f t="shared" ca="1" si="57"/>
        <v>1552890.05256595</v>
      </c>
      <c r="AQ111" s="19">
        <f t="shared" ca="1" si="57"/>
        <v>1633479.6539033002</v>
      </c>
      <c r="AR111" s="19">
        <f t="shared" ca="1" si="57"/>
        <v>1662321.598854</v>
      </c>
      <c r="AS111" s="19">
        <f t="shared" ca="1" si="57"/>
        <v>1720109.0149057498</v>
      </c>
      <c r="AT111" s="19">
        <f t="shared" ca="1" si="57"/>
        <v>1762160.4561043</v>
      </c>
      <c r="AU111" s="19">
        <f t="shared" ca="1" si="57"/>
        <v>1656409.5948638001</v>
      </c>
      <c r="AV111" s="19">
        <f t="shared" ca="1" si="57"/>
        <v>1627248.2607258498</v>
      </c>
      <c r="AW111" s="19">
        <f t="shared" ca="1" si="57"/>
        <v>1675804.2279240498</v>
      </c>
      <c r="AX111" s="19">
        <f t="shared" ca="1" si="56"/>
        <v>1619384.6786673497</v>
      </c>
      <c r="AY111" s="19">
        <f t="shared" ca="1" si="56"/>
        <v>1675656.6480926999</v>
      </c>
      <c r="AZ111" s="19">
        <f t="shared" ca="1" si="56"/>
        <v>1648601.07990655</v>
      </c>
      <c r="BA111" s="19">
        <f t="shared" ca="1" si="56"/>
        <v>1613765.6316557997</v>
      </c>
      <c r="BB111" s="19">
        <f t="shared" ca="1" si="56"/>
        <v>1621560.93050875</v>
      </c>
      <c r="BC111" s="19">
        <f t="shared" ca="1" si="56"/>
        <v>1605148.7316522</v>
      </c>
      <c r="BD111" s="19">
        <f t="shared" ca="1" si="56"/>
        <v>1629935.350474085</v>
      </c>
      <c r="BE111" s="19">
        <f t="shared" ca="1" si="56"/>
        <v>1632991.2069162535</v>
      </c>
      <c r="BF111" s="19">
        <f t="shared" ca="1" si="56"/>
        <v>1636053.9924491837</v>
      </c>
      <c r="BG111" s="19">
        <f t="shared" ca="1" si="56"/>
        <v>1638931.4434881734</v>
      </c>
      <c r="BH111" s="19">
        <f t="shared" ca="1" si="56"/>
        <v>1641820.4897646399</v>
      </c>
      <c r="BI111" s="19" t="str">
        <f t="shared" ca="1" si="56"/>
        <v/>
      </c>
      <c r="BJ111" s="19" t="str">
        <f t="shared" ca="1" si="56"/>
        <v/>
      </c>
      <c r="BK111" s="19" t="str">
        <f t="shared" ca="1" si="56"/>
        <v/>
      </c>
      <c r="BL111" s="19" t="str">
        <f t="shared" ca="1" si="58"/>
        <v/>
      </c>
      <c r="BM111" s="19" t="str">
        <f t="shared" ca="1" si="58"/>
        <v/>
      </c>
      <c r="BN111" s="19" t="str">
        <f t="shared" ca="1" si="58"/>
        <v/>
      </c>
      <c r="BO111" s="19" t="str">
        <f t="shared" ca="1" si="58"/>
        <v/>
      </c>
      <c r="BP111" s="19" t="str">
        <f t="shared" ca="1" si="58"/>
        <v/>
      </c>
      <c r="BQ111" s="20" t="str">
        <f t="shared" ca="1" si="58"/>
        <v/>
      </c>
    </row>
    <row r="112" spans="10:69" x14ac:dyDescent="0.25">
      <c r="J112" s="85">
        <f t="shared" ca="1" si="35"/>
        <v>0</v>
      </c>
      <c r="K112" s="86">
        <f t="shared" ca="1" si="36"/>
        <v>0</v>
      </c>
      <c r="L112" s="86">
        <f t="shared" ca="1" si="37"/>
        <v>0</v>
      </c>
      <c r="M112" s="86">
        <f t="shared" ca="1" si="38"/>
        <v>0</v>
      </c>
      <c r="N112" s="86">
        <f t="shared" ca="1" si="39"/>
        <v>0</v>
      </c>
      <c r="O112" s="87">
        <f t="shared" ca="1" si="40"/>
        <v>0</v>
      </c>
      <c r="P112" s="48">
        <f t="shared" ca="1" si="41"/>
        <v>0</v>
      </c>
      <c r="Q112" s="49">
        <f t="shared" si="54"/>
        <v>0.97</v>
      </c>
      <c r="R112" s="49">
        <f t="shared" si="55"/>
        <v>0.5</v>
      </c>
      <c r="S112" s="50">
        <f t="array" aca="1" ref="S112" ca="1">IF($U112=0,0,SUM(OFFSET($AH112,0,$W112,1,$U112)/OFFSET($AH$3,0,0,1,$U112)))</f>
        <v>0</v>
      </c>
      <c r="T112" s="51">
        <f t="array" aca="1" ref="T112" ca="1">IF(U112=0,0,SUM(OFFSET(AH112,0,W112,1,U112)))</f>
        <v>0</v>
      </c>
      <c r="U112" s="51">
        <f t="shared" ca="1" si="49"/>
        <v>0</v>
      </c>
      <c r="V112" s="46">
        <f t="shared" ca="1" si="46"/>
        <v>3687935.0310615199</v>
      </c>
      <c r="W112" s="52">
        <f t="shared" ca="1" si="44"/>
        <v>22</v>
      </c>
      <c r="X112" s="55">
        <v>269</v>
      </c>
      <c r="Y112" s="19">
        <v>9</v>
      </c>
      <c r="Z112" s="44">
        <v>5.4456071000000002E-2</v>
      </c>
      <c r="AA112" s="17">
        <v>43743</v>
      </c>
      <c r="AB112" s="19">
        <v>13</v>
      </c>
      <c r="AC112" s="19">
        <v>100000</v>
      </c>
      <c r="AD112" s="18" t="s">
        <v>19</v>
      </c>
      <c r="AE112" s="18" t="s">
        <v>22</v>
      </c>
      <c r="AF112" s="20">
        <f t="shared" ca="1" si="47"/>
        <v>3687935.0310615199</v>
      </c>
      <c r="AG112" s="40"/>
      <c r="AH112" s="19">
        <f t="shared" ca="1" si="57"/>
        <v>389243.82709734997</v>
      </c>
      <c r="AI112" s="19">
        <f t="shared" ca="1" si="57"/>
        <v>387229.49703105999</v>
      </c>
      <c r="AJ112" s="19">
        <f t="shared" ca="1" si="57"/>
        <v>377803.69570167002</v>
      </c>
      <c r="AK112" s="19">
        <f t="shared" ca="1" si="57"/>
        <v>381881.36629814998</v>
      </c>
      <c r="AL112" s="19">
        <f t="shared" ca="1" si="57"/>
        <v>401542.18617199006</v>
      </c>
      <c r="AM112" s="19">
        <f t="shared" ca="1" si="57"/>
        <v>466900.36258618999</v>
      </c>
      <c r="AN112" s="19">
        <f t="shared" ca="1" si="57"/>
        <v>430850.44358418998</v>
      </c>
      <c r="AO112" s="19">
        <f t="shared" ca="1" si="57"/>
        <v>421078.84620395</v>
      </c>
      <c r="AP112" s="19">
        <f t="shared" ca="1" si="57"/>
        <v>431404.80638696993</v>
      </c>
      <c r="AQ112" s="19" t="str">
        <f t="shared" ca="1" si="57"/>
        <v/>
      </c>
      <c r="AR112" s="19" t="str">
        <f t="shared" ca="1" si="57"/>
        <v/>
      </c>
      <c r="AS112" s="19" t="str">
        <f t="shared" ca="1" si="57"/>
        <v/>
      </c>
      <c r="AT112" s="19" t="str">
        <f t="shared" ca="1" si="57"/>
        <v/>
      </c>
      <c r="AU112" s="19" t="str">
        <f t="shared" ca="1" si="57"/>
        <v/>
      </c>
      <c r="AV112" s="19" t="str">
        <f t="shared" ca="1" si="57"/>
        <v/>
      </c>
      <c r="AW112" s="19" t="str">
        <f t="shared" ca="1" si="57"/>
        <v/>
      </c>
      <c r="AX112" s="19" t="str">
        <f t="shared" ca="1" si="56"/>
        <v/>
      </c>
      <c r="AY112" s="19" t="str">
        <f t="shared" ca="1" si="56"/>
        <v/>
      </c>
      <c r="AZ112" s="19" t="str">
        <f t="shared" ca="1" si="56"/>
        <v/>
      </c>
      <c r="BA112" s="19" t="str">
        <f t="shared" ca="1" si="56"/>
        <v/>
      </c>
      <c r="BB112" s="19" t="str">
        <f t="shared" ca="1" si="56"/>
        <v/>
      </c>
      <c r="BC112" s="19" t="str">
        <f t="shared" ca="1" si="56"/>
        <v/>
      </c>
      <c r="BD112" s="19" t="str">
        <f t="shared" ca="1" si="56"/>
        <v/>
      </c>
      <c r="BE112" s="19" t="str">
        <f t="shared" ca="1" si="56"/>
        <v/>
      </c>
      <c r="BF112" s="19" t="str">
        <f t="shared" ca="1" si="56"/>
        <v/>
      </c>
      <c r="BG112" s="19" t="str">
        <f t="shared" ca="1" si="56"/>
        <v/>
      </c>
      <c r="BH112" s="19" t="str">
        <f t="shared" ca="1" si="56"/>
        <v/>
      </c>
      <c r="BI112" s="19" t="str">
        <f t="shared" ca="1" si="56"/>
        <v/>
      </c>
      <c r="BJ112" s="19" t="str">
        <f t="shared" ca="1" si="56"/>
        <v/>
      </c>
      <c r="BK112" s="19" t="str">
        <f t="shared" ca="1" si="56"/>
        <v/>
      </c>
      <c r="BL112" s="19" t="str">
        <f t="shared" ca="1" si="58"/>
        <v/>
      </c>
      <c r="BM112" s="19" t="str">
        <f t="shared" ca="1" si="58"/>
        <v/>
      </c>
      <c r="BN112" s="19" t="str">
        <f t="shared" ca="1" si="58"/>
        <v/>
      </c>
      <c r="BO112" s="19" t="str">
        <f t="shared" ca="1" si="58"/>
        <v/>
      </c>
      <c r="BP112" s="19" t="str">
        <f t="shared" ca="1" si="58"/>
        <v/>
      </c>
      <c r="BQ112" s="20" t="str">
        <f t="shared" ca="1" si="58"/>
        <v/>
      </c>
    </row>
    <row r="113" spans="10:69" x14ac:dyDescent="0.25">
      <c r="J113" s="85">
        <f t="shared" ca="1" si="35"/>
        <v>0</v>
      </c>
      <c r="K113" s="86">
        <f t="shared" ca="1" si="36"/>
        <v>0</v>
      </c>
      <c r="L113" s="86">
        <f t="shared" ca="1" si="37"/>
        <v>0</v>
      </c>
      <c r="M113" s="86">
        <f t="shared" ca="1" si="38"/>
        <v>0</v>
      </c>
      <c r="N113" s="86">
        <f t="shared" ca="1" si="39"/>
        <v>0</v>
      </c>
      <c r="O113" s="87">
        <f t="shared" ca="1" si="40"/>
        <v>0</v>
      </c>
      <c r="P113" s="48">
        <f t="shared" ca="1" si="41"/>
        <v>0</v>
      </c>
      <c r="Q113" s="49">
        <f t="shared" si="54"/>
        <v>0.97</v>
      </c>
      <c r="R113" s="49">
        <f t="shared" si="55"/>
        <v>0.97</v>
      </c>
      <c r="S113" s="50">
        <f t="array" aca="1" ref="S113" ca="1">IF($U113=0,0,SUM(OFFSET($AH113,0,$W113,1,$U113)/OFFSET($AH$3,0,0,1,$U113)))</f>
        <v>0</v>
      </c>
      <c r="T113" s="51">
        <f t="array" aca="1" ref="T113" ca="1">IF(U113=0,0,SUM(OFFSET(AH113,0,W113,1,U113)))</f>
        <v>0</v>
      </c>
      <c r="U113" s="51">
        <f t="shared" ca="1" si="49"/>
        <v>0</v>
      </c>
      <c r="V113" s="46">
        <f t="shared" ca="1" si="46"/>
        <v>2006748.7938350996</v>
      </c>
      <c r="W113" s="52">
        <f t="shared" ca="1" si="44"/>
        <v>22</v>
      </c>
      <c r="X113" s="55">
        <v>133</v>
      </c>
      <c r="Y113" s="19">
        <v>8</v>
      </c>
      <c r="Z113" s="44">
        <v>3.6924344999999997E-2</v>
      </c>
      <c r="AA113" s="17">
        <v>43755</v>
      </c>
      <c r="AB113" s="19">
        <v>13</v>
      </c>
      <c r="AC113" s="19">
        <v>100000</v>
      </c>
      <c r="AD113" s="18" t="s">
        <v>17</v>
      </c>
      <c r="AE113" s="18" t="s">
        <v>22</v>
      </c>
      <c r="AF113" s="20">
        <f t="shared" ca="1" si="47"/>
        <v>2006748.7938350996</v>
      </c>
      <c r="AG113" s="40"/>
      <c r="AH113" s="19">
        <f t="shared" ca="1" si="57"/>
        <v>235902.62457945</v>
      </c>
      <c r="AI113" s="19">
        <f t="shared" ca="1" si="57"/>
        <v>231768.94415669999</v>
      </c>
      <c r="AJ113" s="19">
        <f t="shared" ca="1" si="57"/>
        <v>227340.97670429997</v>
      </c>
      <c r="AK113" s="19">
        <f t="shared" ca="1" si="57"/>
        <v>234298.26178919998</v>
      </c>
      <c r="AL113" s="19">
        <f t="shared" ca="1" si="57"/>
        <v>273706.13823389995</v>
      </c>
      <c r="AM113" s="19">
        <f t="shared" ca="1" si="57"/>
        <v>275868.79712054995</v>
      </c>
      <c r="AN113" s="19">
        <f t="shared" ca="1" si="57"/>
        <v>270306.88303319999</v>
      </c>
      <c r="AO113" s="19">
        <f t="shared" ca="1" si="57"/>
        <v>257556.16821779995</v>
      </c>
      <c r="AP113" s="19" t="str">
        <f t="shared" ca="1" si="57"/>
        <v/>
      </c>
      <c r="AQ113" s="19" t="str">
        <f t="shared" ca="1" si="57"/>
        <v/>
      </c>
      <c r="AR113" s="19" t="str">
        <f t="shared" ca="1" si="57"/>
        <v/>
      </c>
      <c r="AS113" s="19" t="str">
        <f t="shared" ca="1" si="57"/>
        <v/>
      </c>
      <c r="AT113" s="19" t="str">
        <f t="shared" ca="1" si="57"/>
        <v/>
      </c>
      <c r="AU113" s="19" t="str">
        <f t="shared" ca="1" si="57"/>
        <v/>
      </c>
      <c r="AV113" s="19" t="str">
        <f t="shared" ca="1" si="57"/>
        <v/>
      </c>
      <c r="AW113" s="19" t="str">
        <f t="shared" ca="1" si="57"/>
        <v/>
      </c>
      <c r="AX113" s="19" t="str">
        <f t="shared" ca="1" si="56"/>
        <v/>
      </c>
      <c r="AY113" s="19" t="str">
        <f t="shared" ca="1" si="56"/>
        <v/>
      </c>
      <c r="AZ113" s="19" t="str">
        <f t="shared" ca="1" si="56"/>
        <v/>
      </c>
      <c r="BA113" s="19" t="str">
        <f t="shared" ca="1" si="56"/>
        <v/>
      </c>
      <c r="BB113" s="19" t="str">
        <f t="shared" ca="1" si="56"/>
        <v/>
      </c>
      <c r="BC113" s="19" t="str">
        <f t="shared" ca="1" si="56"/>
        <v/>
      </c>
      <c r="BD113" s="19" t="str">
        <f t="shared" ca="1" si="56"/>
        <v/>
      </c>
      <c r="BE113" s="19" t="str">
        <f t="shared" ca="1" si="56"/>
        <v/>
      </c>
      <c r="BF113" s="19" t="str">
        <f t="shared" ca="1" si="56"/>
        <v/>
      </c>
      <c r="BG113" s="19" t="str">
        <f t="shared" ca="1" si="56"/>
        <v/>
      </c>
      <c r="BH113" s="19" t="str">
        <f t="shared" ca="1" si="56"/>
        <v/>
      </c>
      <c r="BI113" s="19" t="str">
        <f t="shared" ca="1" si="56"/>
        <v/>
      </c>
      <c r="BJ113" s="19" t="str">
        <f t="shared" ca="1" si="56"/>
        <v/>
      </c>
      <c r="BK113" s="19" t="str">
        <f t="shared" ca="1" si="56"/>
        <v/>
      </c>
      <c r="BL113" s="19" t="str">
        <f t="shared" ca="1" si="58"/>
        <v/>
      </c>
      <c r="BM113" s="19" t="str">
        <f t="shared" ca="1" si="58"/>
        <v/>
      </c>
      <c r="BN113" s="19" t="str">
        <f t="shared" ca="1" si="58"/>
        <v/>
      </c>
      <c r="BO113" s="19" t="str">
        <f t="shared" ca="1" si="58"/>
        <v/>
      </c>
      <c r="BP113" s="19" t="str">
        <f t="shared" ca="1" si="58"/>
        <v/>
      </c>
      <c r="BQ113" s="20" t="str">
        <f t="shared" ca="1" si="58"/>
        <v/>
      </c>
    </row>
    <row r="114" spans="10:69" x14ac:dyDescent="0.25">
      <c r="J114" s="85">
        <f t="shared" ca="1" si="35"/>
        <v>0</v>
      </c>
      <c r="K114" s="86">
        <f t="shared" ca="1" si="36"/>
        <v>0</v>
      </c>
      <c r="L114" s="86">
        <f t="shared" ca="1" si="37"/>
        <v>0</v>
      </c>
      <c r="M114" s="86">
        <f t="shared" ca="1" si="38"/>
        <v>0</v>
      </c>
      <c r="N114" s="86">
        <f t="shared" ca="1" si="39"/>
        <v>0</v>
      </c>
      <c r="O114" s="87">
        <f t="shared" ca="1" si="40"/>
        <v>0</v>
      </c>
      <c r="P114" s="48">
        <f t="shared" ca="1" si="41"/>
        <v>0</v>
      </c>
      <c r="Q114" s="49">
        <f t="shared" si="54"/>
        <v>0.98</v>
      </c>
      <c r="R114" s="49">
        <f t="shared" si="55"/>
        <v>0.97</v>
      </c>
      <c r="S114" s="50">
        <f t="array" aca="1" ref="S114" ca="1">IF($U114=0,0,SUM(OFFSET($AH114,0,$W114,1,$U114)/OFFSET($AH$3,0,0,1,$U114)))</f>
        <v>0</v>
      </c>
      <c r="T114" s="51">
        <f t="array" aca="1" ref="T114" ca="1">IF(U114=0,0,SUM(OFFSET(AH114,0,W114,1,U114)))</f>
        <v>0</v>
      </c>
      <c r="U114" s="51">
        <f t="shared" ca="1" si="49"/>
        <v>0</v>
      </c>
      <c r="V114" s="46">
        <f t="shared" ca="1" si="46"/>
        <v>1245092.6347004748</v>
      </c>
      <c r="W114" s="52">
        <f t="shared" ca="1" si="44"/>
        <v>22</v>
      </c>
      <c r="X114" s="55">
        <v>161</v>
      </c>
      <c r="Y114" s="19">
        <v>4</v>
      </c>
      <c r="Z114" s="44">
        <v>1.9788527E-2</v>
      </c>
      <c r="AA114" s="17">
        <v>43755</v>
      </c>
      <c r="AB114" s="19">
        <v>80</v>
      </c>
      <c r="AC114" s="19">
        <v>250000</v>
      </c>
      <c r="AD114" s="18" t="s">
        <v>17</v>
      </c>
      <c r="AE114" s="18" t="s">
        <v>20</v>
      </c>
      <c r="AF114" s="20">
        <f t="shared" ca="1" si="47"/>
        <v>1245092.6347004748</v>
      </c>
      <c r="AG114" s="40"/>
      <c r="AH114" s="19">
        <f t="shared" ca="1" si="57"/>
        <v>316062.84795717499</v>
      </c>
      <c r="AI114" s="19">
        <f t="shared" ca="1" si="57"/>
        <v>310524.53396304999</v>
      </c>
      <c r="AJ114" s="19">
        <f t="shared" ca="1" si="57"/>
        <v>304591.93356844998</v>
      </c>
      <c r="AK114" s="19">
        <f t="shared" ca="1" si="57"/>
        <v>313913.3192118</v>
      </c>
      <c r="AL114" s="19" t="str">
        <f t="shared" ca="1" si="57"/>
        <v/>
      </c>
      <c r="AM114" s="19" t="str">
        <f t="shared" ca="1" si="57"/>
        <v/>
      </c>
      <c r="AN114" s="19" t="str">
        <f t="shared" ca="1" si="57"/>
        <v/>
      </c>
      <c r="AO114" s="19" t="str">
        <f t="shared" ca="1" si="57"/>
        <v/>
      </c>
      <c r="AP114" s="19" t="str">
        <f t="shared" ca="1" si="57"/>
        <v/>
      </c>
      <c r="AQ114" s="19" t="str">
        <f t="shared" ca="1" si="57"/>
        <v/>
      </c>
      <c r="AR114" s="19" t="str">
        <f t="shared" ca="1" si="57"/>
        <v/>
      </c>
      <c r="AS114" s="19" t="str">
        <f t="shared" ca="1" si="57"/>
        <v/>
      </c>
      <c r="AT114" s="19" t="str">
        <f t="shared" ca="1" si="57"/>
        <v/>
      </c>
      <c r="AU114" s="19" t="str">
        <f t="shared" ca="1" si="57"/>
        <v/>
      </c>
      <c r="AV114" s="19" t="str">
        <f t="shared" ca="1" si="57"/>
        <v/>
      </c>
      <c r="AW114" s="19" t="str">
        <f t="shared" ca="1" si="57"/>
        <v/>
      </c>
      <c r="AX114" s="19" t="str">
        <f t="shared" ca="1" si="56"/>
        <v/>
      </c>
      <c r="AY114" s="19" t="str">
        <f t="shared" ca="1" si="56"/>
        <v/>
      </c>
      <c r="AZ114" s="19" t="str">
        <f t="shared" ca="1" si="56"/>
        <v/>
      </c>
      <c r="BA114" s="19" t="str">
        <f t="shared" ca="1" si="56"/>
        <v/>
      </c>
      <c r="BB114" s="19" t="str">
        <f t="shared" ca="1" si="56"/>
        <v/>
      </c>
      <c r="BC114" s="19" t="str">
        <f t="shared" ca="1" si="56"/>
        <v/>
      </c>
      <c r="BD114" s="19" t="str">
        <f t="shared" ca="1" si="56"/>
        <v/>
      </c>
      <c r="BE114" s="19" t="str">
        <f t="shared" ca="1" si="56"/>
        <v/>
      </c>
      <c r="BF114" s="19" t="str">
        <f t="shared" ca="1" si="56"/>
        <v/>
      </c>
      <c r="BG114" s="19" t="str">
        <f t="shared" ca="1" si="56"/>
        <v/>
      </c>
      <c r="BH114" s="19" t="str">
        <f t="shared" ca="1" si="56"/>
        <v/>
      </c>
      <c r="BI114" s="19" t="str">
        <f t="shared" ca="1" si="56"/>
        <v/>
      </c>
      <c r="BJ114" s="19" t="str">
        <f t="shared" ca="1" si="56"/>
        <v/>
      </c>
      <c r="BK114" s="19" t="str">
        <f t="shared" ca="1" si="56"/>
        <v/>
      </c>
      <c r="BL114" s="19" t="str">
        <f t="shared" ca="1" si="58"/>
        <v/>
      </c>
      <c r="BM114" s="19" t="str">
        <f t="shared" ca="1" si="58"/>
        <v/>
      </c>
      <c r="BN114" s="19" t="str">
        <f t="shared" ca="1" si="58"/>
        <v/>
      </c>
      <c r="BO114" s="19" t="str">
        <f t="shared" ca="1" si="58"/>
        <v/>
      </c>
      <c r="BP114" s="19" t="str">
        <f t="shared" ca="1" si="58"/>
        <v/>
      </c>
      <c r="BQ114" s="20" t="str">
        <f t="shared" ca="1" si="58"/>
        <v/>
      </c>
    </row>
    <row r="115" spans="10:69" x14ac:dyDescent="0.25">
      <c r="J115" s="85">
        <f t="shared" ca="1" si="35"/>
        <v>0</v>
      </c>
      <c r="K115" s="86">
        <f t="shared" ca="1" si="36"/>
        <v>0</v>
      </c>
      <c r="L115" s="86">
        <f t="shared" ca="1" si="37"/>
        <v>0</v>
      </c>
      <c r="M115" s="86">
        <f t="shared" ca="1" si="38"/>
        <v>0</v>
      </c>
      <c r="N115" s="86">
        <f t="shared" ca="1" si="39"/>
        <v>0</v>
      </c>
      <c r="O115" s="87">
        <f t="shared" ca="1" si="40"/>
        <v>0</v>
      </c>
      <c r="P115" s="48">
        <f t="shared" ca="1" si="41"/>
        <v>0</v>
      </c>
      <c r="Q115" s="49">
        <f t="shared" si="54"/>
        <v>0.97</v>
      </c>
      <c r="R115" s="49">
        <f t="shared" si="55"/>
        <v>0.5</v>
      </c>
      <c r="S115" s="50">
        <f t="array" aca="1" ref="S115" ca="1">IF($U115=0,0,SUM(OFFSET($AH115,0,$W115,1,$U115)/OFFSET($AH$3,0,0,1,$U115)))</f>
        <v>0</v>
      </c>
      <c r="T115" s="51">
        <f t="array" aca="1" ref="T115" ca="1">IF(U115=0,0,SUM(OFFSET(AH115,0,W115,1,U115)))</f>
        <v>0</v>
      </c>
      <c r="U115" s="51">
        <f t="shared" ca="1" si="49"/>
        <v>0</v>
      </c>
      <c r="V115" s="46">
        <f t="shared" ca="1" si="46"/>
        <v>40566777.449664146</v>
      </c>
      <c r="W115" s="52">
        <f t="shared" ca="1" si="44"/>
        <v>22</v>
      </c>
      <c r="X115" s="55">
        <v>217</v>
      </c>
      <c r="Y115" s="19">
        <v>21</v>
      </c>
      <c r="Z115" s="44">
        <v>4.6402497000000001E-2</v>
      </c>
      <c r="AA115" s="17">
        <v>43755</v>
      </c>
      <c r="AB115" s="19">
        <v>13</v>
      </c>
      <c r="AC115" s="19">
        <v>500000</v>
      </c>
      <c r="AD115" s="18" t="s">
        <v>19</v>
      </c>
      <c r="AE115" s="18" t="s">
        <v>22</v>
      </c>
      <c r="AF115" s="20">
        <f t="shared" ca="1" si="47"/>
        <v>40566777.449664146</v>
      </c>
      <c r="AG115" s="40"/>
      <c r="AH115" s="19">
        <f t="shared" ca="1" si="57"/>
        <v>1633625.4282583501</v>
      </c>
      <c r="AI115" s="19">
        <f t="shared" ca="1" si="57"/>
        <v>1622767.2439603501</v>
      </c>
      <c r="AJ115" s="19">
        <f t="shared" ca="1" si="57"/>
        <v>1592904.917016</v>
      </c>
      <c r="AK115" s="19">
        <f t="shared" ca="1" si="57"/>
        <v>1595573.0605935</v>
      </c>
      <c r="AL115" s="19">
        <f t="shared" ca="1" si="57"/>
        <v>1919836.0297543502</v>
      </c>
      <c r="AM115" s="19">
        <f t="shared" ca="1" si="57"/>
        <v>1885776.5969563501</v>
      </c>
      <c r="AN115" s="19">
        <f t="shared" ca="1" si="57"/>
        <v>1835866.0711831499</v>
      </c>
      <c r="AO115" s="19">
        <f t="shared" ca="1" si="57"/>
        <v>1833905.5656849002</v>
      </c>
      <c r="AP115" s="19">
        <f t="shared" ca="1" si="57"/>
        <v>1884679.1779023001</v>
      </c>
      <c r="AQ115" s="19">
        <f t="shared" ca="1" si="57"/>
        <v>2004801.3218862</v>
      </c>
      <c r="AR115" s="19">
        <f t="shared" ca="1" si="57"/>
        <v>2061765.0272034002</v>
      </c>
      <c r="AS115" s="19">
        <f t="shared" ca="1" si="57"/>
        <v>2118369.1131688501</v>
      </c>
      <c r="AT115" s="19">
        <f t="shared" ca="1" si="57"/>
        <v>2115325.10936565</v>
      </c>
      <c r="AU115" s="19">
        <f t="shared" ca="1" si="57"/>
        <v>2072402.7996406499</v>
      </c>
      <c r="AV115" s="19">
        <f t="shared" ca="1" si="57"/>
        <v>2070818.1543681002</v>
      </c>
      <c r="AW115" s="19">
        <f t="shared" ca="1" si="57"/>
        <v>2063614.1667088501</v>
      </c>
      <c r="AX115" s="19">
        <f t="shared" ca="1" si="56"/>
        <v>2018165.2410222001</v>
      </c>
      <c r="AY115" s="19">
        <f t="shared" ca="1" si="56"/>
        <v>2098789.5795597001</v>
      </c>
      <c r="AZ115" s="19">
        <f t="shared" ca="1" si="56"/>
        <v>2079409.5766876501</v>
      </c>
      <c r="BA115" s="19">
        <f t="shared" ca="1" si="56"/>
        <v>2026712.5809695998</v>
      </c>
      <c r="BB115" s="19">
        <f t="shared" ca="1" si="56"/>
        <v>2031670.6877740503</v>
      </c>
      <c r="BC115" s="19" t="str">
        <f t="shared" ca="1" si="56"/>
        <v/>
      </c>
      <c r="BD115" s="19" t="str">
        <f t="shared" ca="1" si="56"/>
        <v/>
      </c>
      <c r="BE115" s="19" t="str">
        <f t="shared" ca="1" si="56"/>
        <v/>
      </c>
      <c r="BF115" s="19" t="str">
        <f t="shared" ca="1" si="56"/>
        <v/>
      </c>
      <c r="BG115" s="19" t="str">
        <f t="shared" ca="1" si="56"/>
        <v/>
      </c>
      <c r="BH115" s="19" t="str">
        <f t="shared" ca="1" si="56"/>
        <v/>
      </c>
      <c r="BI115" s="19" t="str">
        <f t="shared" ca="1" si="56"/>
        <v/>
      </c>
      <c r="BJ115" s="19" t="str">
        <f t="shared" ca="1" si="56"/>
        <v/>
      </c>
      <c r="BK115" s="19" t="str">
        <f t="shared" ca="1" si="56"/>
        <v/>
      </c>
      <c r="BL115" s="19" t="str">
        <f t="shared" ca="1" si="56"/>
        <v/>
      </c>
      <c r="BM115" s="19" t="str">
        <f t="shared" ca="1" si="56"/>
        <v/>
      </c>
      <c r="BN115" s="19" t="str">
        <f t="shared" ca="1" si="58"/>
        <v/>
      </c>
      <c r="BO115" s="19" t="str">
        <f t="shared" ca="1" si="58"/>
        <v/>
      </c>
      <c r="BP115" s="19" t="str">
        <f t="shared" ca="1" si="58"/>
        <v/>
      </c>
      <c r="BQ115" s="20" t="str">
        <f t="shared" ca="1" si="58"/>
        <v/>
      </c>
    </row>
    <row r="116" spans="10:69" x14ac:dyDescent="0.25">
      <c r="J116" s="85">
        <f t="shared" ca="1" si="35"/>
        <v>1002693.4325902002</v>
      </c>
      <c r="K116" s="86">
        <f t="shared" ca="1" si="36"/>
        <v>956711.69558084931</v>
      </c>
      <c r="L116" s="86">
        <f t="shared" ca="1" si="37"/>
        <v>956711.69558084931</v>
      </c>
      <c r="M116" s="86">
        <f t="shared" ca="1" si="38"/>
        <v>870880.47345690371</v>
      </c>
      <c r="N116" s="86">
        <f t="shared" ca="1" si="39"/>
        <v>830853.48746255983</v>
      </c>
      <c r="O116" s="87">
        <f t="shared" ca="1" si="40"/>
        <v>792625.73600667145</v>
      </c>
      <c r="P116" s="48">
        <f t="shared" ca="1" si="41"/>
        <v>8813431.6926645171</v>
      </c>
      <c r="Q116" s="49">
        <f t="shared" si="54"/>
        <v>1</v>
      </c>
      <c r="R116" s="49">
        <f t="shared" si="55"/>
        <v>0.97</v>
      </c>
      <c r="S116" s="50">
        <f t="array" aca="1" ref="S116" ca="1">IF($U116=0,0,SUM(OFFSET($AH116,0,$W116,1,$U116)/OFFSET($AH$3,0,0,1,$U116)))</f>
        <v>9086012.0542933177</v>
      </c>
      <c r="T116" s="51">
        <f t="array" aca="1" ref="T116" ca="1">IF(U116=0,0,SUM(OFFSET(AH116,0,W116,1,U116)))</f>
        <v>11468557.932504367</v>
      </c>
      <c r="U116" s="51">
        <f t="shared" ca="1" si="49"/>
        <v>11</v>
      </c>
      <c r="V116" s="46">
        <f t="shared" ca="1" si="46"/>
        <v>22054881.789234903</v>
      </c>
      <c r="W116" s="52">
        <f t="shared" ca="1" si="44"/>
        <v>22</v>
      </c>
      <c r="X116" s="55">
        <v>280</v>
      </c>
      <c r="Y116" s="19">
        <v>33</v>
      </c>
      <c r="Z116" s="44">
        <v>5.5831914000000003E-2</v>
      </c>
      <c r="AA116" s="17">
        <v>43755</v>
      </c>
      <c r="AB116" s="19">
        <v>12</v>
      </c>
      <c r="AC116" s="19">
        <v>250000</v>
      </c>
      <c r="AD116" s="18" t="s">
        <v>17</v>
      </c>
      <c r="AE116" s="18" t="s">
        <v>21</v>
      </c>
      <c r="AF116" s="20">
        <f t="shared" ca="1" si="47"/>
        <v>33523439.721739274</v>
      </c>
      <c r="AG116" s="40"/>
      <c r="AH116" s="19">
        <f t="shared" ca="1" si="57"/>
        <v>891748.72620585014</v>
      </c>
      <c r="AI116" s="19">
        <f t="shared" ca="1" si="57"/>
        <v>876122.76927509997</v>
      </c>
      <c r="AJ116" s="19">
        <f t="shared" ca="1" si="57"/>
        <v>859384.36145790014</v>
      </c>
      <c r="AK116" s="19">
        <f t="shared" ca="1" si="57"/>
        <v>885683.98454760015</v>
      </c>
      <c r="AL116" s="19">
        <f t="shared" ca="1" si="57"/>
        <v>1034651.9058867</v>
      </c>
      <c r="AM116" s="19">
        <f t="shared" ca="1" si="57"/>
        <v>1042827.09389415</v>
      </c>
      <c r="AN116" s="19">
        <f t="shared" ca="1" si="57"/>
        <v>1021802.1908796002</v>
      </c>
      <c r="AO116" s="19">
        <f t="shared" ca="1" si="57"/>
        <v>973602.49952339998</v>
      </c>
      <c r="AP116" s="19">
        <f t="shared" ca="1" si="57"/>
        <v>994240.76653350005</v>
      </c>
      <c r="AQ116" s="19">
        <f t="shared" ca="1" si="57"/>
        <v>1021943.1664624501</v>
      </c>
      <c r="AR116" s="19">
        <f t="shared" ca="1" si="57"/>
        <v>1045840.6214523001</v>
      </c>
      <c r="AS116" s="19">
        <f t="shared" ca="1" si="57"/>
        <v>1088225.4189654</v>
      </c>
      <c r="AT116" s="19">
        <f t="shared" ca="1" si="57"/>
        <v>1073643.5188264502</v>
      </c>
      <c r="AU116" s="19">
        <f t="shared" ca="1" si="57"/>
        <v>1024796.1772678503</v>
      </c>
      <c r="AV116" s="19">
        <f t="shared" ca="1" si="57"/>
        <v>1026543.71617605</v>
      </c>
      <c r="AW116" s="19">
        <f t="shared" ca="1" si="57"/>
        <v>1022973.2652757502</v>
      </c>
      <c r="AX116" s="19">
        <f t="shared" ca="1" si="56"/>
        <v>1018400.6315191501</v>
      </c>
      <c r="AY116" s="19">
        <f t="shared" ca="1" si="56"/>
        <v>1054574.1285997501</v>
      </c>
      <c r="AZ116" s="19">
        <f t="shared" ca="1" si="56"/>
        <v>1032845.7434687999</v>
      </c>
      <c r="BA116" s="19">
        <f t="shared" ca="1" si="56"/>
        <v>1005425.2947055502</v>
      </c>
      <c r="BB116" s="19">
        <f t="shared" ca="1" si="56"/>
        <v>1035201.8502396001</v>
      </c>
      <c r="BC116" s="19">
        <f t="shared" ca="1" si="56"/>
        <v>1024403.958072</v>
      </c>
      <c r="BD116" s="19">
        <f t="shared" ca="1" si="56"/>
        <v>1033704.5696806188</v>
      </c>
      <c r="BE116" s="19">
        <f t="shared" ca="1" si="56"/>
        <v>1035615.7529483421</v>
      </c>
      <c r="BF116" s="19">
        <f t="shared" ca="1" si="56"/>
        <v>1037532.0210749885</v>
      </c>
      <c r="BG116" s="19">
        <f t="shared" ca="1" si="56"/>
        <v>1039332.9980263384</v>
      </c>
      <c r="BH116" s="19">
        <f t="shared" ca="1" si="56"/>
        <v>1041141.8627268436</v>
      </c>
      <c r="BI116" s="19">
        <f t="shared" ca="1" si="56"/>
        <v>1042900.6317817601</v>
      </c>
      <c r="BJ116" s="19">
        <f t="shared" ca="1" si="56"/>
        <v>1044448.3894439292</v>
      </c>
      <c r="BK116" s="19">
        <f t="shared" ca="1" si="56"/>
        <v>1046119.0976942971</v>
      </c>
      <c r="BL116" s="19">
        <f t="shared" ca="1" si="56"/>
        <v>1047695.1139978205</v>
      </c>
      <c r="BM116" s="19">
        <f t="shared" ca="1" si="56"/>
        <v>1049283.5922326255</v>
      </c>
      <c r="BN116" s="19">
        <f t="shared" ca="1" si="58"/>
        <v>1050783.9028968031</v>
      </c>
      <c r="BO116" s="19" t="str">
        <f t="shared" ca="1" si="58"/>
        <v/>
      </c>
      <c r="BP116" s="19" t="str">
        <f t="shared" ca="1" si="58"/>
        <v/>
      </c>
      <c r="BQ116" s="20" t="str">
        <f t="shared" ca="1" si="58"/>
        <v/>
      </c>
    </row>
    <row r="117" spans="10:69" x14ac:dyDescent="0.25">
      <c r="J117" s="85">
        <f t="shared" ca="1" si="35"/>
        <v>0</v>
      </c>
      <c r="K117" s="86">
        <f t="shared" ca="1" si="36"/>
        <v>0</v>
      </c>
      <c r="L117" s="86">
        <f t="shared" ca="1" si="37"/>
        <v>0</v>
      </c>
      <c r="M117" s="86">
        <f t="shared" ca="1" si="38"/>
        <v>0</v>
      </c>
      <c r="N117" s="86">
        <f t="shared" ca="1" si="39"/>
        <v>0</v>
      </c>
      <c r="O117" s="87">
        <f t="shared" ca="1" si="40"/>
        <v>0</v>
      </c>
      <c r="P117" s="48">
        <f t="shared" ca="1" si="41"/>
        <v>0</v>
      </c>
      <c r="Q117" s="49">
        <f t="shared" si="54"/>
        <v>0.97</v>
      </c>
      <c r="R117" s="49">
        <f t="shared" si="55"/>
        <v>0.5</v>
      </c>
      <c r="S117" s="50">
        <f t="array" aca="1" ref="S117" ca="1">IF($U117=0,0,SUM(OFFSET($AH117,0,$W117,1,$U117)/OFFSET($AH$3,0,0,1,$U117)))</f>
        <v>0</v>
      </c>
      <c r="T117" s="51">
        <f t="array" aca="1" ref="T117" ca="1">IF(U117=0,0,SUM(OFFSET(AH117,0,W117,1,U117)))</f>
        <v>0</v>
      </c>
      <c r="U117" s="51">
        <f t="shared" ca="1" si="49"/>
        <v>0</v>
      </c>
      <c r="V117" s="46">
        <f t="shared" ca="1" si="46"/>
        <v>11552792.47976925</v>
      </c>
      <c r="W117" s="52">
        <f t="shared" ca="1" si="44"/>
        <v>22</v>
      </c>
      <c r="X117" s="55">
        <v>153</v>
      </c>
      <c r="Y117" s="19">
        <v>17</v>
      </c>
      <c r="Z117" s="44">
        <v>3.3036377999999998E-2</v>
      </c>
      <c r="AA117" s="17">
        <v>43758</v>
      </c>
      <c r="AB117" s="19">
        <v>13</v>
      </c>
      <c r="AC117" s="19">
        <v>250000</v>
      </c>
      <c r="AD117" s="18" t="s">
        <v>19</v>
      </c>
      <c r="AE117" s="18" t="s">
        <v>22</v>
      </c>
      <c r="AF117" s="20">
        <f t="shared" ca="1" si="47"/>
        <v>11552792.47976925</v>
      </c>
      <c r="AG117" s="40"/>
      <c r="AH117" s="19">
        <f t="shared" ca="1" si="57"/>
        <v>583328.28180270002</v>
      </c>
      <c r="AI117" s="19">
        <f t="shared" ca="1" si="57"/>
        <v>574731.39033764997</v>
      </c>
      <c r="AJ117" s="19">
        <f t="shared" ca="1" si="57"/>
        <v>566043.64883309987</v>
      </c>
      <c r="AK117" s="19">
        <f t="shared" ca="1" si="57"/>
        <v>568079.51562735008</v>
      </c>
      <c r="AL117" s="19">
        <f t="shared" ca="1" si="57"/>
        <v>720745.57382205012</v>
      </c>
      <c r="AM117" s="19">
        <f t="shared" ca="1" si="57"/>
        <v>661644.31948950002</v>
      </c>
      <c r="AN117" s="19">
        <f t="shared" ca="1" si="57"/>
        <v>653853.51564764988</v>
      </c>
      <c r="AO117" s="19">
        <f t="shared" ca="1" si="57"/>
        <v>644248.18874414987</v>
      </c>
      <c r="AP117" s="19">
        <f t="shared" ca="1" si="57"/>
        <v>674620.18285844999</v>
      </c>
      <c r="AQ117" s="19">
        <f t="shared" ca="1" si="57"/>
        <v>721875.41794964997</v>
      </c>
      <c r="AR117" s="19">
        <f t="shared" ca="1" si="57"/>
        <v>734710.8767121</v>
      </c>
      <c r="AS117" s="19">
        <f t="shared" ca="1" si="57"/>
        <v>754150.30743674992</v>
      </c>
      <c r="AT117" s="19">
        <f t="shared" ca="1" si="57"/>
        <v>746195.97352379991</v>
      </c>
      <c r="AU117" s="19">
        <f t="shared" ca="1" si="57"/>
        <v>741883.07437589997</v>
      </c>
      <c r="AV117" s="19">
        <f t="shared" ca="1" si="57"/>
        <v>736764.08760479989</v>
      </c>
      <c r="AW117" s="19">
        <f t="shared" ref="AW117:BL132" ca="1" si="59">IF(AW$4&lt;=$Y117,(VLOOKUP(DATE(YEAR($AA117),MONTH($AA117)+AW$4,DAY($AA117)),INDIRECT($AF$3),IF($AD117="USD",2,IF($AD117="EUR",3,IF($AD117="YEN",4,5))),0))*$Z117*$AC117,"")</f>
        <v>739541.62108514993</v>
      </c>
      <c r="AX117" s="19">
        <f t="shared" ca="1" si="59"/>
        <v>730376.50391850004</v>
      </c>
      <c r="AY117" s="19" t="str">
        <f t="shared" ca="1" si="59"/>
        <v/>
      </c>
      <c r="AZ117" s="19" t="str">
        <f t="shared" ca="1" si="59"/>
        <v/>
      </c>
      <c r="BA117" s="19" t="str">
        <f t="shared" ca="1" si="59"/>
        <v/>
      </c>
      <c r="BB117" s="19" t="str">
        <f t="shared" ca="1" si="59"/>
        <v/>
      </c>
      <c r="BC117" s="19" t="str">
        <f t="shared" ca="1" si="59"/>
        <v/>
      </c>
      <c r="BD117" s="19" t="str">
        <f t="shared" ca="1" si="59"/>
        <v/>
      </c>
      <c r="BE117" s="19" t="str">
        <f t="shared" ca="1" si="59"/>
        <v/>
      </c>
      <c r="BF117" s="19" t="str">
        <f t="shared" ca="1" si="59"/>
        <v/>
      </c>
      <c r="BG117" s="19" t="str">
        <f t="shared" ca="1" si="59"/>
        <v/>
      </c>
      <c r="BH117" s="19" t="str">
        <f t="shared" ca="1" si="59"/>
        <v/>
      </c>
      <c r="BI117" s="19" t="str">
        <f t="shared" ca="1" si="59"/>
        <v/>
      </c>
      <c r="BJ117" s="19" t="str">
        <f t="shared" ca="1" si="59"/>
        <v/>
      </c>
      <c r="BK117" s="19" t="str">
        <f t="shared" ca="1" si="59"/>
        <v/>
      </c>
      <c r="BL117" s="19" t="str">
        <f t="shared" ca="1" si="59"/>
        <v/>
      </c>
      <c r="BM117" s="19" t="str">
        <f t="shared" ref="BM117:BQ132" ca="1" si="60">IF(BM$4&lt;=$Y117,(VLOOKUP(DATE(YEAR($AA117),MONTH($AA117)+BM$4,DAY($AA117)),INDIRECT($AF$3),IF($AD117="USD",2,IF($AD117="EUR",3,IF($AD117="YEN",4,5))),0))*$Z117*$AC117,"")</f>
        <v/>
      </c>
      <c r="BN117" s="19" t="str">
        <f t="shared" ca="1" si="58"/>
        <v/>
      </c>
      <c r="BO117" s="19" t="str">
        <f t="shared" ca="1" si="58"/>
        <v/>
      </c>
      <c r="BP117" s="19" t="str">
        <f t="shared" ca="1" si="58"/>
        <v/>
      </c>
      <c r="BQ117" s="20" t="str">
        <f t="shared" ca="1" si="58"/>
        <v/>
      </c>
    </row>
    <row r="118" spans="10:69" x14ac:dyDescent="0.25">
      <c r="J118" s="85">
        <f t="shared" ca="1" si="35"/>
        <v>21010.710825050475</v>
      </c>
      <c r="K118" s="86">
        <f t="shared" ca="1" si="36"/>
        <v>20055.894273592945</v>
      </c>
      <c r="L118" s="86">
        <f t="shared" ca="1" si="37"/>
        <v>20055.894273592945</v>
      </c>
      <c r="M118" s="86">
        <f t="shared" ca="1" si="38"/>
        <v>18271.919233688477</v>
      </c>
      <c r="N118" s="86">
        <f t="shared" ca="1" si="39"/>
        <v>17439.205205916813</v>
      </c>
      <c r="O118" s="87">
        <f t="shared" ca="1" si="40"/>
        <v>16643.383754006463</v>
      </c>
      <c r="P118" s="48">
        <f t="shared" ca="1" si="41"/>
        <v>185015.78679041032</v>
      </c>
      <c r="Q118" s="49">
        <f t="shared" si="54"/>
        <v>0.98</v>
      </c>
      <c r="R118" s="49">
        <f t="shared" si="55"/>
        <v>0.5</v>
      </c>
      <c r="S118" s="50">
        <f t="array" aca="1" ref="S118" ca="1">IF($U118=0,0,SUM(OFFSET($AH118,0,$W118,1,$U118)/OFFSET($AH$3,0,0,1,$U118)))</f>
        <v>377583.23834777618</v>
      </c>
      <c r="T118" s="51">
        <f t="array" aca="1" ref="T118" ca="1">IF(U118=0,0,SUM(OFFSET(AH118,0,W118,1,U118)))</f>
        <v>476682.21234213875</v>
      </c>
      <c r="U118" s="51">
        <f t="shared" ca="1" si="49"/>
        <v>11</v>
      </c>
      <c r="V118" s="46">
        <f t="shared" ca="1" si="46"/>
        <v>913191.86577666656</v>
      </c>
      <c r="W118" s="52">
        <f t="shared" ca="1" si="44"/>
        <v>22</v>
      </c>
      <c r="X118" s="55">
        <v>341</v>
      </c>
      <c r="Y118" s="19">
        <v>33</v>
      </c>
      <c r="Z118" s="44">
        <v>6.597271E-3</v>
      </c>
      <c r="AA118" s="17">
        <v>43761</v>
      </c>
      <c r="AB118" s="19">
        <v>80</v>
      </c>
      <c r="AC118" s="19">
        <v>75000</v>
      </c>
      <c r="AD118" s="18" t="s">
        <v>19</v>
      </c>
      <c r="AE118" s="18" t="s">
        <v>20</v>
      </c>
      <c r="AF118" s="20">
        <f t="shared" ca="1" si="47"/>
        <v>1389874.0781188053</v>
      </c>
      <c r="AG118" s="40"/>
      <c r="AH118" s="19">
        <f t="shared" ref="AH118:AW133" ca="1" si="61">IF(AH$4&lt;=$Y118,(VLOOKUP(DATE(YEAR($AA118),MONTH($AA118)+AH$4,DAY($AA118)),INDIRECT($AF$3),IF($AD118="USD",2,IF($AD118="EUR",3,IF($AD118="YEN",4,5))),0))*$Z118*$AC118,"")</f>
        <v>34893.312675727502</v>
      </c>
      <c r="AI118" s="19">
        <f t="shared" ca="1" si="61"/>
        <v>34327.91005785</v>
      </c>
      <c r="AJ118" s="19">
        <f t="shared" ca="1" si="61"/>
        <v>33902.682955545002</v>
      </c>
      <c r="AK118" s="19">
        <f t="shared" ca="1" si="61"/>
        <v>34348.246145707504</v>
      </c>
      <c r="AL118" s="19">
        <f t="shared" ca="1" si="61"/>
        <v>41639.59953444</v>
      </c>
      <c r="AM118" s="19">
        <f t="shared" ca="1" si="61"/>
        <v>41405.759263845001</v>
      </c>
      <c r="AN118" s="19">
        <f t="shared" ca="1" si="61"/>
        <v>38813.279158507503</v>
      </c>
      <c r="AO118" s="19">
        <f t="shared" ca="1" si="61"/>
        <v>38509.177951762496</v>
      </c>
      <c r="AP118" s="19">
        <f t="shared" ca="1" si="61"/>
        <v>40370.548484879997</v>
      </c>
      <c r="AQ118" s="19">
        <f t="shared" ca="1" si="61"/>
        <v>43410.521482147502</v>
      </c>
      <c r="AR118" s="19">
        <f t="shared" ca="1" si="61"/>
        <v>44274.928914922501</v>
      </c>
      <c r="AS118" s="19">
        <f t="shared" ca="1" si="61"/>
        <v>45202.670149297504</v>
      </c>
      <c r="AT118" s="19">
        <f t="shared" ca="1" si="61"/>
        <v>44662.353654397499</v>
      </c>
      <c r="AU118" s="19">
        <f t="shared" ca="1" si="61"/>
        <v>45555.756093217504</v>
      </c>
      <c r="AV118" s="19">
        <f t="shared" ca="1" si="61"/>
        <v>44733.802099327499</v>
      </c>
      <c r="AW118" s="19">
        <f t="shared" ca="1" si="59"/>
        <v>44363.54675763</v>
      </c>
      <c r="AX118" s="19">
        <f t="shared" ca="1" si="59"/>
        <v>43867.217567122505</v>
      </c>
      <c r="AY118" s="19">
        <f t="shared" ca="1" si="59"/>
        <v>45542.099742247497</v>
      </c>
      <c r="AZ118" s="19">
        <f t="shared" ca="1" si="59"/>
        <v>44504.167588994991</v>
      </c>
      <c r="BA118" s="19">
        <f t="shared" ca="1" si="59"/>
        <v>43080.690918502507</v>
      </c>
      <c r="BB118" s="19">
        <f t="shared" ca="1" si="59"/>
        <v>43008.945596377504</v>
      </c>
      <c r="BC118" s="19">
        <f t="shared" ca="1" si="59"/>
        <v>42774.648984216481</v>
      </c>
      <c r="BD118" s="19">
        <f t="shared" ca="1" si="59"/>
        <v>42879.001683776478</v>
      </c>
      <c r="BE118" s="19">
        <f t="shared" ca="1" si="59"/>
        <v>42976.916300556317</v>
      </c>
      <c r="BF118" s="19">
        <f t="shared" ca="1" si="59"/>
        <v>43075.108865304406</v>
      </c>
      <c r="BG118" s="19">
        <f t="shared" ca="1" si="59"/>
        <v>43167.409189589038</v>
      </c>
      <c r="BH118" s="19">
        <f t="shared" ca="1" si="59"/>
        <v>43260.128413927399</v>
      </c>
      <c r="BI118" s="19">
        <f t="shared" ca="1" si="59"/>
        <v>43350.293516021404</v>
      </c>
      <c r="BJ118" s="19">
        <f t="shared" ca="1" si="59"/>
        <v>43429.651777307983</v>
      </c>
      <c r="BK118" s="19">
        <f t="shared" ca="1" si="59"/>
        <v>43515.325225268331</v>
      </c>
      <c r="BL118" s="19">
        <f t="shared" ca="1" si="59"/>
        <v>43596.153231974538</v>
      </c>
      <c r="BM118" s="19">
        <f t="shared" ca="1" si="60"/>
        <v>43677.630265737891</v>
      </c>
      <c r="BN118" s="19">
        <f t="shared" ca="1" si="58"/>
        <v>43754.593872675039</v>
      </c>
      <c r="BO118" s="19" t="str">
        <f t="shared" ca="1" si="58"/>
        <v/>
      </c>
      <c r="BP118" s="19" t="str">
        <f t="shared" ca="1" si="58"/>
        <v/>
      </c>
      <c r="BQ118" s="20" t="str">
        <f t="shared" ca="1" si="58"/>
        <v/>
      </c>
    </row>
    <row r="119" spans="10:69" x14ac:dyDescent="0.25">
      <c r="J119" s="85">
        <f t="shared" ca="1" si="35"/>
        <v>0</v>
      </c>
      <c r="K119" s="86">
        <f t="shared" ca="1" si="36"/>
        <v>0</v>
      </c>
      <c r="L119" s="86">
        <f t="shared" ca="1" si="37"/>
        <v>0</v>
      </c>
      <c r="M119" s="86">
        <f t="shared" ca="1" si="38"/>
        <v>0</v>
      </c>
      <c r="N119" s="86">
        <f t="shared" ca="1" si="39"/>
        <v>0</v>
      </c>
      <c r="O119" s="87">
        <f t="shared" ca="1" si="40"/>
        <v>0</v>
      </c>
      <c r="P119" s="48">
        <f t="shared" ca="1" si="41"/>
        <v>0</v>
      </c>
      <c r="Q119" s="49">
        <f t="shared" si="54"/>
        <v>0.98</v>
      </c>
      <c r="R119" s="49">
        <f t="shared" si="55"/>
        <v>0.5</v>
      </c>
      <c r="S119" s="50">
        <f t="array" aca="1" ref="S119" ca="1">IF($U119=0,0,SUM(OFFSET($AH119,0,$W119,1,$U119)/OFFSET($AH$3,0,0,1,$U119)))</f>
        <v>0</v>
      </c>
      <c r="T119" s="51">
        <f t="array" aca="1" ref="T119" ca="1">IF(U119=0,0,SUM(OFFSET(AH119,0,W119,1,U119)))</f>
        <v>0</v>
      </c>
      <c r="U119" s="51">
        <f t="shared" ca="1" si="49"/>
        <v>0</v>
      </c>
      <c r="V119" s="46">
        <f t="shared" ca="1" si="46"/>
        <v>2301602.4046415999</v>
      </c>
      <c r="W119" s="52">
        <f t="shared" ca="1" si="44"/>
        <v>22</v>
      </c>
      <c r="X119" s="55">
        <v>70</v>
      </c>
      <c r="Y119" s="19">
        <v>3</v>
      </c>
      <c r="Z119" s="44">
        <v>2.2236512E-2</v>
      </c>
      <c r="AA119" s="17">
        <v>43764</v>
      </c>
      <c r="AB119" s="19">
        <v>80</v>
      </c>
      <c r="AC119" s="19">
        <v>500000</v>
      </c>
      <c r="AD119" s="18" t="s">
        <v>19</v>
      </c>
      <c r="AE119" s="18" t="s">
        <v>20</v>
      </c>
      <c r="AF119" s="20">
        <f t="shared" ca="1" si="47"/>
        <v>2301602.4046415999</v>
      </c>
      <c r="AG119" s="40"/>
      <c r="AH119" s="19">
        <f t="shared" ca="1" si="61"/>
        <v>781749.03952320002</v>
      </c>
      <c r="AI119" s="19">
        <f t="shared" ca="1" si="61"/>
        <v>760560.97906399984</v>
      </c>
      <c r="AJ119" s="19">
        <f t="shared" ca="1" si="61"/>
        <v>759292.38605440001</v>
      </c>
      <c r="AK119" s="19" t="str">
        <f t="shared" ca="1" si="61"/>
        <v/>
      </c>
      <c r="AL119" s="19" t="str">
        <f t="shared" ca="1" si="61"/>
        <v/>
      </c>
      <c r="AM119" s="19" t="str">
        <f t="shared" ca="1" si="61"/>
        <v/>
      </c>
      <c r="AN119" s="19" t="str">
        <f t="shared" ca="1" si="61"/>
        <v/>
      </c>
      <c r="AO119" s="19" t="str">
        <f t="shared" ca="1" si="61"/>
        <v/>
      </c>
      <c r="AP119" s="19" t="str">
        <f t="shared" ca="1" si="61"/>
        <v/>
      </c>
      <c r="AQ119" s="19" t="str">
        <f t="shared" ca="1" si="61"/>
        <v/>
      </c>
      <c r="AR119" s="19" t="str">
        <f t="shared" ca="1" si="61"/>
        <v/>
      </c>
      <c r="AS119" s="19" t="str">
        <f t="shared" ca="1" si="61"/>
        <v/>
      </c>
      <c r="AT119" s="19" t="str">
        <f t="shared" ca="1" si="61"/>
        <v/>
      </c>
      <c r="AU119" s="19" t="str">
        <f t="shared" ca="1" si="61"/>
        <v/>
      </c>
      <c r="AV119" s="19" t="str">
        <f t="shared" ca="1" si="61"/>
        <v/>
      </c>
      <c r="AW119" s="19" t="str">
        <f t="shared" ca="1" si="59"/>
        <v/>
      </c>
      <c r="AX119" s="19" t="str">
        <f t="shared" ca="1" si="59"/>
        <v/>
      </c>
      <c r="AY119" s="19" t="str">
        <f t="shared" ca="1" si="59"/>
        <v/>
      </c>
      <c r="AZ119" s="19" t="str">
        <f t="shared" ca="1" si="59"/>
        <v/>
      </c>
      <c r="BA119" s="19" t="str">
        <f t="shared" ca="1" si="59"/>
        <v/>
      </c>
      <c r="BB119" s="19" t="str">
        <f t="shared" ca="1" si="59"/>
        <v/>
      </c>
      <c r="BC119" s="19" t="str">
        <f t="shared" ca="1" si="59"/>
        <v/>
      </c>
      <c r="BD119" s="19" t="str">
        <f t="shared" ca="1" si="59"/>
        <v/>
      </c>
      <c r="BE119" s="19" t="str">
        <f t="shared" ca="1" si="59"/>
        <v/>
      </c>
      <c r="BF119" s="19" t="str">
        <f t="shared" ca="1" si="59"/>
        <v/>
      </c>
      <c r="BG119" s="19" t="str">
        <f t="shared" ca="1" si="59"/>
        <v/>
      </c>
      <c r="BH119" s="19" t="str">
        <f t="shared" ca="1" si="59"/>
        <v/>
      </c>
      <c r="BI119" s="19" t="str">
        <f t="shared" ca="1" si="59"/>
        <v/>
      </c>
      <c r="BJ119" s="19" t="str">
        <f t="shared" ca="1" si="59"/>
        <v/>
      </c>
      <c r="BK119" s="19" t="str">
        <f t="shared" ca="1" si="59"/>
        <v/>
      </c>
      <c r="BL119" s="19" t="str">
        <f t="shared" ca="1" si="59"/>
        <v/>
      </c>
      <c r="BM119" s="19" t="str">
        <f t="shared" ca="1" si="60"/>
        <v/>
      </c>
      <c r="BN119" s="19" t="str">
        <f t="shared" ca="1" si="58"/>
        <v/>
      </c>
      <c r="BO119" s="19" t="str">
        <f t="shared" ca="1" si="58"/>
        <v/>
      </c>
      <c r="BP119" s="19" t="str">
        <f t="shared" ca="1" si="58"/>
        <v/>
      </c>
      <c r="BQ119" s="20" t="str">
        <f t="shared" ca="1" si="58"/>
        <v/>
      </c>
    </row>
    <row r="120" spans="10:69" x14ac:dyDescent="0.25">
      <c r="J120" s="85">
        <f t="shared" ca="1" si="35"/>
        <v>0</v>
      </c>
      <c r="K120" s="86">
        <f t="shared" ca="1" si="36"/>
        <v>0</v>
      </c>
      <c r="L120" s="86">
        <f t="shared" ca="1" si="37"/>
        <v>0</v>
      </c>
      <c r="M120" s="86">
        <f t="shared" ca="1" si="38"/>
        <v>0</v>
      </c>
      <c r="N120" s="86">
        <f t="shared" ca="1" si="39"/>
        <v>0</v>
      </c>
      <c r="O120" s="87">
        <f t="shared" ca="1" si="40"/>
        <v>0</v>
      </c>
      <c r="P120" s="48">
        <f t="shared" ca="1" si="41"/>
        <v>0</v>
      </c>
      <c r="Q120" s="49">
        <f t="shared" si="54"/>
        <v>0.98</v>
      </c>
      <c r="R120" s="49">
        <f t="shared" si="55"/>
        <v>0.5</v>
      </c>
      <c r="S120" s="50">
        <f t="array" aca="1" ref="S120" ca="1">IF($U120=0,0,SUM(OFFSET($AH120,0,$W120,1,$U120)/OFFSET($AH$3,0,0,1,$U120)))</f>
        <v>0</v>
      </c>
      <c r="T120" s="51">
        <f t="array" aca="1" ref="T120" ca="1">IF(U120=0,0,SUM(OFFSET(AH120,0,W120,1,U120)))</f>
        <v>0</v>
      </c>
      <c r="U120" s="51">
        <f t="shared" ca="1" si="49"/>
        <v>0</v>
      </c>
      <c r="V120" s="46">
        <f t="shared" ca="1" si="46"/>
        <v>605329.84115325008</v>
      </c>
      <c r="W120" s="52">
        <f t="shared" ca="1" si="44"/>
        <v>22</v>
      </c>
      <c r="X120" s="55">
        <v>291</v>
      </c>
      <c r="Y120" s="19">
        <v>6</v>
      </c>
      <c r="Z120" s="44">
        <v>1.8025023000000001E-2</v>
      </c>
      <c r="AA120" s="17">
        <v>43768</v>
      </c>
      <c r="AB120" s="19">
        <v>80</v>
      </c>
      <c r="AC120" s="19">
        <v>75000</v>
      </c>
      <c r="AD120" s="18" t="s">
        <v>19</v>
      </c>
      <c r="AE120" s="18" t="s">
        <v>20</v>
      </c>
      <c r="AF120" s="20">
        <f t="shared" ca="1" si="47"/>
        <v>605329.84115325008</v>
      </c>
      <c r="AG120" s="40"/>
      <c r="AH120" s="19">
        <f t="shared" ca="1" si="61"/>
        <v>95371.523256937508</v>
      </c>
      <c r="AI120" s="19">
        <f t="shared" ca="1" si="61"/>
        <v>93326.674522702495</v>
      </c>
      <c r="AJ120" s="19">
        <f t="shared" ca="1" si="61"/>
        <v>92842.026716790017</v>
      </c>
      <c r="AK120" s="19">
        <f t="shared" ca="1" si="61"/>
        <v>99665.083735537497</v>
      </c>
      <c r="AL120" s="19">
        <f t="shared" ca="1" si="61"/>
        <v>115908.4233371025</v>
      </c>
      <c r="AM120" s="19">
        <f t="shared" ca="1" si="61"/>
        <v>108216.10958418001</v>
      </c>
      <c r="AN120" s="19" t="str">
        <f t="shared" ca="1" si="61"/>
        <v/>
      </c>
      <c r="AO120" s="19" t="str">
        <f t="shared" ca="1" si="61"/>
        <v/>
      </c>
      <c r="AP120" s="19" t="str">
        <f t="shared" ca="1" si="61"/>
        <v/>
      </c>
      <c r="AQ120" s="19" t="str">
        <f t="shared" ca="1" si="61"/>
        <v/>
      </c>
      <c r="AR120" s="19" t="str">
        <f t="shared" ca="1" si="61"/>
        <v/>
      </c>
      <c r="AS120" s="19" t="str">
        <f t="shared" ca="1" si="61"/>
        <v/>
      </c>
      <c r="AT120" s="19" t="str">
        <f t="shared" ca="1" si="61"/>
        <v/>
      </c>
      <c r="AU120" s="19" t="str">
        <f t="shared" ca="1" si="61"/>
        <v/>
      </c>
      <c r="AV120" s="19" t="str">
        <f t="shared" ca="1" si="61"/>
        <v/>
      </c>
      <c r="AW120" s="19" t="str">
        <f t="shared" ca="1" si="59"/>
        <v/>
      </c>
      <c r="AX120" s="19" t="str">
        <f t="shared" ca="1" si="59"/>
        <v/>
      </c>
      <c r="AY120" s="19" t="str">
        <f t="shared" ca="1" si="59"/>
        <v/>
      </c>
      <c r="AZ120" s="19" t="str">
        <f t="shared" ca="1" si="59"/>
        <v/>
      </c>
      <c r="BA120" s="19" t="str">
        <f t="shared" ca="1" si="59"/>
        <v/>
      </c>
      <c r="BB120" s="19" t="str">
        <f t="shared" ca="1" si="59"/>
        <v/>
      </c>
      <c r="BC120" s="19" t="str">
        <f t="shared" ca="1" si="59"/>
        <v/>
      </c>
      <c r="BD120" s="19" t="str">
        <f t="shared" ca="1" si="59"/>
        <v/>
      </c>
      <c r="BE120" s="19" t="str">
        <f t="shared" ca="1" si="59"/>
        <v/>
      </c>
      <c r="BF120" s="19" t="str">
        <f t="shared" ca="1" si="59"/>
        <v/>
      </c>
      <c r="BG120" s="19" t="str">
        <f t="shared" ca="1" si="59"/>
        <v/>
      </c>
      <c r="BH120" s="19" t="str">
        <f t="shared" ca="1" si="59"/>
        <v/>
      </c>
      <c r="BI120" s="19" t="str">
        <f t="shared" ca="1" si="59"/>
        <v/>
      </c>
      <c r="BJ120" s="19" t="str">
        <f t="shared" ca="1" si="59"/>
        <v/>
      </c>
      <c r="BK120" s="19" t="str">
        <f t="shared" ca="1" si="59"/>
        <v/>
      </c>
      <c r="BL120" s="19" t="str">
        <f t="shared" ca="1" si="59"/>
        <v/>
      </c>
      <c r="BM120" s="19" t="str">
        <f t="shared" ca="1" si="60"/>
        <v/>
      </c>
      <c r="BN120" s="19" t="str">
        <f t="shared" ca="1" si="60"/>
        <v/>
      </c>
      <c r="BO120" s="19" t="str">
        <f t="shared" ca="1" si="60"/>
        <v/>
      </c>
      <c r="BP120" s="19" t="str">
        <f t="shared" ca="1" si="60"/>
        <v/>
      </c>
      <c r="BQ120" s="20" t="str">
        <f t="shared" ca="1" si="60"/>
        <v/>
      </c>
    </row>
    <row r="121" spans="10:69" x14ac:dyDescent="0.25">
      <c r="J121" s="85">
        <f t="shared" ca="1" si="35"/>
        <v>414944.49217136297</v>
      </c>
      <c r="K121" s="86">
        <f t="shared" ca="1" si="36"/>
        <v>395925.33767059544</v>
      </c>
      <c r="L121" s="86">
        <f t="shared" ca="1" si="37"/>
        <v>395925.33767059544</v>
      </c>
      <c r="M121" s="86">
        <f t="shared" ca="1" si="38"/>
        <v>360420.93907983712</v>
      </c>
      <c r="N121" s="86">
        <f t="shared" ca="1" si="39"/>
        <v>343862.52246905596</v>
      </c>
      <c r="O121" s="87">
        <f t="shared" ca="1" si="40"/>
        <v>328047.70033204684</v>
      </c>
      <c r="P121" s="48">
        <f t="shared" ca="1" si="41"/>
        <v>2220979.2255547373</v>
      </c>
      <c r="Q121" s="49">
        <f t="shared" si="54"/>
        <v>0.95</v>
      </c>
      <c r="R121" s="49">
        <f t="shared" si="55"/>
        <v>0.97</v>
      </c>
      <c r="S121" s="50">
        <f t="array" aca="1" ref="S121" ca="1">IF($U121=0,0,SUM(OFFSET($AH121,0,$W121,1,$U121)/OFFSET($AH$3,0,0,1,$U121)))</f>
        <v>2410178.2154690581</v>
      </c>
      <c r="T121" s="51">
        <f t="array" aca="1" ref="T121" ca="1">IF(U121=0,0,SUM(OFFSET(AH121,0,W121,1,U121)))</f>
        <v>2714104.3579854658</v>
      </c>
      <c r="U121" s="51">
        <f t="shared" ca="1" si="49"/>
        <v>6</v>
      </c>
      <c r="V121" s="46">
        <f t="shared" ca="1" si="46"/>
        <v>9254377.4806692004</v>
      </c>
      <c r="W121" s="52">
        <f t="shared" ca="1" si="44"/>
        <v>21</v>
      </c>
      <c r="X121" s="55">
        <v>288</v>
      </c>
      <c r="Y121" s="19">
        <v>27</v>
      </c>
      <c r="Z121" s="44">
        <v>1.2169674E-2</v>
      </c>
      <c r="AA121" s="17">
        <v>43774</v>
      </c>
      <c r="AB121" s="19">
        <v>100</v>
      </c>
      <c r="AC121" s="19">
        <v>500000</v>
      </c>
      <c r="AD121" s="18" t="s">
        <v>17</v>
      </c>
      <c r="AE121" s="18" t="s">
        <v>18</v>
      </c>
      <c r="AF121" s="20">
        <f t="shared" ca="1" si="47"/>
        <v>11968481.838654667</v>
      </c>
      <c r="AG121" s="40"/>
      <c r="AH121" s="19">
        <f t="shared" ca="1" si="61"/>
        <v>390614.89424759999</v>
      </c>
      <c r="AI121" s="19">
        <f t="shared" ca="1" si="61"/>
        <v>376686.09387089999</v>
      </c>
      <c r="AJ121" s="19">
        <f t="shared" ca="1" si="61"/>
        <v>385986.76722539996</v>
      </c>
      <c r="AK121" s="19">
        <f t="shared" ca="1" si="61"/>
        <v>402076.2932208</v>
      </c>
      <c r="AL121" s="19">
        <f t="shared" ca="1" si="61"/>
        <v>472989.59210250003</v>
      </c>
      <c r="AM121" s="19">
        <f t="shared" ca="1" si="61"/>
        <v>442527.68111309997</v>
      </c>
      <c r="AN121" s="19">
        <f t="shared" ca="1" si="61"/>
        <v>419945.63403870008</v>
      </c>
      <c r="AO121" s="19">
        <f t="shared" ca="1" si="61"/>
        <v>428980.40001629997</v>
      </c>
      <c r="AP121" s="19">
        <f t="shared" ca="1" si="61"/>
        <v>446508.98996219999</v>
      </c>
      <c r="AQ121" s="19">
        <f t="shared" ca="1" si="61"/>
        <v>457472.04078510002</v>
      </c>
      <c r="AR121" s="19">
        <f t="shared" ca="1" si="61"/>
        <v>475174.04858549999</v>
      </c>
      <c r="AS121" s="19">
        <f t="shared" ca="1" si="61"/>
        <v>486790.61090220005</v>
      </c>
      <c r="AT121" s="19">
        <f t="shared" ca="1" si="61"/>
        <v>451816.79327730002</v>
      </c>
      <c r="AU121" s="19">
        <f t="shared" ca="1" si="61"/>
        <v>449521.59276089998</v>
      </c>
      <c r="AV121" s="19">
        <f t="shared" ca="1" si="61"/>
        <v>460800.44662409998</v>
      </c>
      <c r="AW121" s="19">
        <f t="shared" ca="1" si="59"/>
        <v>448978.21681680001</v>
      </c>
      <c r="AX121" s="19">
        <f t="shared" ca="1" si="59"/>
        <v>462894.23903580004</v>
      </c>
      <c r="AY121" s="19">
        <f t="shared" ca="1" si="59"/>
        <v>457924.75265789992</v>
      </c>
      <c r="AZ121" s="19">
        <f t="shared" ca="1" si="59"/>
        <v>445848.78514769999</v>
      </c>
      <c r="BA121" s="19">
        <f t="shared" ca="1" si="59"/>
        <v>447950.48784750002</v>
      </c>
      <c r="BB121" s="19">
        <f t="shared" ca="1" si="59"/>
        <v>442889.12043090008</v>
      </c>
      <c r="BC121" s="19">
        <f t="shared" ca="1" si="59"/>
        <v>450292.44945345959</v>
      </c>
      <c r="BD121" s="19">
        <f t="shared" ca="1" si="59"/>
        <v>451135.76186014683</v>
      </c>
      <c r="BE121" s="19">
        <f t="shared" ca="1" si="59"/>
        <v>451981.01226218347</v>
      </c>
      <c r="BF121" s="19">
        <f t="shared" ca="1" si="59"/>
        <v>452775.1379297846</v>
      </c>
      <c r="BG121" s="19">
        <f t="shared" ca="1" si="59"/>
        <v>453572.48529777862</v>
      </c>
      <c r="BH121" s="19">
        <f t="shared" ca="1" si="59"/>
        <v>454347.51118211244</v>
      </c>
      <c r="BI121" s="19" t="str">
        <f t="shared" ca="1" si="59"/>
        <v/>
      </c>
      <c r="BJ121" s="19" t="str">
        <f t="shared" ca="1" si="59"/>
        <v/>
      </c>
      <c r="BK121" s="19" t="str">
        <f t="shared" ca="1" si="59"/>
        <v/>
      </c>
      <c r="BL121" s="19" t="str">
        <f t="shared" ca="1" si="59"/>
        <v/>
      </c>
      <c r="BM121" s="19" t="str">
        <f t="shared" ca="1" si="60"/>
        <v/>
      </c>
      <c r="BN121" s="19" t="str">
        <f t="shared" ca="1" si="60"/>
        <v/>
      </c>
      <c r="BO121" s="19" t="str">
        <f t="shared" ca="1" si="60"/>
        <v/>
      </c>
      <c r="BP121" s="19" t="str">
        <f t="shared" ca="1" si="60"/>
        <v/>
      </c>
      <c r="BQ121" s="20" t="str">
        <f t="shared" ca="1" si="60"/>
        <v/>
      </c>
    </row>
    <row r="122" spans="10:69" x14ac:dyDescent="0.25">
      <c r="J122" s="85">
        <f t="shared" ca="1" si="35"/>
        <v>0</v>
      </c>
      <c r="K122" s="86">
        <f t="shared" ca="1" si="36"/>
        <v>0</v>
      </c>
      <c r="L122" s="86">
        <f t="shared" ca="1" si="37"/>
        <v>0</v>
      </c>
      <c r="M122" s="86">
        <f t="shared" ca="1" si="38"/>
        <v>0</v>
      </c>
      <c r="N122" s="86">
        <f t="shared" ca="1" si="39"/>
        <v>0</v>
      </c>
      <c r="O122" s="87">
        <f t="shared" ca="1" si="40"/>
        <v>0</v>
      </c>
      <c r="P122" s="48">
        <f t="shared" ca="1" si="41"/>
        <v>0</v>
      </c>
      <c r="Q122" s="49">
        <f t="shared" si="54"/>
        <v>1</v>
      </c>
      <c r="R122" s="49">
        <f t="shared" si="55"/>
        <v>0.5</v>
      </c>
      <c r="S122" s="50">
        <f t="array" aca="1" ref="S122" ca="1">IF($U122=0,0,SUM(OFFSET($AH122,0,$W122,1,$U122)/OFFSET($AH$3,0,0,1,$U122)))</f>
        <v>0</v>
      </c>
      <c r="T122" s="51">
        <f t="array" aca="1" ref="T122" ca="1">IF(U122=0,0,SUM(OFFSET(AH122,0,W122,1,U122)))</f>
        <v>0</v>
      </c>
      <c r="U122" s="51">
        <f t="shared" ca="1" si="49"/>
        <v>0</v>
      </c>
      <c r="V122" s="46">
        <f t="shared" ca="1" si="46"/>
        <v>3500687.3847003002</v>
      </c>
      <c r="W122" s="52">
        <f t="shared" ca="1" si="44"/>
        <v>21</v>
      </c>
      <c r="X122" s="55">
        <v>134</v>
      </c>
      <c r="Y122" s="19">
        <v>10</v>
      </c>
      <c r="Z122" s="44">
        <v>5.9692519999999999E-2</v>
      </c>
      <c r="AA122" s="17">
        <v>43776</v>
      </c>
      <c r="AB122" s="19">
        <v>12</v>
      </c>
      <c r="AC122" s="19">
        <v>75000</v>
      </c>
      <c r="AD122" s="18" t="s">
        <v>19</v>
      </c>
      <c r="AE122" s="18" t="s">
        <v>21</v>
      </c>
      <c r="AF122" s="20">
        <f t="shared" ca="1" si="47"/>
        <v>3500687.3847003002</v>
      </c>
      <c r="AG122" s="40"/>
      <c r="AH122" s="19">
        <f t="shared" ca="1" si="61"/>
        <v>316785.51747660001</v>
      </c>
      <c r="AI122" s="19">
        <f t="shared" ca="1" si="61"/>
        <v>310599.73086030001</v>
      </c>
      <c r="AJ122" s="19">
        <f t="shared" ca="1" si="61"/>
        <v>309283.5107943</v>
      </c>
      <c r="AK122" s="19">
        <f t="shared" ca="1" si="61"/>
        <v>339541.79841360002</v>
      </c>
      <c r="AL122" s="19">
        <f t="shared" ca="1" si="61"/>
        <v>369950.06348940002</v>
      </c>
      <c r="AM122" s="19">
        <f t="shared" ca="1" si="61"/>
        <v>358422.8409522</v>
      </c>
      <c r="AN122" s="19">
        <f t="shared" ca="1" si="61"/>
        <v>349048.13068619999</v>
      </c>
      <c r="AO122" s="19">
        <f t="shared" ca="1" si="61"/>
        <v>360653.69965589995</v>
      </c>
      <c r="AP122" s="19">
        <f t="shared" ca="1" si="61"/>
        <v>387782.60691420006</v>
      </c>
      <c r="AQ122" s="19">
        <f t="shared" ca="1" si="61"/>
        <v>398619.48545759998</v>
      </c>
      <c r="AR122" s="19" t="str">
        <f t="shared" ca="1" si="61"/>
        <v/>
      </c>
      <c r="AS122" s="19" t="str">
        <f t="shared" ca="1" si="61"/>
        <v/>
      </c>
      <c r="AT122" s="19" t="str">
        <f t="shared" ca="1" si="61"/>
        <v/>
      </c>
      <c r="AU122" s="19" t="str">
        <f t="shared" ca="1" si="61"/>
        <v/>
      </c>
      <c r="AV122" s="19" t="str">
        <f t="shared" ca="1" si="61"/>
        <v/>
      </c>
      <c r="AW122" s="19" t="str">
        <f t="shared" ca="1" si="59"/>
        <v/>
      </c>
      <c r="AX122" s="19" t="str">
        <f t="shared" ca="1" si="59"/>
        <v/>
      </c>
      <c r="AY122" s="19" t="str">
        <f t="shared" ca="1" si="59"/>
        <v/>
      </c>
      <c r="AZ122" s="19" t="str">
        <f t="shared" ca="1" si="59"/>
        <v/>
      </c>
      <c r="BA122" s="19" t="str">
        <f t="shared" ca="1" si="59"/>
        <v/>
      </c>
      <c r="BB122" s="19" t="str">
        <f t="shared" ca="1" si="59"/>
        <v/>
      </c>
      <c r="BC122" s="19" t="str">
        <f t="shared" ca="1" si="59"/>
        <v/>
      </c>
      <c r="BD122" s="19" t="str">
        <f t="shared" ca="1" si="59"/>
        <v/>
      </c>
      <c r="BE122" s="19" t="str">
        <f t="shared" ca="1" si="59"/>
        <v/>
      </c>
      <c r="BF122" s="19" t="str">
        <f t="shared" ca="1" si="59"/>
        <v/>
      </c>
      <c r="BG122" s="19" t="str">
        <f t="shared" ca="1" si="59"/>
        <v/>
      </c>
      <c r="BH122" s="19" t="str">
        <f t="shared" ca="1" si="59"/>
        <v/>
      </c>
      <c r="BI122" s="19" t="str">
        <f t="shared" ca="1" si="59"/>
        <v/>
      </c>
      <c r="BJ122" s="19" t="str">
        <f t="shared" ca="1" si="59"/>
        <v/>
      </c>
      <c r="BK122" s="19" t="str">
        <f t="shared" ca="1" si="59"/>
        <v/>
      </c>
      <c r="BL122" s="19" t="str">
        <f t="shared" ca="1" si="59"/>
        <v/>
      </c>
      <c r="BM122" s="19" t="str">
        <f t="shared" ca="1" si="60"/>
        <v/>
      </c>
      <c r="BN122" s="19" t="str">
        <f t="shared" ca="1" si="60"/>
        <v/>
      </c>
      <c r="BO122" s="19" t="str">
        <f t="shared" ca="1" si="60"/>
        <v/>
      </c>
      <c r="BP122" s="19" t="str">
        <f t="shared" ca="1" si="60"/>
        <v/>
      </c>
      <c r="BQ122" s="20" t="str">
        <f t="shared" ca="1" si="60"/>
        <v/>
      </c>
    </row>
    <row r="123" spans="10:69" x14ac:dyDescent="0.25">
      <c r="J123" s="85">
        <f t="shared" ca="1" si="35"/>
        <v>0</v>
      </c>
      <c r="K123" s="86">
        <f t="shared" ca="1" si="36"/>
        <v>0</v>
      </c>
      <c r="L123" s="86">
        <f t="shared" ca="1" si="37"/>
        <v>0</v>
      </c>
      <c r="M123" s="86">
        <f t="shared" ca="1" si="38"/>
        <v>0</v>
      </c>
      <c r="N123" s="86">
        <f t="shared" ca="1" si="39"/>
        <v>0</v>
      </c>
      <c r="O123" s="87">
        <f t="shared" ca="1" si="40"/>
        <v>0</v>
      </c>
      <c r="P123" s="48">
        <f t="shared" ca="1" si="41"/>
        <v>0</v>
      </c>
      <c r="Q123" s="49">
        <f t="shared" si="54"/>
        <v>0.97</v>
      </c>
      <c r="R123" s="49">
        <f t="shared" si="55"/>
        <v>0.5</v>
      </c>
      <c r="S123" s="50">
        <f t="array" aca="1" ref="S123" ca="1">IF($U123=0,0,SUM(OFFSET($AH123,0,$W123,1,$U123)/OFFSET($AH$3,0,0,1,$U123)))</f>
        <v>0</v>
      </c>
      <c r="T123" s="51">
        <f t="array" aca="1" ref="T123" ca="1">IF(U123=0,0,SUM(OFFSET(AH123,0,W123,1,U123)))</f>
        <v>0</v>
      </c>
      <c r="U123" s="51">
        <f t="shared" ca="1" si="49"/>
        <v>0</v>
      </c>
      <c r="V123" s="46">
        <f t="shared" ca="1" si="46"/>
        <v>1956768.7763403002</v>
      </c>
      <c r="W123" s="52">
        <f t="shared" ca="1" si="44"/>
        <v>21</v>
      </c>
      <c r="X123" s="55">
        <v>154</v>
      </c>
      <c r="Y123" s="19">
        <v>8</v>
      </c>
      <c r="Z123" s="44">
        <v>4.3093140000000002E-2</v>
      </c>
      <c r="AA123" s="17">
        <v>43778</v>
      </c>
      <c r="AB123" s="19">
        <v>13</v>
      </c>
      <c r="AC123" s="19">
        <v>75000</v>
      </c>
      <c r="AD123" s="18" t="s">
        <v>19</v>
      </c>
      <c r="AE123" s="18" t="s">
        <v>22</v>
      </c>
      <c r="AF123" s="20">
        <f t="shared" ca="1" si="47"/>
        <v>1956768.7763403002</v>
      </c>
      <c r="AG123" s="40"/>
      <c r="AH123" s="19">
        <f t="shared" ca="1" si="61"/>
        <v>228693.3547887</v>
      </c>
      <c r="AI123" s="19">
        <f t="shared" ca="1" si="61"/>
        <v>224227.72042335005</v>
      </c>
      <c r="AJ123" s="19">
        <f t="shared" ca="1" si="61"/>
        <v>225039.27198239998</v>
      </c>
      <c r="AK123" s="19">
        <f t="shared" ca="1" si="61"/>
        <v>245121.53708519999</v>
      </c>
      <c r="AL123" s="19">
        <f t="shared" ca="1" si="61"/>
        <v>265779.41880555003</v>
      </c>
      <c r="AM123" s="19">
        <f t="shared" ca="1" si="61"/>
        <v>258571.44474345</v>
      </c>
      <c r="AN123" s="19">
        <f t="shared" ca="1" si="61"/>
        <v>249464.35600155001</v>
      </c>
      <c r="AO123" s="19">
        <f t="shared" ca="1" si="61"/>
        <v>259871.6725101</v>
      </c>
      <c r="AP123" s="19" t="str">
        <f t="shared" ca="1" si="61"/>
        <v/>
      </c>
      <c r="AQ123" s="19" t="str">
        <f t="shared" ca="1" si="61"/>
        <v/>
      </c>
      <c r="AR123" s="19" t="str">
        <f t="shared" ca="1" si="61"/>
        <v/>
      </c>
      <c r="AS123" s="19" t="str">
        <f t="shared" ca="1" si="61"/>
        <v/>
      </c>
      <c r="AT123" s="19" t="str">
        <f t="shared" ca="1" si="61"/>
        <v/>
      </c>
      <c r="AU123" s="19" t="str">
        <f t="shared" ca="1" si="61"/>
        <v/>
      </c>
      <c r="AV123" s="19" t="str">
        <f t="shared" ca="1" si="61"/>
        <v/>
      </c>
      <c r="AW123" s="19" t="str">
        <f t="shared" ca="1" si="59"/>
        <v/>
      </c>
      <c r="AX123" s="19" t="str">
        <f t="shared" ca="1" si="59"/>
        <v/>
      </c>
      <c r="AY123" s="19" t="str">
        <f t="shared" ca="1" si="59"/>
        <v/>
      </c>
      <c r="AZ123" s="19" t="str">
        <f t="shared" ca="1" si="59"/>
        <v/>
      </c>
      <c r="BA123" s="19" t="str">
        <f t="shared" ca="1" si="59"/>
        <v/>
      </c>
      <c r="BB123" s="19" t="str">
        <f t="shared" ca="1" si="59"/>
        <v/>
      </c>
      <c r="BC123" s="19" t="str">
        <f t="shared" ca="1" si="59"/>
        <v/>
      </c>
      <c r="BD123" s="19" t="str">
        <f t="shared" ca="1" si="59"/>
        <v/>
      </c>
      <c r="BE123" s="19" t="str">
        <f t="shared" ca="1" si="59"/>
        <v/>
      </c>
      <c r="BF123" s="19" t="str">
        <f t="shared" ca="1" si="59"/>
        <v/>
      </c>
      <c r="BG123" s="19" t="str">
        <f t="shared" ca="1" si="59"/>
        <v/>
      </c>
      <c r="BH123" s="19" t="str">
        <f t="shared" ca="1" si="59"/>
        <v/>
      </c>
      <c r="BI123" s="19" t="str">
        <f t="shared" ca="1" si="59"/>
        <v/>
      </c>
      <c r="BJ123" s="19" t="str">
        <f t="shared" ca="1" si="59"/>
        <v/>
      </c>
      <c r="BK123" s="19" t="str">
        <f t="shared" ca="1" si="59"/>
        <v/>
      </c>
      <c r="BL123" s="19" t="str">
        <f t="shared" ca="1" si="59"/>
        <v/>
      </c>
      <c r="BM123" s="19" t="str">
        <f t="shared" ca="1" si="60"/>
        <v/>
      </c>
      <c r="BN123" s="19" t="str">
        <f t="shared" ca="1" si="60"/>
        <v/>
      </c>
      <c r="BO123" s="19" t="str">
        <f t="shared" ca="1" si="60"/>
        <v/>
      </c>
      <c r="BP123" s="19" t="str">
        <f t="shared" ca="1" si="60"/>
        <v/>
      </c>
      <c r="BQ123" s="20" t="str">
        <f t="shared" ca="1" si="60"/>
        <v/>
      </c>
    </row>
    <row r="124" spans="10:69" x14ac:dyDescent="0.25">
      <c r="J124" s="85">
        <f t="shared" ca="1" si="35"/>
        <v>0</v>
      </c>
      <c r="K124" s="86">
        <f t="shared" ca="1" si="36"/>
        <v>0</v>
      </c>
      <c r="L124" s="86">
        <f t="shared" ca="1" si="37"/>
        <v>0</v>
      </c>
      <c r="M124" s="86">
        <f t="shared" ca="1" si="38"/>
        <v>0</v>
      </c>
      <c r="N124" s="86">
        <f t="shared" ca="1" si="39"/>
        <v>0</v>
      </c>
      <c r="O124" s="87">
        <f t="shared" ca="1" si="40"/>
        <v>0</v>
      </c>
      <c r="P124" s="48">
        <f t="shared" ca="1" si="41"/>
        <v>0</v>
      </c>
      <c r="Q124" s="49">
        <f t="shared" si="54"/>
        <v>0.98</v>
      </c>
      <c r="R124" s="49">
        <f t="shared" si="55"/>
        <v>0.97</v>
      </c>
      <c r="S124" s="50">
        <f t="array" aca="1" ref="S124" ca="1">IF($U124=0,0,SUM(OFFSET($AH124,0,$W124,1,$U124)/OFFSET($AH$3,0,0,1,$U124)))</f>
        <v>0</v>
      </c>
      <c r="T124" s="51">
        <f t="array" aca="1" ref="T124" ca="1">IF(U124=0,0,SUM(OFFSET(AH124,0,W124,1,U124)))</f>
        <v>0</v>
      </c>
      <c r="U124" s="51">
        <f t="shared" ca="1" si="49"/>
        <v>0</v>
      </c>
      <c r="V124" s="46">
        <f t="shared" ca="1" si="46"/>
        <v>1187177.883006</v>
      </c>
      <c r="W124" s="52">
        <f t="shared" ca="1" si="44"/>
        <v>21</v>
      </c>
      <c r="X124" s="55">
        <v>265</v>
      </c>
      <c r="Y124" s="19">
        <v>2</v>
      </c>
      <c r="Z124" s="44">
        <v>1.9018885999999999E-2</v>
      </c>
      <c r="AA124" s="17">
        <v>43780</v>
      </c>
      <c r="AB124" s="19">
        <v>80</v>
      </c>
      <c r="AC124" s="19">
        <v>500000</v>
      </c>
      <c r="AD124" s="18" t="s">
        <v>17</v>
      </c>
      <c r="AE124" s="18" t="s">
        <v>20</v>
      </c>
      <c r="AF124" s="20">
        <f t="shared" ca="1" si="47"/>
        <v>1187177.883006</v>
      </c>
      <c r="AG124" s="40"/>
      <c r="AH124" s="19">
        <f t="shared" ca="1" si="61"/>
        <v>604598.97460839991</v>
      </c>
      <c r="AI124" s="19">
        <f t="shared" ca="1" si="61"/>
        <v>582578.90839759994</v>
      </c>
      <c r="AJ124" s="19" t="str">
        <f t="shared" ca="1" si="61"/>
        <v/>
      </c>
      <c r="AK124" s="19" t="str">
        <f t="shared" ca="1" si="61"/>
        <v/>
      </c>
      <c r="AL124" s="19" t="str">
        <f t="shared" ca="1" si="61"/>
        <v/>
      </c>
      <c r="AM124" s="19" t="str">
        <f t="shared" ca="1" si="61"/>
        <v/>
      </c>
      <c r="AN124" s="19" t="str">
        <f t="shared" ca="1" si="61"/>
        <v/>
      </c>
      <c r="AO124" s="19" t="str">
        <f t="shared" ca="1" si="61"/>
        <v/>
      </c>
      <c r="AP124" s="19" t="str">
        <f t="shared" ca="1" si="61"/>
        <v/>
      </c>
      <c r="AQ124" s="19" t="str">
        <f t="shared" ca="1" si="61"/>
        <v/>
      </c>
      <c r="AR124" s="19" t="str">
        <f t="shared" ca="1" si="61"/>
        <v/>
      </c>
      <c r="AS124" s="19" t="str">
        <f t="shared" ca="1" si="61"/>
        <v/>
      </c>
      <c r="AT124" s="19" t="str">
        <f t="shared" ca="1" si="61"/>
        <v/>
      </c>
      <c r="AU124" s="19" t="str">
        <f t="shared" ca="1" si="61"/>
        <v/>
      </c>
      <c r="AV124" s="19" t="str">
        <f t="shared" ca="1" si="61"/>
        <v/>
      </c>
      <c r="AW124" s="19" t="str">
        <f t="shared" ca="1" si="59"/>
        <v/>
      </c>
      <c r="AX124" s="19" t="str">
        <f t="shared" ca="1" si="59"/>
        <v/>
      </c>
      <c r="AY124" s="19" t="str">
        <f t="shared" ca="1" si="59"/>
        <v/>
      </c>
      <c r="AZ124" s="19" t="str">
        <f t="shared" ca="1" si="59"/>
        <v/>
      </c>
      <c r="BA124" s="19" t="str">
        <f t="shared" ca="1" si="59"/>
        <v/>
      </c>
      <c r="BB124" s="19" t="str">
        <f t="shared" ca="1" si="59"/>
        <v/>
      </c>
      <c r="BC124" s="19" t="str">
        <f t="shared" ca="1" si="59"/>
        <v/>
      </c>
      <c r="BD124" s="19" t="str">
        <f t="shared" ca="1" si="59"/>
        <v/>
      </c>
      <c r="BE124" s="19" t="str">
        <f t="shared" ca="1" si="59"/>
        <v/>
      </c>
      <c r="BF124" s="19" t="str">
        <f t="shared" ca="1" si="59"/>
        <v/>
      </c>
      <c r="BG124" s="19" t="str">
        <f t="shared" ca="1" si="59"/>
        <v/>
      </c>
      <c r="BH124" s="19" t="str">
        <f t="shared" ca="1" si="59"/>
        <v/>
      </c>
      <c r="BI124" s="19" t="str">
        <f t="shared" ca="1" si="59"/>
        <v/>
      </c>
      <c r="BJ124" s="19" t="str">
        <f t="shared" ca="1" si="59"/>
        <v/>
      </c>
      <c r="BK124" s="19" t="str">
        <f t="shared" ca="1" si="59"/>
        <v/>
      </c>
      <c r="BL124" s="19" t="str">
        <f t="shared" ca="1" si="59"/>
        <v/>
      </c>
      <c r="BM124" s="19" t="str">
        <f t="shared" ca="1" si="60"/>
        <v/>
      </c>
      <c r="BN124" s="19" t="str">
        <f t="shared" ca="1" si="60"/>
        <v/>
      </c>
      <c r="BO124" s="19" t="str">
        <f t="shared" ca="1" si="60"/>
        <v/>
      </c>
      <c r="BP124" s="19" t="str">
        <f t="shared" ca="1" si="60"/>
        <v/>
      </c>
      <c r="BQ124" s="20" t="str">
        <f t="shared" ca="1" si="60"/>
        <v/>
      </c>
    </row>
    <row r="125" spans="10:69" x14ac:dyDescent="0.25">
      <c r="J125" s="85">
        <f t="shared" ca="1" si="35"/>
        <v>0</v>
      </c>
      <c r="K125" s="86">
        <f t="shared" ca="1" si="36"/>
        <v>0</v>
      </c>
      <c r="L125" s="86">
        <f t="shared" ca="1" si="37"/>
        <v>0</v>
      </c>
      <c r="M125" s="86">
        <f t="shared" ca="1" si="38"/>
        <v>0</v>
      </c>
      <c r="N125" s="86">
        <f t="shared" ca="1" si="39"/>
        <v>0</v>
      </c>
      <c r="O125" s="87">
        <f t="shared" ca="1" si="40"/>
        <v>0</v>
      </c>
      <c r="P125" s="48">
        <f t="shared" ca="1" si="41"/>
        <v>0</v>
      </c>
      <c r="Q125" s="49">
        <f t="shared" si="54"/>
        <v>0.99</v>
      </c>
      <c r="R125" s="49">
        <f t="shared" si="55"/>
        <v>0.5</v>
      </c>
      <c r="S125" s="50">
        <f t="array" aca="1" ref="S125" ca="1">IF($U125=0,0,SUM(OFFSET($AH125,0,$W125,1,$U125)/OFFSET($AH$3,0,0,1,$U125)))</f>
        <v>0</v>
      </c>
      <c r="T125" s="51">
        <f t="array" aca="1" ref="T125" ca="1">IF(U125=0,0,SUM(OFFSET(AH125,0,W125,1,U125)))</f>
        <v>0</v>
      </c>
      <c r="U125" s="51">
        <f t="shared" ca="1" si="49"/>
        <v>0</v>
      </c>
      <c r="V125" s="46">
        <f t="shared" ca="1" si="46"/>
        <v>24752722.286428198</v>
      </c>
      <c r="W125" s="52">
        <f t="shared" ca="1" si="44"/>
        <v>21</v>
      </c>
      <c r="X125" s="55">
        <v>16</v>
      </c>
      <c r="Y125" s="19">
        <v>19</v>
      </c>
      <c r="Z125" s="44">
        <v>3.1133898E-2</v>
      </c>
      <c r="AA125" s="17">
        <v>43781</v>
      </c>
      <c r="AB125" s="19">
        <v>26</v>
      </c>
      <c r="AC125" s="19">
        <v>500000</v>
      </c>
      <c r="AD125" s="18" t="s">
        <v>19</v>
      </c>
      <c r="AE125" s="18" t="s">
        <v>26</v>
      </c>
      <c r="AF125" s="20">
        <f t="shared" ca="1" si="47"/>
        <v>24752722.286428198</v>
      </c>
      <c r="AG125" s="40"/>
      <c r="AH125" s="19">
        <f t="shared" ca="1" si="61"/>
        <v>1096781.8453541999</v>
      </c>
      <c r="AI125" s="19">
        <f t="shared" ca="1" si="61"/>
        <v>1059253.044705</v>
      </c>
      <c r="AJ125" s="19">
        <f t="shared" ca="1" si="61"/>
        <v>1086081.1246116001</v>
      </c>
      <c r="AK125" s="19">
        <f t="shared" ca="1" si="61"/>
        <v>1261245.1048443001</v>
      </c>
      <c r="AL125" s="19">
        <f t="shared" ca="1" si="61"/>
        <v>1256810.0810742001</v>
      </c>
      <c r="AM125" s="19">
        <f t="shared" ca="1" si="61"/>
        <v>1245416.6311011002</v>
      </c>
      <c r="AN125" s="19">
        <f t="shared" ca="1" si="61"/>
        <v>1222355.7528525</v>
      </c>
      <c r="AO125" s="19">
        <f t="shared" ca="1" si="61"/>
        <v>1249541.8725861001</v>
      </c>
      <c r="AP125" s="19">
        <f t="shared" ca="1" si="61"/>
        <v>1337583.8660454</v>
      </c>
      <c r="AQ125" s="19">
        <f t="shared" ca="1" si="61"/>
        <v>1380427.2230831999</v>
      </c>
      <c r="AR125" s="19">
        <f t="shared" ca="1" si="61"/>
        <v>1412176.0155686999</v>
      </c>
      <c r="AS125" s="19">
        <f t="shared" ca="1" si="61"/>
        <v>1401753.9432132</v>
      </c>
      <c r="AT125" s="19">
        <f t="shared" ca="1" si="61"/>
        <v>1381946.5573056</v>
      </c>
      <c r="AU125" s="19">
        <f t="shared" ca="1" si="61"/>
        <v>1413670.4426726999</v>
      </c>
      <c r="AV125" s="19">
        <f t="shared" ca="1" si="61"/>
        <v>1392289.2382212</v>
      </c>
      <c r="AW125" s="19">
        <f t="shared" ca="1" si="59"/>
        <v>1366132.0938164999</v>
      </c>
      <c r="AX125" s="19">
        <f t="shared" ca="1" si="59"/>
        <v>1428748.5894741002</v>
      </c>
      <c r="AY125" s="19">
        <f t="shared" ca="1" si="59"/>
        <v>1401087.6777960001</v>
      </c>
      <c r="AZ125" s="19">
        <f t="shared" ca="1" si="59"/>
        <v>1359421.1821025999</v>
      </c>
      <c r="BA125" s="19" t="str">
        <f t="shared" ca="1" si="59"/>
        <v/>
      </c>
      <c r="BB125" s="19" t="str">
        <f t="shared" ca="1" si="59"/>
        <v/>
      </c>
      <c r="BC125" s="19" t="str">
        <f t="shared" ca="1" si="59"/>
        <v/>
      </c>
      <c r="BD125" s="19" t="str">
        <f t="shared" ca="1" si="59"/>
        <v/>
      </c>
      <c r="BE125" s="19" t="str">
        <f t="shared" ca="1" si="59"/>
        <v/>
      </c>
      <c r="BF125" s="19" t="str">
        <f t="shared" ca="1" si="59"/>
        <v/>
      </c>
      <c r="BG125" s="19" t="str">
        <f t="shared" ca="1" si="59"/>
        <v/>
      </c>
      <c r="BH125" s="19" t="str">
        <f t="shared" ca="1" si="59"/>
        <v/>
      </c>
      <c r="BI125" s="19" t="str">
        <f t="shared" ca="1" si="59"/>
        <v/>
      </c>
      <c r="BJ125" s="19" t="str">
        <f t="shared" ca="1" si="59"/>
        <v/>
      </c>
      <c r="BK125" s="19" t="str">
        <f t="shared" ca="1" si="59"/>
        <v/>
      </c>
      <c r="BL125" s="19" t="str">
        <f t="shared" ca="1" si="59"/>
        <v/>
      </c>
      <c r="BM125" s="19" t="str">
        <f t="shared" ca="1" si="60"/>
        <v/>
      </c>
      <c r="BN125" s="19" t="str">
        <f t="shared" ca="1" si="60"/>
        <v/>
      </c>
      <c r="BO125" s="19" t="str">
        <f t="shared" ca="1" si="60"/>
        <v/>
      </c>
      <c r="BP125" s="19" t="str">
        <f t="shared" ca="1" si="60"/>
        <v/>
      </c>
      <c r="BQ125" s="20" t="str">
        <f t="shared" ca="1" si="60"/>
        <v/>
      </c>
    </row>
    <row r="126" spans="10:69" x14ac:dyDescent="0.25">
      <c r="J126" s="85">
        <f t="shared" ca="1" si="35"/>
        <v>0</v>
      </c>
      <c r="K126" s="86">
        <f t="shared" ca="1" si="36"/>
        <v>0</v>
      </c>
      <c r="L126" s="86">
        <f t="shared" ca="1" si="37"/>
        <v>0</v>
      </c>
      <c r="M126" s="86">
        <f t="shared" ca="1" si="38"/>
        <v>0</v>
      </c>
      <c r="N126" s="86">
        <f t="shared" ca="1" si="39"/>
        <v>0</v>
      </c>
      <c r="O126" s="87">
        <f t="shared" ca="1" si="40"/>
        <v>0</v>
      </c>
      <c r="P126" s="48">
        <f t="shared" ca="1" si="41"/>
        <v>0</v>
      </c>
      <c r="Q126" s="49">
        <f t="shared" si="54"/>
        <v>0.95</v>
      </c>
      <c r="R126" s="49">
        <f t="shared" si="55"/>
        <v>0.995</v>
      </c>
      <c r="S126" s="50">
        <f t="array" aca="1" ref="S126" ca="1">IF($U126=0,0,SUM(OFFSET($AH126,0,$W126,1,$U126)/OFFSET($AH$3,0,0,1,$U126)))</f>
        <v>0</v>
      </c>
      <c r="T126" s="51">
        <f t="array" aca="1" ref="T126" ca="1">IF(U126=0,0,SUM(OFFSET(AH126,0,W126,1,U126)))</f>
        <v>0</v>
      </c>
      <c r="U126" s="51">
        <f t="shared" ca="1" si="49"/>
        <v>0</v>
      </c>
      <c r="V126" s="46">
        <f t="shared" ca="1" si="46"/>
        <v>75367.912865601975</v>
      </c>
      <c r="W126" s="52">
        <f t="shared" ca="1" si="44"/>
        <v>21</v>
      </c>
      <c r="X126" s="55">
        <v>135</v>
      </c>
      <c r="Y126" s="19">
        <v>10</v>
      </c>
      <c r="Z126" s="44">
        <v>8.2693579999999992E-3</v>
      </c>
      <c r="AA126" s="17">
        <v>43790</v>
      </c>
      <c r="AB126" s="19">
        <v>100</v>
      </c>
      <c r="AC126" s="19">
        <v>1400000</v>
      </c>
      <c r="AD126" s="18" t="s">
        <v>25</v>
      </c>
      <c r="AE126" s="18" t="s">
        <v>18</v>
      </c>
      <c r="AF126" s="20">
        <f t="shared" ca="1" si="47"/>
        <v>75367.912865601975</v>
      </c>
      <c r="AG126" s="40"/>
      <c r="AH126" s="19">
        <f t="shared" ca="1" si="61"/>
        <v>6606.8664212207987</v>
      </c>
      <c r="AI126" s="19">
        <f t="shared" ca="1" si="61"/>
        <v>6460.7865582791992</v>
      </c>
      <c r="AJ126" s="19">
        <f t="shared" ca="1" si="61"/>
        <v>6609.992238544799</v>
      </c>
      <c r="AK126" s="19">
        <f t="shared" ca="1" si="61"/>
        <v>8226.9659631487993</v>
      </c>
      <c r="AL126" s="19">
        <f t="shared" ca="1" si="61"/>
        <v>8021.6460733667991</v>
      </c>
      <c r="AM126" s="19">
        <f t="shared" ca="1" si="61"/>
        <v>7776.2694134327994</v>
      </c>
      <c r="AN126" s="19">
        <f t="shared" ca="1" si="61"/>
        <v>7531.4253001540001</v>
      </c>
      <c r="AO126" s="19">
        <f t="shared" ca="1" si="61"/>
        <v>7774.9148925923992</v>
      </c>
      <c r="AP126" s="19">
        <f t="shared" ca="1" si="61"/>
        <v>8052.9505550115991</v>
      </c>
      <c r="AQ126" s="19">
        <f t="shared" ca="1" si="61"/>
        <v>8306.0954498507981</v>
      </c>
      <c r="AR126" s="19" t="str">
        <f t="shared" ca="1" si="61"/>
        <v/>
      </c>
      <c r="AS126" s="19" t="str">
        <f t="shared" ca="1" si="61"/>
        <v/>
      </c>
      <c r="AT126" s="19" t="str">
        <f t="shared" ca="1" si="61"/>
        <v/>
      </c>
      <c r="AU126" s="19" t="str">
        <f t="shared" ca="1" si="61"/>
        <v/>
      </c>
      <c r="AV126" s="19" t="str">
        <f t="shared" ca="1" si="61"/>
        <v/>
      </c>
      <c r="AW126" s="19" t="str">
        <f t="shared" ca="1" si="59"/>
        <v/>
      </c>
      <c r="AX126" s="19" t="str">
        <f t="shared" ca="1" si="59"/>
        <v/>
      </c>
      <c r="AY126" s="19" t="str">
        <f t="shared" ca="1" si="59"/>
        <v/>
      </c>
      <c r="AZ126" s="19" t="str">
        <f t="shared" ca="1" si="59"/>
        <v/>
      </c>
      <c r="BA126" s="19" t="str">
        <f t="shared" ca="1" si="59"/>
        <v/>
      </c>
      <c r="BB126" s="19" t="str">
        <f t="shared" ca="1" si="59"/>
        <v/>
      </c>
      <c r="BC126" s="19" t="str">
        <f t="shared" ca="1" si="59"/>
        <v/>
      </c>
      <c r="BD126" s="19" t="str">
        <f t="shared" ca="1" si="59"/>
        <v/>
      </c>
      <c r="BE126" s="19" t="str">
        <f t="shared" ca="1" si="59"/>
        <v/>
      </c>
      <c r="BF126" s="19" t="str">
        <f t="shared" ca="1" si="59"/>
        <v/>
      </c>
      <c r="BG126" s="19" t="str">
        <f t="shared" ca="1" si="59"/>
        <v/>
      </c>
      <c r="BH126" s="19" t="str">
        <f t="shared" ca="1" si="59"/>
        <v/>
      </c>
      <c r="BI126" s="19" t="str">
        <f t="shared" ca="1" si="59"/>
        <v/>
      </c>
      <c r="BJ126" s="19" t="str">
        <f t="shared" ca="1" si="59"/>
        <v/>
      </c>
      <c r="BK126" s="19" t="str">
        <f t="shared" ca="1" si="59"/>
        <v/>
      </c>
      <c r="BL126" s="19" t="str">
        <f t="shared" ca="1" si="59"/>
        <v/>
      </c>
      <c r="BM126" s="19" t="str">
        <f t="shared" ca="1" si="60"/>
        <v/>
      </c>
      <c r="BN126" s="19" t="str">
        <f t="shared" ca="1" si="60"/>
        <v/>
      </c>
      <c r="BO126" s="19" t="str">
        <f t="shared" ca="1" si="60"/>
        <v/>
      </c>
      <c r="BP126" s="19" t="str">
        <f t="shared" ca="1" si="60"/>
        <v/>
      </c>
      <c r="BQ126" s="20" t="str">
        <f t="shared" ca="1" si="60"/>
        <v/>
      </c>
    </row>
    <row r="127" spans="10:69" x14ac:dyDescent="0.25">
      <c r="J127" s="85">
        <f t="shared" ca="1" si="35"/>
        <v>0</v>
      </c>
      <c r="K127" s="86">
        <f t="shared" ca="1" si="36"/>
        <v>0</v>
      </c>
      <c r="L127" s="86">
        <f t="shared" ca="1" si="37"/>
        <v>0</v>
      </c>
      <c r="M127" s="86">
        <f t="shared" ca="1" si="38"/>
        <v>0</v>
      </c>
      <c r="N127" s="86">
        <f t="shared" ca="1" si="39"/>
        <v>0</v>
      </c>
      <c r="O127" s="87">
        <f t="shared" ca="1" si="40"/>
        <v>0</v>
      </c>
      <c r="P127" s="48">
        <f t="shared" ca="1" si="41"/>
        <v>0</v>
      </c>
      <c r="Q127" s="49">
        <f t="shared" si="54"/>
        <v>0.98</v>
      </c>
      <c r="R127" s="49">
        <f t="shared" si="55"/>
        <v>0.93</v>
      </c>
      <c r="S127" s="50">
        <f t="array" aca="1" ref="S127" ca="1">IF($U127=0,0,SUM(OFFSET($AH127,0,$W127,1,$U127)/OFFSET($AH$3,0,0,1,$U127)))</f>
        <v>0</v>
      </c>
      <c r="T127" s="51">
        <f t="array" aca="1" ref="T127" ca="1">IF(U127=0,0,SUM(OFFSET(AH127,0,W127,1,U127)))</f>
        <v>0</v>
      </c>
      <c r="U127" s="51">
        <f t="shared" ca="1" si="49"/>
        <v>0</v>
      </c>
      <c r="V127" s="46">
        <f t="shared" ca="1" si="46"/>
        <v>85648.702499999985</v>
      </c>
      <c r="W127" s="52">
        <f t="shared" ca="1" si="44"/>
        <v>21</v>
      </c>
      <c r="X127" s="55">
        <v>311</v>
      </c>
      <c r="Y127" s="19">
        <v>3</v>
      </c>
      <c r="Z127" s="44">
        <v>1.9033044999999998E-2</v>
      </c>
      <c r="AA127" s="17">
        <v>43797</v>
      </c>
      <c r="AB127" s="19">
        <v>80</v>
      </c>
      <c r="AC127" s="19">
        <v>1500000</v>
      </c>
      <c r="AD127" s="18" t="s">
        <v>23</v>
      </c>
      <c r="AE127" s="18" t="s">
        <v>20</v>
      </c>
      <c r="AF127" s="20">
        <f t="shared" ca="1" si="47"/>
        <v>85648.702499999985</v>
      </c>
      <c r="AG127" s="40"/>
      <c r="AH127" s="19">
        <f t="shared" ca="1" si="61"/>
        <v>28549.567499999997</v>
      </c>
      <c r="AI127" s="19">
        <f t="shared" ca="1" si="61"/>
        <v>28549.567499999997</v>
      </c>
      <c r="AJ127" s="19">
        <f t="shared" ca="1" si="61"/>
        <v>28549.567499999997</v>
      </c>
      <c r="AK127" s="19" t="str">
        <f t="shared" ca="1" si="61"/>
        <v/>
      </c>
      <c r="AL127" s="19" t="str">
        <f t="shared" ca="1" si="61"/>
        <v/>
      </c>
      <c r="AM127" s="19" t="str">
        <f t="shared" ca="1" si="61"/>
        <v/>
      </c>
      <c r="AN127" s="19" t="str">
        <f t="shared" ca="1" si="61"/>
        <v/>
      </c>
      <c r="AO127" s="19" t="str">
        <f t="shared" ca="1" si="61"/>
        <v/>
      </c>
      <c r="AP127" s="19" t="str">
        <f t="shared" ca="1" si="61"/>
        <v/>
      </c>
      <c r="AQ127" s="19" t="str">
        <f t="shared" ca="1" si="61"/>
        <v/>
      </c>
      <c r="AR127" s="19" t="str">
        <f t="shared" ca="1" si="61"/>
        <v/>
      </c>
      <c r="AS127" s="19" t="str">
        <f t="shared" ca="1" si="61"/>
        <v/>
      </c>
      <c r="AT127" s="19" t="str">
        <f t="shared" ca="1" si="61"/>
        <v/>
      </c>
      <c r="AU127" s="19" t="str">
        <f t="shared" ca="1" si="61"/>
        <v/>
      </c>
      <c r="AV127" s="19" t="str">
        <f t="shared" ca="1" si="61"/>
        <v/>
      </c>
      <c r="AW127" s="19" t="str">
        <f t="shared" ca="1" si="59"/>
        <v/>
      </c>
      <c r="AX127" s="19" t="str">
        <f t="shared" ca="1" si="59"/>
        <v/>
      </c>
      <c r="AY127" s="19" t="str">
        <f t="shared" ca="1" si="59"/>
        <v/>
      </c>
      <c r="AZ127" s="19" t="str">
        <f t="shared" ca="1" si="59"/>
        <v/>
      </c>
      <c r="BA127" s="19" t="str">
        <f t="shared" ca="1" si="59"/>
        <v/>
      </c>
      <c r="BB127" s="19" t="str">
        <f t="shared" ca="1" si="59"/>
        <v/>
      </c>
      <c r="BC127" s="19" t="str">
        <f t="shared" ca="1" si="59"/>
        <v/>
      </c>
      <c r="BD127" s="19" t="str">
        <f t="shared" ca="1" si="59"/>
        <v/>
      </c>
      <c r="BE127" s="19" t="str">
        <f t="shared" ca="1" si="59"/>
        <v/>
      </c>
      <c r="BF127" s="19" t="str">
        <f t="shared" ca="1" si="59"/>
        <v/>
      </c>
      <c r="BG127" s="19" t="str">
        <f t="shared" ca="1" si="59"/>
        <v/>
      </c>
      <c r="BH127" s="19" t="str">
        <f t="shared" ca="1" si="59"/>
        <v/>
      </c>
      <c r="BI127" s="19" t="str">
        <f t="shared" ca="1" si="59"/>
        <v/>
      </c>
      <c r="BJ127" s="19" t="str">
        <f t="shared" ca="1" si="59"/>
        <v/>
      </c>
      <c r="BK127" s="19" t="str">
        <f t="shared" ca="1" si="59"/>
        <v/>
      </c>
      <c r="BL127" s="19" t="str">
        <f t="shared" ca="1" si="59"/>
        <v/>
      </c>
      <c r="BM127" s="19" t="str">
        <f t="shared" ca="1" si="60"/>
        <v/>
      </c>
      <c r="BN127" s="19" t="str">
        <f t="shared" ca="1" si="60"/>
        <v/>
      </c>
      <c r="BO127" s="19" t="str">
        <f t="shared" ca="1" si="60"/>
        <v/>
      </c>
      <c r="BP127" s="19" t="str">
        <f t="shared" ca="1" si="60"/>
        <v/>
      </c>
      <c r="BQ127" s="20" t="str">
        <f t="shared" ca="1" si="60"/>
        <v/>
      </c>
    </row>
    <row r="128" spans="10:69" x14ac:dyDescent="0.25">
      <c r="J128" s="85">
        <f t="shared" ca="1" si="35"/>
        <v>0</v>
      </c>
      <c r="K128" s="86">
        <f t="shared" ca="1" si="36"/>
        <v>0</v>
      </c>
      <c r="L128" s="86">
        <f t="shared" ca="1" si="37"/>
        <v>0</v>
      </c>
      <c r="M128" s="86">
        <f t="shared" ca="1" si="38"/>
        <v>0</v>
      </c>
      <c r="N128" s="86">
        <f t="shared" ca="1" si="39"/>
        <v>0</v>
      </c>
      <c r="O128" s="87">
        <f t="shared" ca="1" si="40"/>
        <v>0</v>
      </c>
      <c r="P128" s="48">
        <f t="shared" ca="1" si="41"/>
        <v>0</v>
      </c>
      <c r="Q128" s="49">
        <f t="shared" si="54"/>
        <v>0.97</v>
      </c>
      <c r="R128" s="49">
        <f t="shared" si="55"/>
        <v>0.93</v>
      </c>
      <c r="S128" s="50">
        <f t="array" aca="1" ref="S128" ca="1">IF($U128=0,0,SUM(OFFSET($AH128,0,$W128,1,$U128)/OFFSET($AH$3,0,0,1,$U128)))</f>
        <v>0</v>
      </c>
      <c r="T128" s="51">
        <f t="array" aca="1" ref="T128" ca="1">IF(U128=0,0,SUM(OFFSET(AH128,0,W128,1,U128)))</f>
        <v>0</v>
      </c>
      <c r="U128" s="51">
        <f t="shared" ca="1" si="49"/>
        <v>0</v>
      </c>
      <c r="V128" s="46">
        <f t="shared" ca="1" si="46"/>
        <v>305449.03200000006</v>
      </c>
      <c r="W128" s="52">
        <f t="shared" ca="1" si="44"/>
        <v>21</v>
      </c>
      <c r="X128" s="55">
        <v>186</v>
      </c>
      <c r="Y128" s="19">
        <v>8</v>
      </c>
      <c r="Z128" s="44">
        <v>3.8181129000000001E-2</v>
      </c>
      <c r="AA128" s="17">
        <v>43799</v>
      </c>
      <c r="AB128" s="19">
        <v>13</v>
      </c>
      <c r="AC128" s="19">
        <v>1000000</v>
      </c>
      <c r="AD128" s="18" t="s">
        <v>23</v>
      </c>
      <c r="AE128" s="18" t="s">
        <v>22</v>
      </c>
      <c r="AF128" s="20">
        <f t="shared" ca="1" si="47"/>
        <v>305449.03200000006</v>
      </c>
      <c r="AG128" s="40"/>
      <c r="AH128" s="19">
        <f t="shared" ca="1" si="61"/>
        <v>38181.129000000001</v>
      </c>
      <c r="AI128" s="19">
        <f t="shared" ca="1" si="61"/>
        <v>38181.129000000001</v>
      </c>
      <c r="AJ128" s="19">
        <f t="shared" ca="1" si="61"/>
        <v>38181.129000000001</v>
      </c>
      <c r="AK128" s="19">
        <f t="shared" ca="1" si="61"/>
        <v>38181.129000000001</v>
      </c>
      <c r="AL128" s="19">
        <f t="shared" ca="1" si="61"/>
        <v>38181.129000000001</v>
      </c>
      <c r="AM128" s="19">
        <f t="shared" ca="1" si="61"/>
        <v>38181.129000000001</v>
      </c>
      <c r="AN128" s="19">
        <f t="shared" ca="1" si="61"/>
        <v>38181.129000000001</v>
      </c>
      <c r="AO128" s="19">
        <f t="shared" ca="1" si="61"/>
        <v>38181.129000000001</v>
      </c>
      <c r="AP128" s="19" t="str">
        <f t="shared" ca="1" si="61"/>
        <v/>
      </c>
      <c r="AQ128" s="19" t="str">
        <f t="shared" ca="1" si="61"/>
        <v/>
      </c>
      <c r="AR128" s="19" t="str">
        <f t="shared" ca="1" si="61"/>
        <v/>
      </c>
      <c r="AS128" s="19" t="str">
        <f t="shared" ca="1" si="61"/>
        <v/>
      </c>
      <c r="AT128" s="19" t="str">
        <f t="shared" ca="1" si="61"/>
        <v/>
      </c>
      <c r="AU128" s="19" t="str">
        <f t="shared" ca="1" si="61"/>
        <v/>
      </c>
      <c r="AV128" s="19" t="str">
        <f t="shared" ca="1" si="61"/>
        <v/>
      </c>
      <c r="AW128" s="19" t="str">
        <f t="shared" ca="1" si="59"/>
        <v/>
      </c>
      <c r="AX128" s="19" t="str">
        <f t="shared" ca="1" si="59"/>
        <v/>
      </c>
      <c r="AY128" s="19" t="str">
        <f t="shared" ca="1" si="59"/>
        <v/>
      </c>
      <c r="AZ128" s="19" t="str">
        <f t="shared" ca="1" si="59"/>
        <v/>
      </c>
      <c r="BA128" s="19" t="str">
        <f t="shared" ca="1" si="59"/>
        <v/>
      </c>
      <c r="BB128" s="19" t="str">
        <f t="shared" ca="1" si="59"/>
        <v/>
      </c>
      <c r="BC128" s="19" t="str">
        <f t="shared" ca="1" si="59"/>
        <v/>
      </c>
      <c r="BD128" s="19" t="str">
        <f t="shared" ca="1" si="59"/>
        <v/>
      </c>
      <c r="BE128" s="19" t="str">
        <f t="shared" ca="1" si="59"/>
        <v/>
      </c>
      <c r="BF128" s="19" t="str">
        <f t="shared" ca="1" si="59"/>
        <v/>
      </c>
      <c r="BG128" s="19" t="str">
        <f t="shared" ca="1" si="59"/>
        <v/>
      </c>
      <c r="BH128" s="19" t="str">
        <f t="shared" ca="1" si="59"/>
        <v/>
      </c>
      <c r="BI128" s="19" t="str">
        <f t="shared" ca="1" si="59"/>
        <v/>
      </c>
      <c r="BJ128" s="19" t="str">
        <f t="shared" ca="1" si="59"/>
        <v/>
      </c>
      <c r="BK128" s="19" t="str">
        <f t="shared" ca="1" si="59"/>
        <v/>
      </c>
      <c r="BL128" s="19" t="str">
        <f t="shared" ca="1" si="59"/>
        <v/>
      </c>
      <c r="BM128" s="19" t="str">
        <f t="shared" ca="1" si="60"/>
        <v/>
      </c>
      <c r="BN128" s="19" t="str">
        <f t="shared" ca="1" si="60"/>
        <v/>
      </c>
      <c r="BO128" s="19" t="str">
        <f t="shared" ca="1" si="60"/>
        <v/>
      </c>
      <c r="BP128" s="19" t="str">
        <f t="shared" ca="1" si="60"/>
        <v/>
      </c>
      <c r="BQ128" s="20" t="str">
        <f t="shared" ca="1" si="60"/>
        <v/>
      </c>
    </row>
    <row r="129" spans="10:69" x14ac:dyDescent="0.25">
      <c r="J129" s="85">
        <f t="shared" ca="1" si="35"/>
        <v>0</v>
      </c>
      <c r="K129" s="86">
        <f t="shared" ca="1" si="36"/>
        <v>0</v>
      </c>
      <c r="L129" s="86">
        <f t="shared" ca="1" si="37"/>
        <v>0</v>
      </c>
      <c r="M129" s="86">
        <f t="shared" ca="1" si="38"/>
        <v>0</v>
      </c>
      <c r="N129" s="86">
        <f t="shared" ca="1" si="39"/>
        <v>0</v>
      </c>
      <c r="O129" s="87">
        <f t="shared" ca="1" si="40"/>
        <v>0</v>
      </c>
      <c r="P129" s="48">
        <f t="shared" ca="1" si="41"/>
        <v>0</v>
      </c>
      <c r="Q129" s="49">
        <f t="shared" si="54"/>
        <v>1</v>
      </c>
      <c r="R129" s="49">
        <f t="shared" si="55"/>
        <v>0.97</v>
      </c>
      <c r="S129" s="50">
        <f t="array" aca="1" ref="S129" ca="1">IF($U129=0,0,SUM(OFFSET($AH129,0,$W129,1,$U129)/OFFSET($AH$3,0,0,1,$U129)))</f>
        <v>0</v>
      </c>
      <c r="T129" s="51">
        <f t="array" aca="1" ref="T129" ca="1">IF(U129=0,0,SUM(OFFSET(AH129,0,W129,1,U129)))</f>
        <v>0</v>
      </c>
      <c r="U129" s="51">
        <f t="shared" ca="1" si="49"/>
        <v>0</v>
      </c>
      <c r="V129" s="46">
        <f t="shared" ca="1" si="46"/>
        <v>1138688.9411164401</v>
      </c>
      <c r="W129" s="52">
        <f t="shared" ca="1" si="44"/>
        <v>20</v>
      </c>
      <c r="X129" s="55">
        <v>75</v>
      </c>
      <c r="Y129" s="19">
        <v>3</v>
      </c>
      <c r="Z129" s="44">
        <v>5.9501459E-2</v>
      </c>
      <c r="AA129" s="17">
        <v>43802</v>
      </c>
      <c r="AB129" s="19">
        <v>12</v>
      </c>
      <c r="AC129" s="19">
        <v>100000</v>
      </c>
      <c r="AD129" s="18" t="s">
        <v>17</v>
      </c>
      <c r="AE129" s="18" t="s">
        <v>21</v>
      </c>
      <c r="AF129" s="20">
        <f t="shared" ca="1" si="47"/>
        <v>1138688.9411164401</v>
      </c>
      <c r="AG129" s="40"/>
      <c r="AH129" s="19">
        <f t="shared" ca="1" si="61"/>
        <v>368347.94704163005</v>
      </c>
      <c r="AI129" s="19">
        <f t="shared" ca="1" si="61"/>
        <v>375683.28690715</v>
      </c>
      <c r="AJ129" s="19">
        <f t="shared" ca="1" si="61"/>
        <v>394657.70716766</v>
      </c>
      <c r="AK129" s="19" t="str">
        <f t="shared" ca="1" si="61"/>
        <v/>
      </c>
      <c r="AL129" s="19" t="str">
        <f t="shared" ca="1" si="61"/>
        <v/>
      </c>
      <c r="AM129" s="19" t="str">
        <f t="shared" ca="1" si="61"/>
        <v/>
      </c>
      <c r="AN129" s="19" t="str">
        <f t="shared" ca="1" si="61"/>
        <v/>
      </c>
      <c r="AO129" s="19" t="str">
        <f t="shared" ca="1" si="61"/>
        <v/>
      </c>
      <c r="AP129" s="19" t="str">
        <f t="shared" ca="1" si="61"/>
        <v/>
      </c>
      <c r="AQ129" s="19" t="str">
        <f t="shared" ca="1" si="61"/>
        <v/>
      </c>
      <c r="AR129" s="19" t="str">
        <f t="shared" ca="1" si="61"/>
        <v/>
      </c>
      <c r="AS129" s="19" t="str">
        <f t="shared" ca="1" si="61"/>
        <v/>
      </c>
      <c r="AT129" s="19" t="str">
        <f t="shared" ca="1" si="61"/>
        <v/>
      </c>
      <c r="AU129" s="19" t="str">
        <f t="shared" ca="1" si="61"/>
        <v/>
      </c>
      <c r="AV129" s="19" t="str">
        <f t="shared" ca="1" si="61"/>
        <v/>
      </c>
      <c r="AW129" s="19" t="str">
        <f t="shared" ca="1" si="59"/>
        <v/>
      </c>
      <c r="AX129" s="19" t="str">
        <f t="shared" ca="1" si="59"/>
        <v/>
      </c>
      <c r="AY129" s="19" t="str">
        <f t="shared" ca="1" si="59"/>
        <v/>
      </c>
      <c r="AZ129" s="19" t="str">
        <f t="shared" ca="1" si="59"/>
        <v/>
      </c>
      <c r="BA129" s="19" t="str">
        <f t="shared" ca="1" si="59"/>
        <v/>
      </c>
      <c r="BB129" s="19" t="str">
        <f t="shared" ca="1" si="59"/>
        <v/>
      </c>
      <c r="BC129" s="19" t="str">
        <f t="shared" ca="1" si="59"/>
        <v/>
      </c>
      <c r="BD129" s="19" t="str">
        <f t="shared" ca="1" si="59"/>
        <v/>
      </c>
      <c r="BE129" s="19" t="str">
        <f t="shared" ca="1" si="59"/>
        <v/>
      </c>
      <c r="BF129" s="19" t="str">
        <f t="shared" ca="1" si="59"/>
        <v/>
      </c>
      <c r="BG129" s="19" t="str">
        <f t="shared" ca="1" si="59"/>
        <v/>
      </c>
      <c r="BH129" s="19" t="str">
        <f t="shared" ca="1" si="59"/>
        <v/>
      </c>
      <c r="BI129" s="19" t="str">
        <f t="shared" ca="1" si="59"/>
        <v/>
      </c>
      <c r="BJ129" s="19" t="str">
        <f t="shared" ca="1" si="59"/>
        <v/>
      </c>
      <c r="BK129" s="19" t="str">
        <f t="shared" ca="1" si="59"/>
        <v/>
      </c>
      <c r="BL129" s="19" t="str">
        <f t="shared" ca="1" si="59"/>
        <v/>
      </c>
      <c r="BM129" s="19" t="str">
        <f t="shared" ca="1" si="60"/>
        <v/>
      </c>
      <c r="BN129" s="19" t="str">
        <f t="shared" ca="1" si="60"/>
        <v/>
      </c>
      <c r="BO129" s="19" t="str">
        <f t="shared" ca="1" si="60"/>
        <v/>
      </c>
      <c r="BP129" s="19" t="str">
        <f t="shared" ca="1" si="60"/>
        <v/>
      </c>
      <c r="BQ129" s="20" t="str">
        <f t="shared" ca="1" si="60"/>
        <v/>
      </c>
    </row>
    <row r="130" spans="10:69" x14ac:dyDescent="0.25">
      <c r="J130" s="85">
        <f t="shared" ca="1" si="35"/>
        <v>0</v>
      </c>
      <c r="K130" s="86">
        <f t="shared" ca="1" si="36"/>
        <v>0</v>
      </c>
      <c r="L130" s="86">
        <f t="shared" ca="1" si="37"/>
        <v>0</v>
      </c>
      <c r="M130" s="86">
        <f t="shared" ca="1" si="38"/>
        <v>0</v>
      </c>
      <c r="N130" s="86">
        <f t="shared" ca="1" si="39"/>
        <v>0</v>
      </c>
      <c r="O130" s="87">
        <f t="shared" ca="1" si="40"/>
        <v>0</v>
      </c>
      <c r="P130" s="48">
        <f t="shared" ca="1" si="41"/>
        <v>0</v>
      </c>
      <c r="Q130" s="49">
        <f t="shared" si="54"/>
        <v>0.97</v>
      </c>
      <c r="R130" s="49">
        <f t="shared" si="55"/>
        <v>0.93</v>
      </c>
      <c r="S130" s="50">
        <f t="array" aca="1" ref="S130" ca="1">IF($U130=0,0,SUM(OFFSET($AH130,0,$W130,1,$U130)/OFFSET($AH$3,0,0,1,$U130)))</f>
        <v>0</v>
      </c>
      <c r="T130" s="51">
        <f t="array" aca="1" ref="T130" ca="1">IF(U130=0,0,SUM(OFFSET(AH130,0,W130,1,U130)))</f>
        <v>0</v>
      </c>
      <c r="U130" s="51">
        <f t="shared" ca="1" si="49"/>
        <v>0</v>
      </c>
      <c r="V130" s="46">
        <f t="shared" ca="1" si="46"/>
        <v>1293286.2525000002</v>
      </c>
      <c r="W130" s="52">
        <f t="shared" ca="1" si="44"/>
        <v>20</v>
      </c>
      <c r="X130" s="55">
        <v>107</v>
      </c>
      <c r="Y130" s="19">
        <v>11</v>
      </c>
      <c r="Z130" s="44">
        <v>4.7028591000000002E-2</v>
      </c>
      <c r="AA130" s="17">
        <v>43803</v>
      </c>
      <c r="AB130" s="19">
        <v>13</v>
      </c>
      <c r="AC130" s="19">
        <v>2500000</v>
      </c>
      <c r="AD130" s="18" t="s">
        <v>23</v>
      </c>
      <c r="AE130" s="18" t="s">
        <v>22</v>
      </c>
      <c r="AF130" s="20">
        <f t="shared" ca="1" si="47"/>
        <v>1293286.2525000002</v>
      </c>
      <c r="AG130" s="40"/>
      <c r="AH130" s="19">
        <f t="shared" ca="1" si="61"/>
        <v>117571.47750000001</v>
      </c>
      <c r="AI130" s="19">
        <f t="shared" ca="1" si="61"/>
        <v>117571.47750000001</v>
      </c>
      <c r="AJ130" s="19">
        <f t="shared" ca="1" si="61"/>
        <v>117571.47750000001</v>
      </c>
      <c r="AK130" s="19">
        <f t="shared" ca="1" si="61"/>
        <v>117571.47750000001</v>
      </c>
      <c r="AL130" s="19">
        <f t="shared" ca="1" si="61"/>
        <v>117571.47750000001</v>
      </c>
      <c r="AM130" s="19">
        <f t="shared" ca="1" si="61"/>
        <v>117571.47750000001</v>
      </c>
      <c r="AN130" s="19">
        <f t="shared" ca="1" si="61"/>
        <v>117571.47750000001</v>
      </c>
      <c r="AO130" s="19">
        <f t="shared" ca="1" si="61"/>
        <v>117571.47750000001</v>
      </c>
      <c r="AP130" s="19">
        <f t="shared" ca="1" si="61"/>
        <v>117571.47750000001</v>
      </c>
      <c r="AQ130" s="19">
        <f t="shared" ca="1" si="61"/>
        <v>117571.47750000001</v>
      </c>
      <c r="AR130" s="19">
        <f t="shared" ca="1" si="61"/>
        <v>117571.47750000001</v>
      </c>
      <c r="AS130" s="19" t="str">
        <f t="shared" ca="1" si="61"/>
        <v/>
      </c>
      <c r="AT130" s="19" t="str">
        <f t="shared" ca="1" si="61"/>
        <v/>
      </c>
      <c r="AU130" s="19" t="str">
        <f t="shared" ca="1" si="61"/>
        <v/>
      </c>
      <c r="AV130" s="19" t="str">
        <f t="shared" ca="1" si="61"/>
        <v/>
      </c>
      <c r="AW130" s="19" t="str">
        <f t="shared" ca="1" si="59"/>
        <v/>
      </c>
      <c r="AX130" s="19" t="str">
        <f t="shared" ca="1" si="59"/>
        <v/>
      </c>
      <c r="AY130" s="19" t="str">
        <f t="shared" ca="1" si="59"/>
        <v/>
      </c>
      <c r="AZ130" s="19" t="str">
        <f t="shared" ca="1" si="59"/>
        <v/>
      </c>
      <c r="BA130" s="19" t="str">
        <f t="shared" ca="1" si="59"/>
        <v/>
      </c>
      <c r="BB130" s="19" t="str">
        <f t="shared" ca="1" si="59"/>
        <v/>
      </c>
      <c r="BC130" s="19" t="str">
        <f t="shared" ca="1" si="59"/>
        <v/>
      </c>
      <c r="BD130" s="19" t="str">
        <f t="shared" ca="1" si="59"/>
        <v/>
      </c>
      <c r="BE130" s="19" t="str">
        <f t="shared" ca="1" si="59"/>
        <v/>
      </c>
      <c r="BF130" s="19" t="str">
        <f t="shared" ca="1" si="59"/>
        <v/>
      </c>
      <c r="BG130" s="19" t="str">
        <f t="shared" ca="1" si="59"/>
        <v/>
      </c>
      <c r="BH130" s="19" t="str">
        <f t="shared" ca="1" si="59"/>
        <v/>
      </c>
      <c r="BI130" s="19" t="str">
        <f t="shared" ca="1" si="59"/>
        <v/>
      </c>
      <c r="BJ130" s="19" t="str">
        <f t="shared" ca="1" si="59"/>
        <v/>
      </c>
      <c r="BK130" s="19" t="str">
        <f t="shared" ca="1" si="59"/>
        <v/>
      </c>
      <c r="BL130" s="19" t="str">
        <f t="shared" ca="1" si="59"/>
        <v/>
      </c>
      <c r="BM130" s="19" t="str">
        <f t="shared" ca="1" si="60"/>
        <v/>
      </c>
      <c r="BN130" s="19" t="str">
        <f t="shared" ca="1" si="60"/>
        <v/>
      </c>
      <c r="BO130" s="19" t="str">
        <f t="shared" ca="1" si="60"/>
        <v/>
      </c>
      <c r="BP130" s="19" t="str">
        <f t="shared" ca="1" si="60"/>
        <v/>
      </c>
      <c r="BQ130" s="20" t="str">
        <f t="shared" ca="1" si="60"/>
        <v/>
      </c>
    </row>
    <row r="131" spans="10:69" x14ac:dyDescent="0.25">
      <c r="J131" s="85">
        <f t="shared" ca="1" si="35"/>
        <v>950290.55058096687</v>
      </c>
      <c r="K131" s="86">
        <f t="shared" ca="1" si="36"/>
        <v>0</v>
      </c>
      <c r="L131" s="86">
        <f t="shared" ca="1" si="37"/>
        <v>0</v>
      </c>
      <c r="M131" s="86">
        <f t="shared" ca="1" si="38"/>
        <v>0</v>
      </c>
      <c r="N131" s="86">
        <f t="shared" ca="1" si="39"/>
        <v>0</v>
      </c>
      <c r="O131" s="87">
        <f t="shared" ca="1" si="40"/>
        <v>0</v>
      </c>
      <c r="P131" s="48">
        <f t="shared" ca="1" si="41"/>
        <v>950290.55058096698</v>
      </c>
      <c r="Q131" s="49">
        <f t="shared" si="54"/>
        <v>0.97</v>
      </c>
      <c r="R131" s="49">
        <f t="shared" si="55"/>
        <v>0.97</v>
      </c>
      <c r="S131" s="50">
        <f t="array" aca="1" ref="S131" ca="1">IF($U131=0,0,SUM(OFFSET($AH131,0,$W131,1,$U131)/OFFSET($AH$3,0,0,1,$U131)))</f>
        <v>1009980.3917323488</v>
      </c>
      <c r="T131" s="51">
        <f t="array" aca="1" ref="T131" ca="1">IF(U131=0,0,SUM(OFFSET(AH131,0,W131,1,U131)))</f>
        <v>1009980.3917323488</v>
      </c>
      <c r="U131" s="51">
        <f t="shared" ca="1" si="49"/>
        <v>1</v>
      </c>
      <c r="V131" s="46">
        <f t="shared" ca="1" si="46"/>
        <v>19887715.834010102</v>
      </c>
      <c r="W131" s="52">
        <f t="shared" ca="1" si="44"/>
        <v>20</v>
      </c>
      <c r="X131" s="55">
        <v>171</v>
      </c>
      <c r="Y131" s="19">
        <v>21</v>
      </c>
      <c r="Z131" s="44">
        <v>5.4581412000000003E-2</v>
      </c>
      <c r="AA131" s="17">
        <v>43807</v>
      </c>
      <c r="AB131" s="19">
        <v>13</v>
      </c>
      <c r="AC131" s="19">
        <v>250000</v>
      </c>
      <c r="AD131" s="18" t="s">
        <v>17</v>
      </c>
      <c r="AE131" s="18" t="s">
        <v>22</v>
      </c>
      <c r="AF131" s="20">
        <f t="shared" ca="1" si="47"/>
        <v>20897696.225742452</v>
      </c>
      <c r="AG131" s="40"/>
      <c r="AH131" s="19">
        <f t="shared" ca="1" si="61"/>
        <v>844725.12921210006</v>
      </c>
      <c r="AI131" s="19">
        <f t="shared" ca="1" si="61"/>
        <v>866097.84561600012</v>
      </c>
      <c r="AJ131" s="19">
        <f t="shared" ca="1" si="61"/>
        <v>921300.1211775</v>
      </c>
      <c r="AK131" s="19">
        <f t="shared" ca="1" si="61"/>
        <v>1029610.110615</v>
      </c>
      <c r="AL131" s="19">
        <f t="shared" ca="1" si="61"/>
        <v>1011351.2637657</v>
      </c>
      <c r="AM131" s="19">
        <f t="shared" ca="1" si="61"/>
        <v>936506.50256070017</v>
      </c>
      <c r="AN131" s="19">
        <f t="shared" ca="1" si="61"/>
        <v>984811.0521807</v>
      </c>
      <c r="AO131" s="19">
        <f t="shared" ca="1" si="61"/>
        <v>1004811.0460728002</v>
      </c>
      <c r="AP131" s="19">
        <f t="shared" ca="1" si="61"/>
        <v>1031465.878623</v>
      </c>
      <c r="AQ131" s="19">
        <f t="shared" ca="1" si="61"/>
        <v>1065594.2710112999</v>
      </c>
      <c r="AR131" s="19">
        <f t="shared" ca="1" si="61"/>
        <v>1053250.6846875001</v>
      </c>
      <c r="AS131" s="19">
        <f t="shared" ca="1" si="61"/>
        <v>1013175.6474618001</v>
      </c>
      <c r="AT131" s="19">
        <f t="shared" ca="1" si="61"/>
        <v>1008060.0046221</v>
      </c>
      <c r="AU131" s="19">
        <f t="shared" ca="1" si="61"/>
        <v>1024912.0155770999</v>
      </c>
      <c r="AV131" s="19">
        <f t="shared" ca="1" si="61"/>
        <v>1015589.5104074999</v>
      </c>
      <c r="AW131" s="19">
        <f t="shared" ca="1" si="59"/>
        <v>1061240.038869</v>
      </c>
      <c r="AX131" s="19">
        <f t="shared" ca="1" si="59"/>
        <v>1011629.6289669001</v>
      </c>
      <c r="AY131" s="19">
        <f t="shared" ca="1" si="59"/>
        <v>995147.40707820002</v>
      </c>
      <c r="AZ131" s="19">
        <f t="shared" ca="1" si="59"/>
        <v>1010547.5524740001</v>
      </c>
      <c r="BA131" s="19">
        <f t="shared" ca="1" si="59"/>
        <v>997890.12303119991</v>
      </c>
      <c r="BB131" s="19">
        <f t="shared" ca="1" si="59"/>
        <v>1009980.3917323488</v>
      </c>
      <c r="BC131" s="19" t="str">
        <f t="shared" ca="1" si="59"/>
        <v/>
      </c>
      <c r="BD131" s="19" t="str">
        <f t="shared" ca="1" si="59"/>
        <v/>
      </c>
      <c r="BE131" s="19" t="str">
        <f t="shared" ca="1" si="59"/>
        <v/>
      </c>
      <c r="BF131" s="19" t="str">
        <f t="shared" ca="1" si="59"/>
        <v/>
      </c>
      <c r="BG131" s="19" t="str">
        <f t="shared" ca="1" si="59"/>
        <v/>
      </c>
      <c r="BH131" s="19" t="str">
        <f t="shared" ca="1" si="59"/>
        <v/>
      </c>
      <c r="BI131" s="19" t="str">
        <f t="shared" ca="1" si="59"/>
        <v/>
      </c>
      <c r="BJ131" s="19" t="str">
        <f t="shared" ca="1" si="59"/>
        <v/>
      </c>
      <c r="BK131" s="19" t="str">
        <f t="shared" ca="1" si="59"/>
        <v/>
      </c>
      <c r="BL131" s="19" t="str">
        <f t="shared" ca="1" si="59"/>
        <v/>
      </c>
      <c r="BM131" s="19" t="str">
        <f t="shared" ca="1" si="60"/>
        <v/>
      </c>
      <c r="BN131" s="19" t="str">
        <f t="shared" ca="1" si="60"/>
        <v/>
      </c>
      <c r="BO131" s="19" t="str">
        <f t="shared" ca="1" si="60"/>
        <v/>
      </c>
      <c r="BP131" s="19" t="str">
        <f t="shared" ca="1" si="60"/>
        <v/>
      </c>
      <c r="BQ131" s="20" t="str">
        <f t="shared" ca="1" si="60"/>
        <v/>
      </c>
    </row>
    <row r="132" spans="10:69" x14ac:dyDescent="0.25">
      <c r="J132" s="85">
        <f t="shared" ca="1" si="35"/>
        <v>0</v>
      </c>
      <c r="K132" s="86">
        <f t="shared" ca="1" si="36"/>
        <v>0</v>
      </c>
      <c r="L132" s="86">
        <f t="shared" ca="1" si="37"/>
        <v>0</v>
      </c>
      <c r="M132" s="86">
        <f t="shared" ca="1" si="38"/>
        <v>0</v>
      </c>
      <c r="N132" s="86">
        <f t="shared" ca="1" si="39"/>
        <v>0</v>
      </c>
      <c r="O132" s="87">
        <f t="shared" ca="1" si="40"/>
        <v>0</v>
      </c>
      <c r="P132" s="48">
        <f t="shared" ca="1" si="41"/>
        <v>0</v>
      </c>
      <c r="Q132" s="49">
        <f t="shared" si="54"/>
        <v>0.97</v>
      </c>
      <c r="R132" s="49">
        <f t="shared" si="55"/>
        <v>0.5</v>
      </c>
      <c r="S132" s="50">
        <f t="array" aca="1" ref="S132" ca="1">IF($U132=0,0,SUM(OFFSET($AH132,0,$W132,1,$U132)/OFFSET($AH$3,0,0,1,$U132)))</f>
        <v>0</v>
      </c>
      <c r="T132" s="51">
        <f t="array" aca="1" ref="T132" ca="1">IF(U132=0,0,SUM(OFFSET(AH132,0,W132,1,U132)))</f>
        <v>0</v>
      </c>
      <c r="U132" s="51">
        <f t="shared" ca="1" si="49"/>
        <v>0</v>
      </c>
      <c r="V132" s="46">
        <f t="shared" ca="1" si="46"/>
        <v>8572376.3631469999</v>
      </c>
      <c r="W132" s="52">
        <f t="shared" ca="1" si="44"/>
        <v>20</v>
      </c>
      <c r="X132" s="55">
        <v>270</v>
      </c>
      <c r="Y132" s="19">
        <v>6</v>
      </c>
      <c r="Z132" s="44">
        <v>3.7741077999999997E-2</v>
      </c>
      <c r="AA132" s="17">
        <v>43808</v>
      </c>
      <c r="AB132" s="19">
        <v>13</v>
      </c>
      <c r="AC132" s="19">
        <v>500000</v>
      </c>
      <c r="AD132" s="18" t="s">
        <v>19</v>
      </c>
      <c r="AE132" s="18" t="s">
        <v>22</v>
      </c>
      <c r="AF132" s="20">
        <f t="shared" ca="1" si="47"/>
        <v>8572376.3631469999</v>
      </c>
      <c r="AG132" s="40"/>
      <c r="AH132" s="19">
        <f t="shared" ca="1" si="61"/>
        <v>1309194.5935803</v>
      </c>
      <c r="AI132" s="19">
        <f t="shared" ca="1" si="61"/>
        <v>1313932.9859231999</v>
      </c>
      <c r="AJ132" s="19">
        <f t="shared" ca="1" si="61"/>
        <v>1431186.9670535999</v>
      </c>
      <c r="AK132" s="19">
        <f t="shared" ca="1" si="61"/>
        <v>1551801.7911798998</v>
      </c>
      <c r="AL132" s="19">
        <f t="shared" ca="1" si="61"/>
        <v>1509716.7151020998</v>
      </c>
      <c r="AM132" s="19">
        <f t="shared" ca="1" si="61"/>
        <v>1456543.3103078997</v>
      </c>
      <c r="AN132" s="19" t="str">
        <f t="shared" ca="1" si="61"/>
        <v/>
      </c>
      <c r="AO132" s="19" t="str">
        <f t="shared" ca="1" si="61"/>
        <v/>
      </c>
      <c r="AP132" s="19" t="str">
        <f t="shared" ca="1" si="61"/>
        <v/>
      </c>
      <c r="AQ132" s="19" t="str">
        <f t="shared" ca="1" si="61"/>
        <v/>
      </c>
      <c r="AR132" s="19" t="str">
        <f t="shared" ca="1" si="61"/>
        <v/>
      </c>
      <c r="AS132" s="19" t="str">
        <f t="shared" ca="1" si="61"/>
        <v/>
      </c>
      <c r="AT132" s="19" t="str">
        <f t="shared" ca="1" si="61"/>
        <v/>
      </c>
      <c r="AU132" s="19" t="str">
        <f t="shared" ca="1" si="61"/>
        <v/>
      </c>
      <c r="AV132" s="19" t="str">
        <f t="shared" ca="1" si="61"/>
        <v/>
      </c>
      <c r="AW132" s="19" t="str">
        <f t="shared" ca="1" si="61"/>
        <v/>
      </c>
      <c r="AX132" s="19" t="str">
        <f t="shared" ca="1" si="59"/>
        <v/>
      </c>
      <c r="AY132" s="19" t="str">
        <f t="shared" ca="1" si="59"/>
        <v/>
      </c>
      <c r="AZ132" s="19" t="str">
        <f t="shared" ca="1" si="59"/>
        <v/>
      </c>
      <c r="BA132" s="19" t="str">
        <f t="shared" ca="1" si="59"/>
        <v/>
      </c>
      <c r="BB132" s="19" t="str">
        <f t="shared" ca="1" si="59"/>
        <v/>
      </c>
      <c r="BC132" s="19" t="str">
        <f t="shared" ca="1" si="59"/>
        <v/>
      </c>
      <c r="BD132" s="19" t="str">
        <f t="shared" ca="1" si="59"/>
        <v/>
      </c>
      <c r="BE132" s="19" t="str">
        <f t="shared" ca="1" si="59"/>
        <v/>
      </c>
      <c r="BF132" s="19" t="str">
        <f t="shared" ca="1" si="59"/>
        <v/>
      </c>
      <c r="BG132" s="19" t="str">
        <f t="shared" ca="1" si="59"/>
        <v/>
      </c>
      <c r="BH132" s="19" t="str">
        <f t="shared" ca="1" si="59"/>
        <v/>
      </c>
      <c r="BI132" s="19" t="str">
        <f t="shared" ca="1" si="59"/>
        <v/>
      </c>
      <c r="BJ132" s="19" t="str">
        <f t="shared" ca="1" si="59"/>
        <v/>
      </c>
      <c r="BK132" s="19" t="str">
        <f t="shared" ca="1" si="59"/>
        <v/>
      </c>
      <c r="BL132" s="19" t="str">
        <f t="shared" ca="1" si="59"/>
        <v/>
      </c>
      <c r="BM132" s="19" t="str">
        <f t="shared" ca="1" si="60"/>
        <v/>
      </c>
      <c r="BN132" s="19" t="str">
        <f t="shared" ca="1" si="60"/>
        <v/>
      </c>
      <c r="BO132" s="19" t="str">
        <f t="shared" ca="1" si="60"/>
        <v/>
      </c>
      <c r="BP132" s="19" t="str">
        <f t="shared" ca="1" si="60"/>
        <v/>
      </c>
      <c r="BQ132" s="20" t="str">
        <f t="shared" ca="1" si="60"/>
        <v/>
      </c>
    </row>
    <row r="133" spans="10:69" x14ac:dyDescent="0.25">
      <c r="J133" s="85">
        <f t="shared" ref="J133:J196" ca="1" si="62">IF(OR($U133&lt;J$3,$J$2&lt;0),0,((OFFSET($AH133,0,$W133+J$2,1,1)/J$4)*$Q133*$R133))</f>
        <v>92852.680329172348</v>
      </c>
      <c r="K133" s="86">
        <f t="shared" ref="K133:K196" ca="1" si="63">IF(OR($U133&lt;K$3,$K$2&lt;0),0,((OFFSET($AH133,0,$W133+K$2,1,1)/K$4)*$Q133*$R133))</f>
        <v>88595.497353048137</v>
      </c>
      <c r="L133" s="86">
        <f t="shared" ref="L133:L196" ca="1" si="64">IF(OR($U133&lt;L$3,$L$2&lt;0),0,((OFFSET($AH133,0,$W133+L$2,1,1)/L$4)*$Q133*$R133))</f>
        <v>88595.497353048137</v>
      </c>
      <c r="M133" s="86">
        <f t="shared" ref="M133:M196" ca="1" si="65">IF(OR($U133&lt;M$3,$M$2&lt;0),0,((OFFSET($AH133,0,$W133+M$2,1,1)/M$4)*$Q133*$R133))</f>
        <v>80648.646766364895</v>
      </c>
      <c r="N133" s="86">
        <f t="shared" ref="N133:N196" ca="1" si="66">IF(OR($U133&lt;N$3,$N$2&lt;0),0,((OFFSET($AH133,0,$W133+N$2,1,1)/N$4)*$Q133*$R133))</f>
        <v>76942.568077291726</v>
      </c>
      <c r="O133" s="87">
        <f t="shared" ref="O133:O196" ca="1" si="67">IF(OR($U133&lt;O$3,$O$2&lt;0),0,((OFFSET($AH133,0,$W133+O$2,1,1)/O$4)*$Q133*$R133))</f>
        <v>73403.013480097754</v>
      </c>
      <c r="P133" s="48">
        <f t="shared" ref="P133:P154" ca="1" si="68">Q133*R133*S133</f>
        <v>566987.87167695945</v>
      </c>
      <c r="Q133" s="49">
        <f t="shared" ref="Q133:Q164" si="69">IF($E$5,VLOOKUP($AE133,$D$6:$E$11,2,0),1)</f>
        <v>0.98</v>
      </c>
      <c r="R133" s="49">
        <f t="shared" ref="R133:R164" si="70">IF($G$5,VLOOKUP($AD133,$F$6:$G$11,2,0),1)</f>
        <v>0.97</v>
      </c>
      <c r="S133" s="50">
        <f t="array" aca="1" ref="S133" ca="1">IF($U133=0,0,SUM(OFFSET($AH133,0,$W133,1,$U133)/OFFSET($AH$3,0,0,1,$U133)))</f>
        <v>596452.63168205286</v>
      </c>
      <c r="T133" s="51">
        <f t="array" aca="1" ref="T133" ca="1">IF(U133=0,0,SUM(OFFSET(AH133,0,W133,1,U133)))</f>
        <v>687425.64341447363</v>
      </c>
      <c r="U133" s="51">
        <f t="shared" ca="1" si="49"/>
        <v>7</v>
      </c>
      <c r="V133" s="46">
        <f t="shared" ca="1" si="46"/>
        <v>1916046.9130144496</v>
      </c>
      <c r="W133" s="52">
        <f t="shared" ref="W133:W196" ca="1" si="71">IF($AA133&gt;$A$3,0,DATEDIF(AA133,$A$3,"m"))</f>
        <v>20</v>
      </c>
      <c r="X133" s="55">
        <v>275</v>
      </c>
      <c r="Y133" s="19">
        <v>27</v>
      </c>
      <c r="Z133" s="44">
        <v>5.2773869999999997E-3</v>
      </c>
      <c r="AA133" s="17">
        <v>43811</v>
      </c>
      <c r="AB133" s="19">
        <v>80</v>
      </c>
      <c r="AC133" s="19">
        <v>250000</v>
      </c>
      <c r="AD133" s="18" t="s">
        <v>17</v>
      </c>
      <c r="AE133" s="18" t="s">
        <v>20</v>
      </c>
      <c r="AF133" s="20">
        <f t="shared" ca="1" si="47"/>
        <v>2603472.5564289233</v>
      </c>
      <c r="AG133" s="40"/>
      <c r="AH133" s="19">
        <f t="shared" ca="1" si="61"/>
        <v>80827.403814599995</v>
      </c>
      <c r="AI133" s="19">
        <f t="shared" ca="1" si="61"/>
        <v>84370.905315749987</v>
      </c>
      <c r="AJ133" s="19">
        <f t="shared" ca="1" si="61"/>
        <v>94296.350915999981</v>
      </c>
      <c r="AK133" s="19">
        <f t="shared" ca="1" si="61"/>
        <v>97303.801832624988</v>
      </c>
      <c r="AL133" s="19">
        <f t="shared" ca="1" si="61"/>
        <v>97463.442789374996</v>
      </c>
      <c r="AM133" s="19">
        <f t="shared" ca="1" si="61"/>
        <v>91195.754118824989</v>
      </c>
      <c r="AN133" s="19">
        <f t="shared" ca="1" si="61"/>
        <v>93976.805133149988</v>
      </c>
      <c r="AO133" s="19">
        <f t="shared" ca="1" si="61"/>
        <v>96513.117325349987</v>
      </c>
      <c r="AP133" s="19">
        <f t="shared" ca="1" si="61"/>
        <v>98805.350368799991</v>
      </c>
      <c r="AQ133" s="19">
        <f t="shared" ca="1" si="61"/>
        <v>101627.1691977</v>
      </c>
      <c r="AR133" s="19">
        <f t="shared" ca="1" si="61"/>
        <v>100544.11745062498</v>
      </c>
      <c r="AS133" s="19">
        <f t="shared" ca="1" si="61"/>
        <v>96469.974686624992</v>
      </c>
      <c r="AT133" s="19">
        <f t="shared" ca="1" si="61"/>
        <v>98312.046618974986</v>
      </c>
      <c r="AU133" s="19">
        <f t="shared" ca="1" si="61"/>
        <v>97312.245651824996</v>
      </c>
      <c r="AV133" s="19">
        <f t="shared" ca="1" si="61"/>
        <v>96971.458386300001</v>
      </c>
      <c r="AW133" s="19">
        <f t="shared" ca="1" si="61"/>
        <v>101808.315506475</v>
      </c>
      <c r="AX133" s="19">
        <f t="shared" ref="AX133:BM148" ca="1" si="72">IF(AX$4&lt;=$Y133,(VLOOKUP(DATE(YEAR($AA133),MONTH($AA133)+AX$4,DAY($AA133)),INDIRECT($AF$3),IF($AD133="USD",2,IF($AD133="EUR",3,IF($AD133="YEN",4,5))),0))*$Z133*$AC133,"")</f>
        <v>97838.401135724998</v>
      </c>
      <c r="AY133" s="19">
        <f t="shared" ca="1" si="72"/>
        <v>94570.379235974979</v>
      </c>
      <c r="AZ133" s="19">
        <f t="shared" ca="1" si="72"/>
        <v>98248.454105624987</v>
      </c>
      <c r="BA133" s="19">
        <f t="shared" ca="1" si="72"/>
        <v>97591.419424124979</v>
      </c>
      <c r="BB133" s="19">
        <f t="shared" ca="1" si="72"/>
        <v>97677.972153558119</v>
      </c>
      <c r="BC133" s="19">
        <f t="shared" ca="1" si="72"/>
        <v>97859.53315874243</v>
      </c>
      <c r="BD133" s="19">
        <f t="shared" ca="1" si="72"/>
        <v>98041.549985828722</v>
      </c>
      <c r="BE133" s="19">
        <f t="shared" ca="1" si="72"/>
        <v>98212.591745122205</v>
      </c>
      <c r="BF133" s="19">
        <f t="shared" ca="1" si="72"/>
        <v>98384.359761201966</v>
      </c>
      <c r="BG133" s="19">
        <f t="shared" ca="1" si="72"/>
        <v>98551.349396789112</v>
      </c>
      <c r="BH133" s="19">
        <f t="shared" ca="1" si="72"/>
        <v>98698.287213231131</v>
      </c>
      <c r="BI133" s="19" t="str">
        <f t="shared" ca="1" si="72"/>
        <v/>
      </c>
      <c r="BJ133" s="19" t="str">
        <f t="shared" ca="1" si="72"/>
        <v/>
      </c>
      <c r="BK133" s="19" t="str">
        <f t="shared" ca="1" si="72"/>
        <v/>
      </c>
      <c r="BL133" s="19" t="str">
        <f t="shared" ca="1" si="72"/>
        <v/>
      </c>
      <c r="BM133" s="19" t="str">
        <f t="shared" ca="1" si="72"/>
        <v/>
      </c>
      <c r="BN133" s="19" t="str">
        <f t="shared" ref="BL133:BQ152" ca="1" si="73">IF(BN$4&lt;=$Y133,(VLOOKUP(DATE(YEAR($AA133),MONTH($AA133)+BN$4,DAY($AA133)),INDIRECT($AF$3),IF($AD133="USD",2,IF($AD133="EUR",3,IF($AD133="YEN",4,5))),0))*$Z133*$AC133,"")</f>
        <v/>
      </c>
      <c r="BO133" s="19" t="str">
        <f t="shared" ca="1" si="73"/>
        <v/>
      </c>
      <c r="BP133" s="19" t="str">
        <f t="shared" ca="1" si="73"/>
        <v/>
      </c>
      <c r="BQ133" s="20" t="str">
        <f t="shared" ca="1" si="73"/>
        <v/>
      </c>
    </row>
    <row r="134" spans="10:69" x14ac:dyDescent="0.25">
      <c r="J134" s="85">
        <f t="shared" ca="1" si="62"/>
        <v>9641.158622671077</v>
      </c>
      <c r="K134" s="86">
        <f t="shared" ca="1" si="63"/>
        <v>9196.8585495513507</v>
      </c>
      <c r="L134" s="86">
        <f t="shared" ca="1" si="64"/>
        <v>9196.8585495513507</v>
      </c>
      <c r="M134" s="86">
        <f t="shared" ca="1" si="65"/>
        <v>8367.9453092375607</v>
      </c>
      <c r="N134" s="86">
        <f t="shared" ca="1" si="66"/>
        <v>7981.5823917939751</v>
      </c>
      <c r="O134" s="87">
        <f t="shared" ca="1" si="67"/>
        <v>7612.7238492335646</v>
      </c>
      <c r="P134" s="48">
        <f t="shared" ca="1" si="68"/>
        <v>51573.320303533103</v>
      </c>
      <c r="Q134" s="49">
        <f t="shared" si="69"/>
        <v>0.95</v>
      </c>
      <c r="R134" s="49">
        <f t="shared" si="70"/>
        <v>0.995</v>
      </c>
      <c r="S134" s="50">
        <f t="array" aca="1" ref="S134" ca="1">IF($U134=0,0,SUM(OFFSET($AH134,0,$W134,1,$U134)/OFFSET($AH$3,0,0,1,$U134)))</f>
        <v>54560.508123282845</v>
      </c>
      <c r="T134" s="51">
        <f t="array" aca="1" ref="T134" ca="1">IF(U134=0,0,SUM(OFFSET(AH134,0,W134,1,U134)))</f>
        <v>61438.491962660926</v>
      </c>
      <c r="U134" s="51">
        <f t="shared" ca="1" si="49"/>
        <v>6</v>
      </c>
      <c r="V134" s="46">
        <f t="shared" ref="V134:V197" ca="1" si="74">IF(W134="−",0,IF(W134&gt;Y134,AF134,SUM(OFFSET(AG134,0,0,1,W134+1)
)))</f>
        <v>202585.47024051714</v>
      </c>
      <c r="W134" s="52">
        <f t="shared" ca="1" si="71"/>
        <v>20</v>
      </c>
      <c r="X134" s="55">
        <v>144</v>
      </c>
      <c r="Y134" s="19">
        <v>26</v>
      </c>
      <c r="Z134" s="44">
        <v>1.060461E-2</v>
      </c>
      <c r="AA134" s="17">
        <v>43824</v>
      </c>
      <c r="AB134" s="19">
        <v>100</v>
      </c>
      <c r="AC134" s="19">
        <v>1400000</v>
      </c>
      <c r="AD134" s="18" t="s">
        <v>25</v>
      </c>
      <c r="AE134" s="18" t="s">
        <v>18</v>
      </c>
      <c r="AF134" s="20">
        <f t="shared" ref="AF134:AF197" ca="1" si="75">SUM(AH134:BQ134)</f>
        <v>264023.96220317803</v>
      </c>
      <c r="AG134" s="40"/>
      <c r="AH134" s="19">
        <f t="shared" ref="AH134:AW149" ca="1" si="76">IF(AH$4&lt;=$Y134,(VLOOKUP(DATE(YEAR($AA134),MONTH($AA134)+AH$4,DAY($AA134)),INDIRECT($AF$3),IF($AD134="USD",2,IF($AD134="EUR",3,IF($AD134="YEN",4,5))),0))*$Z134*$AC134,"")</f>
        <v>8371.4848634339996</v>
      </c>
      <c r="AI134" s="19">
        <f t="shared" ca="1" si="76"/>
        <v>8551.4238859140005</v>
      </c>
      <c r="AJ134" s="19">
        <f t="shared" ca="1" si="76"/>
        <v>10571.476956516</v>
      </c>
      <c r="AK134" s="19">
        <f t="shared" ca="1" si="76"/>
        <v>10303.95870189</v>
      </c>
      <c r="AL134" s="19">
        <f t="shared" ca="1" si="76"/>
        <v>9928.536419592001</v>
      </c>
      <c r="AM134" s="19">
        <f t="shared" ca="1" si="76"/>
        <v>9593.0362521000006</v>
      </c>
      <c r="AN134" s="19">
        <f t="shared" ca="1" si="76"/>
        <v>9998.2850604840005</v>
      </c>
      <c r="AO134" s="19">
        <f t="shared" ca="1" si="76"/>
        <v>10441.332940752001</v>
      </c>
      <c r="AP134" s="19">
        <f t="shared" ca="1" si="76"/>
        <v>10877.863227714</v>
      </c>
      <c r="AQ134" s="19">
        <f t="shared" ca="1" si="76"/>
        <v>10852.817259816</v>
      </c>
      <c r="AR134" s="19">
        <f t="shared" ca="1" si="76"/>
        <v>10791.21932217</v>
      </c>
      <c r="AS134" s="19">
        <f t="shared" ca="1" si="76"/>
        <v>10723.326488028</v>
      </c>
      <c r="AT134" s="19">
        <f t="shared" ca="1" si="76"/>
        <v>10653.845083308001</v>
      </c>
      <c r="AU134" s="19">
        <f t="shared" ca="1" si="76"/>
        <v>10370.545048080001</v>
      </c>
      <c r="AV134" s="19">
        <f t="shared" ca="1" si="76"/>
        <v>10405.493600796</v>
      </c>
      <c r="AW134" s="19">
        <f t="shared" ca="1" si="76"/>
        <v>10331.394948882002</v>
      </c>
      <c r="AX134" s="19">
        <f t="shared" ca="1" si="72"/>
        <v>10035.015187680001</v>
      </c>
      <c r="AY134" s="19">
        <f t="shared" ca="1" si="72"/>
        <v>9686.3907548520001</v>
      </c>
      <c r="AZ134" s="19">
        <f t="shared" ca="1" si="72"/>
        <v>9915.9614730539997</v>
      </c>
      <c r="BA134" s="19">
        <f t="shared" ca="1" si="72"/>
        <v>10182.062765455124</v>
      </c>
      <c r="BB134" s="19">
        <f t="shared" ca="1" si="72"/>
        <v>10199.585953632453</v>
      </c>
      <c r="BC134" s="19">
        <f t="shared" ca="1" si="72"/>
        <v>10216.029068530992</v>
      </c>
      <c r="BD134" s="19">
        <f t="shared" ca="1" si="72"/>
        <v>10232.519828725473</v>
      </c>
      <c r="BE134" s="19">
        <f t="shared" ca="1" si="72"/>
        <v>10248.021886914712</v>
      </c>
      <c r="BF134" s="19">
        <f t="shared" ca="1" si="72"/>
        <v>10263.595114642187</v>
      </c>
      <c r="BG134" s="19">
        <f t="shared" ca="1" si="72"/>
        <v>10278.740110215105</v>
      </c>
      <c r="BH134" s="19" t="str">
        <f t="shared" ca="1" si="72"/>
        <v/>
      </c>
      <c r="BI134" s="19" t="str">
        <f t="shared" ca="1" si="72"/>
        <v/>
      </c>
      <c r="BJ134" s="19" t="str">
        <f t="shared" ca="1" si="72"/>
        <v/>
      </c>
      <c r="BK134" s="19" t="str">
        <f t="shared" ca="1" si="72"/>
        <v/>
      </c>
      <c r="BL134" s="19" t="str">
        <f t="shared" ca="1" si="72"/>
        <v/>
      </c>
      <c r="BM134" s="19" t="str">
        <f t="shared" ca="1" si="72"/>
        <v/>
      </c>
      <c r="BN134" s="19" t="str">
        <f t="shared" ca="1" si="73"/>
        <v/>
      </c>
      <c r="BO134" s="19" t="str">
        <f t="shared" ca="1" si="73"/>
        <v/>
      </c>
      <c r="BP134" s="19" t="str">
        <f t="shared" ca="1" si="73"/>
        <v/>
      </c>
      <c r="BQ134" s="20" t="str">
        <f t="shared" ca="1" si="73"/>
        <v/>
      </c>
    </row>
    <row r="135" spans="10:69" x14ac:dyDescent="0.25">
      <c r="J135" s="85">
        <f t="shared" ca="1" si="62"/>
        <v>160484.50712604079</v>
      </c>
      <c r="K135" s="86">
        <f t="shared" ca="1" si="63"/>
        <v>153190.65638640887</v>
      </c>
      <c r="L135" s="86">
        <f t="shared" ca="1" si="64"/>
        <v>153190.65638640887</v>
      </c>
      <c r="M135" s="86">
        <f t="shared" ca="1" si="65"/>
        <v>139563.05763136208</v>
      </c>
      <c r="N135" s="86">
        <f t="shared" ca="1" si="66"/>
        <v>133202.12961178593</v>
      </c>
      <c r="O135" s="87">
        <f t="shared" ca="1" si="67"/>
        <v>127123.07279177614</v>
      </c>
      <c r="P135" s="48">
        <f t="shared" ca="1" si="68"/>
        <v>1207260.6323490629</v>
      </c>
      <c r="Q135" s="49">
        <f t="shared" si="69"/>
        <v>0.97</v>
      </c>
      <c r="R135" s="49">
        <f t="shared" si="70"/>
        <v>0.5</v>
      </c>
      <c r="S135" s="50">
        <f t="array" aca="1" ref="S135" ca="1">IF($U135=0,0,SUM(OFFSET($AH135,0,$W135,1,$U135)/OFFSET($AH$3,0,0,1,$U135)))</f>
        <v>2489197.1801011609</v>
      </c>
      <c r="T135" s="51">
        <f t="array" aca="1" ref="T135" ca="1">IF(U135=0,0,SUM(OFFSET(AH135,0,W135,1,U135)))</f>
        <v>3003777.6066983147</v>
      </c>
      <c r="U135" s="51">
        <f t="shared" ca="1" si="49"/>
        <v>9</v>
      </c>
      <c r="V135" s="46">
        <f t="shared" ca="1" si="74"/>
        <v>6498376.1006856328</v>
      </c>
      <c r="W135" s="52">
        <f t="shared" ca="1" si="71"/>
        <v>20</v>
      </c>
      <c r="X135" s="55">
        <v>260</v>
      </c>
      <c r="Y135" s="19">
        <v>29</v>
      </c>
      <c r="Z135" s="44">
        <v>3.8177304000000002E-2</v>
      </c>
      <c r="AA135" s="17">
        <v>43824</v>
      </c>
      <c r="AB135" s="19">
        <v>13</v>
      </c>
      <c r="AC135" s="19">
        <v>100000</v>
      </c>
      <c r="AD135" s="18" t="s">
        <v>19</v>
      </c>
      <c r="AE135" s="18" t="s">
        <v>22</v>
      </c>
      <c r="AF135" s="20">
        <f t="shared" ca="1" si="75"/>
        <v>9502153.7073839474</v>
      </c>
      <c r="AG135" s="40"/>
      <c r="AH135" s="19">
        <f t="shared" ca="1" si="76"/>
        <v>260721.97156896003</v>
      </c>
      <c r="AI135" s="19">
        <f t="shared" ca="1" si="76"/>
        <v>265023.40841064003</v>
      </c>
      <c r="AJ135" s="19">
        <f t="shared" ca="1" si="76"/>
        <v>326130.76473911997</v>
      </c>
      <c r="AK135" s="19">
        <f t="shared" ca="1" si="76"/>
        <v>306383.55424512003</v>
      </c>
      <c r="AL135" s="19">
        <f t="shared" ca="1" si="76"/>
        <v>299474.60754023999</v>
      </c>
      <c r="AM135" s="19">
        <f t="shared" ca="1" si="76"/>
        <v>296862.89817360003</v>
      </c>
      <c r="AN135" s="19">
        <f t="shared" ca="1" si="76"/>
        <v>317265.23120424</v>
      </c>
      <c r="AO135" s="19">
        <f t="shared" ca="1" si="76"/>
        <v>335589.95535120001</v>
      </c>
      <c r="AP135" s="19">
        <f t="shared" ca="1" si="76"/>
        <v>343526.25330672006</v>
      </c>
      <c r="AQ135" s="19">
        <f t="shared" ca="1" si="76"/>
        <v>345177.03993167996</v>
      </c>
      <c r="AR135" s="19">
        <f t="shared" ca="1" si="76"/>
        <v>343188.76593936002</v>
      </c>
      <c r="AS135" s="19">
        <f t="shared" ca="1" si="76"/>
        <v>348744.70899047999</v>
      </c>
      <c r="AT135" s="19">
        <f t="shared" ca="1" si="76"/>
        <v>345156.04241448001</v>
      </c>
      <c r="AU135" s="19">
        <f t="shared" ca="1" si="76"/>
        <v>342332.44901064003</v>
      </c>
      <c r="AV135" s="19">
        <f t="shared" ca="1" si="76"/>
        <v>343792.34911560005</v>
      </c>
      <c r="AW135" s="19">
        <f t="shared" ca="1" si="76"/>
        <v>345380.90673504007</v>
      </c>
      <c r="AX135" s="19">
        <f t="shared" ca="1" si="72"/>
        <v>342403.45879608003</v>
      </c>
      <c r="AY135" s="19">
        <f t="shared" ca="1" si="72"/>
        <v>329578.17529032001</v>
      </c>
      <c r="AZ135" s="19">
        <f t="shared" ca="1" si="72"/>
        <v>331551.17836104002</v>
      </c>
      <c r="BA135" s="19">
        <f t="shared" ca="1" si="72"/>
        <v>330092.38156107272</v>
      </c>
      <c r="BB135" s="19">
        <f t="shared" ca="1" si="72"/>
        <v>330895.89098152739</v>
      </c>
      <c r="BC135" s="19">
        <f t="shared" ca="1" si="72"/>
        <v>331649.87465098826</v>
      </c>
      <c r="BD135" s="19">
        <f t="shared" ca="1" si="72"/>
        <v>332406.04305097542</v>
      </c>
      <c r="BE135" s="19">
        <f t="shared" ca="1" si="72"/>
        <v>333116.87544434133</v>
      </c>
      <c r="BF135" s="19">
        <f t="shared" ca="1" si="72"/>
        <v>333830.97125038324</v>
      </c>
      <c r="BG135" s="19">
        <f t="shared" ca="1" si="72"/>
        <v>334525.43087111198</v>
      </c>
      <c r="BH135" s="19">
        <f t="shared" ca="1" si="72"/>
        <v>335136.68297138403</v>
      </c>
      <c r="BI135" s="19">
        <f t="shared" ca="1" si="72"/>
        <v>335796.60580161319</v>
      </c>
      <c r="BJ135" s="19">
        <f t="shared" ca="1" si="72"/>
        <v>336419.23167598987</v>
      </c>
      <c r="BK135" s="19" t="str">
        <f t="shared" ca="1" si="72"/>
        <v/>
      </c>
      <c r="BL135" s="19" t="str">
        <f t="shared" ca="1" si="72"/>
        <v/>
      </c>
      <c r="BM135" s="19" t="str">
        <f t="shared" ca="1" si="72"/>
        <v/>
      </c>
      <c r="BN135" s="19" t="str">
        <f t="shared" ca="1" si="73"/>
        <v/>
      </c>
      <c r="BO135" s="19" t="str">
        <f t="shared" ca="1" si="73"/>
        <v/>
      </c>
      <c r="BP135" s="19" t="str">
        <f t="shared" ca="1" si="73"/>
        <v/>
      </c>
      <c r="BQ135" s="20" t="str">
        <f t="shared" ca="1" si="73"/>
        <v/>
      </c>
    </row>
    <row r="136" spans="10:69" x14ac:dyDescent="0.25">
      <c r="J136" s="85">
        <f t="shared" ca="1" si="62"/>
        <v>0</v>
      </c>
      <c r="K136" s="86">
        <f t="shared" ca="1" si="63"/>
        <v>0</v>
      </c>
      <c r="L136" s="86">
        <f t="shared" ca="1" si="64"/>
        <v>0</v>
      </c>
      <c r="M136" s="86">
        <f t="shared" ca="1" si="65"/>
        <v>0</v>
      </c>
      <c r="N136" s="86">
        <f t="shared" ca="1" si="66"/>
        <v>0</v>
      </c>
      <c r="O136" s="87">
        <f t="shared" ca="1" si="67"/>
        <v>0</v>
      </c>
      <c r="P136" s="48">
        <f t="shared" ca="1" si="68"/>
        <v>0</v>
      </c>
      <c r="Q136" s="49">
        <f t="shared" si="69"/>
        <v>0.97</v>
      </c>
      <c r="R136" s="49">
        <f t="shared" si="70"/>
        <v>0.5</v>
      </c>
      <c r="S136" s="50">
        <f t="array" aca="1" ref="S136" ca="1">IF($U136=0,0,SUM(OFFSET($AH136,0,$W136,1,$U136)/OFFSET($AH$3,0,0,1,$U136)))</f>
        <v>0</v>
      </c>
      <c r="T136" s="51">
        <f t="array" aca="1" ref="T136" ca="1">IF(U136=0,0,SUM(OFFSET(AH136,0,W136,1,U136)))</f>
        <v>0</v>
      </c>
      <c r="U136" s="51">
        <f t="shared" ca="1" si="49"/>
        <v>0</v>
      </c>
      <c r="V136" s="46">
        <f t="shared" ca="1" si="74"/>
        <v>2976708.4390977747</v>
      </c>
      <c r="W136" s="52">
        <f t="shared" ca="1" si="71"/>
        <v>20</v>
      </c>
      <c r="X136" s="55">
        <v>222</v>
      </c>
      <c r="Y136" s="19">
        <v>4</v>
      </c>
      <c r="Z136" s="44">
        <v>3.8794166999999997E-2</v>
      </c>
      <c r="AA136" s="17">
        <v>43827</v>
      </c>
      <c r="AB136" s="19">
        <v>13</v>
      </c>
      <c r="AC136" s="19">
        <v>250000</v>
      </c>
      <c r="AD136" s="18" t="s">
        <v>19</v>
      </c>
      <c r="AE136" s="18" t="s">
        <v>22</v>
      </c>
      <c r="AF136" s="20">
        <f t="shared" ca="1" si="75"/>
        <v>2976708.4390977747</v>
      </c>
      <c r="AG136" s="40"/>
      <c r="AH136" s="19">
        <f t="shared" ca="1" si="76"/>
        <v>667041.45521062496</v>
      </c>
      <c r="AI136" s="19">
        <f t="shared" ca="1" si="76"/>
        <v>694859.78251214989</v>
      </c>
      <c r="AJ136" s="19">
        <f t="shared" ca="1" si="76"/>
        <v>831542.30124907487</v>
      </c>
      <c r="AK136" s="19">
        <f t="shared" ca="1" si="76"/>
        <v>783264.90012592496</v>
      </c>
      <c r="AL136" s="19" t="str">
        <f t="shared" ca="1" si="76"/>
        <v/>
      </c>
      <c r="AM136" s="19" t="str">
        <f t="shared" ca="1" si="76"/>
        <v/>
      </c>
      <c r="AN136" s="19" t="str">
        <f t="shared" ca="1" si="76"/>
        <v/>
      </c>
      <c r="AO136" s="19" t="str">
        <f t="shared" ca="1" si="76"/>
        <v/>
      </c>
      <c r="AP136" s="19" t="str">
        <f t="shared" ca="1" si="76"/>
        <v/>
      </c>
      <c r="AQ136" s="19" t="str">
        <f t="shared" ca="1" si="76"/>
        <v/>
      </c>
      <c r="AR136" s="19" t="str">
        <f t="shared" ca="1" si="76"/>
        <v/>
      </c>
      <c r="AS136" s="19" t="str">
        <f t="shared" ca="1" si="76"/>
        <v/>
      </c>
      <c r="AT136" s="19" t="str">
        <f t="shared" ca="1" si="76"/>
        <v/>
      </c>
      <c r="AU136" s="19" t="str">
        <f t="shared" ca="1" si="76"/>
        <v/>
      </c>
      <c r="AV136" s="19" t="str">
        <f t="shared" ca="1" si="76"/>
        <v/>
      </c>
      <c r="AW136" s="19" t="str">
        <f t="shared" ca="1" si="76"/>
        <v/>
      </c>
      <c r="AX136" s="19" t="str">
        <f t="shared" ca="1" si="72"/>
        <v/>
      </c>
      <c r="AY136" s="19" t="str">
        <f t="shared" ca="1" si="72"/>
        <v/>
      </c>
      <c r="AZ136" s="19" t="str">
        <f t="shared" ca="1" si="72"/>
        <v/>
      </c>
      <c r="BA136" s="19" t="str">
        <f t="shared" ca="1" si="72"/>
        <v/>
      </c>
      <c r="BB136" s="19" t="str">
        <f t="shared" ca="1" si="72"/>
        <v/>
      </c>
      <c r="BC136" s="19" t="str">
        <f t="shared" ca="1" si="72"/>
        <v/>
      </c>
      <c r="BD136" s="19" t="str">
        <f t="shared" ca="1" si="72"/>
        <v/>
      </c>
      <c r="BE136" s="19" t="str">
        <f t="shared" ca="1" si="72"/>
        <v/>
      </c>
      <c r="BF136" s="19" t="str">
        <f t="shared" ca="1" si="72"/>
        <v/>
      </c>
      <c r="BG136" s="19" t="str">
        <f t="shared" ca="1" si="72"/>
        <v/>
      </c>
      <c r="BH136" s="19" t="str">
        <f t="shared" ca="1" si="72"/>
        <v/>
      </c>
      <c r="BI136" s="19" t="str">
        <f t="shared" ca="1" si="72"/>
        <v/>
      </c>
      <c r="BJ136" s="19" t="str">
        <f t="shared" ca="1" si="72"/>
        <v/>
      </c>
      <c r="BK136" s="19" t="str">
        <f t="shared" ca="1" si="72"/>
        <v/>
      </c>
      <c r="BL136" s="19" t="str">
        <f t="shared" ca="1" si="73"/>
        <v/>
      </c>
      <c r="BM136" s="19" t="str">
        <f t="shared" ca="1" si="73"/>
        <v/>
      </c>
      <c r="BN136" s="19" t="str">
        <f t="shared" ca="1" si="73"/>
        <v/>
      </c>
      <c r="BO136" s="19" t="str">
        <f t="shared" ca="1" si="73"/>
        <v/>
      </c>
      <c r="BP136" s="19" t="str">
        <f t="shared" ca="1" si="73"/>
        <v/>
      </c>
      <c r="BQ136" s="20" t="str">
        <f t="shared" ca="1" si="73"/>
        <v/>
      </c>
    </row>
    <row r="137" spans="10:69" x14ac:dyDescent="0.25">
      <c r="J137" s="85">
        <f t="shared" ca="1" si="62"/>
        <v>419217.12234340457</v>
      </c>
      <c r="K137" s="86">
        <f t="shared" ca="1" si="63"/>
        <v>400004.5575782595</v>
      </c>
      <c r="L137" s="86">
        <f t="shared" ca="1" si="64"/>
        <v>400004.5575782595</v>
      </c>
      <c r="M137" s="86">
        <f t="shared" ca="1" si="65"/>
        <v>364138.45262113796</v>
      </c>
      <c r="N137" s="86">
        <f t="shared" ca="1" si="66"/>
        <v>347411.05944841262</v>
      </c>
      <c r="O137" s="87">
        <f t="shared" ca="1" si="67"/>
        <v>331434.66507993318</v>
      </c>
      <c r="P137" s="48">
        <f t="shared" ca="1" si="68"/>
        <v>3423570.9094995633</v>
      </c>
      <c r="Q137" s="49">
        <f t="shared" si="69"/>
        <v>1</v>
      </c>
      <c r="R137" s="49">
        <f t="shared" si="70"/>
        <v>0.97</v>
      </c>
      <c r="S137" s="50">
        <f t="array" aca="1" ref="S137" ca="1">IF($U137=0,0,SUM(OFFSET($AH137,0,$W137,1,$U137)/OFFSET($AH$3,0,0,1,$U137)))</f>
        <v>3529454.5458758385</v>
      </c>
      <c r="T137" s="51">
        <f t="array" aca="1" ref="T137" ca="1">IF(U137=0,0,SUM(OFFSET(AH137,0,W137,1,U137)))</f>
        <v>4356090.1521891896</v>
      </c>
      <c r="U137" s="51">
        <f t="shared" ca="1" si="49"/>
        <v>10</v>
      </c>
      <c r="V137" s="46">
        <f t="shared" ca="1" si="74"/>
        <v>8142958.0855634203</v>
      </c>
      <c r="W137" s="52">
        <f t="shared" ca="1" si="71"/>
        <v>19</v>
      </c>
      <c r="X137" s="55">
        <v>117</v>
      </c>
      <c r="Y137" s="19">
        <v>29</v>
      </c>
      <c r="Z137" s="44">
        <v>5.8412297000000002E-2</v>
      </c>
      <c r="AA137" s="17">
        <v>43832</v>
      </c>
      <c r="AB137" s="19">
        <v>12</v>
      </c>
      <c r="AC137" s="19">
        <v>100000</v>
      </c>
      <c r="AD137" s="18" t="s">
        <v>17</v>
      </c>
      <c r="AE137" s="18" t="s">
        <v>21</v>
      </c>
      <c r="AF137" s="20">
        <f t="shared" ca="1" si="75"/>
        <v>12499048.237752611</v>
      </c>
      <c r="AG137" s="40"/>
      <c r="AH137" s="19">
        <f t="shared" ca="1" si="76"/>
        <v>368806.48141344998</v>
      </c>
      <c r="AI137" s="19">
        <f t="shared" ca="1" si="76"/>
        <v>391309.23470973002</v>
      </c>
      <c r="AJ137" s="19">
        <f t="shared" ca="1" si="76"/>
        <v>454053.38765524997</v>
      </c>
      <c r="AK137" s="19">
        <f t="shared" ca="1" si="76"/>
        <v>424811.02353111003</v>
      </c>
      <c r="AL137" s="19">
        <f t="shared" ca="1" si="76"/>
        <v>407200.30010858004</v>
      </c>
      <c r="AM137" s="19">
        <f t="shared" ca="1" si="76"/>
        <v>411463.81366660999</v>
      </c>
      <c r="AN137" s="19">
        <f t="shared" ca="1" si="76"/>
        <v>428898.71607517003</v>
      </c>
      <c r="AO137" s="19">
        <f t="shared" ca="1" si="76"/>
        <v>429826.30335153005</v>
      </c>
      <c r="AP137" s="19">
        <f t="shared" ca="1" si="76"/>
        <v>451395.04401878006</v>
      </c>
      <c r="AQ137" s="19">
        <f t="shared" ca="1" si="76"/>
        <v>463398.18692931003</v>
      </c>
      <c r="AR137" s="19">
        <f t="shared" ca="1" si="76"/>
        <v>445804.40307291003</v>
      </c>
      <c r="AS137" s="19">
        <f t="shared" ca="1" si="76"/>
        <v>431524.93294829002</v>
      </c>
      <c r="AT137" s="19">
        <f t="shared" ca="1" si="76"/>
        <v>441043.80086741009</v>
      </c>
      <c r="AU137" s="19">
        <f t="shared" ca="1" si="76"/>
        <v>432512.68489055999</v>
      </c>
      <c r="AV137" s="19">
        <f t="shared" ca="1" si="76"/>
        <v>442807.85223681002</v>
      </c>
      <c r="AW137" s="19">
        <f t="shared" ca="1" si="76"/>
        <v>437187.42101946997</v>
      </c>
      <c r="AX137" s="19">
        <f t="shared" ca="1" si="72"/>
        <v>427818.08858067007</v>
      </c>
      <c r="AY137" s="19">
        <f t="shared" ca="1" si="72"/>
        <v>425875.87970542005</v>
      </c>
      <c r="AZ137" s="19">
        <f t="shared" ca="1" si="72"/>
        <v>427220.53078236</v>
      </c>
      <c r="BA137" s="19">
        <f t="shared" ca="1" si="72"/>
        <v>432182.60035402532</v>
      </c>
      <c r="BB137" s="19">
        <f t="shared" ca="1" si="72"/>
        <v>432994.6241826521</v>
      </c>
      <c r="BC137" s="19">
        <f t="shared" ca="1" si="72"/>
        <v>433808.43942161696</v>
      </c>
      <c r="BD137" s="19">
        <f t="shared" ca="1" si="72"/>
        <v>434572.96517066483</v>
      </c>
      <c r="BE137" s="19">
        <f t="shared" ca="1" si="72"/>
        <v>435340.52997800731</v>
      </c>
      <c r="BF137" s="19">
        <f t="shared" ca="1" si="72"/>
        <v>436086.54867513542</v>
      </c>
      <c r="BG137" s="19">
        <f t="shared" ca="1" si="72"/>
        <v>436742.83335890988</v>
      </c>
      <c r="BH137" s="19">
        <f t="shared" ca="1" si="72"/>
        <v>437451.01754747512</v>
      </c>
      <c r="BI137" s="19">
        <f t="shared" ca="1" si="72"/>
        <v>438118.84613083885</v>
      </c>
      <c r="BJ137" s="19">
        <f t="shared" ca="1" si="72"/>
        <v>438791.74736986426</v>
      </c>
      <c r="BK137" s="19" t="str">
        <f t="shared" ca="1" si="72"/>
        <v/>
      </c>
      <c r="BL137" s="19" t="str">
        <f t="shared" ca="1" si="73"/>
        <v/>
      </c>
      <c r="BM137" s="19" t="str">
        <f t="shared" ca="1" si="73"/>
        <v/>
      </c>
      <c r="BN137" s="19" t="str">
        <f t="shared" ca="1" si="73"/>
        <v/>
      </c>
      <c r="BO137" s="19" t="str">
        <f t="shared" ca="1" si="73"/>
        <v/>
      </c>
      <c r="BP137" s="19" t="str">
        <f t="shared" ca="1" si="73"/>
        <v/>
      </c>
      <c r="BQ137" s="20" t="str">
        <f t="shared" ca="1" si="73"/>
        <v/>
      </c>
    </row>
    <row r="138" spans="10:69" x14ac:dyDescent="0.25">
      <c r="J138" s="85">
        <f t="shared" ca="1" si="62"/>
        <v>272801.26088853308</v>
      </c>
      <c r="K138" s="86">
        <f t="shared" ca="1" si="63"/>
        <v>260413.06078275765</v>
      </c>
      <c r="L138" s="86">
        <f t="shared" ca="1" si="64"/>
        <v>260413.06078275765</v>
      </c>
      <c r="M138" s="86">
        <f t="shared" ca="1" si="65"/>
        <v>237264.57400089988</v>
      </c>
      <c r="N138" s="86">
        <f t="shared" ca="1" si="66"/>
        <v>226458.3905263796</v>
      </c>
      <c r="O138" s="87">
        <f t="shared" ca="1" si="67"/>
        <v>216130.27874582075</v>
      </c>
      <c r="P138" s="48">
        <f t="shared" ca="1" si="68"/>
        <v>3275210.2767258775</v>
      </c>
      <c r="Q138" s="49">
        <f t="shared" si="69"/>
        <v>1</v>
      </c>
      <c r="R138" s="49">
        <f t="shared" si="70"/>
        <v>0.5</v>
      </c>
      <c r="S138" s="50">
        <f t="array" aca="1" ref="S138" ca="1">IF($U138=0,0,SUM(OFFSET($AH138,0,$W138,1,$U138)/OFFSET($AH$3,0,0,1,$U138)))</f>
        <v>6550420.5534517551</v>
      </c>
      <c r="T138" s="51">
        <f t="array" aca="1" ref="T138" ca="1">IF(U138=0,0,SUM(OFFSET(AH138,0,W138,1,U138)))</f>
        <v>9427742.7934145648</v>
      </c>
      <c r="U138" s="51">
        <f t="shared" ca="1" si="49"/>
        <v>17</v>
      </c>
      <c r="V138" s="46">
        <f t="shared" ca="1" si="74"/>
        <v>10264673.307399997</v>
      </c>
      <c r="W138" s="52">
        <f t="shared" ca="1" si="71"/>
        <v>19</v>
      </c>
      <c r="X138" s="55">
        <v>185</v>
      </c>
      <c r="Y138" s="19">
        <v>36</v>
      </c>
      <c r="Z138" s="44">
        <v>2.5211035999999999E-2</v>
      </c>
      <c r="AA138" s="17">
        <v>43839</v>
      </c>
      <c r="AB138" s="19">
        <v>57</v>
      </c>
      <c r="AC138" s="19">
        <v>250000</v>
      </c>
      <c r="AD138" s="18" t="s">
        <v>19</v>
      </c>
      <c r="AE138" s="18" t="s">
        <v>24</v>
      </c>
      <c r="AF138" s="20">
        <f t="shared" ca="1" si="75"/>
        <v>19692416.100814559</v>
      </c>
      <c r="AG138" s="40"/>
      <c r="AH138" s="19">
        <f t="shared" ca="1" si="76"/>
        <v>438853.54585920001</v>
      </c>
      <c r="AI138" s="19">
        <f t="shared" ca="1" si="76"/>
        <v>478016.36918159993</v>
      </c>
      <c r="AJ138" s="19">
        <f t="shared" ca="1" si="76"/>
        <v>518301.71388189995</v>
      </c>
      <c r="AK138" s="19">
        <f t="shared" ca="1" si="76"/>
        <v>504245.30076010001</v>
      </c>
      <c r="AL138" s="19">
        <f t="shared" ca="1" si="76"/>
        <v>486485.38644989999</v>
      </c>
      <c r="AM138" s="19">
        <f t="shared" ca="1" si="76"/>
        <v>506780.90070579993</v>
      </c>
      <c r="AN138" s="19">
        <f t="shared" ca="1" si="76"/>
        <v>549425.36809980008</v>
      </c>
      <c r="AO138" s="19">
        <f t="shared" ca="1" si="76"/>
        <v>565590.0541071</v>
      </c>
      <c r="AP138" s="19">
        <f t="shared" ca="1" si="76"/>
        <v>577956.69754099997</v>
      </c>
      <c r="AQ138" s="19">
        <f t="shared" ca="1" si="76"/>
        <v>575765.85851259995</v>
      </c>
      <c r="AR138" s="19">
        <f t="shared" ca="1" si="76"/>
        <v>562233.83493959997</v>
      </c>
      <c r="AS138" s="19">
        <f t="shared" ca="1" si="76"/>
        <v>572247.65843880002</v>
      </c>
      <c r="AT138" s="19">
        <f t="shared" ca="1" si="76"/>
        <v>563478.62984209997</v>
      </c>
      <c r="AU138" s="19">
        <f t="shared" ca="1" si="76"/>
        <v>560525.78725059994</v>
      </c>
      <c r="AV138" s="19">
        <f t="shared" ca="1" si="76"/>
        <v>577453.73737280001</v>
      </c>
      <c r="AW138" s="19">
        <f t="shared" ca="1" si="76"/>
        <v>564134.74705400004</v>
      </c>
      <c r="AX138" s="19">
        <f t="shared" ca="1" si="72"/>
        <v>558697.35686469998</v>
      </c>
      <c r="AY138" s="19">
        <f t="shared" ca="1" si="72"/>
        <v>559530.58160449995</v>
      </c>
      <c r="AZ138" s="19">
        <f t="shared" ca="1" si="72"/>
        <v>544949.77893390006</v>
      </c>
      <c r="BA138" s="19">
        <f t="shared" ca="1" si="72"/>
        <v>545602.52177706617</v>
      </c>
      <c r="BB138" s="19">
        <f t="shared" ca="1" si="72"/>
        <v>546867.42764379107</v>
      </c>
      <c r="BC138" s="19">
        <f t="shared" ca="1" si="72"/>
        <v>548135.39440453833</v>
      </c>
      <c r="BD138" s="19">
        <f t="shared" ca="1" si="72"/>
        <v>549326.80495558353</v>
      </c>
      <c r="BE138" s="19">
        <f t="shared" ca="1" si="72"/>
        <v>550523.17809951038</v>
      </c>
      <c r="BF138" s="19">
        <f t="shared" ca="1" si="72"/>
        <v>551686.17972255335</v>
      </c>
      <c r="BG138" s="19">
        <f t="shared" ca="1" si="72"/>
        <v>552709.4588665975</v>
      </c>
      <c r="BH138" s="19">
        <f t="shared" ca="1" si="72"/>
        <v>553813.8314152587</v>
      </c>
      <c r="BI138" s="19">
        <f t="shared" ca="1" si="72"/>
        <v>554855.43093372905</v>
      </c>
      <c r="BJ138" s="19">
        <f t="shared" ca="1" si="72"/>
        <v>555905.09456930752</v>
      </c>
      <c r="BK138" s="19">
        <f t="shared" ca="1" si="72"/>
        <v>556896.34249702329</v>
      </c>
      <c r="BL138" s="19">
        <f t="shared" ca="1" si="73"/>
        <v>557896.46201382042</v>
      </c>
      <c r="BM138" s="19">
        <f t="shared" ca="1" si="73"/>
        <v>558873.1538205574</v>
      </c>
      <c r="BN138" s="19">
        <f t="shared" ca="1" si="73"/>
        <v>559797.04388738272</v>
      </c>
      <c r="BO138" s="19">
        <f t="shared" ca="1" si="73"/>
        <v>560730.69972899335</v>
      </c>
      <c r="BP138" s="19">
        <f t="shared" ca="1" si="73"/>
        <v>561614.75826810475</v>
      </c>
      <c r="BQ138" s="20">
        <f t="shared" ca="1" si="73"/>
        <v>562509.01081074856</v>
      </c>
    </row>
    <row r="139" spans="10:69" x14ac:dyDescent="0.25">
      <c r="J139" s="85">
        <f t="shared" ca="1" si="62"/>
        <v>0</v>
      </c>
      <c r="K139" s="86">
        <f t="shared" ca="1" si="63"/>
        <v>0</v>
      </c>
      <c r="L139" s="86">
        <f t="shared" ca="1" si="64"/>
        <v>0</v>
      </c>
      <c r="M139" s="86">
        <f t="shared" ca="1" si="65"/>
        <v>0</v>
      </c>
      <c r="N139" s="86">
        <f t="shared" ca="1" si="66"/>
        <v>0</v>
      </c>
      <c r="O139" s="87">
        <f t="shared" ca="1" si="67"/>
        <v>0</v>
      </c>
      <c r="P139" s="48">
        <f t="shared" ca="1" si="68"/>
        <v>0</v>
      </c>
      <c r="Q139" s="49">
        <f t="shared" si="69"/>
        <v>0.97</v>
      </c>
      <c r="R139" s="49">
        <f t="shared" si="70"/>
        <v>0.97</v>
      </c>
      <c r="S139" s="50">
        <f t="array" aca="1" ref="S139" ca="1">IF($U139=0,0,SUM(OFFSET($AH139,0,$W139,1,$U139)/OFFSET($AH$3,0,0,1,$U139)))</f>
        <v>0</v>
      </c>
      <c r="T139" s="51">
        <f t="array" aca="1" ref="T139" ca="1">IF(U139=0,0,SUM(OFFSET(AH139,0,W139,1,U139)))</f>
        <v>0</v>
      </c>
      <c r="U139" s="51">
        <f t="shared" ca="1" si="49"/>
        <v>0</v>
      </c>
      <c r="V139" s="46">
        <f t="shared" ca="1" si="74"/>
        <v>4878275.6908569606</v>
      </c>
      <c r="W139" s="52">
        <f t="shared" ca="1" si="71"/>
        <v>19</v>
      </c>
      <c r="X139" s="55">
        <v>214</v>
      </c>
      <c r="Y139" s="19">
        <v>17</v>
      </c>
      <c r="Z139" s="44">
        <v>3.9288311999999999E-2</v>
      </c>
      <c r="AA139" s="17">
        <v>43840</v>
      </c>
      <c r="AB139" s="19">
        <v>13</v>
      </c>
      <c r="AC139" s="19">
        <v>100000</v>
      </c>
      <c r="AD139" s="18" t="s">
        <v>17</v>
      </c>
      <c r="AE139" s="18" t="s">
        <v>22</v>
      </c>
      <c r="AF139" s="20">
        <f t="shared" ca="1" si="75"/>
        <v>4878275.6908569606</v>
      </c>
      <c r="AG139" s="40"/>
      <c r="AH139" s="19">
        <f t="shared" ca="1" si="76"/>
        <v>249370.7739264</v>
      </c>
      <c r="AI139" s="19">
        <f t="shared" ca="1" si="76"/>
        <v>265264.86054600001</v>
      </c>
      <c r="AJ139" s="19">
        <f t="shared" ca="1" si="76"/>
        <v>293110.45167600003</v>
      </c>
      <c r="AK139" s="19">
        <f t="shared" ca="1" si="76"/>
        <v>290232.58282199997</v>
      </c>
      <c r="AL139" s="19">
        <f t="shared" ca="1" si="76"/>
        <v>269810.51824439998</v>
      </c>
      <c r="AM139" s="19">
        <f t="shared" ca="1" si="76"/>
        <v>278475.55545599997</v>
      </c>
      <c r="AN139" s="19">
        <f t="shared" ca="1" si="76"/>
        <v>289309.70037312002</v>
      </c>
      <c r="AO139" s="19">
        <f t="shared" ca="1" si="76"/>
        <v>298871.29686455999</v>
      </c>
      <c r="AP139" s="19">
        <f t="shared" ca="1" si="76"/>
        <v>302631.58120608004</v>
      </c>
      <c r="AQ139" s="19">
        <f t="shared" ca="1" si="76"/>
        <v>302329.45408679999</v>
      </c>
      <c r="AR139" s="19">
        <f t="shared" ca="1" si="76"/>
        <v>288005.72129784001</v>
      </c>
      <c r="AS139" s="19">
        <f t="shared" ca="1" si="76"/>
        <v>290245.15508184</v>
      </c>
      <c r="AT139" s="19">
        <f t="shared" ca="1" si="76"/>
        <v>291201.82547904004</v>
      </c>
      <c r="AU139" s="19">
        <f t="shared" ca="1" si="76"/>
        <v>291770.72023679997</v>
      </c>
      <c r="AV139" s="19">
        <f t="shared" ca="1" si="76"/>
        <v>303171.00972983998</v>
      </c>
      <c r="AW139" s="19">
        <f t="shared" ca="1" si="76"/>
        <v>291272.93732375995</v>
      </c>
      <c r="AX139" s="19">
        <f t="shared" ca="1" si="72"/>
        <v>283201.54650647996</v>
      </c>
      <c r="AY139" s="19" t="str">
        <f t="shared" ca="1" si="72"/>
        <v/>
      </c>
      <c r="AZ139" s="19" t="str">
        <f t="shared" ca="1" si="72"/>
        <v/>
      </c>
      <c r="BA139" s="19" t="str">
        <f t="shared" ca="1" si="72"/>
        <v/>
      </c>
      <c r="BB139" s="19" t="str">
        <f t="shared" ca="1" si="72"/>
        <v/>
      </c>
      <c r="BC139" s="19" t="str">
        <f t="shared" ca="1" si="72"/>
        <v/>
      </c>
      <c r="BD139" s="19" t="str">
        <f t="shared" ca="1" si="72"/>
        <v/>
      </c>
      <c r="BE139" s="19" t="str">
        <f t="shared" ca="1" si="72"/>
        <v/>
      </c>
      <c r="BF139" s="19" t="str">
        <f t="shared" ca="1" si="72"/>
        <v/>
      </c>
      <c r="BG139" s="19" t="str">
        <f t="shared" ca="1" si="72"/>
        <v/>
      </c>
      <c r="BH139" s="19" t="str">
        <f t="shared" ca="1" si="72"/>
        <v/>
      </c>
      <c r="BI139" s="19" t="str">
        <f t="shared" ca="1" si="72"/>
        <v/>
      </c>
      <c r="BJ139" s="19" t="str">
        <f t="shared" ca="1" si="72"/>
        <v/>
      </c>
      <c r="BK139" s="19" t="str">
        <f t="shared" ca="1" si="72"/>
        <v/>
      </c>
      <c r="BL139" s="19" t="str">
        <f t="shared" ca="1" si="73"/>
        <v/>
      </c>
      <c r="BM139" s="19" t="str">
        <f t="shared" ca="1" si="73"/>
        <v/>
      </c>
      <c r="BN139" s="19" t="str">
        <f t="shared" ca="1" si="73"/>
        <v/>
      </c>
      <c r="BO139" s="19" t="str">
        <f t="shared" ca="1" si="73"/>
        <v/>
      </c>
      <c r="BP139" s="19" t="str">
        <f t="shared" ca="1" si="73"/>
        <v/>
      </c>
      <c r="BQ139" s="20" t="str">
        <f t="shared" ca="1" si="73"/>
        <v/>
      </c>
    </row>
    <row r="140" spans="10:69" x14ac:dyDescent="0.25">
      <c r="J140" s="85">
        <f t="shared" ca="1" si="62"/>
        <v>0</v>
      </c>
      <c r="K140" s="86">
        <f t="shared" ca="1" si="63"/>
        <v>0</v>
      </c>
      <c r="L140" s="86">
        <f t="shared" ca="1" si="64"/>
        <v>0</v>
      </c>
      <c r="M140" s="86">
        <f t="shared" ca="1" si="65"/>
        <v>0</v>
      </c>
      <c r="N140" s="86">
        <f t="shared" ca="1" si="66"/>
        <v>0</v>
      </c>
      <c r="O140" s="87">
        <f t="shared" ca="1" si="67"/>
        <v>0</v>
      </c>
      <c r="P140" s="48">
        <f t="shared" ca="1" si="68"/>
        <v>0</v>
      </c>
      <c r="Q140" s="49">
        <f t="shared" si="69"/>
        <v>0.98</v>
      </c>
      <c r="R140" s="49">
        <f t="shared" si="70"/>
        <v>0.5</v>
      </c>
      <c r="S140" s="50">
        <f t="array" aca="1" ref="S140" ca="1">IF($U140=0,0,SUM(OFFSET($AH140,0,$W140,1,$U140)/OFFSET($AH$3,0,0,1,$U140)))</f>
        <v>0</v>
      </c>
      <c r="T140" s="51">
        <f t="array" aca="1" ref="T140" ca="1">IF(U140=0,0,SUM(OFFSET(AH140,0,W140,1,U140)))</f>
        <v>0</v>
      </c>
      <c r="U140" s="51">
        <f t="shared" ca="1" si="49"/>
        <v>0</v>
      </c>
      <c r="V140" s="46">
        <f t="shared" ca="1" si="74"/>
        <v>1273238.6551985103</v>
      </c>
      <c r="W140" s="52">
        <f t="shared" ca="1" si="71"/>
        <v>19</v>
      </c>
      <c r="X140" s="55">
        <v>36</v>
      </c>
      <c r="Y140" s="19">
        <v>7</v>
      </c>
      <c r="Z140" s="44">
        <v>2.2840873000000001E-2</v>
      </c>
      <c r="AA140" s="17">
        <v>43841</v>
      </c>
      <c r="AB140" s="19">
        <v>80</v>
      </c>
      <c r="AC140" s="19">
        <v>100000</v>
      </c>
      <c r="AD140" s="18" t="s">
        <v>19</v>
      </c>
      <c r="AE140" s="18" t="s">
        <v>20</v>
      </c>
      <c r="AF140" s="20">
        <f t="shared" ca="1" si="75"/>
        <v>1273238.6551985103</v>
      </c>
      <c r="AG140" s="40"/>
      <c r="AH140" s="19">
        <f t="shared" ca="1" si="76"/>
        <v>159480.91391298</v>
      </c>
      <c r="AI140" s="19">
        <f t="shared" ca="1" si="76"/>
        <v>186972.64547324003</v>
      </c>
      <c r="AJ140" s="19">
        <f t="shared" ca="1" si="76"/>
        <v>184407.61543534001</v>
      </c>
      <c r="AK140" s="19">
        <f t="shared" ca="1" si="76"/>
        <v>182735.89194047003</v>
      </c>
      <c r="AL140" s="19">
        <f t="shared" ca="1" si="76"/>
        <v>177982.70626917001</v>
      </c>
      <c r="AM140" s="19">
        <f t="shared" ca="1" si="76"/>
        <v>183341.17507497</v>
      </c>
      <c r="AN140" s="19">
        <f t="shared" ca="1" si="76"/>
        <v>198317.70709233999</v>
      </c>
      <c r="AO140" s="19" t="str">
        <f t="shared" ca="1" si="76"/>
        <v/>
      </c>
      <c r="AP140" s="19" t="str">
        <f t="shared" ca="1" si="76"/>
        <v/>
      </c>
      <c r="AQ140" s="19" t="str">
        <f t="shared" ca="1" si="76"/>
        <v/>
      </c>
      <c r="AR140" s="19" t="str">
        <f t="shared" ca="1" si="76"/>
        <v/>
      </c>
      <c r="AS140" s="19" t="str">
        <f t="shared" ca="1" si="76"/>
        <v/>
      </c>
      <c r="AT140" s="19" t="str">
        <f t="shared" ca="1" si="76"/>
        <v/>
      </c>
      <c r="AU140" s="19" t="str">
        <f t="shared" ca="1" si="76"/>
        <v/>
      </c>
      <c r="AV140" s="19" t="str">
        <f t="shared" ca="1" si="76"/>
        <v/>
      </c>
      <c r="AW140" s="19" t="str">
        <f t="shared" ca="1" si="76"/>
        <v/>
      </c>
      <c r="AX140" s="19" t="str">
        <f t="shared" ca="1" si="72"/>
        <v/>
      </c>
      <c r="AY140" s="19" t="str">
        <f t="shared" ca="1" si="72"/>
        <v/>
      </c>
      <c r="AZ140" s="19" t="str">
        <f t="shared" ca="1" si="72"/>
        <v/>
      </c>
      <c r="BA140" s="19" t="str">
        <f t="shared" ca="1" si="72"/>
        <v/>
      </c>
      <c r="BB140" s="19" t="str">
        <f t="shared" ca="1" si="72"/>
        <v/>
      </c>
      <c r="BC140" s="19" t="str">
        <f t="shared" ca="1" si="72"/>
        <v/>
      </c>
      <c r="BD140" s="19" t="str">
        <f t="shared" ca="1" si="72"/>
        <v/>
      </c>
      <c r="BE140" s="19" t="str">
        <f t="shared" ca="1" si="72"/>
        <v/>
      </c>
      <c r="BF140" s="19" t="str">
        <f t="shared" ca="1" si="72"/>
        <v/>
      </c>
      <c r="BG140" s="19" t="str">
        <f t="shared" ca="1" si="72"/>
        <v/>
      </c>
      <c r="BH140" s="19" t="str">
        <f t="shared" ca="1" si="72"/>
        <v/>
      </c>
      <c r="BI140" s="19" t="str">
        <f t="shared" ca="1" si="72"/>
        <v/>
      </c>
      <c r="BJ140" s="19" t="str">
        <f t="shared" ca="1" si="72"/>
        <v/>
      </c>
      <c r="BK140" s="19" t="str">
        <f t="shared" ca="1" si="72"/>
        <v/>
      </c>
      <c r="BL140" s="19" t="str">
        <f t="shared" ca="1" si="73"/>
        <v/>
      </c>
      <c r="BM140" s="19" t="str">
        <f t="shared" ca="1" si="73"/>
        <v/>
      </c>
      <c r="BN140" s="19" t="str">
        <f t="shared" ca="1" si="73"/>
        <v/>
      </c>
      <c r="BO140" s="19" t="str">
        <f t="shared" ca="1" si="73"/>
        <v/>
      </c>
      <c r="BP140" s="19" t="str">
        <f t="shared" ca="1" si="73"/>
        <v/>
      </c>
      <c r="BQ140" s="20" t="str">
        <f t="shared" ca="1" si="73"/>
        <v/>
      </c>
    </row>
    <row r="141" spans="10:69" x14ac:dyDescent="0.25">
      <c r="J141" s="85">
        <f t="shared" ca="1" si="62"/>
        <v>13578.269300765811</v>
      </c>
      <c r="K141" s="86">
        <f t="shared" ca="1" si="63"/>
        <v>12952.753783781949</v>
      </c>
      <c r="L141" s="86">
        <f t="shared" ca="1" si="64"/>
        <v>12952.753783781949</v>
      </c>
      <c r="M141" s="86">
        <f t="shared" ca="1" si="65"/>
        <v>11785.69509458368</v>
      </c>
      <c r="N141" s="86">
        <f t="shared" ca="1" si="66"/>
        <v>11241.694206210002</v>
      </c>
      <c r="O141" s="87">
        <f t="shared" ca="1" si="67"/>
        <v>10722.322919789091</v>
      </c>
      <c r="P141" s="48">
        <f t="shared" ca="1" si="68"/>
        <v>134994.81508733664</v>
      </c>
      <c r="Q141" s="49">
        <f t="shared" si="69"/>
        <v>0.95</v>
      </c>
      <c r="R141" s="49">
        <f t="shared" si="70"/>
        <v>0.995</v>
      </c>
      <c r="S141" s="50">
        <f t="array" aca="1" ref="S141" ca="1">IF($U141=0,0,SUM(OFFSET($AH141,0,$W141,1,$U141)/OFFSET($AH$3,0,0,1,$U141)))</f>
        <v>142813.8747287349</v>
      </c>
      <c r="T141" s="51">
        <f t="array" aca="1" ref="T141" ca="1">IF(U141=0,0,SUM(OFFSET(AH141,0,W141,1,U141)))</f>
        <v>188412.49124413042</v>
      </c>
      <c r="U141" s="51">
        <f t="shared" ref="U141:U204" ca="1" si="77">IF(W141&gt;=Y141,0,DATEDIF($A$3+1,EDATE($AA141,$Y141),"m")+1)</f>
        <v>13</v>
      </c>
      <c r="V141" s="46">
        <f t="shared" ca="1" si="74"/>
        <v>271186.25849832961</v>
      </c>
      <c r="W141" s="52">
        <f t="shared" ca="1" si="71"/>
        <v>19</v>
      </c>
      <c r="X141" s="55">
        <v>169</v>
      </c>
      <c r="Y141" s="19">
        <v>32</v>
      </c>
      <c r="Z141" s="44">
        <v>1.1622608E-2</v>
      </c>
      <c r="AA141" s="17">
        <v>43845</v>
      </c>
      <c r="AB141" s="19">
        <v>100</v>
      </c>
      <c r="AC141" s="19">
        <v>1800000</v>
      </c>
      <c r="AD141" s="18" t="s">
        <v>25</v>
      </c>
      <c r="AE141" s="18" t="s">
        <v>18</v>
      </c>
      <c r="AF141" s="20">
        <f t="shared" ca="1" si="75"/>
        <v>459598.74974245986</v>
      </c>
      <c r="AG141" s="40"/>
      <c r="AH141" s="19">
        <f t="shared" ca="1" si="76"/>
        <v>12091.763870006398</v>
      </c>
      <c r="AI141" s="19">
        <f t="shared" ca="1" si="76"/>
        <v>14441.3879787648</v>
      </c>
      <c r="AJ141" s="19">
        <f t="shared" ca="1" si="76"/>
        <v>14255.988784992</v>
      </c>
      <c r="AK141" s="19">
        <f t="shared" ca="1" si="76"/>
        <v>14475.760679663999</v>
      </c>
      <c r="AL141" s="19">
        <f t="shared" ca="1" si="76"/>
        <v>13516.651444896001</v>
      </c>
      <c r="AM141" s="19">
        <f t="shared" ca="1" si="76"/>
        <v>13869.939211228801</v>
      </c>
      <c r="AN141" s="19">
        <f t="shared" ca="1" si="76"/>
        <v>14345.341070774401</v>
      </c>
      <c r="AO141" s="19">
        <f t="shared" ca="1" si="76"/>
        <v>14750.9514938016</v>
      </c>
      <c r="AP141" s="19">
        <f t="shared" ca="1" si="76"/>
        <v>15337.651447555199</v>
      </c>
      <c r="AQ141" s="19">
        <f t="shared" ca="1" si="76"/>
        <v>15392.9030014656</v>
      </c>
      <c r="AR141" s="19">
        <f t="shared" ca="1" si="76"/>
        <v>14683.482254361601</v>
      </c>
      <c r="AS141" s="19">
        <f t="shared" ca="1" si="76"/>
        <v>14839.8644450016</v>
      </c>
      <c r="AT141" s="19">
        <f t="shared" ca="1" si="76"/>
        <v>14735.219131612799</v>
      </c>
      <c r="AU141" s="19">
        <f t="shared" ca="1" si="76"/>
        <v>14091.175554508802</v>
      </c>
      <c r="AV141" s="19">
        <f t="shared" ca="1" si="76"/>
        <v>14527.9787328864</v>
      </c>
      <c r="AW141" s="19">
        <f t="shared" ca="1" si="76"/>
        <v>14167.975423651202</v>
      </c>
      <c r="AX141" s="19">
        <f t="shared" ca="1" si="72"/>
        <v>13686.757611062401</v>
      </c>
      <c r="AY141" s="19">
        <f t="shared" ca="1" si="72"/>
        <v>14034.271265740799</v>
      </c>
      <c r="AZ141" s="19">
        <f t="shared" ca="1" si="72"/>
        <v>13941.195096355197</v>
      </c>
      <c r="BA141" s="19">
        <f t="shared" ca="1" si="72"/>
        <v>14364.738747173564</v>
      </c>
      <c r="BB141" s="19">
        <f t="shared" ca="1" si="72"/>
        <v>14388.142261804864</v>
      </c>
      <c r="BC141" s="19">
        <f t="shared" ca="1" si="72"/>
        <v>14411.606643200539</v>
      </c>
      <c r="BD141" s="19">
        <f t="shared" ca="1" si="72"/>
        <v>14433.658062806067</v>
      </c>
      <c r="BE141" s="19">
        <f t="shared" ca="1" si="72"/>
        <v>14455.804885730811</v>
      </c>
      <c r="BF141" s="19">
        <f t="shared" ca="1" si="72"/>
        <v>14477.337264954229</v>
      </c>
      <c r="BG141" s="19">
        <f t="shared" ca="1" si="72"/>
        <v>14496.285387599557</v>
      </c>
      <c r="BH141" s="19">
        <f t="shared" ca="1" si="72"/>
        <v>14516.73781673086</v>
      </c>
      <c r="BI141" s="19">
        <f t="shared" ca="1" si="72"/>
        <v>14536.030220789626</v>
      </c>
      <c r="BJ141" s="19">
        <f t="shared" ca="1" si="72"/>
        <v>14555.474381587775</v>
      </c>
      <c r="BK141" s="19">
        <f t="shared" ca="1" si="72"/>
        <v>14573.838592249394</v>
      </c>
      <c r="BL141" s="19">
        <f t="shared" ca="1" si="73"/>
        <v>14592.369230313599</v>
      </c>
      <c r="BM141" s="19">
        <f t="shared" ca="1" si="73"/>
        <v>14610.467749189496</v>
      </c>
      <c r="BN141" s="19" t="str">
        <f t="shared" ca="1" si="73"/>
        <v/>
      </c>
      <c r="BO141" s="19" t="str">
        <f t="shared" ca="1" si="73"/>
        <v/>
      </c>
      <c r="BP141" s="19" t="str">
        <f t="shared" ca="1" si="73"/>
        <v/>
      </c>
      <c r="BQ141" s="20" t="str">
        <f t="shared" ca="1" si="73"/>
        <v/>
      </c>
    </row>
    <row r="142" spans="10:69" x14ac:dyDescent="0.25">
      <c r="J142" s="85">
        <f t="shared" ca="1" si="62"/>
        <v>0</v>
      </c>
      <c r="K142" s="86">
        <f t="shared" ca="1" si="63"/>
        <v>0</v>
      </c>
      <c r="L142" s="86">
        <f t="shared" ca="1" si="64"/>
        <v>0</v>
      </c>
      <c r="M142" s="86">
        <f t="shared" ca="1" si="65"/>
        <v>0</v>
      </c>
      <c r="N142" s="86">
        <f t="shared" ca="1" si="66"/>
        <v>0</v>
      </c>
      <c r="O142" s="87">
        <f t="shared" ca="1" si="67"/>
        <v>0</v>
      </c>
      <c r="P142" s="48">
        <f t="shared" ca="1" si="68"/>
        <v>0</v>
      </c>
      <c r="Q142" s="49">
        <f t="shared" si="69"/>
        <v>1</v>
      </c>
      <c r="R142" s="49">
        <f t="shared" si="70"/>
        <v>0.97</v>
      </c>
      <c r="S142" s="50">
        <f t="array" aca="1" ref="S142" ca="1">IF($U142=0,0,SUM(OFFSET($AH142,0,$W142,1,$U142)/OFFSET($AH$3,0,0,1,$U142)))</f>
        <v>0</v>
      </c>
      <c r="T142" s="51">
        <f t="array" aca="1" ref="T142" ca="1">IF(U142=0,0,SUM(OFFSET(AH142,0,W142,1,U142)))</f>
        <v>0</v>
      </c>
      <c r="U142" s="51">
        <f t="shared" ca="1" si="77"/>
        <v>0</v>
      </c>
      <c r="V142" s="46">
        <f t="shared" ca="1" si="74"/>
        <v>34860085.698035009</v>
      </c>
      <c r="W142" s="52">
        <f t="shared" ca="1" si="71"/>
        <v>19</v>
      </c>
      <c r="X142" s="55">
        <v>127</v>
      </c>
      <c r="Y142" s="19">
        <v>17</v>
      </c>
      <c r="Z142" s="44">
        <v>5.6010305000000003E-2</v>
      </c>
      <c r="AA142" s="17">
        <v>43846</v>
      </c>
      <c r="AB142" s="19">
        <v>12</v>
      </c>
      <c r="AC142" s="19">
        <v>500000</v>
      </c>
      <c r="AD142" s="18" t="s">
        <v>17</v>
      </c>
      <c r="AE142" s="18" t="s">
        <v>21</v>
      </c>
      <c r="AF142" s="20">
        <f t="shared" ca="1" si="75"/>
        <v>34860085.698035009</v>
      </c>
      <c r="AG142" s="40"/>
      <c r="AH142" s="19">
        <f t="shared" ca="1" si="76"/>
        <v>1777027.7446740002</v>
      </c>
      <c r="AI142" s="19">
        <f t="shared" ca="1" si="76"/>
        <v>2049646.7022005001</v>
      </c>
      <c r="AJ142" s="19">
        <f t="shared" ca="1" si="76"/>
        <v>2064385.81396125</v>
      </c>
      <c r="AK142" s="19">
        <f t="shared" ca="1" si="76"/>
        <v>2050133.9918540001</v>
      </c>
      <c r="AL142" s="19">
        <f t="shared" ca="1" si="76"/>
        <v>1971422.7102375</v>
      </c>
      <c r="AM142" s="19">
        <f t="shared" ca="1" si="76"/>
        <v>1982759.1959695003</v>
      </c>
      <c r="AN142" s="19">
        <f t="shared" ca="1" si="76"/>
        <v>2050416.8438942502</v>
      </c>
      <c r="AO142" s="19">
        <f t="shared" ca="1" si="76"/>
        <v>2105662.6082310006</v>
      </c>
      <c r="AP142" s="19">
        <f t="shared" ca="1" si="76"/>
        <v>2182892.4172802502</v>
      </c>
      <c r="AQ142" s="19">
        <f t="shared" ca="1" si="76"/>
        <v>2165532.0232454999</v>
      </c>
      <c r="AR142" s="19">
        <f t="shared" ca="1" si="76"/>
        <v>2056846.8269082501</v>
      </c>
      <c r="AS142" s="19">
        <f t="shared" ca="1" si="76"/>
        <v>2059647.3421582503</v>
      </c>
      <c r="AT142" s="19">
        <f t="shared" ca="1" si="76"/>
        <v>2053035.325653</v>
      </c>
      <c r="AU142" s="19">
        <f t="shared" ca="1" si="76"/>
        <v>2050864.9263342505</v>
      </c>
      <c r="AV142" s="19">
        <f t="shared" ca="1" si="76"/>
        <v>2155859.0435720002</v>
      </c>
      <c r="AW142" s="19">
        <f t="shared" ca="1" si="76"/>
        <v>2072291.6685119998</v>
      </c>
      <c r="AX142" s="19">
        <f t="shared" ca="1" si="72"/>
        <v>2011660.5133495003</v>
      </c>
      <c r="AY142" s="19" t="str">
        <f t="shared" ca="1" si="72"/>
        <v/>
      </c>
      <c r="AZ142" s="19" t="str">
        <f t="shared" ca="1" si="72"/>
        <v/>
      </c>
      <c r="BA142" s="19" t="str">
        <f t="shared" ca="1" si="72"/>
        <v/>
      </c>
      <c r="BB142" s="19" t="str">
        <f t="shared" ca="1" si="72"/>
        <v/>
      </c>
      <c r="BC142" s="19" t="str">
        <f t="shared" ca="1" si="72"/>
        <v/>
      </c>
      <c r="BD142" s="19" t="str">
        <f t="shared" ca="1" si="72"/>
        <v/>
      </c>
      <c r="BE142" s="19" t="str">
        <f t="shared" ca="1" si="72"/>
        <v/>
      </c>
      <c r="BF142" s="19" t="str">
        <f t="shared" ca="1" si="72"/>
        <v/>
      </c>
      <c r="BG142" s="19" t="str">
        <f t="shared" ca="1" si="72"/>
        <v/>
      </c>
      <c r="BH142" s="19" t="str">
        <f t="shared" ca="1" si="72"/>
        <v/>
      </c>
      <c r="BI142" s="19" t="str">
        <f t="shared" ca="1" si="72"/>
        <v/>
      </c>
      <c r="BJ142" s="19" t="str">
        <f t="shared" ca="1" si="72"/>
        <v/>
      </c>
      <c r="BK142" s="19" t="str">
        <f t="shared" ca="1" si="72"/>
        <v/>
      </c>
      <c r="BL142" s="19" t="str">
        <f t="shared" ca="1" si="73"/>
        <v/>
      </c>
      <c r="BM142" s="19" t="str">
        <f t="shared" ca="1" si="73"/>
        <v/>
      </c>
      <c r="BN142" s="19" t="str">
        <f t="shared" ca="1" si="73"/>
        <v/>
      </c>
      <c r="BO142" s="19" t="str">
        <f t="shared" ca="1" si="73"/>
        <v/>
      </c>
      <c r="BP142" s="19" t="str">
        <f t="shared" ca="1" si="73"/>
        <v/>
      </c>
      <c r="BQ142" s="20" t="str">
        <f t="shared" ca="1" si="73"/>
        <v/>
      </c>
    </row>
    <row r="143" spans="10:69" x14ac:dyDescent="0.25">
      <c r="J143" s="85">
        <f t="shared" ca="1" si="62"/>
        <v>0</v>
      </c>
      <c r="K143" s="86">
        <f t="shared" ca="1" si="63"/>
        <v>0</v>
      </c>
      <c r="L143" s="86">
        <f t="shared" ca="1" si="64"/>
        <v>0</v>
      </c>
      <c r="M143" s="86">
        <f t="shared" ca="1" si="65"/>
        <v>0</v>
      </c>
      <c r="N143" s="86">
        <f t="shared" ca="1" si="66"/>
        <v>0</v>
      </c>
      <c r="O143" s="87">
        <f t="shared" ca="1" si="67"/>
        <v>0</v>
      </c>
      <c r="P143" s="48">
        <f t="shared" ca="1" si="68"/>
        <v>0</v>
      </c>
      <c r="Q143" s="49">
        <f t="shared" si="69"/>
        <v>0.95</v>
      </c>
      <c r="R143" s="49">
        <f t="shared" si="70"/>
        <v>0.995</v>
      </c>
      <c r="S143" s="50">
        <f t="array" aca="1" ref="S143" ca="1">IF($U143=0,0,SUM(OFFSET($AH143,0,$W143,1,$U143)/OFFSET($AH$3,0,0,1,$U143)))</f>
        <v>0</v>
      </c>
      <c r="T143" s="51">
        <f t="array" aca="1" ref="T143" ca="1">IF(U143=0,0,SUM(OFFSET(AH143,0,W143,1,U143)))</f>
        <v>0</v>
      </c>
      <c r="U143" s="51">
        <f t="shared" ca="1" si="77"/>
        <v>0</v>
      </c>
      <c r="V143" s="46">
        <f t="shared" ca="1" si="74"/>
        <v>277156.9280405725</v>
      </c>
      <c r="W143" s="52">
        <f t="shared" ca="1" si="71"/>
        <v>19</v>
      </c>
      <c r="X143" s="55">
        <v>227</v>
      </c>
      <c r="Y143" s="19">
        <v>17</v>
      </c>
      <c r="Z143" s="44">
        <v>9.5144589999999994E-3</v>
      </c>
      <c r="AA143" s="17">
        <v>43847</v>
      </c>
      <c r="AB143" s="19">
        <v>100</v>
      </c>
      <c r="AC143" s="19">
        <v>2500000</v>
      </c>
      <c r="AD143" s="18" t="s">
        <v>25</v>
      </c>
      <c r="AE143" s="18" t="s">
        <v>18</v>
      </c>
      <c r="AF143" s="20">
        <f t="shared" ca="1" si="75"/>
        <v>277156.9280405725</v>
      </c>
      <c r="AG143" s="40"/>
      <c r="AH143" s="19">
        <f t="shared" ca="1" si="76"/>
        <v>13747.9413181975</v>
      </c>
      <c r="AI143" s="19">
        <f t="shared" ca="1" si="76"/>
        <v>16600.066906479999</v>
      </c>
      <c r="AJ143" s="19">
        <f t="shared" ca="1" si="76"/>
        <v>16490.579269537502</v>
      </c>
      <c r="AK143" s="19">
        <f t="shared" ca="1" si="76"/>
        <v>16265.276880417499</v>
      </c>
      <c r="AL143" s="19">
        <f t="shared" ca="1" si="76"/>
        <v>15451.124623787498</v>
      </c>
      <c r="AM143" s="19">
        <f t="shared" ca="1" si="76"/>
        <v>15832.4641405075</v>
      </c>
      <c r="AN143" s="19">
        <f t="shared" ca="1" si="76"/>
        <v>16310.185126897499</v>
      </c>
      <c r="AO143" s="19">
        <f t="shared" ca="1" si="76"/>
        <v>16939.067080649998</v>
      </c>
      <c r="AP143" s="19">
        <f t="shared" ca="1" si="76"/>
        <v>17623.037752012497</v>
      </c>
      <c r="AQ143" s="19">
        <f t="shared" ca="1" si="76"/>
        <v>17517.569973997499</v>
      </c>
      <c r="AR143" s="19">
        <f t="shared" ca="1" si="76"/>
        <v>16888.7593786875</v>
      </c>
      <c r="AS143" s="19">
        <f t="shared" ca="1" si="76"/>
        <v>16870.229969784999</v>
      </c>
      <c r="AT143" s="19">
        <f t="shared" ca="1" si="76"/>
        <v>16523.927448332503</v>
      </c>
      <c r="AU143" s="19">
        <f t="shared" ca="1" si="76"/>
        <v>15889.051385409999</v>
      </c>
      <c r="AV143" s="19">
        <f t="shared" ca="1" si="76"/>
        <v>16512.391166794998</v>
      </c>
      <c r="AW143" s="19">
        <f t="shared" ca="1" si="76"/>
        <v>16108.526168392498</v>
      </c>
      <c r="AX143" s="19">
        <f t="shared" ca="1" si="72"/>
        <v>15586.729450684999</v>
      </c>
      <c r="AY143" s="19" t="str">
        <f t="shared" ca="1" si="72"/>
        <v/>
      </c>
      <c r="AZ143" s="19" t="str">
        <f t="shared" ca="1" si="72"/>
        <v/>
      </c>
      <c r="BA143" s="19" t="str">
        <f t="shared" ca="1" si="72"/>
        <v/>
      </c>
      <c r="BB143" s="19" t="str">
        <f t="shared" ca="1" si="72"/>
        <v/>
      </c>
      <c r="BC143" s="19" t="str">
        <f t="shared" ca="1" si="72"/>
        <v/>
      </c>
      <c r="BD143" s="19" t="str">
        <f t="shared" ca="1" si="72"/>
        <v/>
      </c>
      <c r="BE143" s="19" t="str">
        <f t="shared" ca="1" si="72"/>
        <v/>
      </c>
      <c r="BF143" s="19" t="str">
        <f t="shared" ca="1" si="72"/>
        <v/>
      </c>
      <c r="BG143" s="19" t="str">
        <f t="shared" ca="1" si="72"/>
        <v/>
      </c>
      <c r="BH143" s="19" t="str">
        <f t="shared" ca="1" si="72"/>
        <v/>
      </c>
      <c r="BI143" s="19" t="str">
        <f t="shared" ca="1" si="72"/>
        <v/>
      </c>
      <c r="BJ143" s="19" t="str">
        <f t="shared" ca="1" si="72"/>
        <v/>
      </c>
      <c r="BK143" s="19" t="str">
        <f t="shared" ca="1" si="72"/>
        <v/>
      </c>
      <c r="BL143" s="19" t="str">
        <f t="shared" ca="1" si="73"/>
        <v/>
      </c>
      <c r="BM143" s="19" t="str">
        <f t="shared" ca="1" si="73"/>
        <v/>
      </c>
      <c r="BN143" s="19" t="str">
        <f t="shared" ca="1" si="73"/>
        <v/>
      </c>
      <c r="BO143" s="19" t="str">
        <f t="shared" ca="1" si="73"/>
        <v/>
      </c>
      <c r="BP143" s="19" t="str">
        <f t="shared" ca="1" si="73"/>
        <v/>
      </c>
      <c r="BQ143" s="20" t="str">
        <f t="shared" ca="1" si="73"/>
        <v/>
      </c>
    </row>
    <row r="144" spans="10:69" x14ac:dyDescent="0.25">
      <c r="J144" s="85">
        <f t="shared" ca="1" si="62"/>
        <v>0</v>
      </c>
      <c r="K144" s="86">
        <f t="shared" ca="1" si="63"/>
        <v>0</v>
      </c>
      <c r="L144" s="86">
        <f t="shared" ca="1" si="64"/>
        <v>0</v>
      </c>
      <c r="M144" s="86">
        <f t="shared" ca="1" si="65"/>
        <v>0</v>
      </c>
      <c r="N144" s="86">
        <f t="shared" ca="1" si="66"/>
        <v>0</v>
      </c>
      <c r="O144" s="87">
        <f t="shared" ca="1" si="67"/>
        <v>0</v>
      </c>
      <c r="P144" s="48">
        <f t="shared" ca="1" si="68"/>
        <v>0</v>
      </c>
      <c r="Q144" s="49">
        <f t="shared" si="69"/>
        <v>0.98</v>
      </c>
      <c r="R144" s="49">
        <f t="shared" si="70"/>
        <v>0.97</v>
      </c>
      <c r="S144" s="50">
        <f t="array" aca="1" ref="S144" ca="1">IF($U144=0,0,SUM(OFFSET($AH144,0,$W144,1,$U144)/OFFSET($AH$3,0,0,1,$U144)))</f>
        <v>0</v>
      </c>
      <c r="T144" s="51">
        <f t="array" aca="1" ref="T144" ca="1">IF(U144=0,0,SUM(OFFSET(AH144,0,W144,1,U144)))</f>
        <v>0</v>
      </c>
      <c r="U144" s="51">
        <f t="shared" ca="1" si="77"/>
        <v>0</v>
      </c>
      <c r="V144" s="46">
        <f t="shared" ca="1" si="74"/>
        <v>1062579.9908034001</v>
      </c>
      <c r="W144" s="52">
        <f t="shared" ca="1" si="71"/>
        <v>19</v>
      </c>
      <c r="X144" s="55">
        <v>313</v>
      </c>
      <c r="Y144" s="19">
        <v>13</v>
      </c>
      <c r="Z144" s="44">
        <v>1.4836317E-2</v>
      </c>
      <c r="AA144" s="17">
        <v>43850</v>
      </c>
      <c r="AB144" s="19">
        <v>80</v>
      </c>
      <c r="AC144" s="19">
        <v>75000</v>
      </c>
      <c r="AD144" s="18" t="s">
        <v>17</v>
      </c>
      <c r="AE144" s="18" t="s">
        <v>20</v>
      </c>
      <c r="AF144" s="20">
        <f t="shared" ca="1" si="75"/>
        <v>1062579.9908034001</v>
      </c>
      <c r="AG144" s="40"/>
      <c r="AH144" s="19">
        <f t="shared" ca="1" si="76"/>
        <v>70866.372875557499</v>
      </c>
      <c r="AI144" s="19">
        <f t="shared" ca="1" si="76"/>
        <v>89192.599632675003</v>
      </c>
      <c r="AJ144" s="19">
        <f t="shared" ca="1" si="76"/>
        <v>82279.358090977505</v>
      </c>
      <c r="AK144" s="19">
        <f t="shared" ca="1" si="76"/>
        <v>80552.076975045013</v>
      </c>
      <c r="AL144" s="19">
        <f t="shared" ca="1" si="76"/>
        <v>77414.974836187495</v>
      </c>
      <c r="AM144" s="19">
        <f t="shared" ca="1" si="76"/>
        <v>79797.7615279725</v>
      </c>
      <c r="AN144" s="19">
        <f t="shared" ca="1" si="76"/>
        <v>81494.999101979993</v>
      </c>
      <c r="AO144" s="19">
        <f t="shared" ca="1" si="76"/>
        <v>83489.779013422492</v>
      </c>
      <c r="AP144" s="19">
        <f t="shared" ca="1" si="76"/>
        <v>86707.998715477486</v>
      </c>
      <c r="AQ144" s="19">
        <f t="shared" ca="1" si="76"/>
        <v>84859.319435692494</v>
      </c>
      <c r="AR144" s="19">
        <f t="shared" ca="1" si="76"/>
        <v>81579.899926012498</v>
      </c>
      <c r="AS144" s="19">
        <f t="shared" ca="1" si="76"/>
        <v>82034.781405232497</v>
      </c>
      <c r="AT144" s="19">
        <f t="shared" ca="1" si="76"/>
        <v>82310.069267167491</v>
      </c>
      <c r="AU144" s="19" t="str">
        <f t="shared" ca="1" si="76"/>
        <v/>
      </c>
      <c r="AV144" s="19" t="str">
        <f t="shared" ca="1" si="76"/>
        <v/>
      </c>
      <c r="AW144" s="19" t="str">
        <f t="shared" ca="1" si="76"/>
        <v/>
      </c>
      <c r="AX144" s="19" t="str">
        <f t="shared" ca="1" si="72"/>
        <v/>
      </c>
      <c r="AY144" s="19" t="str">
        <f t="shared" ca="1" si="72"/>
        <v/>
      </c>
      <c r="AZ144" s="19" t="str">
        <f t="shared" ca="1" si="72"/>
        <v/>
      </c>
      <c r="BA144" s="19" t="str">
        <f t="shared" ca="1" si="72"/>
        <v/>
      </c>
      <c r="BB144" s="19" t="str">
        <f t="shared" ca="1" si="72"/>
        <v/>
      </c>
      <c r="BC144" s="19" t="str">
        <f t="shared" ca="1" si="72"/>
        <v/>
      </c>
      <c r="BD144" s="19" t="str">
        <f t="shared" ca="1" si="72"/>
        <v/>
      </c>
      <c r="BE144" s="19" t="str">
        <f t="shared" ca="1" si="72"/>
        <v/>
      </c>
      <c r="BF144" s="19" t="str">
        <f t="shared" ca="1" si="72"/>
        <v/>
      </c>
      <c r="BG144" s="19" t="str">
        <f t="shared" ca="1" si="72"/>
        <v/>
      </c>
      <c r="BH144" s="19" t="str">
        <f t="shared" ca="1" si="72"/>
        <v/>
      </c>
      <c r="BI144" s="19" t="str">
        <f t="shared" ca="1" si="72"/>
        <v/>
      </c>
      <c r="BJ144" s="19" t="str">
        <f t="shared" ca="1" si="72"/>
        <v/>
      </c>
      <c r="BK144" s="19" t="str">
        <f t="shared" ca="1" si="72"/>
        <v/>
      </c>
      <c r="BL144" s="19" t="str">
        <f t="shared" ca="1" si="73"/>
        <v/>
      </c>
      <c r="BM144" s="19" t="str">
        <f t="shared" ca="1" si="73"/>
        <v/>
      </c>
      <c r="BN144" s="19" t="str">
        <f t="shared" ca="1" si="73"/>
        <v/>
      </c>
      <c r="BO144" s="19" t="str">
        <f t="shared" ca="1" si="73"/>
        <v/>
      </c>
      <c r="BP144" s="19" t="str">
        <f t="shared" ca="1" si="73"/>
        <v/>
      </c>
      <c r="BQ144" s="20" t="str">
        <f t="shared" ca="1" si="73"/>
        <v/>
      </c>
    </row>
    <row r="145" spans="10:69" x14ac:dyDescent="0.25">
      <c r="J145" s="85">
        <f t="shared" ca="1" si="62"/>
        <v>0</v>
      </c>
      <c r="K145" s="86">
        <f t="shared" ca="1" si="63"/>
        <v>0</v>
      </c>
      <c r="L145" s="86">
        <f t="shared" ca="1" si="64"/>
        <v>0</v>
      </c>
      <c r="M145" s="86">
        <f t="shared" ca="1" si="65"/>
        <v>0</v>
      </c>
      <c r="N145" s="86">
        <f t="shared" ca="1" si="66"/>
        <v>0</v>
      </c>
      <c r="O145" s="87">
        <f t="shared" ca="1" si="67"/>
        <v>0</v>
      </c>
      <c r="P145" s="48">
        <f t="shared" ca="1" si="68"/>
        <v>0</v>
      </c>
      <c r="Q145" s="49">
        <f t="shared" si="69"/>
        <v>0.97</v>
      </c>
      <c r="R145" s="49">
        <f t="shared" si="70"/>
        <v>0.5</v>
      </c>
      <c r="S145" s="50">
        <f t="array" aca="1" ref="S145" ca="1">IF($U145=0,0,SUM(OFFSET($AH145,0,$W145,1,$U145)/OFFSET($AH$3,0,0,1,$U145)))</f>
        <v>0</v>
      </c>
      <c r="T145" s="51">
        <f t="array" aca="1" ref="T145" ca="1">IF(U145=0,0,SUM(OFFSET(AH145,0,W145,1,U145)))</f>
        <v>0</v>
      </c>
      <c r="U145" s="51">
        <f t="shared" ca="1" si="77"/>
        <v>0</v>
      </c>
      <c r="V145" s="46">
        <f t="shared" ca="1" si="74"/>
        <v>1903791.7190264501</v>
      </c>
      <c r="W145" s="52">
        <f t="shared" ca="1" si="71"/>
        <v>19</v>
      </c>
      <c r="X145" s="55">
        <v>343</v>
      </c>
      <c r="Y145" s="19">
        <v>2</v>
      </c>
      <c r="Z145" s="44">
        <v>4.9586206000000001E-2</v>
      </c>
      <c r="AA145" s="17">
        <v>43852</v>
      </c>
      <c r="AB145" s="19">
        <v>13</v>
      </c>
      <c r="AC145" s="19">
        <v>250000</v>
      </c>
      <c r="AD145" s="18" t="s">
        <v>19</v>
      </c>
      <c r="AE145" s="18" t="s">
        <v>22</v>
      </c>
      <c r="AF145" s="20">
        <f t="shared" ca="1" si="75"/>
        <v>1903791.7190264501</v>
      </c>
      <c r="AG145" s="40"/>
      <c r="AH145" s="19">
        <f t="shared" ca="1" si="76"/>
        <v>860557.44823364995</v>
      </c>
      <c r="AI145" s="19">
        <f t="shared" ca="1" si="76"/>
        <v>1043234.2707928</v>
      </c>
      <c r="AJ145" s="19" t="str">
        <f t="shared" ca="1" si="76"/>
        <v/>
      </c>
      <c r="AK145" s="19" t="str">
        <f t="shared" ca="1" si="76"/>
        <v/>
      </c>
      <c r="AL145" s="19" t="str">
        <f t="shared" ca="1" si="76"/>
        <v/>
      </c>
      <c r="AM145" s="19" t="str">
        <f t="shared" ca="1" si="76"/>
        <v/>
      </c>
      <c r="AN145" s="19" t="str">
        <f t="shared" ca="1" si="76"/>
        <v/>
      </c>
      <c r="AO145" s="19" t="str">
        <f t="shared" ca="1" si="76"/>
        <v/>
      </c>
      <c r="AP145" s="19" t="str">
        <f t="shared" ca="1" si="76"/>
        <v/>
      </c>
      <c r="AQ145" s="19" t="str">
        <f t="shared" ca="1" si="76"/>
        <v/>
      </c>
      <c r="AR145" s="19" t="str">
        <f t="shared" ca="1" si="76"/>
        <v/>
      </c>
      <c r="AS145" s="19" t="str">
        <f t="shared" ca="1" si="76"/>
        <v/>
      </c>
      <c r="AT145" s="19" t="str">
        <f t="shared" ca="1" si="76"/>
        <v/>
      </c>
      <c r="AU145" s="19" t="str">
        <f t="shared" ca="1" si="76"/>
        <v/>
      </c>
      <c r="AV145" s="19" t="str">
        <f t="shared" ca="1" si="76"/>
        <v/>
      </c>
      <c r="AW145" s="19" t="str">
        <f t="shared" ca="1" si="76"/>
        <v/>
      </c>
      <c r="AX145" s="19" t="str">
        <f t="shared" ca="1" si="72"/>
        <v/>
      </c>
      <c r="AY145" s="19" t="str">
        <f t="shared" ca="1" si="72"/>
        <v/>
      </c>
      <c r="AZ145" s="19" t="str">
        <f t="shared" ca="1" si="72"/>
        <v/>
      </c>
      <c r="BA145" s="19" t="str">
        <f t="shared" ca="1" si="72"/>
        <v/>
      </c>
      <c r="BB145" s="19" t="str">
        <f t="shared" ca="1" si="72"/>
        <v/>
      </c>
      <c r="BC145" s="19" t="str">
        <f t="shared" ca="1" si="72"/>
        <v/>
      </c>
      <c r="BD145" s="19" t="str">
        <f t="shared" ca="1" si="72"/>
        <v/>
      </c>
      <c r="BE145" s="19" t="str">
        <f t="shared" ca="1" si="72"/>
        <v/>
      </c>
      <c r="BF145" s="19" t="str">
        <f t="shared" ca="1" si="72"/>
        <v/>
      </c>
      <c r="BG145" s="19" t="str">
        <f t="shared" ca="1" si="72"/>
        <v/>
      </c>
      <c r="BH145" s="19" t="str">
        <f t="shared" ca="1" si="72"/>
        <v/>
      </c>
      <c r="BI145" s="19" t="str">
        <f t="shared" ca="1" si="72"/>
        <v/>
      </c>
      <c r="BJ145" s="19" t="str">
        <f t="shared" ca="1" si="72"/>
        <v/>
      </c>
      <c r="BK145" s="19" t="str">
        <f t="shared" ca="1" si="72"/>
        <v/>
      </c>
      <c r="BL145" s="19" t="str">
        <f t="shared" ca="1" si="73"/>
        <v/>
      </c>
      <c r="BM145" s="19" t="str">
        <f t="shared" ca="1" si="73"/>
        <v/>
      </c>
      <c r="BN145" s="19" t="str">
        <f t="shared" ca="1" si="73"/>
        <v/>
      </c>
      <c r="BO145" s="19" t="str">
        <f t="shared" ca="1" si="73"/>
        <v/>
      </c>
      <c r="BP145" s="19" t="str">
        <f t="shared" ca="1" si="73"/>
        <v/>
      </c>
      <c r="BQ145" s="20" t="str">
        <f t="shared" ca="1" si="73"/>
        <v/>
      </c>
    </row>
    <row r="146" spans="10:69" x14ac:dyDescent="0.25">
      <c r="J146" s="85">
        <f t="shared" ca="1" si="62"/>
        <v>0</v>
      </c>
      <c r="K146" s="86">
        <f t="shared" ca="1" si="63"/>
        <v>0</v>
      </c>
      <c r="L146" s="86">
        <f t="shared" ca="1" si="64"/>
        <v>0</v>
      </c>
      <c r="M146" s="86">
        <f t="shared" ca="1" si="65"/>
        <v>0</v>
      </c>
      <c r="N146" s="86">
        <f t="shared" ca="1" si="66"/>
        <v>0</v>
      </c>
      <c r="O146" s="87">
        <f t="shared" ca="1" si="67"/>
        <v>0</v>
      </c>
      <c r="P146" s="48">
        <f t="shared" ca="1" si="68"/>
        <v>0</v>
      </c>
      <c r="Q146" s="49">
        <f t="shared" si="69"/>
        <v>1</v>
      </c>
      <c r="R146" s="49">
        <f t="shared" si="70"/>
        <v>0.5</v>
      </c>
      <c r="S146" s="50">
        <f t="array" aca="1" ref="S146" ca="1">IF($U146=0,0,SUM(OFFSET($AH146,0,$W146,1,$U146)/OFFSET($AH$3,0,0,1,$U146)))</f>
        <v>0</v>
      </c>
      <c r="T146" s="51">
        <f t="array" aca="1" ref="T146" ca="1">IF(U146=0,0,SUM(OFFSET(AH146,0,W146,1,U146)))</f>
        <v>0</v>
      </c>
      <c r="U146" s="51">
        <f t="shared" ca="1" si="77"/>
        <v>0</v>
      </c>
      <c r="V146" s="46">
        <f t="shared" ca="1" si="74"/>
        <v>1940063.6129047198</v>
      </c>
      <c r="W146" s="52">
        <f t="shared" ca="1" si="71"/>
        <v>19</v>
      </c>
      <c r="X146" s="55">
        <v>147</v>
      </c>
      <c r="Y146" s="19">
        <v>10</v>
      </c>
      <c r="Z146" s="44">
        <v>2.3301413999999999E-2</v>
      </c>
      <c r="AA146" s="17">
        <v>43855</v>
      </c>
      <c r="AB146" s="19">
        <v>57</v>
      </c>
      <c r="AC146" s="19">
        <v>100000</v>
      </c>
      <c r="AD146" s="18" t="s">
        <v>19</v>
      </c>
      <c r="AE146" s="18" t="s">
        <v>24</v>
      </c>
      <c r="AF146" s="20">
        <f t="shared" ca="1" si="75"/>
        <v>1940063.6129047198</v>
      </c>
      <c r="AG146" s="40"/>
      <c r="AH146" s="19">
        <f t="shared" ca="1" si="76"/>
        <v>161756.31886073999</v>
      </c>
      <c r="AI146" s="19">
        <f t="shared" ca="1" si="76"/>
        <v>199053.02813741998</v>
      </c>
      <c r="AJ146" s="19">
        <f t="shared" ca="1" si="76"/>
        <v>187000.37174591998</v>
      </c>
      <c r="AK146" s="19">
        <f t="shared" ca="1" si="76"/>
        <v>182783.51485434</v>
      </c>
      <c r="AL146" s="19">
        <f t="shared" ca="1" si="76"/>
        <v>181189.4651226</v>
      </c>
      <c r="AM146" s="19">
        <f t="shared" ca="1" si="76"/>
        <v>193641.97377833998</v>
      </c>
      <c r="AN146" s="19">
        <f t="shared" ca="1" si="76"/>
        <v>204826.41948419999</v>
      </c>
      <c r="AO146" s="19">
        <f t="shared" ca="1" si="76"/>
        <v>209670.31742652002</v>
      </c>
      <c r="AP146" s="19">
        <f t="shared" ca="1" si="76"/>
        <v>210677.87056787996</v>
      </c>
      <c r="AQ146" s="19">
        <f t="shared" ca="1" si="76"/>
        <v>209464.33292675999</v>
      </c>
      <c r="AR146" s="19" t="str">
        <f t="shared" ca="1" si="76"/>
        <v/>
      </c>
      <c r="AS146" s="19" t="str">
        <f t="shared" ca="1" si="76"/>
        <v/>
      </c>
      <c r="AT146" s="19" t="str">
        <f t="shared" ca="1" si="76"/>
        <v/>
      </c>
      <c r="AU146" s="19" t="str">
        <f t="shared" ca="1" si="76"/>
        <v/>
      </c>
      <c r="AV146" s="19" t="str">
        <f t="shared" ca="1" si="76"/>
        <v/>
      </c>
      <c r="AW146" s="19" t="str">
        <f t="shared" ca="1" si="76"/>
        <v/>
      </c>
      <c r="AX146" s="19" t="str">
        <f t="shared" ca="1" si="72"/>
        <v/>
      </c>
      <c r="AY146" s="19" t="str">
        <f t="shared" ca="1" si="72"/>
        <v/>
      </c>
      <c r="AZ146" s="19" t="str">
        <f t="shared" ca="1" si="72"/>
        <v/>
      </c>
      <c r="BA146" s="19" t="str">
        <f t="shared" ca="1" si="72"/>
        <v/>
      </c>
      <c r="BB146" s="19" t="str">
        <f t="shared" ca="1" si="72"/>
        <v/>
      </c>
      <c r="BC146" s="19" t="str">
        <f t="shared" ca="1" si="72"/>
        <v/>
      </c>
      <c r="BD146" s="19" t="str">
        <f t="shared" ca="1" si="72"/>
        <v/>
      </c>
      <c r="BE146" s="19" t="str">
        <f t="shared" ca="1" si="72"/>
        <v/>
      </c>
      <c r="BF146" s="19" t="str">
        <f t="shared" ca="1" si="72"/>
        <v/>
      </c>
      <c r="BG146" s="19" t="str">
        <f t="shared" ca="1" si="72"/>
        <v/>
      </c>
      <c r="BH146" s="19" t="str">
        <f t="shared" ca="1" si="72"/>
        <v/>
      </c>
      <c r="BI146" s="19" t="str">
        <f t="shared" ca="1" si="72"/>
        <v/>
      </c>
      <c r="BJ146" s="19" t="str">
        <f t="shared" ca="1" si="72"/>
        <v/>
      </c>
      <c r="BK146" s="19" t="str">
        <f t="shared" ca="1" si="72"/>
        <v/>
      </c>
      <c r="BL146" s="19" t="str">
        <f t="shared" ca="1" si="73"/>
        <v/>
      </c>
      <c r="BM146" s="19" t="str">
        <f t="shared" ca="1" si="73"/>
        <v/>
      </c>
      <c r="BN146" s="19" t="str">
        <f t="shared" ca="1" si="73"/>
        <v/>
      </c>
      <c r="BO146" s="19" t="str">
        <f t="shared" ca="1" si="73"/>
        <v/>
      </c>
      <c r="BP146" s="19" t="str">
        <f t="shared" ca="1" si="73"/>
        <v/>
      </c>
      <c r="BQ146" s="20" t="str">
        <f t="shared" ca="1" si="73"/>
        <v/>
      </c>
    </row>
    <row r="147" spans="10:69" x14ac:dyDescent="0.25">
      <c r="J147" s="85">
        <f t="shared" ca="1" si="62"/>
        <v>0</v>
      </c>
      <c r="K147" s="86">
        <f t="shared" ca="1" si="63"/>
        <v>0</v>
      </c>
      <c r="L147" s="86">
        <f t="shared" ca="1" si="64"/>
        <v>0</v>
      </c>
      <c r="M147" s="86">
        <f t="shared" ca="1" si="65"/>
        <v>0</v>
      </c>
      <c r="N147" s="86">
        <f t="shared" ca="1" si="66"/>
        <v>0</v>
      </c>
      <c r="O147" s="87">
        <f t="shared" ca="1" si="67"/>
        <v>0</v>
      </c>
      <c r="P147" s="48">
        <f t="shared" ca="1" si="68"/>
        <v>0</v>
      </c>
      <c r="Q147" s="49">
        <f t="shared" si="69"/>
        <v>0.98</v>
      </c>
      <c r="R147" s="49">
        <f t="shared" si="70"/>
        <v>0.5</v>
      </c>
      <c r="S147" s="50">
        <f t="array" aca="1" ref="S147" ca="1">IF($U147=0,0,SUM(OFFSET($AH147,0,$W147,1,$U147)/OFFSET($AH$3,0,0,1,$U147)))</f>
        <v>0</v>
      </c>
      <c r="T147" s="51">
        <f t="array" aca="1" ref="T147" ca="1">IF(U147=0,0,SUM(OFFSET(AH147,0,W147,1,U147)))</f>
        <v>0</v>
      </c>
      <c r="U147" s="51">
        <f t="shared" ca="1" si="77"/>
        <v>0</v>
      </c>
      <c r="V147" s="46">
        <f t="shared" ca="1" si="74"/>
        <v>6734990.3208749006</v>
      </c>
      <c r="W147" s="52">
        <f t="shared" ca="1" si="71"/>
        <v>19</v>
      </c>
      <c r="X147" s="55">
        <v>121</v>
      </c>
      <c r="Y147" s="19">
        <v>11</v>
      </c>
      <c r="Z147" s="44">
        <v>1.4535073000000001E-2</v>
      </c>
      <c r="AA147" s="17">
        <v>43858</v>
      </c>
      <c r="AB147" s="19">
        <v>80</v>
      </c>
      <c r="AC147" s="19">
        <v>500000</v>
      </c>
      <c r="AD147" s="18" t="s">
        <v>19</v>
      </c>
      <c r="AE147" s="18" t="s">
        <v>20</v>
      </c>
      <c r="AF147" s="20">
        <f t="shared" ca="1" si="75"/>
        <v>6734990.3208749006</v>
      </c>
      <c r="AG147" s="40"/>
      <c r="AH147" s="19">
        <f t="shared" ca="1" si="76"/>
        <v>520688.4665717</v>
      </c>
      <c r="AI147" s="19">
        <f t="shared" ca="1" si="76"/>
        <v>623110.58521985007</v>
      </c>
      <c r="AJ147" s="19">
        <f t="shared" ca="1" si="76"/>
        <v>586934.24203015002</v>
      </c>
      <c r="AK147" s="19">
        <f t="shared" ca="1" si="76"/>
        <v>566191.23935185</v>
      </c>
      <c r="AL147" s="19">
        <f t="shared" ca="1" si="76"/>
        <v>563534.22800745012</v>
      </c>
      <c r="AM147" s="19">
        <f t="shared" ca="1" si="76"/>
        <v>608844.41107034998</v>
      </c>
      <c r="AN147" s="19">
        <f t="shared" ca="1" si="76"/>
        <v>646781.67835399997</v>
      </c>
      <c r="AO147" s="19">
        <f t="shared" ca="1" si="76"/>
        <v>651634.21247505001</v>
      </c>
      <c r="AP147" s="19">
        <f t="shared" ca="1" si="76"/>
        <v>656659.7139648</v>
      </c>
      <c r="AQ147" s="19">
        <f t="shared" ca="1" si="76"/>
        <v>657442.42764585</v>
      </c>
      <c r="AR147" s="19">
        <f t="shared" ca="1" si="76"/>
        <v>653169.11618384998</v>
      </c>
      <c r="AS147" s="19" t="str">
        <f t="shared" ca="1" si="76"/>
        <v/>
      </c>
      <c r="AT147" s="19" t="str">
        <f t="shared" ca="1" si="76"/>
        <v/>
      </c>
      <c r="AU147" s="19" t="str">
        <f t="shared" ca="1" si="76"/>
        <v/>
      </c>
      <c r="AV147" s="19" t="str">
        <f t="shared" ca="1" si="76"/>
        <v/>
      </c>
      <c r="AW147" s="19" t="str">
        <f t="shared" ca="1" si="76"/>
        <v/>
      </c>
      <c r="AX147" s="19" t="str">
        <f t="shared" ca="1" si="72"/>
        <v/>
      </c>
      <c r="AY147" s="19" t="str">
        <f t="shared" ca="1" si="72"/>
        <v/>
      </c>
      <c r="AZ147" s="19" t="str">
        <f t="shared" ca="1" si="72"/>
        <v/>
      </c>
      <c r="BA147" s="19" t="str">
        <f t="shared" ca="1" si="72"/>
        <v/>
      </c>
      <c r="BB147" s="19" t="str">
        <f t="shared" ca="1" si="72"/>
        <v/>
      </c>
      <c r="BC147" s="19" t="str">
        <f t="shared" ca="1" si="72"/>
        <v/>
      </c>
      <c r="BD147" s="19" t="str">
        <f t="shared" ca="1" si="72"/>
        <v/>
      </c>
      <c r="BE147" s="19" t="str">
        <f t="shared" ca="1" si="72"/>
        <v/>
      </c>
      <c r="BF147" s="19" t="str">
        <f t="shared" ca="1" si="72"/>
        <v/>
      </c>
      <c r="BG147" s="19" t="str">
        <f t="shared" ca="1" si="72"/>
        <v/>
      </c>
      <c r="BH147" s="19" t="str">
        <f t="shared" ca="1" si="72"/>
        <v/>
      </c>
      <c r="BI147" s="19" t="str">
        <f t="shared" ca="1" si="72"/>
        <v/>
      </c>
      <c r="BJ147" s="19" t="str">
        <f t="shared" ca="1" si="72"/>
        <v/>
      </c>
      <c r="BK147" s="19" t="str">
        <f t="shared" ca="1" si="72"/>
        <v/>
      </c>
      <c r="BL147" s="19" t="str">
        <f t="shared" ca="1" si="72"/>
        <v/>
      </c>
      <c r="BM147" s="19" t="str">
        <f t="shared" ca="1" si="72"/>
        <v/>
      </c>
      <c r="BN147" s="19" t="str">
        <f t="shared" ca="1" si="73"/>
        <v/>
      </c>
      <c r="BO147" s="19" t="str">
        <f t="shared" ca="1" si="73"/>
        <v/>
      </c>
      <c r="BP147" s="19" t="str">
        <f t="shared" ca="1" si="73"/>
        <v/>
      </c>
      <c r="BQ147" s="20" t="str">
        <f t="shared" ca="1" si="73"/>
        <v/>
      </c>
    </row>
    <row r="148" spans="10:69" x14ac:dyDescent="0.25">
      <c r="J148" s="85">
        <f t="shared" ca="1" si="62"/>
        <v>0</v>
      </c>
      <c r="K148" s="86">
        <f t="shared" ca="1" si="63"/>
        <v>0</v>
      </c>
      <c r="L148" s="86">
        <f t="shared" ca="1" si="64"/>
        <v>0</v>
      </c>
      <c r="M148" s="86">
        <f t="shared" ca="1" si="65"/>
        <v>0</v>
      </c>
      <c r="N148" s="86">
        <f t="shared" ca="1" si="66"/>
        <v>0</v>
      </c>
      <c r="O148" s="87">
        <f t="shared" ca="1" si="67"/>
        <v>0</v>
      </c>
      <c r="P148" s="48">
        <f t="shared" ca="1" si="68"/>
        <v>0</v>
      </c>
      <c r="Q148" s="49">
        <f t="shared" si="69"/>
        <v>0.98</v>
      </c>
      <c r="R148" s="49">
        <f t="shared" si="70"/>
        <v>0.97</v>
      </c>
      <c r="S148" s="50">
        <f t="array" aca="1" ref="S148" ca="1">IF($U148=0,0,SUM(OFFSET($AH148,0,$W148,1,$U148)/OFFSET($AH$3,0,0,1,$U148)))</f>
        <v>0</v>
      </c>
      <c r="T148" s="51">
        <f t="array" aca="1" ref="T148" ca="1">IF(U148=0,0,SUM(OFFSET(AH148,0,W148,1,U148)))</f>
        <v>0</v>
      </c>
      <c r="U148" s="51">
        <f t="shared" ca="1" si="77"/>
        <v>0</v>
      </c>
      <c r="V148" s="46">
        <f t="shared" ca="1" si="74"/>
        <v>1653788.0245059503</v>
      </c>
      <c r="W148" s="52">
        <f t="shared" ca="1" si="71"/>
        <v>19</v>
      </c>
      <c r="X148" s="55">
        <v>281</v>
      </c>
      <c r="Y148" s="19">
        <v>17</v>
      </c>
      <c r="Z148" s="44">
        <v>5.2479220000000004E-3</v>
      </c>
      <c r="AA148" s="17">
        <v>43860</v>
      </c>
      <c r="AB148" s="19">
        <v>80</v>
      </c>
      <c r="AC148" s="19">
        <v>250000</v>
      </c>
      <c r="AD148" s="18" t="s">
        <v>17</v>
      </c>
      <c r="AE148" s="18" t="s">
        <v>20</v>
      </c>
      <c r="AF148" s="20">
        <f t="shared" ca="1" si="75"/>
        <v>1653788.0245059503</v>
      </c>
      <c r="AG148" s="40"/>
      <c r="AH148" s="19">
        <f t="shared" ca="1" si="76"/>
        <v>87890.754477449998</v>
      </c>
      <c r="AI148" s="19">
        <f t="shared" ca="1" si="76"/>
        <v>101983.52421625001</v>
      </c>
      <c r="AJ148" s="19">
        <f t="shared" ca="1" si="76"/>
        <v>96679.055856700012</v>
      </c>
      <c r="AK148" s="19">
        <f t="shared" ca="1" si="76"/>
        <v>92825.244336000003</v>
      </c>
      <c r="AL148" s="19">
        <f t="shared" ca="1" si="76"/>
        <v>91774.741549650018</v>
      </c>
      <c r="AM148" s="19">
        <f t="shared" ca="1" si="76"/>
        <v>94770.649021400022</v>
      </c>
      <c r="AN148" s="19">
        <f t="shared" ca="1" si="76"/>
        <v>97923.862955100005</v>
      </c>
      <c r="AO148" s="19">
        <f t="shared" ca="1" si="76"/>
        <v>104544.51015225</v>
      </c>
      <c r="AP148" s="19">
        <f t="shared" ca="1" si="76"/>
        <v>103475.77083695</v>
      </c>
      <c r="AQ148" s="19">
        <f t="shared" ca="1" si="76"/>
        <v>99526.709531950008</v>
      </c>
      <c r="AR148" s="19">
        <f t="shared" ca="1" si="76"/>
        <v>96636.15409435</v>
      </c>
      <c r="AS148" s="19">
        <f t="shared" ca="1" si="76"/>
        <v>100042.05547235001</v>
      </c>
      <c r="AT148" s="19">
        <f t="shared" ca="1" si="76"/>
        <v>97145.3337264</v>
      </c>
      <c r="AU148" s="19">
        <f t="shared" ca="1" si="76"/>
        <v>99485.77574035</v>
      </c>
      <c r="AV148" s="19">
        <f t="shared" ca="1" si="76"/>
        <v>97588.127145150007</v>
      </c>
      <c r="AW148" s="19">
        <f t="shared" ca="1" si="76"/>
        <v>96544.709053500017</v>
      </c>
      <c r="AX148" s="19">
        <f t="shared" ca="1" si="72"/>
        <v>94951.046340150002</v>
      </c>
      <c r="AY148" s="19" t="str">
        <f t="shared" ca="1" si="72"/>
        <v/>
      </c>
      <c r="AZ148" s="19" t="str">
        <f t="shared" ca="1" si="72"/>
        <v/>
      </c>
      <c r="BA148" s="19" t="str">
        <f t="shared" ca="1" si="72"/>
        <v/>
      </c>
      <c r="BB148" s="19" t="str">
        <f t="shared" ca="1" si="72"/>
        <v/>
      </c>
      <c r="BC148" s="19" t="str">
        <f t="shared" ca="1" si="72"/>
        <v/>
      </c>
      <c r="BD148" s="19" t="str">
        <f t="shared" ca="1" si="72"/>
        <v/>
      </c>
      <c r="BE148" s="19" t="str">
        <f t="shared" ca="1" si="72"/>
        <v/>
      </c>
      <c r="BF148" s="19" t="str">
        <f t="shared" ca="1" si="72"/>
        <v/>
      </c>
      <c r="BG148" s="19" t="str">
        <f t="shared" ca="1" si="72"/>
        <v/>
      </c>
      <c r="BH148" s="19" t="str">
        <f t="shared" ca="1" si="72"/>
        <v/>
      </c>
      <c r="BI148" s="19" t="str">
        <f t="shared" ca="1" si="72"/>
        <v/>
      </c>
      <c r="BJ148" s="19" t="str">
        <f t="shared" ca="1" si="72"/>
        <v/>
      </c>
      <c r="BK148" s="19" t="str">
        <f t="shared" ca="1" si="72"/>
        <v/>
      </c>
      <c r="BL148" s="19" t="str">
        <f t="shared" ca="1" si="72"/>
        <v/>
      </c>
      <c r="BM148" s="19" t="str">
        <f t="shared" ca="1" si="72"/>
        <v/>
      </c>
      <c r="BN148" s="19" t="str">
        <f t="shared" ca="1" si="73"/>
        <v/>
      </c>
      <c r="BO148" s="19" t="str">
        <f t="shared" ca="1" si="73"/>
        <v/>
      </c>
      <c r="BP148" s="19" t="str">
        <f t="shared" ca="1" si="73"/>
        <v/>
      </c>
      <c r="BQ148" s="20" t="str">
        <f t="shared" ca="1" si="73"/>
        <v/>
      </c>
    </row>
    <row r="149" spans="10:69" x14ac:dyDescent="0.25">
      <c r="J149" s="85">
        <f t="shared" ca="1" si="62"/>
        <v>0</v>
      </c>
      <c r="K149" s="86">
        <f t="shared" ca="1" si="63"/>
        <v>0</v>
      </c>
      <c r="L149" s="86">
        <f t="shared" ca="1" si="64"/>
        <v>0</v>
      </c>
      <c r="M149" s="86">
        <f t="shared" ca="1" si="65"/>
        <v>0</v>
      </c>
      <c r="N149" s="86">
        <f t="shared" ca="1" si="66"/>
        <v>0</v>
      </c>
      <c r="O149" s="87">
        <f t="shared" ca="1" si="67"/>
        <v>0</v>
      </c>
      <c r="P149" s="48">
        <f t="shared" ca="1" si="68"/>
        <v>0</v>
      </c>
      <c r="Q149" s="49">
        <f t="shared" si="69"/>
        <v>1</v>
      </c>
      <c r="R149" s="49">
        <f t="shared" si="70"/>
        <v>0.5</v>
      </c>
      <c r="S149" s="50">
        <f t="array" aca="1" ref="S149" ca="1">IF($U149=0,0,SUM(OFFSET($AH149,0,$W149,1,$U149)/OFFSET($AH$3,0,0,1,$U149)))</f>
        <v>0</v>
      </c>
      <c r="T149" s="51">
        <f t="array" aca="1" ref="T149" ca="1">IF(U149=0,0,SUM(OFFSET(AH149,0,W149,1,U149)))</f>
        <v>0</v>
      </c>
      <c r="U149" s="51">
        <f t="shared" ca="1" si="77"/>
        <v>0</v>
      </c>
      <c r="V149" s="46">
        <f t="shared" ca="1" si="74"/>
        <v>4067655.6300607501</v>
      </c>
      <c r="W149" s="52">
        <f t="shared" ca="1" si="71"/>
        <v>18</v>
      </c>
      <c r="X149" s="55">
        <v>237</v>
      </c>
      <c r="Y149" s="19">
        <v>7</v>
      </c>
      <c r="Z149" s="44">
        <v>2.8473294E-2</v>
      </c>
      <c r="AA149" s="17">
        <v>43871</v>
      </c>
      <c r="AB149" s="19">
        <v>57</v>
      </c>
      <c r="AC149" s="19">
        <v>250000</v>
      </c>
      <c r="AD149" s="18" t="s">
        <v>19</v>
      </c>
      <c r="AE149" s="18" t="s">
        <v>24</v>
      </c>
      <c r="AF149" s="20">
        <f t="shared" ca="1" si="75"/>
        <v>4067655.6300607501</v>
      </c>
      <c r="AG149" s="40"/>
      <c r="AH149" s="19">
        <f t="shared" ca="1" si="76"/>
        <v>539870.73821639991</v>
      </c>
      <c r="AI149" s="19">
        <f t="shared" ca="1" si="76"/>
        <v>577212.03963269992</v>
      </c>
      <c r="AJ149" s="19">
        <f t="shared" ca="1" si="76"/>
        <v>569493.64146165003</v>
      </c>
      <c r="AK149" s="19">
        <f t="shared" ca="1" si="76"/>
        <v>550588.79791035003</v>
      </c>
      <c r="AL149" s="19">
        <f t="shared" ca="1" si="76"/>
        <v>572408.59493489994</v>
      </c>
      <c r="AM149" s="19">
        <f t="shared" ca="1" si="76"/>
        <v>620519.91980670008</v>
      </c>
      <c r="AN149" s="19">
        <f t="shared" ca="1" si="76"/>
        <v>637561.89809804992</v>
      </c>
      <c r="AO149" s="19" t="str">
        <f t="shared" ca="1" si="76"/>
        <v/>
      </c>
      <c r="AP149" s="19" t="str">
        <f t="shared" ca="1" si="76"/>
        <v/>
      </c>
      <c r="AQ149" s="19" t="str">
        <f t="shared" ca="1" si="76"/>
        <v/>
      </c>
      <c r="AR149" s="19" t="str">
        <f t="shared" ca="1" si="76"/>
        <v/>
      </c>
      <c r="AS149" s="19" t="str">
        <f t="shared" ca="1" si="76"/>
        <v/>
      </c>
      <c r="AT149" s="19" t="str">
        <f t="shared" ca="1" si="76"/>
        <v/>
      </c>
      <c r="AU149" s="19" t="str">
        <f t="shared" ca="1" si="76"/>
        <v/>
      </c>
      <c r="AV149" s="19" t="str">
        <f t="shared" ca="1" si="76"/>
        <v/>
      </c>
      <c r="AW149" s="19" t="str">
        <f t="shared" ref="AW149:BL164" ca="1" si="78">IF(AW$4&lt;=$Y149,(VLOOKUP(DATE(YEAR($AA149),MONTH($AA149)+AW$4,DAY($AA149)),INDIRECT($AF$3),IF($AD149="USD",2,IF($AD149="EUR",3,IF($AD149="YEN",4,5))),0))*$Z149*$AC149,"")</f>
        <v/>
      </c>
      <c r="AX149" s="19" t="str">
        <f t="shared" ca="1" si="78"/>
        <v/>
      </c>
      <c r="AY149" s="19" t="str">
        <f t="shared" ca="1" si="78"/>
        <v/>
      </c>
      <c r="AZ149" s="19" t="str">
        <f t="shared" ca="1" si="78"/>
        <v/>
      </c>
      <c r="BA149" s="19" t="str">
        <f t="shared" ca="1" si="78"/>
        <v/>
      </c>
      <c r="BB149" s="19" t="str">
        <f t="shared" ca="1" si="78"/>
        <v/>
      </c>
      <c r="BC149" s="19" t="str">
        <f t="shared" ca="1" si="78"/>
        <v/>
      </c>
      <c r="BD149" s="19" t="str">
        <f t="shared" ca="1" si="78"/>
        <v/>
      </c>
      <c r="BE149" s="19" t="str">
        <f t="shared" ca="1" si="78"/>
        <v/>
      </c>
      <c r="BF149" s="19" t="str">
        <f t="shared" ca="1" si="78"/>
        <v/>
      </c>
      <c r="BG149" s="19" t="str">
        <f t="shared" ca="1" si="78"/>
        <v/>
      </c>
      <c r="BH149" s="19" t="str">
        <f t="shared" ca="1" si="78"/>
        <v/>
      </c>
      <c r="BI149" s="19" t="str">
        <f t="shared" ca="1" si="78"/>
        <v/>
      </c>
      <c r="BJ149" s="19" t="str">
        <f t="shared" ca="1" si="78"/>
        <v/>
      </c>
      <c r="BK149" s="19" t="str">
        <f t="shared" ca="1" si="78"/>
        <v/>
      </c>
      <c r="BL149" s="19" t="str">
        <f t="shared" ca="1" si="78"/>
        <v/>
      </c>
      <c r="BM149" s="19" t="str">
        <f t="shared" ref="BM149:BQ164" ca="1" si="79">IF(BM$4&lt;=$Y149,(VLOOKUP(DATE(YEAR($AA149),MONTH($AA149)+BM$4,DAY($AA149)),INDIRECT($AF$3),IF($AD149="USD",2,IF($AD149="EUR",3,IF($AD149="YEN",4,5))),0))*$Z149*$AC149,"")</f>
        <v/>
      </c>
      <c r="BN149" s="19" t="str">
        <f t="shared" ca="1" si="73"/>
        <v/>
      </c>
      <c r="BO149" s="19" t="str">
        <f t="shared" ca="1" si="73"/>
        <v/>
      </c>
      <c r="BP149" s="19" t="str">
        <f t="shared" ca="1" si="73"/>
        <v/>
      </c>
      <c r="BQ149" s="20" t="str">
        <f t="shared" ca="1" si="73"/>
        <v/>
      </c>
    </row>
    <row r="150" spans="10:69" x14ac:dyDescent="0.25">
      <c r="J150" s="85">
        <f t="shared" ca="1" si="62"/>
        <v>1019038.9847132065</v>
      </c>
      <c r="K150" s="86">
        <f t="shared" ca="1" si="63"/>
        <v>972315.35076179367</v>
      </c>
      <c r="L150" s="86">
        <f t="shared" ca="1" si="64"/>
        <v>972315.35076179367</v>
      </c>
      <c r="M150" s="86">
        <f t="shared" ca="1" si="65"/>
        <v>885097.22127138718</v>
      </c>
      <c r="N150" s="86">
        <f t="shared" ca="1" si="66"/>
        <v>844422.55995096208</v>
      </c>
      <c r="O150" s="87">
        <f t="shared" ca="1" si="67"/>
        <v>805575.66653183708</v>
      </c>
      <c r="P150" s="48">
        <f t="shared" ca="1" si="68"/>
        <v>10694133.790250268</v>
      </c>
      <c r="Q150" s="49">
        <f t="shared" si="69"/>
        <v>1</v>
      </c>
      <c r="R150" s="49">
        <f t="shared" si="70"/>
        <v>0.97</v>
      </c>
      <c r="S150" s="50">
        <f t="array" aca="1" ref="S150" ca="1">IF($U150=0,0,SUM(OFFSET($AH150,0,$W150,1,$U150)/OFFSET($AH$3,0,0,1,$U150)))</f>
        <v>11024880.196134297</v>
      </c>
      <c r="T150" s="51">
        <f t="array" aca="1" ref="T150" ca="1">IF(U150=0,0,SUM(OFFSET(AH150,0,W150,1,U150)))</f>
        <v>14868922.508925382</v>
      </c>
      <c r="U150" s="51">
        <f t="shared" ca="1" si="77"/>
        <v>14</v>
      </c>
      <c r="V150" s="46">
        <f t="shared" ca="1" si="74"/>
        <v>18872733.664060224</v>
      </c>
      <c r="W150" s="52">
        <f t="shared" ca="1" si="71"/>
        <v>18</v>
      </c>
      <c r="X150" s="55">
        <v>197</v>
      </c>
      <c r="Y150" s="19">
        <v>32</v>
      </c>
      <c r="Z150" s="44">
        <v>5.6756299000000003E-2</v>
      </c>
      <c r="AA150" s="17">
        <v>43874</v>
      </c>
      <c r="AB150" s="19">
        <v>12</v>
      </c>
      <c r="AC150" s="19">
        <v>250000</v>
      </c>
      <c r="AD150" s="18" t="s">
        <v>17</v>
      </c>
      <c r="AE150" s="18" t="s">
        <v>21</v>
      </c>
      <c r="AF150" s="20">
        <f t="shared" ca="1" si="75"/>
        <v>33741656.172985598</v>
      </c>
      <c r="AG150" s="40"/>
      <c r="AH150" s="19">
        <f t="shared" ref="AH150:AW165" ca="1" si="80">IF(AH$4&lt;=$Y150,(VLOOKUP(DATE(YEAR($AA150),MONTH($AA150)+AH$4,DAY($AA150)),INDIRECT($AF$3),IF($AD150="USD",2,IF($AD150="EUR",3,IF($AD150="YEN",4,5))),0))*$Z150*$AC150,"")</f>
        <v>1050380.3121481501</v>
      </c>
      <c r="AI150" s="19">
        <f t="shared" ca="1" si="80"/>
        <v>1046465.5464246249</v>
      </c>
      <c r="AJ150" s="19">
        <f t="shared" ca="1" si="80"/>
        <v>1041940.6504868501</v>
      </c>
      <c r="AK150" s="19">
        <f t="shared" ca="1" si="80"/>
        <v>980775.80596202496</v>
      </c>
      <c r="AL150" s="19">
        <f t="shared" ca="1" si="80"/>
        <v>1010684.95662755</v>
      </c>
      <c r="AM150" s="19">
        <f t="shared" ca="1" si="80"/>
        <v>1039138.3082237251</v>
      </c>
      <c r="AN150" s="19">
        <f t="shared" ca="1" si="80"/>
        <v>1062614.1323976002</v>
      </c>
      <c r="AO150" s="19">
        <f t="shared" ca="1" si="80"/>
        <v>1092897.8746365251</v>
      </c>
      <c r="AP150" s="19">
        <f t="shared" ca="1" si="80"/>
        <v>1094187.6615313003</v>
      </c>
      <c r="AQ150" s="19">
        <f t="shared" ca="1" si="80"/>
        <v>1037498.051182625</v>
      </c>
      <c r="AR150" s="19">
        <f t="shared" ca="1" si="80"/>
        <v>1053770.0821059251</v>
      </c>
      <c r="AS150" s="19">
        <f t="shared" ca="1" si="80"/>
        <v>1049108.97105055</v>
      </c>
      <c r="AT150" s="19">
        <f t="shared" ca="1" si="80"/>
        <v>1043011.925630475</v>
      </c>
      <c r="AU150" s="19">
        <f t="shared" ca="1" si="80"/>
        <v>1099800.8595024</v>
      </c>
      <c r="AV150" s="19">
        <f t="shared" ca="1" si="80"/>
        <v>1050559.09449</v>
      </c>
      <c r="AW150" s="19">
        <f t="shared" ca="1" si="78"/>
        <v>1017068.6213575751</v>
      </c>
      <c r="AX150" s="19">
        <f t="shared" ca="1" si="78"/>
        <v>1058981.7292616002</v>
      </c>
      <c r="AY150" s="19">
        <f t="shared" ca="1" si="78"/>
        <v>1043849.081040725</v>
      </c>
      <c r="AZ150" s="19">
        <f t="shared" ca="1" si="78"/>
        <v>1050555.6543435119</v>
      </c>
      <c r="BA150" s="19">
        <f t="shared" ca="1" si="78"/>
        <v>1052506.3075256529</v>
      </c>
      <c r="BB150" s="19">
        <f t="shared" ca="1" si="78"/>
        <v>1054461.9167145237</v>
      </c>
      <c r="BC150" s="19">
        <f t="shared" ca="1" si="78"/>
        <v>1056299.6605920512</v>
      </c>
      <c r="BD150" s="19">
        <f t="shared" ca="1" si="78"/>
        <v>1058145.2569705094</v>
      </c>
      <c r="BE150" s="19">
        <f t="shared" ca="1" si="78"/>
        <v>1059939.5571064248</v>
      </c>
      <c r="BF150" s="19">
        <f t="shared" ca="1" si="78"/>
        <v>1061518.4374090936</v>
      </c>
      <c r="BG150" s="19">
        <f t="shared" ca="1" si="78"/>
        <v>1063222.5916729067</v>
      </c>
      <c r="BH150" s="19">
        <f t="shared" ca="1" si="78"/>
        <v>1064830.0201560184</v>
      </c>
      <c r="BI150" s="19">
        <f t="shared" ca="1" si="78"/>
        <v>1066450.0266234537</v>
      </c>
      <c r="BJ150" s="19">
        <f t="shared" ca="1" si="78"/>
        <v>1067979.996538162</v>
      </c>
      <c r="BK150" s="19">
        <f t="shared" ca="1" si="78"/>
        <v>1069523.7746644071</v>
      </c>
      <c r="BL150" s="19">
        <f t="shared" ca="1" si="78"/>
        <v>1071031.4989118984</v>
      </c>
      <c r="BM150" s="19">
        <f t="shared" ca="1" si="79"/>
        <v>1072457.8096967652</v>
      </c>
      <c r="BN150" s="19" t="str">
        <f t="shared" ca="1" si="73"/>
        <v/>
      </c>
      <c r="BO150" s="19" t="str">
        <f t="shared" ca="1" si="73"/>
        <v/>
      </c>
      <c r="BP150" s="19" t="str">
        <f t="shared" ca="1" si="73"/>
        <v/>
      </c>
      <c r="BQ150" s="20" t="str">
        <f t="shared" ca="1" si="73"/>
        <v/>
      </c>
    </row>
    <row r="151" spans="10:69" x14ac:dyDescent="0.25">
      <c r="J151" s="85">
        <f t="shared" ca="1" si="62"/>
        <v>0</v>
      </c>
      <c r="K151" s="86">
        <f t="shared" ca="1" si="63"/>
        <v>0</v>
      </c>
      <c r="L151" s="86">
        <f t="shared" ca="1" si="64"/>
        <v>0</v>
      </c>
      <c r="M151" s="86">
        <f t="shared" ca="1" si="65"/>
        <v>0</v>
      </c>
      <c r="N151" s="86">
        <f t="shared" ca="1" si="66"/>
        <v>0</v>
      </c>
      <c r="O151" s="87">
        <f t="shared" ca="1" si="67"/>
        <v>0</v>
      </c>
      <c r="P151" s="48">
        <f t="shared" ca="1" si="68"/>
        <v>0</v>
      </c>
      <c r="Q151" s="49">
        <f t="shared" si="69"/>
        <v>1</v>
      </c>
      <c r="R151" s="49">
        <f t="shared" si="70"/>
        <v>0.5</v>
      </c>
      <c r="S151" s="50">
        <f t="array" aca="1" ref="S151" ca="1">IF($U151=0,0,SUM(OFFSET($AH151,0,$W151,1,$U151)/OFFSET($AH$3,0,0,1,$U151)))</f>
        <v>0</v>
      </c>
      <c r="T151" s="51">
        <f t="array" aca="1" ref="T151" ca="1">IF(U151=0,0,SUM(OFFSET(AH151,0,W151,1,U151)))</f>
        <v>0</v>
      </c>
      <c r="U151" s="51">
        <f t="shared" ca="1" si="77"/>
        <v>0</v>
      </c>
      <c r="V151" s="46">
        <f t="shared" ca="1" si="74"/>
        <v>3203591.9482205105</v>
      </c>
      <c r="W151" s="52">
        <f t="shared" ca="1" si="71"/>
        <v>18</v>
      </c>
      <c r="X151" s="55">
        <v>202</v>
      </c>
      <c r="Y151" s="19">
        <v>14</v>
      </c>
      <c r="Z151" s="44">
        <v>2.6512047E-2</v>
      </c>
      <c r="AA151" s="17">
        <v>43880</v>
      </c>
      <c r="AB151" s="19">
        <v>57</v>
      </c>
      <c r="AC151" s="19">
        <v>100000</v>
      </c>
      <c r="AD151" s="18" t="s">
        <v>19</v>
      </c>
      <c r="AE151" s="18" t="s">
        <v>24</v>
      </c>
      <c r="AF151" s="20">
        <f t="shared" ca="1" si="75"/>
        <v>3203591.9482205105</v>
      </c>
      <c r="AG151" s="40"/>
      <c r="AH151" s="19">
        <f t="shared" ca="1" si="80"/>
        <v>225055.72969406997</v>
      </c>
      <c r="AI151" s="19">
        <f t="shared" ca="1" si="80"/>
        <v>212390.65972170001</v>
      </c>
      <c r="AJ151" s="19">
        <f t="shared" ca="1" si="80"/>
        <v>209291.93166834002</v>
      </c>
      <c r="AK151" s="19">
        <f t="shared" ca="1" si="80"/>
        <v>207569.17885427998</v>
      </c>
      <c r="AL151" s="19">
        <f t="shared" ca="1" si="80"/>
        <v>216555.96742587001</v>
      </c>
      <c r="AM151" s="19">
        <f t="shared" ca="1" si="80"/>
        <v>231556.48361847003</v>
      </c>
      <c r="AN151" s="19">
        <f t="shared" ca="1" si="80"/>
        <v>235845.33746166003</v>
      </c>
      <c r="AO151" s="19">
        <f t="shared" ca="1" si="80"/>
        <v>242065.85904927002</v>
      </c>
      <c r="AP151" s="19">
        <f t="shared" ca="1" si="80"/>
        <v>239221.91176757996</v>
      </c>
      <c r="AQ151" s="19">
        <f t="shared" ca="1" si="80"/>
        <v>238147.64362314</v>
      </c>
      <c r="AR151" s="19">
        <f t="shared" ca="1" si="80"/>
        <v>236833.17633288002</v>
      </c>
      <c r="AS151" s="19">
        <f t="shared" ca="1" si="80"/>
        <v>235612.56168899999</v>
      </c>
      <c r="AT151" s="19">
        <f t="shared" ca="1" si="80"/>
        <v>233616.99991131001</v>
      </c>
      <c r="AU151" s="19">
        <f t="shared" ca="1" si="80"/>
        <v>239828.50740293998</v>
      </c>
      <c r="AV151" s="19" t="str">
        <f t="shared" ca="1" si="80"/>
        <v/>
      </c>
      <c r="AW151" s="19" t="str">
        <f t="shared" ca="1" si="78"/>
        <v/>
      </c>
      <c r="AX151" s="19" t="str">
        <f t="shared" ca="1" si="78"/>
        <v/>
      </c>
      <c r="AY151" s="19" t="str">
        <f t="shared" ca="1" si="78"/>
        <v/>
      </c>
      <c r="AZ151" s="19" t="str">
        <f t="shared" ca="1" si="78"/>
        <v/>
      </c>
      <c r="BA151" s="19" t="str">
        <f t="shared" ca="1" si="78"/>
        <v/>
      </c>
      <c r="BB151" s="19" t="str">
        <f t="shared" ca="1" si="78"/>
        <v/>
      </c>
      <c r="BC151" s="19" t="str">
        <f t="shared" ca="1" si="78"/>
        <v/>
      </c>
      <c r="BD151" s="19" t="str">
        <f t="shared" ca="1" si="78"/>
        <v/>
      </c>
      <c r="BE151" s="19" t="str">
        <f t="shared" ca="1" si="78"/>
        <v/>
      </c>
      <c r="BF151" s="19" t="str">
        <f t="shared" ca="1" si="78"/>
        <v/>
      </c>
      <c r="BG151" s="19" t="str">
        <f t="shared" ca="1" si="78"/>
        <v/>
      </c>
      <c r="BH151" s="19" t="str">
        <f t="shared" ca="1" si="78"/>
        <v/>
      </c>
      <c r="BI151" s="19" t="str">
        <f t="shared" ca="1" si="78"/>
        <v/>
      </c>
      <c r="BJ151" s="19" t="str">
        <f t="shared" ca="1" si="78"/>
        <v/>
      </c>
      <c r="BK151" s="19" t="str">
        <f t="shared" ca="1" si="78"/>
        <v/>
      </c>
      <c r="BL151" s="19" t="str">
        <f t="shared" ca="1" si="78"/>
        <v/>
      </c>
      <c r="BM151" s="19" t="str">
        <f t="shared" ca="1" si="79"/>
        <v/>
      </c>
      <c r="BN151" s="19" t="str">
        <f t="shared" ca="1" si="73"/>
        <v/>
      </c>
      <c r="BO151" s="19" t="str">
        <f t="shared" ca="1" si="73"/>
        <v/>
      </c>
      <c r="BP151" s="19" t="str">
        <f t="shared" ca="1" si="73"/>
        <v/>
      </c>
      <c r="BQ151" s="20" t="str">
        <f t="shared" ca="1" si="73"/>
        <v/>
      </c>
    </row>
    <row r="152" spans="10:69" x14ac:dyDescent="0.25">
      <c r="J152" s="85">
        <f t="shared" ca="1" si="62"/>
        <v>0</v>
      </c>
      <c r="K152" s="86">
        <f t="shared" ca="1" si="63"/>
        <v>0</v>
      </c>
      <c r="L152" s="86">
        <f t="shared" ca="1" si="64"/>
        <v>0</v>
      </c>
      <c r="M152" s="86">
        <f t="shared" ca="1" si="65"/>
        <v>0</v>
      </c>
      <c r="N152" s="86">
        <f t="shared" ca="1" si="66"/>
        <v>0</v>
      </c>
      <c r="O152" s="87">
        <f t="shared" ca="1" si="67"/>
        <v>0</v>
      </c>
      <c r="P152" s="48">
        <f t="shared" ca="1" si="68"/>
        <v>0</v>
      </c>
      <c r="Q152" s="49">
        <f t="shared" si="69"/>
        <v>1</v>
      </c>
      <c r="R152" s="49">
        <f t="shared" si="70"/>
        <v>0.93</v>
      </c>
      <c r="S152" s="50">
        <f t="array" aca="1" ref="S152" ca="1">IF($U152=0,0,SUM(OFFSET($AH152,0,$W152,1,$U152)/OFFSET($AH$3,0,0,1,$U152)))</f>
        <v>0</v>
      </c>
      <c r="T152" s="51">
        <f t="array" aca="1" ref="T152" ca="1">IF(U152=0,0,SUM(OFFSET(AH152,0,W152,1,U152)))</f>
        <v>0</v>
      </c>
      <c r="U152" s="51">
        <f t="shared" ca="1" si="77"/>
        <v>0</v>
      </c>
      <c r="V152" s="46">
        <f t="shared" ca="1" si="74"/>
        <v>376478.78399999999</v>
      </c>
      <c r="W152" s="52">
        <f t="shared" ca="1" si="71"/>
        <v>18</v>
      </c>
      <c r="X152" s="55">
        <v>110</v>
      </c>
      <c r="Y152" s="19">
        <v>16</v>
      </c>
      <c r="Z152" s="44">
        <v>2.3529924000000001E-2</v>
      </c>
      <c r="AA152" s="17">
        <v>43882</v>
      </c>
      <c r="AB152" s="19">
        <v>57</v>
      </c>
      <c r="AC152" s="19">
        <v>1000000</v>
      </c>
      <c r="AD152" s="18" t="s">
        <v>23</v>
      </c>
      <c r="AE152" s="18" t="s">
        <v>24</v>
      </c>
      <c r="AF152" s="20">
        <f t="shared" ca="1" si="75"/>
        <v>376478.78399999999</v>
      </c>
      <c r="AG152" s="40"/>
      <c r="AH152" s="19">
        <f t="shared" ca="1" si="80"/>
        <v>23529.923999999999</v>
      </c>
      <c r="AI152" s="19">
        <f t="shared" ca="1" si="80"/>
        <v>23529.923999999999</v>
      </c>
      <c r="AJ152" s="19">
        <f t="shared" ca="1" si="80"/>
        <v>23529.923999999999</v>
      </c>
      <c r="AK152" s="19">
        <f t="shared" ca="1" si="80"/>
        <v>23529.923999999999</v>
      </c>
      <c r="AL152" s="19">
        <f t="shared" ca="1" si="80"/>
        <v>23529.923999999999</v>
      </c>
      <c r="AM152" s="19">
        <f t="shared" ca="1" si="80"/>
        <v>23529.923999999999</v>
      </c>
      <c r="AN152" s="19">
        <f t="shared" ca="1" si="80"/>
        <v>23529.923999999999</v>
      </c>
      <c r="AO152" s="19">
        <f t="shared" ca="1" si="80"/>
        <v>23529.923999999999</v>
      </c>
      <c r="AP152" s="19">
        <f t="shared" ca="1" si="80"/>
        <v>23529.923999999999</v>
      </c>
      <c r="AQ152" s="19">
        <f t="shared" ca="1" si="80"/>
        <v>23529.923999999999</v>
      </c>
      <c r="AR152" s="19">
        <f t="shared" ca="1" si="80"/>
        <v>23529.923999999999</v>
      </c>
      <c r="AS152" s="19">
        <f t="shared" ca="1" si="80"/>
        <v>23529.923999999999</v>
      </c>
      <c r="AT152" s="19">
        <f t="shared" ca="1" si="80"/>
        <v>23529.923999999999</v>
      </c>
      <c r="AU152" s="19">
        <f t="shared" ca="1" si="80"/>
        <v>23529.923999999999</v>
      </c>
      <c r="AV152" s="19">
        <f t="shared" ca="1" si="80"/>
        <v>23529.923999999999</v>
      </c>
      <c r="AW152" s="19">
        <f t="shared" ca="1" si="78"/>
        <v>23529.923999999999</v>
      </c>
      <c r="AX152" s="19" t="str">
        <f t="shared" ca="1" si="78"/>
        <v/>
      </c>
      <c r="AY152" s="19" t="str">
        <f t="shared" ca="1" si="78"/>
        <v/>
      </c>
      <c r="AZ152" s="19" t="str">
        <f t="shared" ca="1" si="78"/>
        <v/>
      </c>
      <c r="BA152" s="19" t="str">
        <f t="shared" ca="1" si="78"/>
        <v/>
      </c>
      <c r="BB152" s="19" t="str">
        <f t="shared" ca="1" si="78"/>
        <v/>
      </c>
      <c r="BC152" s="19" t="str">
        <f t="shared" ca="1" si="78"/>
        <v/>
      </c>
      <c r="BD152" s="19" t="str">
        <f t="shared" ca="1" si="78"/>
        <v/>
      </c>
      <c r="BE152" s="19" t="str">
        <f t="shared" ca="1" si="78"/>
        <v/>
      </c>
      <c r="BF152" s="19" t="str">
        <f t="shared" ca="1" si="78"/>
        <v/>
      </c>
      <c r="BG152" s="19" t="str">
        <f t="shared" ca="1" si="78"/>
        <v/>
      </c>
      <c r="BH152" s="19" t="str">
        <f t="shared" ca="1" si="78"/>
        <v/>
      </c>
      <c r="BI152" s="19" t="str">
        <f t="shared" ca="1" si="78"/>
        <v/>
      </c>
      <c r="BJ152" s="19" t="str">
        <f t="shared" ca="1" si="78"/>
        <v/>
      </c>
      <c r="BK152" s="19" t="str">
        <f t="shared" ca="1" si="78"/>
        <v/>
      </c>
      <c r="BL152" s="19" t="str">
        <f t="shared" ca="1" si="78"/>
        <v/>
      </c>
      <c r="BM152" s="19" t="str">
        <f t="shared" ca="1" si="79"/>
        <v/>
      </c>
      <c r="BN152" s="19" t="str">
        <f t="shared" ca="1" si="73"/>
        <v/>
      </c>
      <c r="BO152" s="19" t="str">
        <f t="shared" ca="1" si="73"/>
        <v/>
      </c>
      <c r="BP152" s="19" t="str">
        <f t="shared" ca="1" si="73"/>
        <v/>
      </c>
      <c r="BQ152" s="20" t="str">
        <f t="shared" ca="1" si="73"/>
        <v/>
      </c>
    </row>
    <row r="153" spans="10:69" x14ac:dyDescent="0.25">
      <c r="J153" s="85">
        <f t="shared" ca="1" si="62"/>
        <v>0</v>
      </c>
      <c r="K153" s="86">
        <f t="shared" ca="1" si="63"/>
        <v>0</v>
      </c>
      <c r="L153" s="86">
        <f t="shared" ca="1" si="64"/>
        <v>0</v>
      </c>
      <c r="M153" s="86">
        <f t="shared" ca="1" si="65"/>
        <v>0</v>
      </c>
      <c r="N153" s="86">
        <f t="shared" ca="1" si="66"/>
        <v>0</v>
      </c>
      <c r="O153" s="87">
        <f t="shared" ca="1" si="67"/>
        <v>0</v>
      </c>
      <c r="P153" s="48">
        <f t="shared" ca="1" si="68"/>
        <v>0</v>
      </c>
      <c r="Q153" s="49">
        <f t="shared" si="69"/>
        <v>0.97</v>
      </c>
      <c r="R153" s="49">
        <f t="shared" si="70"/>
        <v>0.5</v>
      </c>
      <c r="S153" s="50">
        <f t="array" aca="1" ref="S153" ca="1">IF($U153=0,0,SUM(OFFSET($AH153,0,$W153,1,$U153)/OFFSET($AH$3,0,0,1,$U153)))</f>
        <v>0</v>
      </c>
      <c r="T153" s="51">
        <f t="array" aca="1" ref="T153" ca="1">IF(U153=0,0,SUM(OFFSET(AH153,0,W153,1,U153)))</f>
        <v>0</v>
      </c>
      <c r="U153" s="51">
        <f t="shared" ca="1" si="77"/>
        <v>0</v>
      </c>
      <c r="V153" s="46">
        <f t="shared" ca="1" si="74"/>
        <v>2597390.4192653624</v>
      </c>
      <c r="W153" s="52">
        <f t="shared" ca="1" si="71"/>
        <v>18</v>
      </c>
      <c r="X153" s="55">
        <v>319</v>
      </c>
      <c r="Y153" s="19">
        <v>8</v>
      </c>
      <c r="Z153" s="44">
        <v>5.1361894999999998E-2</v>
      </c>
      <c r="AA153" s="17">
        <v>43884</v>
      </c>
      <c r="AB153" s="19">
        <v>13</v>
      </c>
      <c r="AC153" s="19">
        <v>75000</v>
      </c>
      <c r="AD153" s="18" t="s">
        <v>19</v>
      </c>
      <c r="AE153" s="18" t="s">
        <v>22</v>
      </c>
      <c r="AF153" s="20">
        <f t="shared" ca="1" si="75"/>
        <v>2597390.4192653624</v>
      </c>
      <c r="AG153" s="40"/>
      <c r="AH153" s="19">
        <f t="shared" ca="1" si="80"/>
        <v>324177.7909578</v>
      </c>
      <c r="AI153" s="19">
        <f t="shared" ca="1" si="80"/>
        <v>322357.26858952496</v>
      </c>
      <c r="AJ153" s="19">
        <f t="shared" ca="1" si="80"/>
        <v>302173.96992558747</v>
      </c>
      <c r="AK153" s="19">
        <f t="shared" ca="1" si="80"/>
        <v>299806.44337556249</v>
      </c>
      <c r="AL153" s="19">
        <f t="shared" ca="1" si="80"/>
        <v>314297.81683559995</v>
      </c>
      <c r="AM153" s="19">
        <f t="shared" ca="1" si="80"/>
        <v>337964.99283738749</v>
      </c>
      <c r="AN153" s="19">
        <f t="shared" ca="1" si="80"/>
        <v>344694.68512976251</v>
      </c>
      <c r="AO153" s="19">
        <f t="shared" ca="1" si="80"/>
        <v>351917.45161413751</v>
      </c>
      <c r="AP153" s="19" t="str">
        <f t="shared" ca="1" si="80"/>
        <v/>
      </c>
      <c r="AQ153" s="19" t="str">
        <f t="shared" ca="1" si="80"/>
        <v/>
      </c>
      <c r="AR153" s="19" t="str">
        <f t="shared" ca="1" si="80"/>
        <v/>
      </c>
      <c r="AS153" s="19" t="str">
        <f t="shared" ca="1" si="80"/>
        <v/>
      </c>
      <c r="AT153" s="19" t="str">
        <f t="shared" ca="1" si="80"/>
        <v/>
      </c>
      <c r="AU153" s="19" t="str">
        <f t="shared" ca="1" si="80"/>
        <v/>
      </c>
      <c r="AV153" s="19" t="str">
        <f t="shared" ca="1" si="80"/>
        <v/>
      </c>
      <c r="AW153" s="19" t="str">
        <f t="shared" ca="1" si="78"/>
        <v/>
      </c>
      <c r="AX153" s="19" t="str">
        <f t="shared" ca="1" si="78"/>
        <v/>
      </c>
      <c r="AY153" s="19" t="str">
        <f t="shared" ca="1" si="78"/>
        <v/>
      </c>
      <c r="AZ153" s="19" t="str">
        <f t="shared" ca="1" si="78"/>
        <v/>
      </c>
      <c r="BA153" s="19" t="str">
        <f t="shared" ca="1" si="78"/>
        <v/>
      </c>
      <c r="BB153" s="19" t="str">
        <f t="shared" ca="1" si="78"/>
        <v/>
      </c>
      <c r="BC153" s="19" t="str">
        <f t="shared" ca="1" si="78"/>
        <v/>
      </c>
      <c r="BD153" s="19" t="str">
        <f t="shared" ca="1" si="78"/>
        <v/>
      </c>
      <c r="BE153" s="19" t="str">
        <f t="shared" ca="1" si="78"/>
        <v/>
      </c>
      <c r="BF153" s="19" t="str">
        <f t="shared" ca="1" si="78"/>
        <v/>
      </c>
      <c r="BG153" s="19" t="str">
        <f t="shared" ca="1" si="78"/>
        <v/>
      </c>
      <c r="BH153" s="19" t="str">
        <f t="shared" ca="1" si="78"/>
        <v/>
      </c>
      <c r="BI153" s="19" t="str">
        <f t="shared" ca="1" si="78"/>
        <v/>
      </c>
      <c r="BJ153" s="19" t="str">
        <f t="shared" ca="1" si="78"/>
        <v/>
      </c>
      <c r="BK153" s="19" t="str">
        <f t="shared" ca="1" si="78"/>
        <v/>
      </c>
      <c r="BL153" s="19" t="str">
        <f t="shared" ca="1" si="78"/>
        <v/>
      </c>
      <c r="BM153" s="19" t="str">
        <f t="shared" ca="1" si="79"/>
        <v/>
      </c>
      <c r="BN153" s="19" t="str">
        <f t="shared" ca="1" si="79"/>
        <v/>
      </c>
      <c r="BO153" s="19" t="str">
        <f t="shared" ca="1" si="79"/>
        <v/>
      </c>
      <c r="BP153" s="19" t="str">
        <f t="shared" ca="1" si="79"/>
        <v/>
      </c>
      <c r="BQ153" s="20" t="str">
        <f t="shared" ca="1" si="79"/>
        <v/>
      </c>
    </row>
    <row r="154" spans="10:69" x14ac:dyDescent="0.25">
      <c r="J154" s="85">
        <f t="shared" ca="1" si="62"/>
        <v>0</v>
      </c>
      <c r="K154" s="86">
        <f t="shared" ca="1" si="63"/>
        <v>0</v>
      </c>
      <c r="L154" s="86">
        <f t="shared" ca="1" si="64"/>
        <v>0</v>
      </c>
      <c r="M154" s="86">
        <f t="shared" ca="1" si="65"/>
        <v>0</v>
      </c>
      <c r="N154" s="86">
        <f t="shared" ca="1" si="66"/>
        <v>0</v>
      </c>
      <c r="O154" s="87">
        <f t="shared" ca="1" si="67"/>
        <v>0</v>
      </c>
      <c r="P154" s="48">
        <f t="shared" ca="1" si="68"/>
        <v>0</v>
      </c>
      <c r="Q154" s="49">
        <f t="shared" si="69"/>
        <v>0.97</v>
      </c>
      <c r="R154" s="49">
        <f t="shared" si="70"/>
        <v>0.97</v>
      </c>
      <c r="S154" s="50">
        <f t="array" aca="1" ref="S154" ca="1">IF($U154=0,0,SUM(OFFSET($AH154,0,$W154,1,$U154)/OFFSET($AH$3,0,0,1,$U154)))</f>
        <v>0</v>
      </c>
      <c r="T154" s="51">
        <f t="array" aca="1" ref="T154" ca="1">IF(U154=0,0,SUM(OFFSET(AH154,0,W154,1,U154)))</f>
        <v>0</v>
      </c>
      <c r="U154" s="51">
        <f t="shared" ca="1" si="77"/>
        <v>0</v>
      </c>
      <c r="V154" s="46">
        <f t="shared" ca="1" si="74"/>
        <v>3592272.3406374305</v>
      </c>
      <c r="W154" s="52">
        <f t="shared" ca="1" si="71"/>
        <v>18</v>
      </c>
      <c r="X154" s="55">
        <v>129</v>
      </c>
      <c r="Y154" s="19">
        <v>14</v>
      </c>
      <c r="Z154" s="44">
        <v>4.5850988000000002E-2</v>
      </c>
      <c r="AA154" s="17">
        <v>43885</v>
      </c>
      <c r="AB154" s="19">
        <v>13</v>
      </c>
      <c r="AC154" s="19">
        <v>75000</v>
      </c>
      <c r="AD154" s="18" t="s">
        <v>17</v>
      </c>
      <c r="AE154" s="18" t="s">
        <v>22</v>
      </c>
      <c r="AF154" s="20">
        <f t="shared" ca="1" si="75"/>
        <v>3592272.3406374305</v>
      </c>
      <c r="AG154" s="40"/>
      <c r="AH154" s="19">
        <f t="shared" ca="1" si="80"/>
        <v>278137.25144415</v>
      </c>
      <c r="AI154" s="19">
        <f t="shared" ca="1" si="80"/>
        <v>258355.41580890003</v>
      </c>
      <c r="AJ154" s="19">
        <f t="shared" ca="1" si="80"/>
        <v>247184.05183764</v>
      </c>
      <c r="AK154" s="19">
        <f t="shared" ca="1" si="80"/>
        <v>236720.39786616</v>
      </c>
      <c r="AL154" s="19">
        <f t="shared" ca="1" si="80"/>
        <v>244029.27460830001</v>
      </c>
      <c r="AM154" s="19">
        <f t="shared" ca="1" si="80"/>
        <v>254816.52192759005</v>
      </c>
      <c r="AN154" s="19">
        <f t="shared" ca="1" si="80"/>
        <v>262569.69474345003</v>
      </c>
      <c r="AO154" s="19">
        <f t="shared" ca="1" si="80"/>
        <v>262955.53080747003</v>
      </c>
      <c r="AP154" s="19">
        <f t="shared" ca="1" si="80"/>
        <v>260525.31381600004</v>
      </c>
      <c r="AQ154" s="19">
        <f t="shared" ca="1" si="80"/>
        <v>259483.69399611</v>
      </c>
      <c r="AR154" s="19">
        <f t="shared" ca="1" si="80"/>
        <v>255716.11831215004</v>
      </c>
      <c r="AS154" s="19">
        <f t="shared" ca="1" si="80"/>
        <v>254415.55503753002</v>
      </c>
      <c r="AT154" s="19">
        <f t="shared" ca="1" si="80"/>
        <v>259144.62593985006</v>
      </c>
      <c r="AU154" s="19">
        <f t="shared" ca="1" si="80"/>
        <v>258218.89449213</v>
      </c>
      <c r="AV154" s="19" t="str">
        <f t="shared" ca="1" si="80"/>
        <v/>
      </c>
      <c r="AW154" s="19" t="str">
        <f t="shared" ca="1" si="78"/>
        <v/>
      </c>
      <c r="AX154" s="19" t="str">
        <f t="shared" ca="1" si="78"/>
        <v/>
      </c>
      <c r="AY154" s="19" t="str">
        <f t="shared" ca="1" si="78"/>
        <v/>
      </c>
      <c r="AZ154" s="19" t="str">
        <f t="shared" ca="1" si="78"/>
        <v/>
      </c>
      <c r="BA154" s="19" t="str">
        <f t="shared" ca="1" si="78"/>
        <v/>
      </c>
      <c r="BB154" s="19" t="str">
        <f t="shared" ca="1" si="78"/>
        <v/>
      </c>
      <c r="BC154" s="19" t="str">
        <f t="shared" ca="1" si="78"/>
        <v/>
      </c>
      <c r="BD154" s="19" t="str">
        <f t="shared" ca="1" si="78"/>
        <v/>
      </c>
      <c r="BE154" s="19" t="str">
        <f t="shared" ca="1" si="78"/>
        <v/>
      </c>
      <c r="BF154" s="19" t="str">
        <f t="shared" ca="1" si="78"/>
        <v/>
      </c>
      <c r="BG154" s="19" t="str">
        <f t="shared" ca="1" si="78"/>
        <v/>
      </c>
      <c r="BH154" s="19" t="str">
        <f t="shared" ca="1" si="78"/>
        <v/>
      </c>
      <c r="BI154" s="19" t="str">
        <f t="shared" ca="1" si="78"/>
        <v/>
      </c>
      <c r="BJ154" s="19" t="str">
        <f t="shared" ca="1" si="78"/>
        <v/>
      </c>
      <c r="BK154" s="19" t="str">
        <f t="shared" ca="1" si="78"/>
        <v/>
      </c>
      <c r="BL154" s="19" t="str">
        <f t="shared" ca="1" si="78"/>
        <v/>
      </c>
      <c r="BM154" s="19" t="str">
        <f t="shared" ca="1" si="79"/>
        <v/>
      </c>
      <c r="BN154" s="19" t="str">
        <f t="shared" ca="1" si="79"/>
        <v/>
      </c>
      <c r="BO154" s="19" t="str">
        <f t="shared" ca="1" si="79"/>
        <v/>
      </c>
      <c r="BP154" s="19" t="str">
        <f t="shared" ca="1" si="79"/>
        <v/>
      </c>
      <c r="BQ154" s="20" t="str">
        <f t="shared" ca="1" si="79"/>
        <v/>
      </c>
    </row>
    <row r="155" spans="10:69" x14ac:dyDescent="0.25">
      <c r="J155" s="85">
        <f t="shared" ca="1" si="62"/>
        <v>24929.800964669936</v>
      </c>
      <c r="K155" s="86">
        <f t="shared" ca="1" si="63"/>
        <v>23780.943983371319</v>
      </c>
      <c r="L155" s="86">
        <f t="shared" ca="1" si="64"/>
        <v>23780.943983371319</v>
      </c>
      <c r="M155" s="86">
        <f t="shared" ca="1" si="65"/>
        <v>21637.566521516288</v>
      </c>
      <c r="N155" s="86">
        <f t="shared" ca="1" si="66"/>
        <v>20638.521592481684</v>
      </c>
      <c r="O155" s="87">
        <f t="shared" ca="1" si="67"/>
        <v>19684.738918631054</v>
      </c>
      <c r="P155" s="48">
        <f ca="1">Q155*R155*S155</f>
        <v>218910.61140432482</v>
      </c>
      <c r="Q155" s="49">
        <f t="shared" si="69"/>
        <v>0.95</v>
      </c>
      <c r="R155" s="49">
        <f t="shared" si="70"/>
        <v>0.995</v>
      </c>
      <c r="S155" s="50">
        <f t="array" aca="1" ref="S155" ca="1">IF($U155=0,0,SUM(OFFSET($AH155,0,$W155,1,$U155)/OFFSET($AH$3,0,0,1,$U155)))</f>
        <v>231590.17339785755</v>
      </c>
      <c r="T155" s="51">
        <f t="array" aca="1" ref="T155" ca="1">IF(U155=0,0,SUM(OFFSET(AH155,0,W155,1,U155)))</f>
        <v>292288.64696123416</v>
      </c>
      <c r="U155" s="51">
        <f t="shared" ca="1" si="77"/>
        <v>11</v>
      </c>
      <c r="V155" s="46">
        <f t="shared" ca="1" si="74"/>
        <v>480080.33948136703</v>
      </c>
      <c r="W155" s="52">
        <f t="shared" ca="1" si="71"/>
        <v>18</v>
      </c>
      <c r="X155" s="55">
        <v>71</v>
      </c>
      <c r="Y155" s="19">
        <v>29</v>
      </c>
      <c r="Z155" s="44">
        <v>3.8389487999999999E-2</v>
      </c>
      <c r="AA155" s="17">
        <v>43886</v>
      </c>
      <c r="AB155" s="19">
        <v>100</v>
      </c>
      <c r="AC155" s="19">
        <v>1000000</v>
      </c>
      <c r="AD155" s="18" t="s">
        <v>25</v>
      </c>
      <c r="AE155" s="18" t="s">
        <v>18</v>
      </c>
      <c r="AF155" s="20">
        <f t="shared" ca="1" si="75"/>
        <v>772368.98644260108</v>
      </c>
      <c r="AG155" s="40"/>
      <c r="AH155" s="19">
        <f t="shared" ca="1" si="80"/>
        <v>27335.388488352</v>
      </c>
      <c r="AI155" s="19">
        <f t="shared" ca="1" si="80"/>
        <v>26643.648304079998</v>
      </c>
      <c r="AJ155" s="19">
        <f t="shared" ca="1" si="80"/>
        <v>25672.893321024003</v>
      </c>
      <c r="AK155" s="19">
        <f t="shared" ca="1" si="80"/>
        <v>24805.367671200001</v>
      </c>
      <c r="AL155" s="19">
        <f t="shared" ca="1" si="80"/>
        <v>25853.247135647998</v>
      </c>
      <c r="AM155" s="19">
        <f t="shared" ca="1" si="80"/>
        <v>26998.866236544</v>
      </c>
      <c r="AN155" s="19">
        <f t="shared" ca="1" si="80"/>
        <v>28127.632352207998</v>
      </c>
      <c r="AO155" s="19">
        <f t="shared" ca="1" si="80"/>
        <v>28062.869285951998</v>
      </c>
      <c r="AP155" s="19">
        <f t="shared" ca="1" si="80"/>
        <v>27903.591300240001</v>
      </c>
      <c r="AQ155" s="19">
        <f t="shared" ca="1" si="80"/>
        <v>27728.036171616001</v>
      </c>
      <c r="AR155" s="19">
        <f t="shared" ca="1" si="80"/>
        <v>27548.373367775999</v>
      </c>
      <c r="AS155" s="19">
        <f t="shared" ca="1" si="80"/>
        <v>26815.825157760002</v>
      </c>
      <c r="AT155" s="19">
        <f t="shared" ca="1" si="80"/>
        <v>26906.194012511998</v>
      </c>
      <c r="AU155" s="19">
        <f t="shared" ca="1" si="80"/>
        <v>26714.592077904003</v>
      </c>
      <c r="AV155" s="19">
        <f t="shared" ca="1" si="80"/>
        <v>25948.222728960001</v>
      </c>
      <c r="AW155" s="19">
        <f t="shared" ca="1" si="78"/>
        <v>25046.760771744001</v>
      </c>
      <c r="AX155" s="19">
        <f t="shared" ca="1" si="78"/>
        <v>25640.377424687998</v>
      </c>
      <c r="AY155" s="19">
        <f t="shared" ca="1" si="78"/>
        <v>26328.453673159012</v>
      </c>
      <c r="AZ155" s="19">
        <f t="shared" ca="1" si="78"/>
        <v>26373.764575159941</v>
      </c>
      <c r="BA155" s="19">
        <f t="shared" ca="1" si="78"/>
        <v>26416.282658069173</v>
      </c>
      <c r="BB155" s="19">
        <f t="shared" ca="1" si="78"/>
        <v>26458.923940667486</v>
      </c>
      <c r="BC155" s="19">
        <f t="shared" ca="1" si="78"/>
        <v>26499.008669103725</v>
      </c>
      <c r="BD155" s="19">
        <f t="shared" ca="1" si="78"/>
        <v>26539.277425465691</v>
      </c>
      <c r="BE155" s="19">
        <f t="shared" ca="1" si="78"/>
        <v>26578.438872758536</v>
      </c>
      <c r="BF155" s="19">
        <f t="shared" ca="1" si="78"/>
        <v>26612.908143818993</v>
      </c>
      <c r="BG155" s="19">
        <f t="shared" ca="1" si="78"/>
        <v>26650.122018264632</v>
      </c>
      <c r="BH155" s="19">
        <f t="shared" ca="1" si="78"/>
        <v>26685.23267068381</v>
      </c>
      <c r="BI155" s="19">
        <f t="shared" ca="1" si="78"/>
        <v>26720.62667658566</v>
      </c>
      <c r="BJ155" s="19">
        <f t="shared" ca="1" si="78"/>
        <v>26754.061310656474</v>
      </c>
      <c r="BK155" s="19" t="str">
        <f t="shared" ca="1" si="78"/>
        <v/>
      </c>
      <c r="BL155" s="19" t="str">
        <f t="shared" ca="1" si="78"/>
        <v/>
      </c>
      <c r="BM155" s="19" t="str">
        <f t="shared" ca="1" si="79"/>
        <v/>
      </c>
      <c r="BN155" s="19" t="str">
        <f t="shared" ca="1" si="79"/>
        <v/>
      </c>
      <c r="BO155" s="19" t="str">
        <f t="shared" ca="1" si="79"/>
        <v/>
      </c>
      <c r="BP155" s="19" t="str">
        <f t="shared" ca="1" si="79"/>
        <v/>
      </c>
      <c r="BQ155" s="20" t="str">
        <f t="shared" ca="1" si="79"/>
        <v/>
      </c>
    </row>
    <row r="156" spans="10:69" x14ac:dyDescent="0.25">
      <c r="J156" s="85">
        <f t="shared" ca="1" si="62"/>
        <v>73708.677850499997</v>
      </c>
      <c r="K156" s="86">
        <f t="shared" ca="1" si="63"/>
        <v>70198.740810000003</v>
      </c>
      <c r="L156" s="86">
        <f t="shared" ca="1" si="64"/>
        <v>70198.740810000003</v>
      </c>
      <c r="M156" s="86">
        <f t="shared" ca="1" si="65"/>
        <v>63672.327265306121</v>
      </c>
      <c r="N156" s="86">
        <f t="shared" ca="1" si="66"/>
        <v>60640.311681243926</v>
      </c>
      <c r="O156" s="87">
        <f t="shared" ca="1" si="67"/>
        <v>57752.677791660877</v>
      </c>
      <c r="P156" s="48">
        <f t="shared" ref="P156:P219" ca="1" si="81">Q156*R156*S156</f>
        <v>500214.61052198056</v>
      </c>
      <c r="Q156" s="49">
        <f t="shared" si="69"/>
        <v>0.99</v>
      </c>
      <c r="R156" s="49">
        <f t="shared" si="70"/>
        <v>0.93</v>
      </c>
      <c r="S156" s="50">
        <f t="array" aca="1" ref="S156" ca="1">IF($U156=0,0,SUM(OFFSET($AH156,0,$W156,1,$U156)/OFFSET($AH$3,0,0,1,$U156)))</f>
        <v>543298.15414573753</v>
      </c>
      <c r="T156" s="51">
        <f t="array" aca="1" ref="T156" ca="1">IF(U156=0,0,SUM(OFFSET(AH156,0,W156,1,U156)))</f>
        <v>640457.71999999986</v>
      </c>
      <c r="U156" s="51">
        <f t="shared" ca="1" si="77"/>
        <v>8</v>
      </c>
      <c r="V156" s="46">
        <f t="shared" ca="1" si="74"/>
        <v>1441029.87</v>
      </c>
      <c r="W156" s="52">
        <f t="shared" ca="1" si="71"/>
        <v>18</v>
      </c>
      <c r="X156" s="55">
        <v>231</v>
      </c>
      <c r="Y156" s="19">
        <v>26</v>
      </c>
      <c r="Z156" s="44">
        <v>3.2022886E-2</v>
      </c>
      <c r="AA156" s="17">
        <v>43886</v>
      </c>
      <c r="AB156" s="19">
        <v>26</v>
      </c>
      <c r="AC156" s="19">
        <v>2500000</v>
      </c>
      <c r="AD156" s="18" t="s">
        <v>23</v>
      </c>
      <c r="AE156" s="18" t="s">
        <v>26</v>
      </c>
      <c r="AF156" s="20">
        <f t="shared" ca="1" si="75"/>
        <v>2081487.5900000008</v>
      </c>
      <c r="AG156" s="40"/>
      <c r="AH156" s="19">
        <f t="shared" ca="1" si="80"/>
        <v>80057.214999999997</v>
      </c>
      <c r="AI156" s="19">
        <f t="shared" ca="1" si="80"/>
        <v>80057.214999999997</v>
      </c>
      <c r="AJ156" s="19">
        <f t="shared" ca="1" si="80"/>
        <v>80057.214999999997</v>
      </c>
      <c r="AK156" s="19">
        <f t="shared" ca="1" si="80"/>
        <v>80057.214999999997</v>
      </c>
      <c r="AL156" s="19">
        <f t="shared" ca="1" si="80"/>
        <v>80057.214999999997</v>
      </c>
      <c r="AM156" s="19">
        <f t="shared" ca="1" si="80"/>
        <v>80057.214999999997</v>
      </c>
      <c r="AN156" s="19">
        <f t="shared" ca="1" si="80"/>
        <v>80057.214999999997</v>
      </c>
      <c r="AO156" s="19">
        <f t="shared" ca="1" si="80"/>
        <v>80057.214999999997</v>
      </c>
      <c r="AP156" s="19">
        <f t="shared" ca="1" si="80"/>
        <v>80057.214999999997</v>
      </c>
      <c r="AQ156" s="19">
        <f t="shared" ca="1" si="80"/>
        <v>80057.214999999997</v>
      </c>
      <c r="AR156" s="19">
        <f t="shared" ca="1" si="80"/>
        <v>80057.214999999997</v>
      </c>
      <c r="AS156" s="19">
        <f t="shared" ca="1" si="80"/>
        <v>80057.214999999997</v>
      </c>
      <c r="AT156" s="19">
        <f t="shared" ca="1" si="80"/>
        <v>80057.214999999997</v>
      </c>
      <c r="AU156" s="19">
        <f t="shared" ca="1" si="80"/>
        <v>80057.214999999997</v>
      </c>
      <c r="AV156" s="19">
        <f t="shared" ca="1" si="80"/>
        <v>80057.214999999997</v>
      </c>
      <c r="AW156" s="19">
        <f t="shared" ca="1" si="78"/>
        <v>80057.214999999997</v>
      </c>
      <c r="AX156" s="19">
        <f t="shared" ca="1" si="78"/>
        <v>80057.214999999997</v>
      </c>
      <c r="AY156" s="19">
        <f t="shared" ca="1" si="78"/>
        <v>80057.214999999997</v>
      </c>
      <c r="AZ156" s="19">
        <f t="shared" ca="1" si="78"/>
        <v>80057.214999999997</v>
      </c>
      <c r="BA156" s="19">
        <f t="shared" ca="1" si="78"/>
        <v>80057.214999999997</v>
      </c>
      <c r="BB156" s="19">
        <f t="shared" ca="1" si="78"/>
        <v>80057.214999999997</v>
      </c>
      <c r="BC156" s="19">
        <f t="shared" ca="1" si="78"/>
        <v>80057.214999999997</v>
      </c>
      <c r="BD156" s="19">
        <f t="shared" ca="1" si="78"/>
        <v>80057.214999999997</v>
      </c>
      <c r="BE156" s="19">
        <f t="shared" ca="1" si="78"/>
        <v>80057.214999999997</v>
      </c>
      <c r="BF156" s="19">
        <f t="shared" ca="1" si="78"/>
        <v>80057.214999999997</v>
      </c>
      <c r="BG156" s="19">
        <f t="shared" ca="1" si="78"/>
        <v>80057.214999999997</v>
      </c>
      <c r="BH156" s="19" t="str">
        <f t="shared" ca="1" si="78"/>
        <v/>
      </c>
      <c r="BI156" s="19" t="str">
        <f t="shared" ca="1" si="78"/>
        <v/>
      </c>
      <c r="BJ156" s="19" t="str">
        <f t="shared" ca="1" si="78"/>
        <v/>
      </c>
      <c r="BK156" s="19" t="str">
        <f t="shared" ca="1" si="78"/>
        <v/>
      </c>
      <c r="BL156" s="19" t="str">
        <f t="shared" ca="1" si="78"/>
        <v/>
      </c>
      <c r="BM156" s="19" t="str">
        <f t="shared" ca="1" si="79"/>
        <v/>
      </c>
      <c r="BN156" s="19" t="str">
        <f t="shared" ca="1" si="79"/>
        <v/>
      </c>
      <c r="BO156" s="19" t="str">
        <f t="shared" ca="1" si="79"/>
        <v/>
      </c>
      <c r="BP156" s="19" t="str">
        <f t="shared" ca="1" si="79"/>
        <v/>
      </c>
      <c r="BQ156" s="20" t="str">
        <f t="shared" ca="1" si="79"/>
        <v/>
      </c>
    </row>
    <row r="157" spans="10:69" x14ac:dyDescent="0.25">
      <c r="J157" s="85">
        <f t="shared" ca="1" si="62"/>
        <v>0</v>
      </c>
      <c r="K157" s="86">
        <f t="shared" ca="1" si="63"/>
        <v>0</v>
      </c>
      <c r="L157" s="86">
        <f t="shared" ca="1" si="64"/>
        <v>0</v>
      </c>
      <c r="M157" s="86">
        <f t="shared" ca="1" si="65"/>
        <v>0</v>
      </c>
      <c r="N157" s="86">
        <f t="shared" ca="1" si="66"/>
        <v>0</v>
      </c>
      <c r="O157" s="87">
        <f t="shared" ca="1" si="67"/>
        <v>0</v>
      </c>
      <c r="P157" s="48">
        <f t="shared" ca="1" si="81"/>
        <v>0</v>
      </c>
      <c r="Q157" s="49">
        <f t="shared" si="69"/>
        <v>0.95</v>
      </c>
      <c r="R157" s="49">
        <f t="shared" si="70"/>
        <v>0.995</v>
      </c>
      <c r="S157" s="50">
        <f t="array" aca="1" ref="S157" ca="1">IF($U157=0,0,SUM(OFFSET($AH157,0,$W157,1,$U157)/OFFSET($AH$3,0,0,1,$U157)))</f>
        <v>0</v>
      </c>
      <c r="T157" s="51">
        <f t="array" aca="1" ref="T157" ca="1">IF(U157=0,0,SUM(OFFSET(AH157,0,W157,1,U157)))</f>
        <v>0</v>
      </c>
      <c r="U157" s="51">
        <f t="shared" ca="1" si="77"/>
        <v>0</v>
      </c>
      <c r="V157" s="46">
        <f t="shared" ca="1" si="74"/>
        <v>30218.105368145996</v>
      </c>
      <c r="W157" s="52">
        <f t="shared" ca="1" si="71"/>
        <v>18</v>
      </c>
      <c r="X157" s="55">
        <v>235</v>
      </c>
      <c r="Y157" s="19">
        <v>4</v>
      </c>
      <c r="Z157" s="44">
        <v>1.1175029E-2</v>
      </c>
      <c r="AA157" s="17">
        <v>43887</v>
      </c>
      <c r="AB157" s="19">
        <v>100</v>
      </c>
      <c r="AC157" s="19">
        <v>1000000</v>
      </c>
      <c r="AD157" s="18" t="s">
        <v>25</v>
      </c>
      <c r="AE157" s="18" t="s">
        <v>18</v>
      </c>
      <c r="AF157" s="20">
        <f t="shared" ca="1" si="75"/>
        <v>30218.105368145996</v>
      </c>
      <c r="AG157" s="40"/>
      <c r="AH157" s="19">
        <f t="shared" ca="1" si="80"/>
        <v>7794.9962035729986</v>
      </c>
      <c r="AI157" s="19">
        <f t="shared" ca="1" si="80"/>
        <v>7755.8612520149991</v>
      </c>
      <c r="AJ157" s="19">
        <f t="shared" ca="1" si="80"/>
        <v>7426.1196713119998</v>
      </c>
      <c r="AK157" s="19">
        <f t="shared" ca="1" si="80"/>
        <v>7241.1282412460005</v>
      </c>
      <c r="AL157" s="19" t="str">
        <f t="shared" ca="1" si="80"/>
        <v/>
      </c>
      <c r="AM157" s="19" t="str">
        <f t="shared" ca="1" si="80"/>
        <v/>
      </c>
      <c r="AN157" s="19" t="str">
        <f t="shared" ca="1" si="80"/>
        <v/>
      </c>
      <c r="AO157" s="19" t="str">
        <f t="shared" ca="1" si="80"/>
        <v/>
      </c>
      <c r="AP157" s="19" t="str">
        <f t="shared" ca="1" si="80"/>
        <v/>
      </c>
      <c r="AQ157" s="19" t="str">
        <f t="shared" ca="1" si="80"/>
        <v/>
      </c>
      <c r="AR157" s="19" t="str">
        <f t="shared" ca="1" si="80"/>
        <v/>
      </c>
      <c r="AS157" s="19" t="str">
        <f t="shared" ca="1" si="80"/>
        <v/>
      </c>
      <c r="AT157" s="19" t="str">
        <f t="shared" ca="1" si="80"/>
        <v/>
      </c>
      <c r="AU157" s="19" t="str">
        <f t="shared" ca="1" si="80"/>
        <v/>
      </c>
      <c r="AV157" s="19" t="str">
        <f t="shared" ca="1" si="80"/>
        <v/>
      </c>
      <c r="AW157" s="19" t="str">
        <f t="shared" ca="1" si="78"/>
        <v/>
      </c>
      <c r="AX157" s="19" t="str">
        <f t="shared" ca="1" si="78"/>
        <v/>
      </c>
      <c r="AY157" s="19" t="str">
        <f t="shared" ca="1" si="78"/>
        <v/>
      </c>
      <c r="AZ157" s="19" t="str">
        <f t="shared" ca="1" si="78"/>
        <v/>
      </c>
      <c r="BA157" s="19" t="str">
        <f t="shared" ca="1" si="78"/>
        <v/>
      </c>
      <c r="BB157" s="19" t="str">
        <f t="shared" ca="1" si="78"/>
        <v/>
      </c>
      <c r="BC157" s="19" t="str">
        <f t="shared" ca="1" si="78"/>
        <v/>
      </c>
      <c r="BD157" s="19" t="str">
        <f t="shared" ca="1" si="78"/>
        <v/>
      </c>
      <c r="BE157" s="19" t="str">
        <f t="shared" ca="1" si="78"/>
        <v/>
      </c>
      <c r="BF157" s="19" t="str">
        <f t="shared" ca="1" si="78"/>
        <v/>
      </c>
      <c r="BG157" s="19" t="str">
        <f t="shared" ca="1" si="78"/>
        <v/>
      </c>
      <c r="BH157" s="19" t="str">
        <f t="shared" ca="1" si="78"/>
        <v/>
      </c>
      <c r="BI157" s="19" t="str">
        <f t="shared" ca="1" si="78"/>
        <v/>
      </c>
      <c r="BJ157" s="19" t="str">
        <f t="shared" ca="1" si="78"/>
        <v/>
      </c>
      <c r="BK157" s="19" t="str">
        <f t="shared" ca="1" si="78"/>
        <v/>
      </c>
      <c r="BL157" s="19" t="str">
        <f t="shared" ca="1" si="78"/>
        <v/>
      </c>
      <c r="BM157" s="19" t="str">
        <f t="shared" ca="1" si="79"/>
        <v/>
      </c>
      <c r="BN157" s="19" t="str">
        <f t="shared" ca="1" si="79"/>
        <v/>
      </c>
      <c r="BO157" s="19" t="str">
        <f t="shared" ca="1" si="79"/>
        <v/>
      </c>
      <c r="BP157" s="19" t="str">
        <f t="shared" ca="1" si="79"/>
        <v/>
      </c>
      <c r="BQ157" s="20" t="str">
        <f t="shared" ca="1" si="79"/>
        <v/>
      </c>
    </row>
    <row r="158" spans="10:69" x14ac:dyDescent="0.25">
      <c r="J158" s="85">
        <f t="shared" ca="1" si="62"/>
        <v>0</v>
      </c>
      <c r="K158" s="86">
        <f t="shared" ca="1" si="63"/>
        <v>0</v>
      </c>
      <c r="L158" s="86">
        <f t="shared" ca="1" si="64"/>
        <v>0</v>
      </c>
      <c r="M158" s="86">
        <f t="shared" ca="1" si="65"/>
        <v>0</v>
      </c>
      <c r="N158" s="86">
        <f t="shared" ca="1" si="66"/>
        <v>0</v>
      </c>
      <c r="O158" s="87">
        <f t="shared" ca="1" si="67"/>
        <v>0</v>
      </c>
      <c r="P158" s="48">
        <f t="shared" ca="1" si="81"/>
        <v>0</v>
      </c>
      <c r="Q158" s="49">
        <f t="shared" si="69"/>
        <v>0.97</v>
      </c>
      <c r="R158" s="49">
        <f t="shared" si="70"/>
        <v>0.97</v>
      </c>
      <c r="S158" s="50">
        <f t="array" aca="1" ref="S158" ca="1">IF($U158=0,0,SUM(OFFSET($AH158,0,$W158,1,$U158)/OFFSET($AH$3,0,0,1,$U158)))</f>
        <v>0</v>
      </c>
      <c r="T158" s="51">
        <f t="array" aca="1" ref="T158" ca="1">IF(U158=0,0,SUM(OFFSET(AH158,0,W158,1,U158)))</f>
        <v>0</v>
      </c>
      <c r="U158" s="51">
        <f t="shared" ca="1" si="77"/>
        <v>0</v>
      </c>
      <c r="V158" s="46">
        <f t="shared" ca="1" si="74"/>
        <v>1720702.56216222</v>
      </c>
      <c r="W158" s="52">
        <f t="shared" ca="1" si="71"/>
        <v>18</v>
      </c>
      <c r="X158" s="55">
        <v>322</v>
      </c>
      <c r="Y158" s="19">
        <v>7</v>
      </c>
      <c r="Z158" s="44">
        <v>3.3239847000000003E-2</v>
      </c>
      <c r="AA158" s="17">
        <v>43888</v>
      </c>
      <c r="AB158" s="19">
        <v>13</v>
      </c>
      <c r="AC158" s="19">
        <v>100000</v>
      </c>
      <c r="AD158" s="18" t="s">
        <v>17</v>
      </c>
      <c r="AE158" s="18" t="s">
        <v>22</v>
      </c>
      <c r="AF158" s="20">
        <f t="shared" ca="1" si="75"/>
        <v>1720702.56216222</v>
      </c>
      <c r="AG158" s="40"/>
      <c r="AH158" s="19">
        <f t="shared" ca="1" si="80"/>
        <v>261671.72074881004</v>
      </c>
      <c r="AI158" s="19">
        <f t="shared" ca="1" si="80"/>
        <v>248355.83804061002</v>
      </c>
      <c r="AJ158" s="19">
        <f t="shared" ca="1" si="80"/>
        <v>236470.93074576001</v>
      </c>
      <c r="AK158" s="19">
        <f t="shared" ca="1" si="80"/>
        <v>229781.74393548004</v>
      </c>
      <c r="AL158" s="19">
        <f t="shared" ca="1" si="80"/>
        <v>237988.66215977998</v>
      </c>
      <c r="AM158" s="19">
        <f t="shared" ca="1" si="80"/>
        <v>251086.82387013</v>
      </c>
      <c r="AN158" s="19">
        <f t="shared" ca="1" si="80"/>
        <v>255346.84266165004</v>
      </c>
      <c r="AO158" s="19" t="str">
        <f t="shared" ca="1" si="80"/>
        <v/>
      </c>
      <c r="AP158" s="19" t="str">
        <f t="shared" ca="1" si="80"/>
        <v/>
      </c>
      <c r="AQ158" s="19" t="str">
        <f t="shared" ca="1" si="80"/>
        <v/>
      </c>
      <c r="AR158" s="19" t="str">
        <f t="shared" ca="1" si="80"/>
        <v/>
      </c>
      <c r="AS158" s="19" t="str">
        <f t="shared" ca="1" si="80"/>
        <v/>
      </c>
      <c r="AT158" s="19" t="str">
        <f t="shared" ca="1" si="80"/>
        <v/>
      </c>
      <c r="AU158" s="19" t="str">
        <f t="shared" ca="1" si="80"/>
        <v/>
      </c>
      <c r="AV158" s="19" t="str">
        <f t="shared" ca="1" si="80"/>
        <v/>
      </c>
      <c r="AW158" s="19" t="str">
        <f t="shared" ca="1" si="78"/>
        <v/>
      </c>
      <c r="AX158" s="19" t="str">
        <f t="shared" ca="1" si="78"/>
        <v/>
      </c>
      <c r="AY158" s="19" t="str">
        <f t="shared" ca="1" si="78"/>
        <v/>
      </c>
      <c r="AZ158" s="19" t="str">
        <f t="shared" ca="1" si="78"/>
        <v/>
      </c>
      <c r="BA158" s="19" t="str">
        <f t="shared" ca="1" si="78"/>
        <v/>
      </c>
      <c r="BB158" s="19" t="str">
        <f t="shared" ca="1" si="78"/>
        <v/>
      </c>
      <c r="BC158" s="19" t="str">
        <f t="shared" ca="1" si="78"/>
        <v/>
      </c>
      <c r="BD158" s="19" t="str">
        <f t="shared" ca="1" si="78"/>
        <v/>
      </c>
      <c r="BE158" s="19" t="str">
        <f t="shared" ca="1" si="78"/>
        <v/>
      </c>
      <c r="BF158" s="19" t="str">
        <f t="shared" ca="1" si="78"/>
        <v/>
      </c>
      <c r="BG158" s="19" t="str">
        <f t="shared" ca="1" si="78"/>
        <v/>
      </c>
      <c r="BH158" s="19" t="str">
        <f t="shared" ca="1" si="78"/>
        <v/>
      </c>
      <c r="BI158" s="19" t="str">
        <f t="shared" ca="1" si="78"/>
        <v/>
      </c>
      <c r="BJ158" s="19" t="str">
        <f t="shared" ca="1" si="78"/>
        <v/>
      </c>
      <c r="BK158" s="19" t="str">
        <f t="shared" ca="1" si="78"/>
        <v/>
      </c>
      <c r="BL158" s="19" t="str">
        <f t="shared" ca="1" si="78"/>
        <v/>
      </c>
      <c r="BM158" s="19" t="str">
        <f t="shared" ca="1" si="79"/>
        <v/>
      </c>
      <c r="BN158" s="19" t="str">
        <f t="shared" ca="1" si="79"/>
        <v/>
      </c>
      <c r="BO158" s="19" t="str">
        <f t="shared" ca="1" si="79"/>
        <v/>
      </c>
      <c r="BP158" s="19" t="str">
        <f t="shared" ca="1" si="79"/>
        <v/>
      </c>
      <c r="BQ158" s="20" t="str">
        <f t="shared" ca="1" si="79"/>
        <v/>
      </c>
    </row>
    <row r="159" spans="10:69" x14ac:dyDescent="0.25">
      <c r="J159" s="85">
        <f t="shared" ca="1" si="62"/>
        <v>0</v>
      </c>
      <c r="K159" s="86">
        <f t="shared" ca="1" si="63"/>
        <v>0</v>
      </c>
      <c r="L159" s="86">
        <f t="shared" ca="1" si="64"/>
        <v>0</v>
      </c>
      <c r="M159" s="86">
        <f t="shared" ca="1" si="65"/>
        <v>0</v>
      </c>
      <c r="N159" s="86">
        <f t="shared" ca="1" si="66"/>
        <v>0</v>
      </c>
      <c r="O159" s="87">
        <f t="shared" ca="1" si="67"/>
        <v>0</v>
      </c>
      <c r="P159" s="48">
        <f t="shared" ca="1" si="81"/>
        <v>0</v>
      </c>
      <c r="Q159" s="49">
        <f t="shared" si="69"/>
        <v>0.97</v>
      </c>
      <c r="R159" s="49">
        <f t="shared" si="70"/>
        <v>0.93</v>
      </c>
      <c r="S159" s="50">
        <f t="array" aca="1" ref="S159" ca="1">IF($U159=0,0,SUM(OFFSET($AH159,0,$W159,1,$U159)/OFFSET($AH$3,0,0,1,$U159)))</f>
        <v>0</v>
      </c>
      <c r="T159" s="51">
        <f t="array" aca="1" ref="T159" ca="1">IF(U159=0,0,SUM(OFFSET(AH159,0,W159,1,U159)))</f>
        <v>0</v>
      </c>
      <c r="U159" s="51">
        <f t="shared" ca="1" si="77"/>
        <v>0</v>
      </c>
      <c r="V159" s="46">
        <f t="shared" ca="1" si="74"/>
        <v>484977.72599999997</v>
      </c>
      <c r="W159" s="52">
        <f t="shared" ca="1" si="71"/>
        <v>18</v>
      </c>
      <c r="X159" s="55">
        <v>140</v>
      </c>
      <c r="Y159" s="19">
        <v>6</v>
      </c>
      <c r="Z159" s="44">
        <v>5.3886414000000001E-2</v>
      </c>
      <c r="AA159" s="17">
        <v>43890</v>
      </c>
      <c r="AB159" s="19">
        <v>13</v>
      </c>
      <c r="AC159" s="19">
        <v>1500000</v>
      </c>
      <c r="AD159" s="18" t="s">
        <v>23</v>
      </c>
      <c r="AE159" s="18" t="s">
        <v>22</v>
      </c>
      <c r="AF159" s="20">
        <f t="shared" ca="1" si="75"/>
        <v>484977.72599999997</v>
      </c>
      <c r="AG159" s="40"/>
      <c r="AH159" s="19">
        <f t="shared" ca="1" si="80"/>
        <v>80829.620999999999</v>
      </c>
      <c r="AI159" s="19">
        <f t="shared" ca="1" si="80"/>
        <v>80829.620999999999</v>
      </c>
      <c r="AJ159" s="19">
        <f t="shared" ca="1" si="80"/>
        <v>80829.620999999999</v>
      </c>
      <c r="AK159" s="19">
        <f t="shared" ca="1" si="80"/>
        <v>80829.620999999999</v>
      </c>
      <c r="AL159" s="19">
        <f t="shared" ca="1" si="80"/>
        <v>80829.620999999999</v>
      </c>
      <c r="AM159" s="19">
        <f t="shared" ca="1" si="80"/>
        <v>80829.620999999999</v>
      </c>
      <c r="AN159" s="19" t="str">
        <f t="shared" ca="1" si="80"/>
        <v/>
      </c>
      <c r="AO159" s="19" t="str">
        <f t="shared" ca="1" si="80"/>
        <v/>
      </c>
      <c r="AP159" s="19" t="str">
        <f t="shared" ca="1" si="80"/>
        <v/>
      </c>
      <c r="AQ159" s="19" t="str">
        <f t="shared" ca="1" si="80"/>
        <v/>
      </c>
      <c r="AR159" s="19" t="str">
        <f t="shared" ca="1" si="80"/>
        <v/>
      </c>
      <c r="AS159" s="19" t="str">
        <f t="shared" ca="1" si="80"/>
        <v/>
      </c>
      <c r="AT159" s="19" t="str">
        <f t="shared" ca="1" si="80"/>
        <v/>
      </c>
      <c r="AU159" s="19" t="str">
        <f t="shared" ca="1" si="80"/>
        <v/>
      </c>
      <c r="AV159" s="19" t="str">
        <f t="shared" ca="1" si="80"/>
        <v/>
      </c>
      <c r="AW159" s="19" t="str">
        <f t="shared" ca="1" si="78"/>
        <v/>
      </c>
      <c r="AX159" s="19" t="str">
        <f t="shared" ca="1" si="78"/>
        <v/>
      </c>
      <c r="AY159" s="19" t="str">
        <f t="shared" ca="1" si="78"/>
        <v/>
      </c>
      <c r="AZ159" s="19" t="str">
        <f t="shared" ca="1" si="78"/>
        <v/>
      </c>
      <c r="BA159" s="19" t="str">
        <f t="shared" ca="1" si="78"/>
        <v/>
      </c>
      <c r="BB159" s="19" t="str">
        <f t="shared" ca="1" si="78"/>
        <v/>
      </c>
      <c r="BC159" s="19" t="str">
        <f t="shared" ca="1" si="78"/>
        <v/>
      </c>
      <c r="BD159" s="19" t="str">
        <f t="shared" ca="1" si="78"/>
        <v/>
      </c>
      <c r="BE159" s="19" t="str">
        <f t="shared" ca="1" si="78"/>
        <v/>
      </c>
      <c r="BF159" s="19" t="str">
        <f t="shared" ca="1" si="78"/>
        <v/>
      </c>
      <c r="BG159" s="19" t="str">
        <f t="shared" ca="1" si="78"/>
        <v/>
      </c>
      <c r="BH159" s="19" t="str">
        <f t="shared" ca="1" si="78"/>
        <v/>
      </c>
      <c r="BI159" s="19" t="str">
        <f t="shared" ca="1" si="78"/>
        <v/>
      </c>
      <c r="BJ159" s="19" t="str">
        <f t="shared" ca="1" si="78"/>
        <v/>
      </c>
      <c r="BK159" s="19" t="str">
        <f t="shared" ca="1" si="78"/>
        <v/>
      </c>
      <c r="BL159" s="19" t="str">
        <f t="shared" ca="1" si="78"/>
        <v/>
      </c>
      <c r="BM159" s="19" t="str">
        <f t="shared" ca="1" si="79"/>
        <v/>
      </c>
      <c r="BN159" s="19" t="str">
        <f t="shared" ca="1" si="79"/>
        <v/>
      </c>
      <c r="BO159" s="19" t="str">
        <f t="shared" ca="1" si="79"/>
        <v/>
      </c>
      <c r="BP159" s="19" t="str">
        <f t="shared" ca="1" si="79"/>
        <v/>
      </c>
      <c r="BQ159" s="20" t="str">
        <f t="shared" ca="1" si="79"/>
        <v/>
      </c>
    </row>
    <row r="160" spans="10:69" x14ac:dyDescent="0.25">
      <c r="J160" s="85">
        <f t="shared" ca="1" si="62"/>
        <v>40415.566140000003</v>
      </c>
      <c r="K160" s="86">
        <f t="shared" ca="1" si="63"/>
        <v>38491.01537142857</v>
      </c>
      <c r="L160" s="86">
        <f t="shared" ca="1" si="64"/>
        <v>38491.01537142857</v>
      </c>
      <c r="M160" s="86">
        <f t="shared" ca="1" si="65"/>
        <v>34912.485597667634</v>
      </c>
      <c r="N160" s="86">
        <f t="shared" ca="1" si="66"/>
        <v>33249.986283492988</v>
      </c>
      <c r="O160" s="87">
        <f t="shared" ca="1" si="67"/>
        <v>31666.653603326653</v>
      </c>
      <c r="P160" s="48">
        <f t="shared" ca="1" si="81"/>
        <v>478430.15860920987</v>
      </c>
      <c r="Q160" s="49">
        <f t="shared" si="69"/>
        <v>1</v>
      </c>
      <c r="R160" s="49">
        <f t="shared" si="70"/>
        <v>0.93</v>
      </c>
      <c r="S160" s="50">
        <f t="array" aca="1" ref="S160" ca="1">IF($U160=0,0,SUM(OFFSET($AH160,0,$W160,1,$U160)/OFFSET($AH$3,0,0,1,$U160)))</f>
        <v>514441.03076259122</v>
      </c>
      <c r="T160" s="51">
        <f t="array" aca="1" ref="T160" ca="1">IF(U160=0,0,SUM(OFFSET(AH160,0,W160,1,U160)))</f>
        <v>738779.16599999997</v>
      </c>
      <c r="U160" s="51">
        <f t="shared" ca="1" si="77"/>
        <v>17</v>
      </c>
      <c r="V160" s="46">
        <f t="shared" ca="1" si="74"/>
        <v>738779.16599999997</v>
      </c>
      <c r="W160" s="52">
        <f t="shared" ca="1" si="71"/>
        <v>17</v>
      </c>
      <c r="X160" s="55">
        <v>60</v>
      </c>
      <c r="Y160" s="19">
        <v>34</v>
      </c>
      <c r="Z160" s="44">
        <v>2.8971732E-2</v>
      </c>
      <c r="AA160" s="17">
        <v>43896</v>
      </c>
      <c r="AB160" s="19">
        <v>57</v>
      </c>
      <c r="AC160" s="19">
        <v>1500000</v>
      </c>
      <c r="AD160" s="18" t="s">
        <v>23</v>
      </c>
      <c r="AE160" s="18" t="s">
        <v>24</v>
      </c>
      <c r="AF160" s="20">
        <f t="shared" ca="1" si="75"/>
        <v>1477558.3319999999</v>
      </c>
      <c r="AG160" s="40"/>
      <c r="AH160" s="19">
        <f t="shared" ca="1" si="80"/>
        <v>43457.597999999998</v>
      </c>
      <c r="AI160" s="19">
        <f t="shared" ca="1" si="80"/>
        <v>43457.597999999998</v>
      </c>
      <c r="AJ160" s="19">
        <f t="shared" ca="1" si="80"/>
        <v>43457.597999999998</v>
      </c>
      <c r="AK160" s="19">
        <f t="shared" ca="1" si="80"/>
        <v>43457.597999999998</v>
      </c>
      <c r="AL160" s="19">
        <f t="shared" ca="1" si="80"/>
        <v>43457.597999999998</v>
      </c>
      <c r="AM160" s="19">
        <f t="shared" ca="1" si="80"/>
        <v>43457.597999999998</v>
      </c>
      <c r="AN160" s="19">
        <f t="shared" ca="1" si="80"/>
        <v>43457.597999999998</v>
      </c>
      <c r="AO160" s="19">
        <f t="shared" ca="1" si="80"/>
        <v>43457.597999999998</v>
      </c>
      <c r="AP160" s="19">
        <f t="shared" ca="1" si="80"/>
        <v>43457.597999999998</v>
      </c>
      <c r="AQ160" s="19">
        <f t="shared" ca="1" si="80"/>
        <v>43457.597999999998</v>
      </c>
      <c r="AR160" s="19">
        <f t="shared" ca="1" si="80"/>
        <v>43457.597999999998</v>
      </c>
      <c r="AS160" s="19">
        <f t="shared" ca="1" si="80"/>
        <v>43457.597999999998</v>
      </c>
      <c r="AT160" s="19">
        <f t="shared" ca="1" si="80"/>
        <v>43457.597999999998</v>
      </c>
      <c r="AU160" s="19">
        <f t="shared" ca="1" si="80"/>
        <v>43457.597999999998</v>
      </c>
      <c r="AV160" s="19">
        <f t="shared" ca="1" si="80"/>
        <v>43457.597999999998</v>
      </c>
      <c r="AW160" s="19">
        <f t="shared" ca="1" si="78"/>
        <v>43457.597999999998</v>
      </c>
      <c r="AX160" s="19">
        <f t="shared" ca="1" si="78"/>
        <v>43457.597999999998</v>
      </c>
      <c r="AY160" s="19">
        <f t="shared" ca="1" si="78"/>
        <v>43457.597999999998</v>
      </c>
      <c r="AZ160" s="19">
        <f t="shared" ca="1" si="78"/>
        <v>43457.597999999998</v>
      </c>
      <c r="BA160" s="19">
        <f t="shared" ca="1" si="78"/>
        <v>43457.597999999998</v>
      </c>
      <c r="BB160" s="19">
        <f t="shared" ca="1" si="78"/>
        <v>43457.597999999998</v>
      </c>
      <c r="BC160" s="19">
        <f t="shared" ca="1" si="78"/>
        <v>43457.597999999998</v>
      </c>
      <c r="BD160" s="19">
        <f t="shared" ca="1" si="78"/>
        <v>43457.597999999998</v>
      </c>
      <c r="BE160" s="19">
        <f t="shared" ca="1" si="78"/>
        <v>43457.597999999998</v>
      </c>
      <c r="BF160" s="19">
        <f t="shared" ca="1" si="78"/>
        <v>43457.597999999998</v>
      </c>
      <c r="BG160" s="19">
        <f t="shared" ca="1" si="78"/>
        <v>43457.597999999998</v>
      </c>
      <c r="BH160" s="19">
        <f t="shared" ca="1" si="78"/>
        <v>43457.597999999998</v>
      </c>
      <c r="BI160" s="19">
        <f t="shared" ca="1" si="78"/>
        <v>43457.597999999998</v>
      </c>
      <c r="BJ160" s="19">
        <f t="shared" ca="1" si="78"/>
        <v>43457.597999999998</v>
      </c>
      <c r="BK160" s="19">
        <f t="shared" ca="1" si="78"/>
        <v>43457.597999999998</v>
      </c>
      <c r="BL160" s="19">
        <f t="shared" ca="1" si="78"/>
        <v>43457.597999999998</v>
      </c>
      <c r="BM160" s="19">
        <f t="shared" ca="1" si="79"/>
        <v>43457.597999999998</v>
      </c>
      <c r="BN160" s="19">
        <f t="shared" ca="1" si="79"/>
        <v>43457.597999999998</v>
      </c>
      <c r="BO160" s="19">
        <f t="shared" ca="1" si="79"/>
        <v>43457.597999999998</v>
      </c>
      <c r="BP160" s="19" t="str">
        <f t="shared" ca="1" si="79"/>
        <v/>
      </c>
      <c r="BQ160" s="20" t="str">
        <f t="shared" ca="1" si="79"/>
        <v/>
      </c>
    </row>
    <row r="161" spans="10:69" x14ac:dyDescent="0.25">
      <c r="J161" s="85">
        <f t="shared" ca="1" si="62"/>
        <v>543967.50610389083</v>
      </c>
      <c r="K161" s="86">
        <f t="shared" ca="1" si="63"/>
        <v>519033.48218129115</v>
      </c>
      <c r="L161" s="86">
        <f t="shared" ca="1" si="64"/>
        <v>519033.48218129115</v>
      </c>
      <c r="M161" s="86">
        <f t="shared" ca="1" si="65"/>
        <v>472487.66049399041</v>
      </c>
      <c r="N161" s="86">
        <f t="shared" ca="1" si="66"/>
        <v>450779.90653225663</v>
      </c>
      <c r="O161" s="87">
        <f t="shared" ca="1" si="67"/>
        <v>430047.06928503746</v>
      </c>
      <c r="P161" s="48">
        <f t="shared" ca="1" si="81"/>
        <v>5989838.758507573</v>
      </c>
      <c r="Q161" s="49">
        <f t="shared" si="69"/>
        <v>1</v>
      </c>
      <c r="R161" s="49">
        <f t="shared" si="70"/>
        <v>0.97</v>
      </c>
      <c r="S161" s="50">
        <f t="array" aca="1" ref="S161" ca="1">IF($U161=0,0,SUM(OFFSET($AH161,0,$W161,1,$U161)/OFFSET($AH$3,0,0,1,$U161)))</f>
        <v>6175091.5036160545</v>
      </c>
      <c r="T161" s="51">
        <f t="array" aca="1" ref="T161" ca="1">IF(U161=0,0,SUM(OFFSET(AH161,0,W161,1,U161)))</f>
        <v>8511019.144993905</v>
      </c>
      <c r="U161" s="51">
        <f t="shared" ca="1" si="77"/>
        <v>15</v>
      </c>
      <c r="V161" s="46">
        <f t="shared" ca="1" si="74"/>
        <v>9574711.2332094759</v>
      </c>
      <c r="W161" s="52">
        <f t="shared" ca="1" si="71"/>
        <v>17</v>
      </c>
      <c r="X161" s="55">
        <v>271</v>
      </c>
      <c r="Y161" s="19">
        <v>32</v>
      </c>
      <c r="Z161" s="44">
        <v>3.0310143000000001E-2</v>
      </c>
      <c r="AA161" s="17">
        <v>43896</v>
      </c>
      <c r="AB161" s="19">
        <v>57</v>
      </c>
      <c r="AC161" s="19">
        <v>250000</v>
      </c>
      <c r="AD161" s="18" t="s">
        <v>17</v>
      </c>
      <c r="AE161" s="18" t="s">
        <v>24</v>
      </c>
      <c r="AF161" s="20">
        <f t="shared" ca="1" si="75"/>
        <v>18085730.378203381</v>
      </c>
      <c r="AG161" s="40"/>
      <c r="AH161" s="19">
        <f t="shared" ca="1" si="80"/>
        <v>589020.79768687498</v>
      </c>
      <c r="AI161" s="19">
        <f t="shared" ca="1" si="80"/>
        <v>551086.13821522496</v>
      </c>
      <c r="AJ161" s="19">
        <f t="shared" ca="1" si="80"/>
        <v>520060.67584042501</v>
      </c>
      <c r="AK161" s="19">
        <f t="shared" ca="1" si="80"/>
        <v>534215.51262142498</v>
      </c>
      <c r="AL161" s="19">
        <f t="shared" ca="1" si="80"/>
        <v>555286.36628145014</v>
      </c>
      <c r="AM161" s="19">
        <f t="shared" ca="1" si="80"/>
        <v>569696.56601722492</v>
      </c>
      <c r="AN161" s="19">
        <f t="shared" ca="1" si="80"/>
        <v>592018.47082957509</v>
      </c>
      <c r="AO161" s="19">
        <f t="shared" ca="1" si="80"/>
        <v>594502.38704842504</v>
      </c>
      <c r="AP161" s="19">
        <f t="shared" ca="1" si="80"/>
        <v>562654.00429117493</v>
      </c>
      <c r="AQ161" s="19">
        <f t="shared" ca="1" si="80"/>
        <v>559795.75780627504</v>
      </c>
      <c r="AR161" s="19">
        <f t="shared" ca="1" si="80"/>
        <v>569154.01445752499</v>
      </c>
      <c r="AS161" s="19">
        <f t="shared" ca="1" si="80"/>
        <v>563977.04203312495</v>
      </c>
      <c r="AT161" s="19">
        <f t="shared" ca="1" si="80"/>
        <v>580478.64163590001</v>
      </c>
      <c r="AU161" s="19">
        <f t="shared" ca="1" si="80"/>
        <v>567267.20805577503</v>
      </c>
      <c r="AV161" s="19">
        <f t="shared" ca="1" si="80"/>
        <v>555221.95722757489</v>
      </c>
      <c r="AW161" s="19">
        <f t="shared" ca="1" si="78"/>
        <v>555842.55740550009</v>
      </c>
      <c r="AX161" s="19">
        <f t="shared" ca="1" si="78"/>
        <v>554433.13575600006</v>
      </c>
      <c r="AY161" s="19">
        <f t="shared" ca="1" si="78"/>
        <v>560791.24340607307</v>
      </c>
      <c r="AZ161" s="19">
        <f t="shared" ca="1" si="78"/>
        <v>561840.36730964505</v>
      </c>
      <c r="BA161" s="19">
        <f t="shared" ca="1" si="78"/>
        <v>562891.93421476975</v>
      </c>
      <c r="BB161" s="19">
        <f t="shared" ca="1" si="78"/>
        <v>563879.92575191311</v>
      </c>
      <c r="BC161" s="19">
        <f t="shared" ca="1" si="78"/>
        <v>564871.95233440597</v>
      </c>
      <c r="BD161" s="19">
        <f t="shared" ca="1" si="78"/>
        <v>565836.2325109829</v>
      </c>
      <c r="BE161" s="19">
        <f t="shared" ca="1" si="78"/>
        <v>566684.60507622594</v>
      </c>
      <c r="BF161" s="19">
        <f t="shared" ca="1" si="78"/>
        <v>567600.14915464493</v>
      </c>
      <c r="BG161" s="19">
        <f t="shared" ca="1" si="78"/>
        <v>568463.59691785031</v>
      </c>
      <c r="BH161" s="19">
        <f t="shared" ca="1" si="78"/>
        <v>569333.67557385797</v>
      </c>
      <c r="BI161" s="19">
        <f t="shared" ca="1" si="78"/>
        <v>570155.28423824022</v>
      </c>
      <c r="BJ161" s="19">
        <f t="shared" ca="1" si="78"/>
        <v>570984.19962326379</v>
      </c>
      <c r="BK161" s="19">
        <f t="shared" ca="1" si="78"/>
        <v>571793.65361798322</v>
      </c>
      <c r="BL161" s="19">
        <f t="shared" ca="1" si="78"/>
        <v>572559.30785095191</v>
      </c>
      <c r="BM161" s="19">
        <f t="shared" ca="1" si="79"/>
        <v>573333.01741309674</v>
      </c>
      <c r="BN161" s="19" t="str">
        <f t="shared" ca="1" si="79"/>
        <v/>
      </c>
      <c r="BO161" s="19" t="str">
        <f t="shared" ca="1" si="79"/>
        <v/>
      </c>
      <c r="BP161" s="19" t="str">
        <f t="shared" ca="1" si="79"/>
        <v/>
      </c>
      <c r="BQ161" s="20" t="str">
        <f t="shared" ca="1" si="79"/>
        <v/>
      </c>
    </row>
    <row r="162" spans="10:69" x14ac:dyDescent="0.25">
      <c r="J162" s="85">
        <f t="shared" ca="1" si="62"/>
        <v>0</v>
      </c>
      <c r="K162" s="86">
        <f t="shared" ca="1" si="63"/>
        <v>0</v>
      </c>
      <c r="L162" s="86">
        <f t="shared" ca="1" si="64"/>
        <v>0</v>
      </c>
      <c r="M162" s="86">
        <f t="shared" ca="1" si="65"/>
        <v>0</v>
      </c>
      <c r="N162" s="86">
        <f t="shared" ca="1" si="66"/>
        <v>0</v>
      </c>
      <c r="O162" s="87">
        <f t="shared" ca="1" si="67"/>
        <v>0</v>
      </c>
      <c r="P162" s="48">
        <f t="shared" ca="1" si="81"/>
        <v>0</v>
      </c>
      <c r="Q162" s="49">
        <f t="shared" si="69"/>
        <v>0.95</v>
      </c>
      <c r="R162" s="49">
        <f t="shared" si="70"/>
        <v>0.995</v>
      </c>
      <c r="S162" s="50">
        <f t="array" aca="1" ref="S162" ca="1">IF($U162=0,0,SUM(OFFSET($AH162,0,$W162,1,$U162)/OFFSET($AH$3,0,0,1,$U162)))</f>
        <v>0</v>
      </c>
      <c r="T162" s="51">
        <f t="array" aca="1" ref="T162" ca="1">IF(U162=0,0,SUM(OFFSET(AH162,0,W162,1,U162)))</f>
        <v>0</v>
      </c>
      <c r="U162" s="51">
        <f t="shared" ca="1" si="77"/>
        <v>0</v>
      </c>
      <c r="V162" s="46">
        <f t="shared" ca="1" si="74"/>
        <v>340809.06630700803</v>
      </c>
      <c r="W162" s="52">
        <f t="shared" ca="1" si="71"/>
        <v>17</v>
      </c>
      <c r="X162" s="55">
        <v>183</v>
      </c>
      <c r="Y162" s="19">
        <v>10</v>
      </c>
      <c r="Z162" s="44">
        <v>1.2202632E-2</v>
      </c>
      <c r="AA162" s="17">
        <v>43900</v>
      </c>
      <c r="AB162" s="19">
        <v>100</v>
      </c>
      <c r="AC162" s="19">
        <v>4000000</v>
      </c>
      <c r="AD162" s="18" t="s">
        <v>25</v>
      </c>
      <c r="AE162" s="18" t="s">
        <v>18</v>
      </c>
      <c r="AF162" s="20">
        <f t="shared" ca="1" si="75"/>
        <v>340809.06630700803</v>
      </c>
      <c r="AG162" s="40"/>
      <c r="AH162" s="19">
        <f t="shared" ca="1" si="80"/>
        <v>33437.505774815996</v>
      </c>
      <c r="AI162" s="19">
        <f t="shared" ca="1" si="80"/>
        <v>33914.189391264001</v>
      </c>
      <c r="AJ162" s="19">
        <f t="shared" ca="1" si="80"/>
        <v>31053.209103071997</v>
      </c>
      <c r="AK162" s="19">
        <f t="shared" ca="1" si="80"/>
        <v>32259.707734175998</v>
      </c>
      <c r="AL162" s="19">
        <f t="shared" ca="1" si="80"/>
        <v>34032.018005856</v>
      </c>
      <c r="AM162" s="19">
        <f t="shared" ca="1" si="80"/>
        <v>35030.730219263998</v>
      </c>
      <c r="AN162" s="19">
        <f t="shared" ca="1" si="80"/>
        <v>35513.319909600003</v>
      </c>
      <c r="AO162" s="19">
        <f t="shared" ca="1" si="80"/>
        <v>36286.771536288004</v>
      </c>
      <c r="AP162" s="19">
        <f t="shared" ca="1" si="80"/>
        <v>34330.445574047997</v>
      </c>
      <c r="AQ162" s="19">
        <f t="shared" ca="1" si="80"/>
        <v>34951.169058624</v>
      </c>
      <c r="AR162" s="19" t="str">
        <f t="shared" ca="1" si="80"/>
        <v/>
      </c>
      <c r="AS162" s="19" t="str">
        <f t="shared" ca="1" si="80"/>
        <v/>
      </c>
      <c r="AT162" s="19" t="str">
        <f t="shared" ca="1" si="80"/>
        <v/>
      </c>
      <c r="AU162" s="19" t="str">
        <f t="shared" ca="1" si="80"/>
        <v/>
      </c>
      <c r="AV162" s="19" t="str">
        <f t="shared" ca="1" si="80"/>
        <v/>
      </c>
      <c r="AW162" s="19" t="str">
        <f t="shared" ca="1" si="78"/>
        <v/>
      </c>
      <c r="AX162" s="19" t="str">
        <f t="shared" ca="1" si="78"/>
        <v/>
      </c>
      <c r="AY162" s="19" t="str">
        <f t="shared" ca="1" si="78"/>
        <v/>
      </c>
      <c r="AZ162" s="19" t="str">
        <f t="shared" ca="1" si="78"/>
        <v/>
      </c>
      <c r="BA162" s="19" t="str">
        <f t="shared" ca="1" si="78"/>
        <v/>
      </c>
      <c r="BB162" s="19" t="str">
        <f t="shared" ca="1" si="78"/>
        <v/>
      </c>
      <c r="BC162" s="19" t="str">
        <f t="shared" ca="1" si="78"/>
        <v/>
      </c>
      <c r="BD162" s="19" t="str">
        <f t="shared" ca="1" si="78"/>
        <v/>
      </c>
      <c r="BE162" s="19" t="str">
        <f t="shared" ca="1" si="78"/>
        <v/>
      </c>
      <c r="BF162" s="19" t="str">
        <f t="shared" ca="1" si="78"/>
        <v/>
      </c>
      <c r="BG162" s="19" t="str">
        <f t="shared" ca="1" si="78"/>
        <v/>
      </c>
      <c r="BH162" s="19" t="str">
        <f t="shared" ca="1" si="78"/>
        <v/>
      </c>
      <c r="BI162" s="19" t="str">
        <f t="shared" ca="1" si="78"/>
        <v/>
      </c>
      <c r="BJ162" s="19" t="str">
        <f t="shared" ca="1" si="78"/>
        <v/>
      </c>
      <c r="BK162" s="19" t="str">
        <f t="shared" ca="1" si="78"/>
        <v/>
      </c>
      <c r="BL162" s="19" t="str">
        <f t="shared" ca="1" si="78"/>
        <v/>
      </c>
      <c r="BM162" s="19" t="str">
        <f t="shared" ca="1" si="79"/>
        <v/>
      </c>
      <c r="BN162" s="19" t="str">
        <f t="shared" ca="1" si="79"/>
        <v/>
      </c>
      <c r="BO162" s="19" t="str">
        <f t="shared" ca="1" si="79"/>
        <v/>
      </c>
      <c r="BP162" s="19" t="str">
        <f t="shared" ca="1" si="79"/>
        <v/>
      </c>
      <c r="BQ162" s="20" t="str">
        <f t="shared" ca="1" si="79"/>
        <v/>
      </c>
    </row>
    <row r="163" spans="10:69" x14ac:dyDescent="0.25">
      <c r="J163" s="85">
        <f t="shared" ca="1" si="62"/>
        <v>10595.233598868414</v>
      </c>
      <c r="K163" s="86">
        <f t="shared" ca="1" si="63"/>
        <v>10107.208786967107</v>
      </c>
      <c r="L163" s="86">
        <f t="shared" ca="1" si="64"/>
        <v>10107.208786967107</v>
      </c>
      <c r="M163" s="86">
        <f t="shared" ca="1" si="65"/>
        <v>0</v>
      </c>
      <c r="N163" s="86">
        <f t="shared" ca="1" si="66"/>
        <v>0</v>
      </c>
      <c r="O163" s="87">
        <f t="shared" ca="1" si="67"/>
        <v>0</v>
      </c>
      <c r="P163" s="48">
        <f t="shared" ca="1" si="81"/>
        <v>30344.118442921394</v>
      </c>
      <c r="Q163" s="49">
        <f t="shared" si="69"/>
        <v>0.95</v>
      </c>
      <c r="R163" s="49">
        <f t="shared" si="70"/>
        <v>0.995</v>
      </c>
      <c r="S163" s="50">
        <f t="array" aca="1" ref="S163" ca="1">IF($U163=0,0,SUM(OFFSET($AH163,0,$W163,1,$U163)/OFFSET($AH$3,0,0,1,$U163)))</f>
        <v>32101.685737023428</v>
      </c>
      <c r="T163" s="51">
        <f t="array" aca="1" ref="T163" ca="1">IF(U163=0,0,SUM(OFFSET(AH163,0,W163,1,U163)))</f>
        <v>33681.830921048459</v>
      </c>
      <c r="U163" s="51">
        <f t="shared" ca="1" si="77"/>
        <v>3</v>
      </c>
      <c r="V163" s="46">
        <f t="shared" ca="1" si="74"/>
        <v>191668.44475732095</v>
      </c>
      <c r="W163" s="52">
        <f t="shared" ca="1" si="71"/>
        <v>17</v>
      </c>
      <c r="X163" s="55">
        <v>66</v>
      </c>
      <c r="Y163" s="19">
        <v>20</v>
      </c>
      <c r="Z163" s="44">
        <v>1.1662997E-2</v>
      </c>
      <c r="AA163" s="17">
        <v>43901</v>
      </c>
      <c r="AB163" s="19">
        <v>100</v>
      </c>
      <c r="AC163" s="19">
        <v>1400000</v>
      </c>
      <c r="AD163" s="18" t="s">
        <v>25</v>
      </c>
      <c r="AE163" s="18" t="s">
        <v>18</v>
      </c>
      <c r="AF163" s="20">
        <f t="shared" ca="1" si="75"/>
        <v>225350.27567836939</v>
      </c>
      <c r="AG163" s="40"/>
      <c r="AH163" s="19">
        <f t="shared" ca="1" si="80"/>
        <v>11110.667785872201</v>
      </c>
      <c r="AI163" s="19">
        <f t="shared" ca="1" si="80"/>
        <v>11345.042708385399</v>
      </c>
      <c r="AJ163" s="19">
        <f t="shared" ca="1" si="80"/>
        <v>10442.354731778199</v>
      </c>
      <c r="AK163" s="19">
        <f t="shared" ca="1" si="80"/>
        <v>10889.502373761199</v>
      </c>
      <c r="AL163" s="19">
        <f t="shared" ca="1" si="80"/>
        <v>11366.416316687601</v>
      </c>
      <c r="AM163" s="19">
        <f t="shared" ca="1" si="80"/>
        <v>11631.471919108999</v>
      </c>
      <c r="AN163" s="19">
        <f t="shared" ca="1" si="80"/>
        <v>11879.987059184999</v>
      </c>
      <c r="AO163" s="19">
        <f t="shared" ca="1" si="80"/>
        <v>11874.141565088599</v>
      </c>
      <c r="AP163" s="19">
        <f t="shared" ca="1" si="80"/>
        <v>11512.6516382724</v>
      </c>
      <c r="AQ163" s="19">
        <f t="shared" ca="1" si="80"/>
        <v>11691.935228156399</v>
      </c>
      <c r="AR163" s="19">
        <f t="shared" ca="1" si="80"/>
        <v>11532.343442407198</v>
      </c>
      <c r="AS163" s="19">
        <f t="shared" ca="1" si="80"/>
        <v>11110.961693396601</v>
      </c>
      <c r="AT163" s="19">
        <f t="shared" ca="1" si="80"/>
        <v>11500.340178639199</v>
      </c>
      <c r="AU163" s="19">
        <f t="shared" ca="1" si="80"/>
        <v>11091.008638129</v>
      </c>
      <c r="AV163" s="19">
        <f t="shared" ca="1" si="80"/>
        <v>10764.8039424366</v>
      </c>
      <c r="AW163" s="19">
        <f t="shared" ca="1" si="78"/>
        <v>11048.2940779162</v>
      </c>
      <c r="AX163" s="19">
        <f t="shared" ca="1" si="78"/>
        <v>10876.5214581002</v>
      </c>
      <c r="AY163" s="19">
        <f t="shared" ca="1" si="78"/>
        <v>11208.922082907606</v>
      </c>
      <c r="AZ163" s="19">
        <f t="shared" ca="1" si="78"/>
        <v>11227.261810436885</v>
      </c>
      <c r="BA163" s="19">
        <f t="shared" ca="1" si="78"/>
        <v>11245.647027703966</v>
      </c>
      <c r="BB163" s="19" t="str">
        <f t="shared" ca="1" si="78"/>
        <v/>
      </c>
      <c r="BC163" s="19" t="str">
        <f t="shared" ca="1" si="78"/>
        <v/>
      </c>
      <c r="BD163" s="19" t="str">
        <f t="shared" ca="1" si="78"/>
        <v/>
      </c>
      <c r="BE163" s="19" t="str">
        <f t="shared" ca="1" si="78"/>
        <v/>
      </c>
      <c r="BF163" s="19" t="str">
        <f t="shared" ca="1" si="78"/>
        <v/>
      </c>
      <c r="BG163" s="19" t="str">
        <f t="shared" ca="1" si="78"/>
        <v/>
      </c>
      <c r="BH163" s="19" t="str">
        <f t="shared" ca="1" si="78"/>
        <v/>
      </c>
      <c r="BI163" s="19" t="str">
        <f t="shared" ca="1" si="78"/>
        <v/>
      </c>
      <c r="BJ163" s="19" t="str">
        <f t="shared" ca="1" si="78"/>
        <v/>
      </c>
      <c r="BK163" s="19" t="str">
        <f t="shared" ca="1" si="78"/>
        <v/>
      </c>
      <c r="BL163" s="19" t="str">
        <f t="shared" ca="1" si="78"/>
        <v/>
      </c>
      <c r="BM163" s="19" t="str">
        <f t="shared" ca="1" si="79"/>
        <v/>
      </c>
      <c r="BN163" s="19" t="str">
        <f t="shared" ca="1" si="79"/>
        <v/>
      </c>
      <c r="BO163" s="19" t="str">
        <f t="shared" ca="1" si="79"/>
        <v/>
      </c>
      <c r="BP163" s="19" t="str">
        <f t="shared" ca="1" si="79"/>
        <v/>
      </c>
      <c r="BQ163" s="20" t="str">
        <f t="shared" ca="1" si="79"/>
        <v/>
      </c>
    </row>
    <row r="164" spans="10:69" x14ac:dyDescent="0.25">
      <c r="J164" s="85">
        <f t="shared" ca="1" si="62"/>
        <v>193552.40686198231</v>
      </c>
      <c r="K164" s="86">
        <f t="shared" ca="1" si="63"/>
        <v>184761.59014953242</v>
      </c>
      <c r="L164" s="86">
        <f t="shared" ca="1" si="64"/>
        <v>184761.59014953242</v>
      </c>
      <c r="M164" s="86">
        <f t="shared" ca="1" si="65"/>
        <v>168335.51859045713</v>
      </c>
      <c r="N164" s="86">
        <f t="shared" ca="1" si="66"/>
        <v>160667.65856767868</v>
      </c>
      <c r="O164" s="87">
        <f t="shared" ca="1" si="67"/>
        <v>153339.13468679888</v>
      </c>
      <c r="P164" s="48">
        <f t="shared" ca="1" si="81"/>
        <v>1704562.1770854187</v>
      </c>
      <c r="Q164" s="49">
        <f t="shared" si="69"/>
        <v>0.97</v>
      </c>
      <c r="R164" s="49">
        <f t="shared" si="70"/>
        <v>0.5</v>
      </c>
      <c r="S164" s="50">
        <f t="array" aca="1" ref="S164" ca="1">IF($U164=0,0,SUM(OFFSET($AH164,0,$W164,1,$U164)/OFFSET($AH$3,0,0,1,$U164)))</f>
        <v>3514561.1898668427</v>
      </c>
      <c r="T164" s="51">
        <f t="array" aca="1" ref="T164" ca="1">IF(U164=0,0,SUM(OFFSET(AH164,0,W164,1,U164)))</f>
        <v>4437024.9623905169</v>
      </c>
      <c r="U164" s="51">
        <f t="shared" ca="1" si="77"/>
        <v>11</v>
      </c>
      <c r="V164" s="46">
        <f t="shared" ca="1" si="74"/>
        <v>6800881.2224111473</v>
      </c>
      <c r="W164" s="52">
        <f t="shared" ca="1" si="71"/>
        <v>17</v>
      </c>
      <c r="X164" s="55">
        <v>284</v>
      </c>
      <c r="Y164" s="19">
        <v>28</v>
      </c>
      <c r="Z164" s="44">
        <v>4.6090254999999997E-2</v>
      </c>
      <c r="AA164" s="17">
        <v>43902</v>
      </c>
      <c r="AB164" s="19">
        <v>13</v>
      </c>
      <c r="AC164" s="19">
        <v>100000</v>
      </c>
      <c r="AD164" s="18" t="s">
        <v>19</v>
      </c>
      <c r="AE164" s="18" t="s">
        <v>22</v>
      </c>
      <c r="AF164" s="20">
        <f t="shared" ca="1" si="75"/>
        <v>11237906.184801666</v>
      </c>
      <c r="AG164" s="40"/>
      <c r="AH164" s="19">
        <f t="shared" ca="1" si="80"/>
        <v>372113.36096289998</v>
      </c>
      <c r="AI164" s="19">
        <f t="shared" ca="1" si="80"/>
        <v>368740.01519944996</v>
      </c>
      <c r="AJ164" s="19">
        <f t="shared" ca="1" si="80"/>
        <v>361912.20482374995</v>
      </c>
      <c r="AK164" s="19">
        <f t="shared" ca="1" si="80"/>
        <v>369961.40695694997</v>
      </c>
      <c r="AL164" s="19">
        <f t="shared" ca="1" si="80"/>
        <v>396028.67247729999</v>
      </c>
      <c r="AM164" s="19">
        <f t="shared" ca="1" si="80"/>
        <v>408713.63245839998</v>
      </c>
      <c r="AN164" s="19">
        <f t="shared" ca="1" si="80"/>
        <v>418113.73996564996</v>
      </c>
      <c r="AO164" s="19">
        <f t="shared" ca="1" si="80"/>
        <v>415027.99739339994</v>
      </c>
      <c r="AP164" s="19">
        <f t="shared" ca="1" si="80"/>
        <v>409163.47334719996</v>
      </c>
      <c r="AQ164" s="19">
        <f t="shared" ca="1" si="80"/>
        <v>418556.20641364995</v>
      </c>
      <c r="AR164" s="19">
        <f t="shared" ca="1" si="80"/>
        <v>412225.70988939999</v>
      </c>
      <c r="AS164" s="19">
        <f t="shared" ca="1" si="80"/>
        <v>404481.16434174997</v>
      </c>
      <c r="AT164" s="19">
        <f t="shared" ca="1" si="80"/>
        <v>423020.50851294998</v>
      </c>
      <c r="AU164" s="19">
        <f t="shared" ca="1" si="80"/>
        <v>414830.73110199999</v>
      </c>
      <c r="AV164" s="19">
        <f t="shared" ca="1" si="80"/>
        <v>402494.21344869997</v>
      </c>
      <c r="AW164" s="19">
        <f t="shared" ca="1" si="80"/>
        <v>406238.12486235</v>
      </c>
      <c r="AX164" s="19">
        <f t="shared" ca="1" si="78"/>
        <v>399260.06025534996</v>
      </c>
      <c r="AY164" s="19">
        <f t="shared" ca="1" si="78"/>
        <v>399077.12755047902</v>
      </c>
      <c r="AZ164" s="19">
        <f t="shared" ca="1" si="78"/>
        <v>399999.318880431</v>
      </c>
      <c r="BA164" s="19">
        <f t="shared" ca="1" si="78"/>
        <v>400923.82543773926</v>
      </c>
      <c r="BB164" s="19">
        <f t="shared" ca="1" si="78"/>
        <v>401792.58702737722</v>
      </c>
      <c r="BC164" s="19">
        <f t="shared" ca="1" si="78"/>
        <v>402665.0374471742</v>
      </c>
      <c r="BD164" s="19">
        <f t="shared" ca="1" si="78"/>
        <v>403513.21734116628</v>
      </c>
      <c r="BE164" s="19">
        <f t="shared" ca="1" si="78"/>
        <v>404259.54929844628</v>
      </c>
      <c r="BF164" s="19">
        <f t="shared" ca="1" si="78"/>
        <v>405065.08020305098</v>
      </c>
      <c r="BG164" s="19">
        <f t="shared" ca="1" si="78"/>
        <v>405824.87372815399</v>
      </c>
      <c r="BH164" s="19">
        <f t="shared" ca="1" si="78"/>
        <v>406590.59686901921</v>
      </c>
      <c r="BI164" s="19">
        <f t="shared" ca="1" si="78"/>
        <v>407313.74860747822</v>
      </c>
      <c r="BJ164" s="19" t="str">
        <f t="shared" ca="1" si="78"/>
        <v/>
      </c>
      <c r="BK164" s="19" t="str">
        <f t="shared" ca="1" si="78"/>
        <v/>
      </c>
      <c r="BL164" s="19" t="str">
        <f t="shared" ca="1" si="78"/>
        <v/>
      </c>
      <c r="BM164" s="19" t="str">
        <f t="shared" ca="1" si="79"/>
        <v/>
      </c>
      <c r="BN164" s="19" t="str">
        <f t="shared" ca="1" si="79"/>
        <v/>
      </c>
      <c r="BO164" s="19" t="str">
        <f t="shared" ca="1" si="79"/>
        <v/>
      </c>
      <c r="BP164" s="19" t="str">
        <f t="shared" ca="1" si="79"/>
        <v/>
      </c>
      <c r="BQ164" s="20" t="str">
        <f t="shared" ca="1" si="79"/>
        <v/>
      </c>
    </row>
    <row r="165" spans="10:69" x14ac:dyDescent="0.25">
      <c r="J165" s="85">
        <f t="shared" ca="1" si="62"/>
        <v>0</v>
      </c>
      <c r="K165" s="86">
        <f t="shared" ca="1" si="63"/>
        <v>0</v>
      </c>
      <c r="L165" s="86">
        <f t="shared" ca="1" si="64"/>
        <v>0</v>
      </c>
      <c r="M165" s="86">
        <f t="shared" ca="1" si="65"/>
        <v>0</v>
      </c>
      <c r="N165" s="86">
        <f t="shared" ca="1" si="66"/>
        <v>0</v>
      </c>
      <c r="O165" s="87">
        <f t="shared" ca="1" si="67"/>
        <v>0</v>
      </c>
      <c r="P165" s="48">
        <f t="shared" ca="1" si="81"/>
        <v>0</v>
      </c>
      <c r="Q165" s="49">
        <f t="shared" ref="Q165:Q170" si="82">IF($E$5,VLOOKUP($AE165,$D$6:$E$11,2,0),1)</f>
        <v>0.99</v>
      </c>
      <c r="R165" s="49">
        <f t="shared" ref="R165:R170" si="83">IF($G$5,VLOOKUP($AD165,$F$6:$G$11,2,0),1)</f>
        <v>0.97</v>
      </c>
      <c r="S165" s="50">
        <f t="array" aca="1" ref="S165" ca="1">IF($U165=0,0,SUM(OFFSET($AH165,0,$W165,1,$U165)/OFFSET($AH$3,0,0,1,$U165)))</f>
        <v>0</v>
      </c>
      <c r="T165" s="51">
        <f t="array" aca="1" ref="T165" ca="1">IF(U165=0,0,SUM(OFFSET(AH165,0,W165,1,U165)))</f>
        <v>0</v>
      </c>
      <c r="U165" s="51">
        <f t="shared" ca="1" si="77"/>
        <v>0</v>
      </c>
      <c r="V165" s="46">
        <f t="shared" ca="1" si="74"/>
        <v>3789291.4878678201</v>
      </c>
      <c r="W165" s="52">
        <f t="shared" ca="1" si="71"/>
        <v>17</v>
      </c>
      <c r="X165" s="55">
        <v>246</v>
      </c>
      <c r="Y165" s="19">
        <v>16</v>
      </c>
      <c r="Z165" s="44">
        <v>3.2121386000000002E-2</v>
      </c>
      <c r="AA165" s="17">
        <v>43905</v>
      </c>
      <c r="AB165" s="19">
        <v>26</v>
      </c>
      <c r="AC165" s="19">
        <v>100000</v>
      </c>
      <c r="AD165" s="18" t="s">
        <v>17</v>
      </c>
      <c r="AE165" s="18" t="s">
        <v>26</v>
      </c>
      <c r="AF165" s="20">
        <f t="shared" ca="1" si="75"/>
        <v>3789291.4878678201</v>
      </c>
      <c r="AG165" s="40"/>
      <c r="AH165" s="19">
        <f t="shared" ca="1" si="80"/>
        <v>235497.94145900002</v>
      </c>
      <c r="AI165" s="19">
        <f t="shared" ca="1" si="80"/>
        <v>237472.76427028002</v>
      </c>
      <c r="AJ165" s="19">
        <f t="shared" ca="1" si="80"/>
        <v>222029.12309534001</v>
      </c>
      <c r="AK165" s="19">
        <f t="shared" ca="1" si="80"/>
        <v>228471.38827150001</v>
      </c>
      <c r="AL165" s="19">
        <f t="shared" ca="1" si="80"/>
        <v>235178.97609601999</v>
      </c>
      <c r="AM165" s="19">
        <f t="shared" ca="1" si="80"/>
        <v>239994.29307128</v>
      </c>
      <c r="AN165" s="19">
        <f t="shared" ca="1" si="80"/>
        <v>248220.90123974002</v>
      </c>
      <c r="AO165" s="19">
        <f t="shared" ca="1" si="80"/>
        <v>248382.47181132002</v>
      </c>
      <c r="AP165" s="19">
        <f t="shared" ca="1" si="80"/>
        <v>234252.27410991999</v>
      </c>
      <c r="AQ165" s="19">
        <f t="shared" ca="1" si="80"/>
        <v>237043.30133945998</v>
      </c>
      <c r="AR165" s="19">
        <f t="shared" ca="1" si="80"/>
        <v>237498.46137907999</v>
      </c>
      <c r="AS165" s="19">
        <f t="shared" ca="1" si="80"/>
        <v>236118.20542265999</v>
      </c>
      <c r="AT165" s="19">
        <f t="shared" ca="1" si="80"/>
        <v>243103.00080835997</v>
      </c>
      <c r="AU165" s="19">
        <f t="shared" ca="1" si="80"/>
        <v>237687.97755648001</v>
      </c>
      <c r="AV165" s="19">
        <f t="shared" ca="1" si="80"/>
        <v>230245.13120641999</v>
      </c>
      <c r="AW165" s="19">
        <f t="shared" ca="1" si="80"/>
        <v>238095.27673096</v>
      </c>
      <c r="AX165" s="19" t="str">
        <f t="shared" ref="AX165:BM180" ca="1" si="84">IF(AX$4&lt;=$Y165,(VLOOKUP(DATE(YEAR($AA165),MONTH($AA165)+AX$4,DAY($AA165)),INDIRECT($AF$3),IF($AD165="USD",2,IF($AD165="EUR",3,IF($AD165="YEN",4,5))),0))*$Z165*$AC165,"")</f>
        <v/>
      </c>
      <c r="AY165" s="19" t="str">
        <f t="shared" ca="1" si="84"/>
        <v/>
      </c>
      <c r="AZ165" s="19" t="str">
        <f t="shared" ca="1" si="84"/>
        <v/>
      </c>
      <c r="BA165" s="19" t="str">
        <f t="shared" ca="1" si="84"/>
        <v/>
      </c>
      <c r="BB165" s="19" t="str">
        <f t="shared" ca="1" si="84"/>
        <v/>
      </c>
      <c r="BC165" s="19" t="str">
        <f t="shared" ca="1" si="84"/>
        <v/>
      </c>
      <c r="BD165" s="19" t="str">
        <f t="shared" ca="1" si="84"/>
        <v/>
      </c>
      <c r="BE165" s="19" t="str">
        <f t="shared" ca="1" si="84"/>
        <v/>
      </c>
      <c r="BF165" s="19" t="str">
        <f t="shared" ca="1" si="84"/>
        <v/>
      </c>
      <c r="BG165" s="19" t="str">
        <f t="shared" ca="1" si="84"/>
        <v/>
      </c>
      <c r="BH165" s="19" t="str">
        <f t="shared" ca="1" si="84"/>
        <v/>
      </c>
      <c r="BI165" s="19" t="str">
        <f t="shared" ca="1" si="84"/>
        <v/>
      </c>
      <c r="BJ165" s="19" t="str">
        <f t="shared" ca="1" si="84"/>
        <v/>
      </c>
      <c r="BK165" s="19" t="str">
        <f t="shared" ca="1" si="84"/>
        <v/>
      </c>
      <c r="BL165" s="19" t="str">
        <f t="shared" ca="1" si="84"/>
        <v/>
      </c>
      <c r="BM165" s="19" t="str">
        <f t="shared" ca="1" si="84"/>
        <v/>
      </c>
      <c r="BN165" s="19" t="str">
        <f t="shared" ref="BL165:BQ184" ca="1" si="85">IF(BN$4&lt;=$Y165,(VLOOKUP(DATE(YEAR($AA165),MONTH($AA165)+BN$4,DAY($AA165)),INDIRECT($AF$3),IF($AD165="USD",2,IF($AD165="EUR",3,IF($AD165="YEN",4,5))),0))*$Z165*$AC165,"")</f>
        <v/>
      </c>
      <c r="BO165" s="19" t="str">
        <f t="shared" ca="1" si="85"/>
        <v/>
      </c>
      <c r="BP165" s="19" t="str">
        <f t="shared" ca="1" si="85"/>
        <v/>
      </c>
      <c r="BQ165" s="20" t="str">
        <f t="shared" ca="1" si="85"/>
        <v/>
      </c>
    </row>
    <row r="166" spans="10:69" x14ac:dyDescent="0.25">
      <c r="J166" s="85">
        <f t="shared" ca="1" si="62"/>
        <v>197284.40695044037</v>
      </c>
      <c r="K166" s="86">
        <f t="shared" ca="1" si="63"/>
        <v>188321.27675736125</v>
      </c>
      <c r="L166" s="86">
        <f t="shared" ca="1" si="64"/>
        <v>188321.27675736125</v>
      </c>
      <c r="M166" s="86">
        <f t="shared" ca="1" si="65"/>
        <v>171573.98397773504</v>
      </c>
      <c r="N166" s="86">
        <f t="shared" ca="1" si="66"/>
        <v>163756.50422847955</v>
      </c>
      <c r="O166" s="87">
        <f t="shared" ca="1" si="67"/>
        <v>156285.19502672914</v>
      </c>
      <c r="P166" s="48">
        <f t="shared" ca="1" si="81"/>
        <v>2275120.5141059482</v>
      </c>
      <c r="Q166" s="49">
        <f t="shared" si="82"/>
        <v>0.97</v>
      </c>
      <c r="R166" s="49">
        <f t="shared" si="83"/>
        <v>0.5</v>
      </c>
      <c r="S166" s="50">
        <f t="array" aca="1" ref="S166" ca="1">IF($U166=0,0,SUM(OFFSET($AH166,0,$W166,1,$U166)/OFFSET($AH$3,0,0,1,$U166)))</f>
        <v>4690970.1321772132</v>
      </c>
      <c r="T166" s="51">
        <f t="array" aca="1" ref="T166" ca="1">IF(U166=0,0,SUM(OFFSET(AH166,0,W166,1,U166)))</f>
        <v>6608559.8264541496</v>
      </c>
      <c r="U166" s="51">
        <f t="shared" ca="1" si="77"/>
        <v>16</v>
      </c>
      <c r="V166" s="46">
        <f t="shared" ca="1" si="74"/>
        <v>6909988.6423927592</v>
      </c>
      <c r="W166" s="52">
        <f t="shared" ca="1" si="71"/>
        <v>17</v>
      </c>
      <c r="X166" s="55">
        <v>292</v>
      </c>
      <c r="Y166" s="19">
        <v>33</v>
      </c>
      <c r="Z166" s="44">
        <v>4.6956983000000001E-2</v>
      </c>
      <c r="AA166" s="17">
        <v>43908</v>
      </c>
      <c r="AB166" s="19">
        <v>13</v>
      </c>
      <c r="AC166" s="19">
        <v>100000</v>
      </c>
      <c r="AD166" s="18" t="s">
        <v>19</v>
      </c>
      <c r="AE166" s="18" t="s">
        <v>22</v>
      </c>
      <c r="AF166" s="20">
        <f t="shared" ca="1" si="75"/>
        <v>13518548.468846908</v>
      </c>
      <c r="AG166" s="40"/>
      <c r="AH166" s="19">
        <f t="shared" ref="AH166:AW181" ca="1" si="86">IF(AH$4&lt;=$Y166,(VLOOKUP(DATE(YEAR($AA166),MONTH($AA166)+AH$4,DAY($AA166)),INDIRECT($AF$3),IF($AD166="USD",2,IF($AD166="EUR",3,IF($AD166="YEN",4,5))),0))*$Z166*$AC166,"")</f>
        <v>376177.0865113</v>
      </c>
      <c r="AI166" s="19">
        <f t="shared" ca="1" si="86"/>
        <v>371560.74551257002</v>
      </c>
      <c r="AJ166" s="19">
        <f t="shared" ca="1" si="86"/>
        <v>368062.45027907006</v>
      </c>
      <c r="AK166" s="19">
        <f t="shared" ca="1" si="86"/>
        <v>383554.49811043008</v>
      </c>
      <c r="AL166" s="19">
        <f t="shared" ca="1" si="86"/>
        <v>406021.06662677997</v>
      </c>
      <c r="AM166" s="19">
        <f t="shared" ca="1" si="86"/>
        <v>416185.84473678999</v>
      </c>
      <c r="AN166" s="19">
        <f t="shared" ca="1" si="86"/>
        <v>428736.50715303002</v>
      </c>
      <c r="AO166" s="19">
        <f t="shared" ca="1" si="86"/>
        <v>424445.57804649003</v>
      </c>
      <c r="AP166" s="19">
        <f t="shared" ca="1" si="86"/>
        <v>419272.79679921002</v>
      </c>
      <c r="AQ166" s="19">
        <f t="shared" ca="1" si="86"/>
        <v>419112.67348717997</v>
      </c>
      <c r="AR166" s="19">
        <f t="shared" ca="1" si="86"/>
        <v>418297.03069246997</v>
      </c>
      <c r="AS166" s="19">
        <f t="shared" ca="1" si="86"/>
        <v>408381.59416218998</v>
      </c>
      <c r="AT166" s="19">
        <f t="shared" ca="1" si="86"/>
        <v>424773.80735765997</v>
      </c>
      <c r="AU166" s="19">
        <f t="shared" ca="1" si="86"/>
        <v>421008.79646072001</v>
      </c>
      <c r="AV166" s="19">
        <f t="shared" ca="1" si="86"/>
        <v>407122.67744795996</v>
      </c>
      <c r="AW166" s="19">
        <f t="shared" ca="1" si="86"/>
        <v>411189.62174559</v>
      </c>
      <c r="AX166" s="19">
        <f t="shared" ca="1" si="84"/>
        <v>406085.86726332002</v>
      </c>
      <c r="AY166" s="19">
        <f t="shared" ca="1" si="84"/>
        <v>406771.97309369151</v>
      </c>
      <c r="AZ166" s="19">
        <f t="shared" ca="1" si="84"/>
        <v>407705.85689738009</v>
      </c>
      <c r="BA166" s="19">
        <f t="shared" ca="1" si="84"/>
        <v>408642.25322995073</v>
      </c>
      <c r="BB166" s="19">
        <f t="shared" ca="1" si="84"/>
        <v>409522.33649943414</v>
      </c>
      <c r="BC166" s="19">
        <f t="shared" ca="1" si="84"/>
        <v>410406.29766570788</v>
      </c>
      <c r="BD166" s="19">
        <f t="shared" ca="1" si="84"/>
        <v>411265.79980274459</v>
      </c>
      <c r="BE166" s="19">
        <f t="shared" ca="1" si="84"/>
        <v>412022.19902083278</v>
      </c>
      <c r="BF166" s="19">
        <f t="shared" ca="1" si="84"/>
        <v>412838.70275272703</v>
      </c>
      <c r="BG166" s="19">
        <f t="shared" ca="1" si="84"/>
        <v>413608.94539278775</v>
      </c>
      <c r="BH166" s="19">
        <f t="shared" ca="1" si="84"/>
        <v>414385.29431093077</v>
      </c>
      <c r="BI166" s="19">
        <f t="shared" ca="1" si="84"/>
        <v>415118.56663290149</v>
      </c>
      <c r="BJ166" s="19">
        <f t="shared" ca="1" si="84"/>
        <v>415858.52533011057</v>
      </c>
      <c r="BK166" s="19">
        <f t="shared" ca="1" si="84"/>
        <v>416581.26765679294</v>
      </c>
      <c r="BL166" s="19">
        <f t="shared" ca="1" si="84"/>
        <v>417265.04130061431</v>
      </c>
      <c r="BM166" s="19">
        <f t="shared" ca="1" si="84"/>
        <v>417956.14315225428</v>
      </c>
      <c r="BN166" s="19">
        <f t="shared" ca="1" si="85"/>
        <v>418610.62371528783</v>
      </c>
      <c r="BO166" s="19" t="str">
        <f t="shared" ca="1" si="85"/>
        <v/>
      </c>
      <c r="BP166" s="19" t="str">
        <f t="shared" ca="1" si="85"/>
        <v/>
      </c>
      <c r="BQ166" s="20" t="str">
        <f t="shared" ca="1" si="85"/>
        <v/>
      </c>
    </row>
    <row r="167" spans="10:69" x14ac:dyDescent="0.25">
      <c r="J167" s="85">
        <f t="shared" ca="1" si="62"/>
        <v>1487907.1570075485</v>
      </c>
      <c r="K167" s="86">
        <f t="shared" ca="1" si="63"/>
        <v>1419666.0313386037</v>
      </c>
      <c r="L167" s="86">
        <f t="shared" ca="1" si="64"/>
        <v>1419666.0313386037</v>
      </c>
      <c r="M167" s="86">
        <f t="shared" ca="1" si="65"/>
        <v>1292286.8355447671</v>
      </c>
      <c r="N167" s="86">
        <f t="shared" ca="1" si="66"/>
        <v>1232885.1221888277</v>
      </c>
      <c r="O167" s="87">
        <f t="shared" ca="1" si="67"/>
        <v>1176154.177712179</v>
      </c>
      <c r="P167" s="48">
        <f t="shared" ca="1" si="81"/>
        <v>12149546.506888323</v>
      </c>
      <c r="Q167" s="49">
        <f t="shared" si="82"/>
        <v>0.97</v>
      </c>
      <c r="R167" s="49">
        <f t="shared" si="83"/>
        <v>0.97</v>
      </c>
      <c r="S167" s="50">
        <f t="array" aca="1" ref="S167" ca="1">IF($U167=0,0,SUM(OFFSET($AH167,0,$W167,1,$U167)/OFFSET($AH$3,0,0,1,$U167)))</f>
        <v>12912686.265159234</v>
      </c>
      <c r="T167" s="51">
        <f t="array" aca="1" ref="T167" ca="1">IF(U167=0,0,SUM(OFFSET(AH167,0,W167,1,U167)))</f>
        <v>15936788.976789845</v>
      </c>
      <c r="U167" s="51">
        <f t="shared" ca="1" si="77"/>
        <v>10</v>
      </c>
      <c r="V167" s="46">
        <f t="shared" ca="1" si="74"/>
        <v>26811663.569056604</v>
      </c>
      <c r="W167" s="52">
        <f t="shared" ca="1" si="71"/>
        <v>17</v>
      </c>
      <c r="X167" s="55">
        <v>96</v>
      </c>
      <c r="Y167" s="19">
        <v>27</v>
      </c>
      <c r="Z167" s="44">
        <v>4.2697954000000003E-2</v>
      </c>
      <c r="AA167" s="17">
        <v>43910</v>
      </c>
      <c r="AB167" s="19">
        <v>13</v>
      </c>
      <c r="AC167" s="19">
        <v>500000</v>
      </c>
      <c r="AD167" s="18" t="s">
        <v>17</v>
      </c>
      <c r="AE167" s="18" t="s">
        <v>22</v>
      </c>
      <c r="AF167" s="20">
        <f t="shared" ca="1" si="75"/>
        <v>42748452.545846447</v>
      </c>
      <c r="AG167" s="40"/>
      <c r="AH167" s="19">
        <f t="shared" ca="1" si="86"/>
        <v>1578630.8901857003</v>
      </c>
      <c r="AI167" s="19">
        <f t="shared" ca="1" si="86"/>
        <v>1545490.8731886002</v>
      </c>
      <c r="AJ167" s="19">
        <f t="shared" ca="1" si="86"/>
        <v>1485301.7023325001</v>
      </c>
      <c r="AK167" s="19">
        <f t="shared" ca="1" si="86"/>
        <v>1531018.4016803</v>
      </c>
      <c r="AL167" s="19">
        <f t="shared" ca="1" si="86"/>
        <v>1563581.9962984002</v>
      </c>
      <c r="AM167" s="19">
        <f t="shared" ca="1" si="86"/>
        <v>1601854.3073663001</v>
      </c>
      <c r="AN167" s="19">
        <f t="shared" ca="1" si="86"/>
        <v>1663599.8186456999</v>
      </c>
      <c r="AO167" s="19">
        <f t="shared" ca="1" si="86"/>
        <v>1628130.6282579</v>
      </c>
      <c r="AP167" s="19">
        <f t="shared" ca="1" si="86"/>
        <v>1565210.9232435001</v>
      </c>
      <c r="AQ167" s="19">
        <f t="shared" ca="1" si="86"/>
        <v>1573938.3850411002</v>
      </c>
      <c r="AR167" s="19">
        <f t="shared" ca="1" si="86"/>
        <v>1579220.1219509002</v>
      </c>
      <c r="AS167" s="19">
        <f t="shared" ca="1" si="86"/>
        <v>1582791.805803</v>
      </c>
      <c r="AT167" s="19">
        <f t="shared" ca="1" si="86"/>
        <v>1627840.2821707001</v>
      </c>
      <c r="AU167" s="19">
        <f t="shared" ca="1" si="86"/>
        <v>1572945.6576106003</v>
      </c>
      <c r="AV167" s="19">
        <f t="shared" ca="1" si="86"/>
        <v>1541857.2773032</v>
      </c>
      <c r="AW167" s="19">
        <f t="shared" ca="1" si="86"/>
        <v>1587217.4487351</v>
      </c>
      <c r="AX167" s="19">
        <f t="shared" ca="1" si="84"/>
        <v>1583033.0492431002</v>
      </c>
      <c r="AY167" s="19">
        <f t="shared" ca="1" si="84"/>
        <v>1581365.8805479312</v>
      </c>
      <c r="AZ167" s="19">
        <f t="shared" ca="1" si="84"/>
        <v>1584280.2985498288</v>
      </c>
      <c r="BA167" s="19">
        <f t="shared" ca="1" si="84"/>
        <v>1587202.7308764779</v>
      </c>
      <c r="BB167" s="19">
        <f t="shared" ca="1" si="84"/>
        <v>1589949.5674327891</v>
      </c>
      <c r="BC167" s="19">
        <f t="shared" ca="1" si="84"/>
        <v>1592708.652941369</v>
      </c>
      <c r="BD167" s="19">
        <f t="shared" ca="1" si="84"/>
        <v>1595391.5311631446</v>
      </c>
      <c r="BE167" s="19">
        <f t="shared" ca="1" si="84"/>
        <v>1597752.6885940849</v>
      </c>
      <c r="BF167" s="19">
        <f t="shared" ca="1" si="84"/>
        <v>1600301.5774320194</v>
      </c>
      <c r="BG167" s="19">
        <f t="shared" ca="1" si="84"/>
        <v>1602706.1551643929</v>
      </c>
      <c r="BH167" s="19">
        <f t="shared" ca="1" si="84"/>
        <v>1605129.8940878089</v>
      </c>
      <c r="BI167" s="19" t="str">
        <f t="shared" ca="1" si="84"/>
        <v/>
      </c>
      <c r="BJ167" s="19" t="str">
        <f t="shared" ca="1" si="84"/>
        <v/>
      </c>
      <c r="BK167" s="19" t="str">
        <f t="shared" ca="1" si="84"/>
        <v/>
      </c>
      <c r="BL167" s="19" t="str">
        <f t="shared" ca="1" si="84"/>
        <v/>
      </c>
      <c r="BM167" s="19" t="str">
        <f t="shared" ca="1" si="84"/>
        <v/>
      </c>
      <c r="BN167" s="19" t="str">
        <f t="shared" ca="1" si="85"/>
        <v/>
      </c>
      <c r="BO167" s="19" t="str">
        <f t="shared" ca="1" si="85"/>
        <v/>
      </c>
      <c r="BP167" s="19" t="str">
        <f t="shared" ca="1" si="85"/>
        <v/>
      </c>
      <c r="BQ167" s="20" t="str">
        <f t="shared" ca="1" si="85"/>
        <v/>
      </c>
    </row>
    <row r="168" spans="10:69" x14ac:dyDescent="0.25">
      <c r="J168" s="85">
        <f t="shared" ca="1" si="62"/>
        <v>0</v>
      </c>
      <c r="K168" s="86">
        <f t="shared" ca="1" si="63"/>
        <v>0</v>
      </c>
      <c r="L168" s="86">
        <f t="shared" ca="1" si="64"/>
        <v>0</v>
      </c>
      <c r="M168" s="86">
        <f t="shared" ca="1" si="65"/>
        <v>0</v>
      </c>
      <c r="N168" s="86">
        <f t="shared" ca="1" si="66"/>
        <v>0</v>
      </c>
      <c r="O168" s="87">
        <f t="shared" ca="1" si="67"/>
        <v>0</v>
      </c>
      <c r="P168" s="48">
        <f t="shared" ca="1" si="81"/>
        <v>0</v>
      </c>
      <c r="Q168" s="49">
        <f t="shared" si="82"/>
        <v>0.95</v>
      </c>
      <c r="R168" s="49">
        <f t="shared" si="83"/>
        <v>0.97</v>
      </c>
      <c r="S168" s="50">
        <f t="array" aca="1" ref="S168" ca="1">IF($U168=0,0,SUM(OFFSET($AH168,0,$W168,1,$U168)/OFFSET($AH$3,0,0,1,$U168)))</f>
        <v>0</v>
      </c>
      <c r="T168" s="51">
        <f t="array" aca="1" ref="T168" ca="1">IF(U168=0,0,SUM(OFFSET(AH168,0,W168,1,U168)))</f>
        <v>0</v>
      </c>
      <c r="U168" s="51">
        <f t="shared" ca="1" si="77"/>
        <v>0</v>
      </c>
      <c r="V168" s="46">
        <f t="shared" ca="1" si="74"/>
        <v>3243737.9447621</v>
      </c>
      <c r="W168" s="52">
        <f t="shared" ca="1" si="71"/>
        <v>16</v>
      </c>
      <c r="X168" s="55">
        <v>298</v>
      </c>
      <c r="Y168" s="19">
        <v>10</v>
      </c>
      <c r="Z168" s="44">
        <v>8.7343509999999996E-3</v>
      </c>
      <c r="AA168" s="17">
        <v>43926</v>
      </c>
      <c r="AB168" s="19">
        <v>100</v>
      </c>
      <c r="AC168" s="19">
        <v>500000</v>
      </c>
      <c r="AD168" s="18" t="s">
        <v>17</v>
      </c>
      <c r="AE168" s="18" t="s">
        <v>18</v>
      </c>
      <c r="AF168" s="20">
        <f t="shared" ca="1" si="75"/>
        <v>3243737.9447621</v>
      </c>
      <c r="AG168" s="40"/>
      <c r="AH168" s="19">
        <f t="shared" ca="1" si="86"/>
        <v>317608.51556564996</v>
      </c>
      <c r="AI168" s="19">
        <f t="shared" ca="1" si="86"/>
        <v>301401.05385005003</v>
      </c>
      <c r="AJ168" s="19">
        <f t="shared" ca="1" si="86"/>
        <v>307885.43603244994</v>
      </c>
      <c r="AK168" s="19">
        <f t="shared" ca="1" si="86"/>
        <v>320465.95849529997</v>
      </c>
      <c r="AL168" s="19">
        <f t="shared" ca="1" si="86"/>
        <v>328334.29859364999</v>
      </c>
      <c r="AM168" s="19">
        <f t="shared" ca="1" si="86"/>
        <v>341039.28555824998</v>
      </c>
      <c r="AN168" s="19">
        <f t="shared" ca="1" si="86"/>
        <v>349376.66030530003</v>
      </c>
      <c r="AO168" s="19">
        <f t="shared" ca="1" si="86"/>
        <v>324275.44568394998</v>
      </c>
      <c r="AP168" s="19">
        <f t="shared" ca="1" si="86"/>
        <v>322628.14708535001</v>
      </c>
      <c r="AQ168" s="19">
        <f t="shared" ca="1" si="86"/>
        <v>330723.14359214995</v>
      </c>
      <c r="AR168" s="19" t="str">
        <f t="shared" ca="1" si="86"/>
        <v/>
      </c>
      <c r="AS168" s="19" t="str">
        <f t="shared" ca="1" si="86"/>
        <v/>
      </c>
      <c r="AT168" s="19" t="str">
        <f t="shared" ca="1" si="86"/>
        <v/>
      </c>
      <c r="AU168" s="19" t="str">
        <f t="shared" ca="1" si="86"/>
        <v/>
      </c>
      <c r="AV168" s="19" t="str">
        <f t="shared" ca="1" si="86"/>
        <v/>
      </c>
      <c r="AW168" s="19" t="str">
        <f t="shared" ca="1" si="86"/>
        <v/>
      </c>
      <c r="AX168" s="19" t="str">
        <f t="shared" ca="1" si="84"/>
        <v/>
      </c>
      <c r="AY168" s="19" t="str">
        <f t="shared" ca="1" si="84"/>
        <v/>
      </c>
      <c r="AZ168" s="19" t="str">
        <f t="shared" ca="1" si="84"/>
        <v/>
      </c>
      <c r="BA168" s="19" t="str">
        <f t="shared" ca="1" si="84"/>
        <v/>
      </c>
      <c r="BB168" s="19" t="str">
        <f t="shared" ca="1" si="84"/>
        <v/>
      </c>
      <c r="BC168" s="19" t="str">
        <f t="shared" ca="1" si="84"/>
        <v/>
      </c>
      <c r="BD168" s="19" t="str">
        <f t="shared" ca="1" si="84"/>
        <v/>
      </c>
      <c r="BE168" s="19" t="str">
        <f t="shared" ca="1" si="84"/>
        <v/>
      </c>
      <c r="BF168" s="19" t="str">
        <f t="shared" ca="1" si="84"/>
        <v/>
      </c>
      <c r="BG168" s="19" t="str">
        <f t="shared" ca="1" si="84"/>
        <v/>
      </c>
      <c r="BH168" s="19" t="str">
        <f t="shared" ca="1" si="84"/>
        <v/>
      </c>
      <c r="BI168" s="19" t="str">
        <f t="shared" ca="1" si="84"/>
        <v/>
      </c>
      <c r="BJ168" s="19" t="str">
        <f t="shared" ca="1" si="84"/>
        <v/>
      </c>
      <c r="BK168" s="19" t="str">
        <f t="shared" ca="1" si="84"/>
        <v/>
      </c>
      <c r="BL168" s="19" t="str">
        <f t="shared" ca="1" si="85"/>
        <v/>
      </c>
      <c r="BM168" s="19" t="str">
        <f t="shared" ca="1" si="85"/>
        <v/>
      </c>
      <c r="BN168" s="19" t="str">
        <f t="shared" ca="1" si="85"/>
        <v/>
      </c>
      <c r="BO168" s="19" t="str">
        <f t="shared" ca="1" si="85"/>
        <v/>
      </c>
      <c r="BP168" s="19" t="str">
        <f t="shared" ca="1" si="85"/>
        <v/>
      </c>
      <c r="BQ168" s="20" t="str">
        <f t="shared" ca="1" si="85"/>
        <v/>
      </c>
    </row>
    <row r="169" spans="10:69" x14ac:dyDescent="0.25">
      <c r="J169" s="85">
        <f t="shared" ca="1" si="62"/>
        <v>0</v>
      </c>
      <c r="K169" s="86">
        <f t="shared" ca="1" si="63"/>
        <v>0</v>
      </c>
      <c r="L169" s="86">
        <f t="shared" ca="1" si="64"/>
        <v>0</v>
      </c>
      <c r="M169" s="86">
        <f t="shared" ca="1" si="65"/>
        <v>0</v>
      </c>
      <c r="N169" s="86">
        <f t="shared" ca="1" si="66"/>
        <v>0</v>
      </c>
      <c r="O169" s="87">
        <f t="shared" ca="1" si="67"/>
        <v>0</v>
      </c>
      <c r="P169" s="48">
        <f t="shared" ca="1" si="81"/>
        <v>0</v>
      </c>
      <c r="Q169" s="49">
        <f t="shared" si="82"/>
        <v>0.97</v>
      </c>
      <c r="R169" s="49">
        <f t="shared" si="83"/>
        <v>0.97</v>
      </c>
      <c r="S169" s="50">
        <f t="array" aca="1" ref="S169" ca="1">IF($U169=0,0,SUM(OFFSET($AH169,0,$W169,1,$U169)/OFFSET($AH$3,0,0,1,$U169)))</f>
        <v>0</v>
      </c>
      <c r="T169" s="51">
        <f t="array" aca="1" ref="T169" ca="1">IF(U169=0,0,SUM(OFFSET(AH169,0,W169,1,U169)))</f>
        <v>0</v>
      </c>
      <c r="U169" s="51">
        <f t="shared" ca="1" si="77"/>
        <v>0</v>
      </c>
      <c r="V169" s="46">
        <f t="shared" ca="1" si="74"/>
        <v>15247994.406200496</v>
      </c>
      <c r="W169" s="52">
        <f t="shared" ca="1" si="71"/>
        <v>16</v>
      </c>
      <c r="X169" s="55">
        <v>229</v>
      </c>
      <c r="Y169" s="19">
        <v>16</v>
      </c>
      <c r="Z169" s="44">
        <v>5.1291627999999999E-2</v>
      </c>
      <c r="AA169" s="17">
        <v>43929</v>
      </c>
      <c r="AB169" s="19">
        <v>13</v>
      </c>
      <c r="AC169" s="19">
        <v>250000</v>
      </c>
      <c r="AD169" s="18" t="s">
        <v>17</v>
      </c>
      <c r="AE169" s="18" t="s">
        <v>22</v>
      </c>
      <c r="AF169" s="20">
        <f t="shared" ca="1" si="75"/>
        <v>15247994.406200496</v>
      </c>
      <c r="AG169" s="40"/>
      <c r="AH169" s="19">
        <f t="shared" ca="1" si="86"/>
        <v>950394.11582830001</v>
      </c>
      <c r="AI169" s="19">
        <f t="shared" ca="1" si="86"/>
        <v>880060.47093329998</v>
      </c>
      <c r="AJ169" s="19">
        <f t="shared" ca="1" si="86"/>
        <v>925453.56171329983</v>
      </c>
      <c r="AK169" s="19">
        <f t="shared" ca="1" si="86"/>
        <v>944248.09650320013</v>
      </c>
      <c r="AL169" s="19">
        <f t="shared" ca="1" si="86"/>
        <v>969296.36303699994</v>
      </c>
      <c r="AM169" s="19">
        <f t="shared" ca="1" si="86"/>
        <v>1001367.7357347</v>
      </c>
      <c r="AN169" s="19">
        <f t="shared" ca="1" si="86"/>
        <v>989768.13406249997</v>
      </c>
      <c r="AO169" s="19">
        <f t="shared" ca="1" si="86"/>
        <v>952108.5384942001</v>
      </c>
      <c r="AP169" s="19">
        <f t="shared" ca="1" si="86"/>
        <v>947301.23065989988</v>
      </c>
      <c r="AQ169" s="19">
        <f t="shared" ca="1" si="86"/>
        <v>963137.52080489986</v>
      </c>
      <c r="AR169" s="19">
        <f t="shared" ca="1" si="86"/>
        <v>954376.91074249987</v>
      </c>
      <c r="AS169" s="19">
        <f t="shared" ca="1" si="86"/>
        <v>997275.94611099991</v>
      </c>
      <c r="AT169" s="19">
        <f t="shared" ca="1" si="86"/>
        <v>950655.70313109993</v>
      </c>
      <c r="AU169" s="19">
        <f t="shared" ca="1" si="86"/>
        <v>935166.91376579995</v>
      </c>
      <c r="AV169" s="19">
        <f t="shared" ca="1" si="86"/>
        <v>949638.84660600009</v>
      </c>
      <c r="AW169" s="19">
        <f t="shared" ca="1" si="86"/>
        <v>937744.31807279994</v>
      </c>
      <c r="AX169" s="19" t="str">
        <f t="shared" ca="1" si="84"/>
        <v/>
      </c>
      <c r="AY169" s="19" t="str">
        <f t="shared" ca="1" si="84"/>
        <v/>
      </c>
      <c r="AZ169" s="19" t="str">
        <f t="shared" ca="1" si="84"/>
        <v/>
      </c>
      <c r="BA169" s="19" t="str">
        <f t="shared" ca="1" si="84"/>
        <v/>
      </c>
      <c r="BB169" s="19" t="str">
        <f t="shared" ca="1" si="84"/>
        <v/>
      </c>
      <c r="BC169" s="19" t="str">
        <f t="shared" ca="1" si="84"/>
        <v/>
      </c>
      <c r="BD169" s="19" t="str">
        <f t="shared" ca="1" si="84"/>
        <v/>
      </c>
      <c r="BE169" s="19" t="str">
        <f t="shared" ca="1" si="84"/>
        <v/>
      </c>
      <c r="BF169" s="19" t="str">
        <f t="shared" ca="1" si="84"/>
        <v/>
      </c>
      <c r="BG169" s="19" t="str">
        <f t="shared" ca="1" si="84"/>
        <v/>
      </c>
      <c r="BH169" s="19" t="str">
        <f t="shared" ca="1" si="84"/>
        <v/>
      </c>
      <c r="BI169" s="19" t="str">
        <f t="shared" ca="1" si="84"/>
        <v/>
      </c>
      <c r="BJ169" s="19" t="str">
        <f t="shared" ca="1" si="84"/>
        <v/>
      </c>
      <c r="BK169" s="19" t="str">
        <f t="shared" ca="1" si="84"/>
        <v/>
      </c>
      <c r="BL169" s="19" t="str">
        <f t="shared" ca="1" si="85"/>
        <v/>
      </c>
      <c r="BM169" s="19" t="str">
        <f t="shared" ca="1" si="85"/>
        <v/>
      </c>
      <c r="BN169" s="19" t="str">
        <f t="shared" ca="1" si="85"/>
        <v/>
      </c>
      <c r="BO169" s="19" t="str">
        <f t="shared" ca="1" si="85"/>
        <v/>
      </c>
      <c r="BP169" s="19" t="str">
        <f t="shared" ca="1" si="85"/>
        <v/>
      </c>
      <c r="BQ169" s="20" t="str">
        <f t="shared" ca="1" si="85"/>
        <v/>
      </c>
    </row>
    <row r="170" spans="10:69" x14ac:dyDescent="0.25">
      <c r="J170" s="85">
        <f t="shared" ca="1" si="62"/>
        <v>0</v>
      </c>
      <c r="K170" s="86">
        <f t="shared" ca="1" si="63"/>
        <v>0</v>
      </c>
      <c r="L170" s="86">
        <f t="shared" ca="1" si="64"/>
        <v>0</v>
      </c>
      <c r="M170" s="86">
        <f t="shared" ca="1" si="65"/>
        <v>0</v>
      </c>
      <c r="N170" s="86">
        <f t="shared" ca="1" si="66"/>
        <v>0</v>
      </c>
      <c r="O170" s="87">
        <f t="shared" ca="1" si="67"/>
        <v>0</v>
      </c>
      <c r="P170" s="48">
        <f t="shared" ca="1" si="81"/>
        <v>0</v>
      </c>
      <c r="Q170" s="49">
        <f t="shared" si="82"/>
        <v>1</v>
      </c>
      <c r="R170" s="49">
        <f t="shared" si="83"/>
        <v>0.5</v>
      </c>
      <c r="S170" s="50">
        <f t="array" aca="1" ref="S170" ca="1">IF($U170=0,0,SUM(OFFSET($AH170,0,$W170,1,$U170)/OFFSET($AH$3,0,0,1,$U170)))</f>
        <v>0</v>
      </c>
      <c r="T170" s="51">
        <f t="array" aca="1" ref="T170" ca="1">IF(U170=0,0,SUM(OFFSET(AH170,0,W170,1,U170)))</f>
        <v>0</v>
      </c>
      <c r="U170" s="51">
        <f t="shared" ca="1" si="77"/>
        <v>0</v>
      </c>
      <c r="V170" s="46">
        <f t="shared" ca="1" si="74"/>
        <v>8654964.3952862993</v>
      </c>
      <c r="W170" s="52">
        <f t="shared" ca="1" si="71"/>
        <v>16</v>
      </c>
      <c r="X170" s="55">
        <v>250</v>
      </c>
      <c r="Y170" s="19">
        <v>13</v>
      </c>
      <c r="Z170" s="44">
        <v>3.0448053999999999E-2</v>
      </c>
      <c r="AA170" s="17">
        <v>43930</v>
      </c>
      <c r="AB170" s="19">
        <v>57</v>
      </c>
      <c r="AC170" s="19">
        <v>250000</v>
      </c>
      <c r="AD170" s="18" t="s">
        <v>19</v>
      </c>
      <c r="AE170" s="18" t="s">
        <v>24</v>
      </c>
      <c r="AF170" s="20">
        <f t="shared" ca="1" si="75"/>
        <v>8654964.3952862993</v>
      </c>
      <c r="AG170" s="40"/>
      <c r="AH170" s="19">
        <f t="shared" ca="1" si="86"/>
        <v>608990.76685264998</v>
      </c>
      <c r="AI170" s="19">
        <f t="shared" ca="1" si="86"/>
        <v>587541.63521234994</v>
      </c>
      <c r="AJ170" s="19">
        <f t="shared" ca="1" si="86"/>
        <v>612053.0798837</v>
      </c>
      <c r="AK170" s="19">
        <f t="shared" ca="1" si="86"/>
        <v>663555.96322469995</v>
      </c>
      <c r="AL170" s="19">
        <f t="shared" ca="1" si="86"/>
        <v>683078.49424815003</v>
      </c>
      <c r="AM170" s="19">
        <f t="shared" ca="1" si="86"/>
        <v>698014.02593649994</v>
      </c>
      <c r="AN170" s="19">
        <f t="shared" ca="1" si="86"/>
        <v>695368.09004389995</v>
      </c>
      <c r="AO170" s="19">
        <f t="shared" ca="1" si="86"/>
        <v>679025.09705940005</v>
      </c>
      <c r="AP170" s="19">
        <f t="shared" ca="1" si="86"/>
        <v>691119.06410820002</v>
      </c>
      <c r="AQ170" s="19">
        <f t="shared" ca="1" si="86"/>
        <v>680528.46972564992</v>
      </c>
      <c r="AR170" s="19">
        <f t="shared" ca="1" si="86"/>
        <v>676962.24140089995</v>
      </c>
      <c r="AS170" s="19">
        <f t="shared" ca="1" si="86"/>
        <v>697406.58725920005</v>
      </c>
      <c r="AT170" s="19">
        <f t="shared" ca="1" si="86"/>
        <v>681320.88033100008</v>
      </c>
      <c r="AU170" s="19" t="str">
        <f t="shared" ca="1" si="86"/>
        <v/>
      </c>
      <c r="AV170" s="19" t="str">
        <f t="shared" ca="1" si="86"/>
        <v/>
      </c>
      <c r="AW170" s="19" t="str">
        <f t="shared" ca="1" si="86"/>
        <v/>
      </c>
      <c r="AX170" s="19" t="str">
        <f t="shared" ca="1" si="84"/>
        <v/>
      </c>
      <c r="AY170" s="19" t="str">
        <f t="shared" ca="1" si="84"/>
        <v/>
      </c>
      <c r="AZ170" s="19" t="str">
        <f t="shared" ca="1" si="84"/>
        <v/>
      </c>
      <c r="BA170" s="19" t="str">
        <f t="shared" ca="1" si="84"/>
        <v/>
      </c>
      <c r="BB170" s="19" t="str">
        <f t="shared" ca="1" si="84"/>
        <v/>
      </c>
      <c r="BC170" s="19" t="str">
        <f t="shared" ca="1" si="84"/>
        <v/>
      </c>
      <c r="BD170" s="19" t="str">
        <f t="shared" ca="1" si="84"/>
        <v/>
      </c>
      <c r="BE170" s="19" t="str">
        <f t="shared" ca="1" si="84"/>
        <v/>
      </c>
      <c r="BF170" s="19" t="str">
        <f t="shared" ca="1" si="84"/>
        <v/>
      </c>
      <c r="BG170" s="19" t="str">
        <f t="shared" ca="1" si="84"/>
        <v/>
      </c>
      <c r="BH170" s="19" t="str">
        <f t="shared" ca="1" si="84"/>
        <v/>
      </c>
      <c r="BI170" s="19" t="str">
        <f t="shared" ca="1" si="84"/>
        <v/>
      </c>
      <c r="BJ170" s="19" t="str">
        <f t="shared" ca="1" si="84"/>
        <v/>
      </c>
      <c r="BK170" s="19" t="str">
        <f t="shared" ca="1" si="84"/>
        <v/>
      </c>
      <c r="BL170" s="19" t="str">
        <f t="shared" ca="1" si="85"/>
        <v/>
      </c>
      <c r="BM170" s="19" t="str">
        <f t="shared" ca="1" si="85"/>
        <v/>
      </c>
      <c r="BN170" s="19" t="str">
        <f t="shared" ca="1" si="85"/>
        <v/>
      </c>
      <c r="BO170" s="19" t="str">
        <f t="shared" ca="1" si="85"/>
        <v/>
      </c>
      <c r="BP170" s="19" t="str">
        <f t="shared" ca="1" si="85"/>
        <v/>
      </c>
      <c r="BQ170" s="20" t="str">
        <f t="shared" ca="1" si="85"/>
        <v/>
      </c>
    </row>
    <row r="171" spans="10:69" x14ac:dyDescent="0.25">
      <c r="J171" s="85"/>
      <c r="K171" s="86"/>
      <c r="L171" s="86"/>
      <c r="M171" s="86"/>
      <c r="N171" s="86"/>
      <c r="O171" s="87"/>
      <c r="P171" s="119"/>
      <c r="Q171" s="96"/>
      <c r="R171" s="96"/>
      <c r="S171" s="97"/>
      <c r="T171" s="97"/>
      <c r="U171" s="97"/>
      <c r="V171" s="98"/>
      <c r="W171" s="97"/>
      <c r="X171" s="55">
        <v>178</v>
      </c>
      <c r="Y171" s="19">
        <v>25</v>
      </c>
      <c r="Z171" s="44">
        <v>3.5495923999999998E-2</v>
      </c>
      <c r="AA171" s="17">
        <v>43933</v>
      </c>
      <c r="AB171" s="19"/>
      <c r="AC171" s="19"/>
      <c r="AD171" s="18"/>
      <c r="AE171" s="18"/>
      <c r="AF171" s="20">
        <f t="shared" ca="1" si="75"/>
        <v>0</v>
      </c>
      <c r="AG171" s="40"/>
      <c r="AH171" s="19">
        <f t="shared" ca="1" si="86"/>
        <v>0</v>
      </c>
      <c r="AI171" s="19">
        <f t="shared" ca="1" si="86"/>
        <v>0</v>
      </c>
      <c r="AJ171" s="19">
        <f t="shared" ca="1" si="86"/>
        <v>0</v>
      </c>
      <c r="AK171" s="19">
        <f t="shared" ca="1" si="86"/>
        <v>0</v>
      </c>
      <c r="AL171" s="19">
        <f t="shared" ca="1" si="86"/>
        <v>0</v>
      </c>
      <c r="AM171" s="19">
        <f t="shared" ca="1" si="86"/>
        <v>0</v>
      </c>
      <c r="AN171" s="19">
        <f t="shared" ca="1" si="86"/>
        <v>0</v>
      </c>
      <c r="AO171" s="19">
        <f t="shared" ca="1" si="86"/>
        <v>0</v>
      </c>
      <c r="AP171" s="19">
        <f t="shared" ca="1" si="86"/>
        <v>0</v>
      </c>
      <c r="AQ171" s="19">
        <f t="shared" ca="1" si="86"/>
        <v>0</v>
      </c>
      <c r="AR171" s="19">
        <f t="shared" ca="1" si="86"/>
        <v>0</v>
      </c>
      <c r="AS171" s="19">
        <f t="shared" ca="1" si="86"/>
        <v>0</v>
      </c>
      <c r="AT171" s="19">
        <f t="shared" ca="1" si="86"/>
        <v>0</v>
      </c>
      <c r="AU171" s="19">
        <f t="shared" ca="1" si="86"/>
        <v>0</v>
      </c>
      <c r="AV171" s="19">
        <f t="shared" ca="1" si="86"/>
        <v>0</v>
      </c>
      <c r="AW171" s="19">
        <f t="shared" ca="1" si="86"/>
        <v>0</v>
      </c>
      <c r="AX171" s="19">
        <f t="shared" ca="1" si="84"/>
        <v>0</v>
      </c>
      <c r="AY171" s="19">
        <f t="shared" ca="1" si="84"/>
        <v>0</v>
      </c>
      <c r="AZ171" s="19">
        <f t="shared" ca="1" si="84"/>
        <v>0</v>
      </c>
      <c r="BA171" s="19">
        <f t="shared" ca="1" si="84"/>
        <v>0</v>
      </c>
      <c r="BB171" s="19">
        <f t="shared" ca="1" si="84"/>
        <v>0</v>
      </c>
      <c r="BC171" s="19">
        <f t="shared" ca="1" si="84"/>
        <v>0</v>
      </c>
      <c r="BD171" s="19">
        <f t="shared" ca="1" si="84"/>
        <v>0</v>
      </c>
      <c r="BE171" s="19">
        <f t="shared" ca="1" si="84"/>
        <v>0</v>
      </c>
      <c r="BF171" s="19">
        <f t="shared" ca="1" si="84"/>
        <v>0</v>
      </c>
      <c r="BG171" s="19" t="str">
        <f t="shared" ca="1" si="84"/>
        <v/>
      </c>
      <c r="BH171" s="19" t="str">
        <f t="shared" ca="1" si="84"/>
        <v/>
      </c>
      <c r="BI171" s="19" t="str">
        <f t="shared" ca="1" si="84"/>
        <v/>
      </c>
      <c r="BJ171" s="19" t="str">
        <f t="shared" ca="1" si="84"/>
        <v/>
      </c>
      <c r="BK171" s="19" t="str">
        <f t="shared" ca="1" si="84"/>
        <v/>
      </c>
      <c r="BL171" s="19" t="str">
        <f t="shared" ca="1" si="85"/>
        <v/>
      </c>
      <c r="BM171" s="19" t="str">
        <f t="shared" ca="1" si="85"/>
        <v/>
      </c>
      <c r="BN171" s="19" t="str">
        <f t="shared" ca="1" si="85"/>
        <v/>
      </c>
      <c r="BO171" s="19" t="str">
        <f t="shared" ca="1" si="85"/>
        <v/>
      </c>
      <c r="BP171" s="19" t="str">
        <f t="shared" ca="1" si="85"/>
        <v/>
      </c>
      <c r="BQ171" s="20" t="str">
        <f t="shared" ca="1" si="85"/>
        <v/>
      </c>
    </row>
    <row r="172" spans="10:69" x14ac:dyDescent="0.25">
      <c r="J172" s="85">
        <f t="shared" ca="1" si="62"/>
        <v>74447.13019699516</v>
      </c>
      <c r="K172" s="86">
        <f t="shared" ca="1" si="63"/>
        <v>71032.838418281346</v>
      </c>
      <c r="L172" s="86">
        <f t="shared" ca="1" si="64"/>
        <v>71032.838418281346</v>
      </c>
      <c r="M172" s="86">
        <f t="shared" ca="1" si="65"/>
        <v>64659.668753514052</v>
      </c>
      <c r="N172" s="86">
        <f t="shared" ca="1" si="66"/>
        <v>61687.603653784077</v>
      </c>
      <c r="O172" s="87">
        <f t="shared" ca="1" si="67"/>
        <v>58849.155514969163</v>
      </c>
      <c r="P172" s="48">
        <f t="shared" ca="1" si="81"/>
        <v>856308.90554146469</v>
      </c>
      <c r="Q172" s="49">
        <f t="shared" ref="Q172:Q206" si="87">IF($E$5,VLOOKUP($AE172,$D$6:$E$11,2,0),1)</f>
        <v>0.95</v>
      </c>
      <c r="R172" s="49">
        <f t="shared" ref="R172:R206" si="88">IF($G$5,VLOOKUP($AD172,$F$6:$G$11,2,0),1)</f>
        <v>0.97</v>
      </c>
      <c r="S172" s="50">
        <f t="array" aca="1" ref="S172" ca="1">IF($U172=0,0,SUM(OFFSET($AH172,0,$W172,1,$U172)/OFFSET($AH$3,0,0,1,$U172)))</f>
        <v>929255.45907918038</v>
      </c>
      <c r="T172" s="51">
        <f t="array" aca="1" ref="T172" ca="1">IF(U172=0,0,SUM(OFFSET(AH172,0,W172,1,U172)))</f>
        <v>1308620.4369062041</v>
      </c>
      <c r="U172" s="51">
        <f t="shared" ca="1" si="77"/>
        <v>16</v>
      </c>
      <c r="V172" s="46">
        <f t="shared" ca="1" si="74"/>
        <v>1287620.1606143999</v>
      </c>
      <c r="W172" s="52">
        <f t="shared" ca="1" si="71"/>
        <v>16</v>
      </c>
      <c r="X172" s="55">
        <v>248</v>
      </c>
      <c r="Y172" s="19">
        <v>32</v>
      </c>
      <c r="Z172" s="44">
        <v>1.0907480000000001E-2</v>
      </c>
      <c r="AA172" s="17">
        <v>43940</v>
      </c>
      <c r="AB172" s="19">
        <v>100</v>
      </c>
      <c r="AC172" s="19">
        <v>100000</v>
      </c>
      <c r="AD172" s="18" t="s">
        <v>17</v>
      </c>
      <c r="AE172" s="18" t="s">
        <v>18</v>
      </c>
      <c r="AF172" s="20">
        <f t="shared" ca="1" si="75"/>
        <v>2596240.5975206038</v>
      </c>
      <c r="AG172" s="40"/>
      <c r="AH172" s="19">
        <f t="shared" ca="1" si="86"/>
        <v>79602.570890400006</v>
      </c>
      <c r="AI172" s="19">
        <f t="shared" ca="1" si="86"/>
        <v>75935.694263999991</v>
      </c>
      <c r="AJ172" s="19">
        <f t="shared" ca="1" si="86"/>
        <v>78221.792997199998</v>
      </c>
      <c r="AK172" s="19">
        <f t="shared" ca="1" si="86"/>
        <v>80095.916210800016</v>
      </c>
      <c r="AL172" s="19">
        <f t="shared" ca="1" si="86"/>
        <v>81840.894861199995</v>
      </c>
      <c r="AM172" s="19">
        <f t="shared" ca="1" si="86"/>
        <v>85039.51337120001</v>
      </c>
      <c r="AN172" s="19">
        <f t="shared" ca="1" si="86"/>
        <v>82817.005246400004</v>
      </c>
      <c r="AO172" s="19">
        <f t="shared" ca="1" si="86"/>
        <v>79968.734993999999</v>
      </c>
      <c r="AP172" s="19">
        <f t="shared" ca="1" si="86"/>
        <v>80686.447178000002</v>
      </c>
      <c r="AQ172" s="19">
        <f t="shared" ca="1" si="86"/>
        <v>80470.479074000003</v>
      </c>
      <c r="AR172" s="19">
        <f t="shared" ca="1" si="86"/>
        <v>80342.534333600008</v>
      </c>
      <c r="AS172" s="19">
        <f t="shared" ca="1" si="86"/>
        <v>82409.829018000004</v>
      </c>
      <c r="AT172" s="19">
        <f t="shared" ca="1" si="86"/>
        <v>80387.255001600017</v>
      </c>
      <c r="AU172" s="19">
        <f t="shared" ca="1" si="86"/>
        <v>78775.565756800002</v>
      </c>
      <c r="AV172" s="19">
        <f t="shared" ca="1" si="86"/>
        <v>80895.979868800001</v>
      </c>
      <c r="AW172" s="19">
        <f t="shared" ca="1" si="86"/>
        <v>80129.9475484</v>
      </c>
      <c r="AX172" s="19">
        <f t="shared" ca="1" si="84"/>
        <v>80789.072378725075</v>
      </c>
      <c r="AY172" s="19">
        <f t="shared" ca="1" si="84"/>
        <v>80938.12299424356</v>
      </c>
      <c r="AZ172" s="19">
        <f t="shared" ca="1" si="84"/>
        <v>81087.579053879192</v>
      </c>
      <c r="BA172" s="19">
        <f t="shared" ca="1" si="84"/>
        <v>81228.05104805938</v>
      </c>
      <c r="BB172" s="19">
        <f t="shared" ca="1" si="84"/>
        <v>81369.145728374802</v>
      </c>
      <c r="BC172" s="19">
        <f t="shared" ca="1" si="84"/>
        <v>81506.339829029137</v>
      </c>
      <c r="BD172" s="19">
        <f t="shared" ca="1" si="84"/>
        <v>81627.079362487581</v>
      </c>
      <c r="BE172" s="19">
        <f t="shared" ca="1" si="84"/>
        <v>81757.415854614374</v>
      </c>
      <c r="BF172" s="19">
        <f t="shared" ca="1" si="84"/>
        <v>81880.370428861788</v>
      </c>
      <c r="BG172" s="19">
        <f t="shared" ca="1" si="84"/>
        <v>82004.302270434127</v>
      </c>
      <c r="BH172" s="19">
        <f t="shared" ca="1" si="84"/>
        <v>82121.359877730923</v>
      </c>
      <c r="BI172" s="19">
        <f t="shared" ca="1" si="84"/>
        <v>82239.487056205355</v>
      </c>
      <c r="BJ172" s="19">
        <f t="shared" ca="1" si="84"/>
        <v>82354.8678707254</v>
      </c>
      <c r="BK172" s="19">
        <f t="shared" ca="1" si="84"/>
        <v>82464.029437237972</v>
      </c>
      <c r="BL172" s="19">
        <f t="shared" ca="1" si="85"/>
        <v>82574.362691554707</v>
      </c>
      <c r="BM172" s="19">
        <f t="shared" ca="1" si="85"/>
        <v>82678.851024040618</v>
      </c>
      <c r="BN172" s="19" t="str">
        <f t="shared" ca="1" si="85"/>
        <v/>
      </c>
      <c r="BO172" s="19" t="str">
        <f t="shared" ca="1" si="85"/>
        <v/>
      </c>
      <c r="BP172" s="19" t="str">
        <f t="shared" ca="1" si="85"/>
        <v/>
      </c>
      <c r="BQ172" s="20" t="str">
        <f t="shared" ca="1" si="85"/>
        <v/>
      </c>
    </row>
    <row r="173" spans="10:69" x14ac:dyDescent="0.25">
      <c r="J173" s="85">
        <f t="shared" ca="1" si="62"/>
        <v>224480.31335971426</v>
      </c>
      <c r="K173" s="86">
        <f t="shared" ca="1" si="63"/>
        <v>214184.78571066845</v>
      </c>
      <c r="L173" s="86">
        <f t="shared" ca="1" si="64"/>
        <v>214184.78571066845</v>
      </c>
      <c r="M173" s="86">
        <f t="shared" ca="1" si="65"/>
        <v>194967.10693774233</v>
      </c>
      <c r="N173" s="86">
        <f t="shared" ca="1" si="66"/>
        <v>186005.18000201651</v>
      </c>
      <c r="O173" s="87">
        <f t="shared" ca="1" si="67"/>
        <v>177446.19153735784</v>
      </c>
      <c r="P173" s="48">
        <f t="shared" ca="1" si="81"/>
        <v>1201445.3682899845</v>
      </c>
      <c r="Q173" s="49">
        <f t="shared" si="87"/>
        <v>0.99</v>
      </c>
      <c r="R173" s="49">
        <f t="shared" si="88"/>
        <v>0.97</v>
      </c>
      <c r="S173" s="50">
        <f t="array" aca="1" ref="S173" ca="1">IF($U173=0,0,SUM(OFFSET($AH173,0,$W173,1,$U173)/OFFSET($AH$3,0,0,1,$U173)))</f>
        <v>1251114.6186504057</v>
      </c>
      <c r="T173" s="51">
        <f t="array" aca="1" ref="T173" ca="1">IF(U173=0,0,SUM(OFFSET(AH173,0,W173,1,U173)))</f>
        <v>1408876.1545747262</v>
      </c>
      <c r="U173" s="51">
        <f t="shared" ca="1" si="77"/>
        <v>6</v>
      </c>
      <c r="V173" s="46">
        <f t="shared" ca="1" si="74"/>
        <v>3729996.4370020898</v>
      </c>
      <c r="W173" s="52">
        <f t="shared" ca="1" si="71"/>
        <v>16</v>
      </c>
      <c r="X173" s="55">
        <v>114</v>
      </c>
      <c r="Y173" s="19">
        <v>22</v>
      </c>
      <c r="Z173" s="44">
        <v>3.1558477000000001E-2</v>
      </c>
      <c r="AA173" s="17">
        <v>43941</v>
      </c>
      <c r="AB173" s="19">
        <v>26</v>
      </c>
      <c r="AC173" s="19">
        <v>100000</v>
      </c>
      <c r="AD173" s="18" t="s">
        <v>17</v>
      </c>
      <c r="AE173" s="18" t="s">
        <v>26</v>
      </c>
      <c r="AF173" s="20">
        <f t="shared" ca="1" si="75"/>
        <v>5138872.5915768165</v>
      </c>
      <c r="AG173" s="40"/>
      <c r="AH173" s="19">
        <f t="shared" ca="1" si="86"/>
        <v>228457.49552886005</v>
      </c>
      <c r="AI173" s="19">
        <f t="shared" ca="1" si="86"/>
        <v>219560.21410825005</v>
      </c>
      <c r="AJ173" s="19">
        <f t="shared" ca="1" si="86"/>
        <v>226318.14637302997</v>
      </c>
      <c r="AK173" s="19">
        <f t="shared" ca="1" si="86"/>
        <v>231131.76086983999</v>
      </c>
      <c r="AL173" s="19">
        <f t="shared" ca="1" si="86"/>
        <v>236789.24904162998</v>
      </c>
      <c r="AM173" s="19">
        <f t="shared" ca="1" si="86"/>
        <v>245916.59175957</v>
      </c>
      <c r="AN173" s="19">
        <f t="shared" ca="1" si="86"/>
        <v>240673.46639078998</v>
      </c>
      <c r="AO173" s="19">
        <f t="shared" ca="1" si="86"/>
        <v>231372.55204935002</v>
      </c>
      <c r="AP173" s="19">
        <f t="shared" ca="1" si="86"/>
        <v>232662.66258911</v>
      </c>
      <c r="AQ173" s="19">
        <f t="shared" ca="1" si="86"/>
        <v>233443.41931009002</v>
      </c>
      <c r="AR173" s="19">
        <f t="shared" ca="1" si="86"/>
        <v>233971.39263029999</v>
      </c>
      <c r="AS173" s="19">
        <f t="shared" ca="1" si="86"/>
        <v>240630.54686207001</v>
      </c>
      <c r="AT173" s="19">
        <f t="shared" ca="1" si="86"/>
        <v>232515.91567106004</v>
      </c>
      <c r="AU173" s="19">
        <f t="shared" ca="1" si="86"/>
        <v>227920.37025032</v>
      </c>
      <c r="AV173" s="19">
        <f t="shared" ca="1" si="86"/>
        <v>234625.59985851002</v>
      </c>
      <c r="AW173" s="19">
        <f t="shared" ca="1" si="86"/>
        <v>234007.05370931001</v>
      </c>
      <c r="AX173" s="19">
        <f t="shared" ca="1" si="84"/>
        <v>233760.60955921511</v>
      </c>
      <c r="AY173" s="19">
        <f t="shared" ca="1" si="84"/>
        <v>234191.42455087148</v>
      </c>
      <c r="AZ173" s="19">
        <f t="shared" ca="1" si="84"/>
        <v>234623.42423574915</v>
      </c>
      <c r="BA173" s="19">
        <f t="shared" ca="1" si="84"/>
        <v>235029.46700906384</v>
      </c>
      <c r="BB173" s="19">
        <f t="shared" ca="1" si="84"/>
        <v>235437.32044655431</v>
      </c>
      <c r="BC173" s="19">
        <f t="shared" ca="1" si="84"/>
        <v>235833.90877327227</v>
      </c>
      <c r="BD173" s="19" t="str">
        <f t="shared" ca="1" si="84"/>
        <v/>
      </c>
      <c r="BE173" s="19" t="str">
        <f t="shared" ca="1" si="84"/>
        <v/>
      </c>
      <c r="BF173" s="19" t="str">
        <f t="shared" ca="1" si="84"/>
        <v/>
      </c>
      <c r="BG173" s="19" t="str">
        <f t="shared" ca="1" si="84"/>
        <v/>
      </c>
      <c r="BH173" s="19" t="str">
        <f t="shared" ca="1" si="84"/>
        <v/>
      </c>
      <c r="BI173" s="19" t="str">
        <f t="shared" ca="1" si="84"/>
        <v/>
      </c>
      <c r="BJ173" s="19" t="str">
        <f t="shared" ca="1" si="84"/>
        <v/>
      </c>
      <c r="BK173" s="19" t="str">
        <f t="shared" ca="1" si="84"/>
        <v/>
      </c>
      <c r="BL173" s="19" t="str">
        <f t="shared" ca="1" si="85"/>
        <v/>
      </c>
      <c r="BM173" s="19" t="str">
        <f t="shared" ca="1" si="85"/>
        <v/>
      </c>
      <c r="BN173" s="19" t="str">
        <f t="shared" ca="1" si="85"/>
        <v/>
      </c>
      <c r="BO173" s="19" t="str">
        <f t="shared" ca="1" si="85"/>
        <v/>
      </c>
      <c r="BP173" s="19" t="str">
        <f t="shared" ca="1" si="85"/>
        <v/>
      </c>
      <c r="BQ173" s="20" t="str">
        <f t="shared" ca="1" si="85"/>
        <v/>
      </c>
    </row>
    <row r="174" spans="10:69" x14ac:dyDescent="0.25">
      <c r="J174" s="85">
        <f t="shared" ca="1" si="62"/>
        <v>0</v>
      </c>
      <c r="K174" s="86">
        <f t="shared" ca="1" si="63"/>
        <v>0</v>
      </c>
      <c r="L174" s="86">
        <f t="shared" ca="1" si="64"/>
        <v>0</v>
      </c>
      <c r="M174" s="86">
        <f t="shared" ca="1" si="65"/>
        <v>0</v>
      </c>
      <c r="N174" s="86">
        <f t="shared" ca="1" si="66"/>
        <v>0</v>
      </c>
      <c r="O174" s="87">
        <f t="shared" ca="1" si="67"/>
        <v>0</v>
      </c>
      <c r="P174" s="48">
        <f t="shared" ca="1" si="81"/>
        <v>0</v>
      </c>
      <c r="Q174" s="49">
        <f t="shared" si="87"/>
        <v>0.98</v>
      </c>
      <c r="R174" s="49">
        <f t="shared" si="88"/>
        <v>0.5</v>
      </c>
      <c r="S174" s="50">
        <f t="array" aca="1" ref="S174" ca="1">IF($U174=0,0,SUM(OFFSET($AH174,0,$W174,1,$U174)/OFFSET($AH$3,0,0,1,$U174)))</f>
        <v>0</v>
      </c>
      <c r="T174" s="51">
        <f t="array" aca="1" ref="T174" ca="1">IF(U174=0,0,SUM(OFFSET(AH174,0,W174,1,U174)))</f>
        <v>0</v>
      </c>
      <c r="U174" s="51">
        <f t="shared" ca="1" si="77"/>
        <v>0</v>
      </c>
      <c r="V174" s="46">
        <f t="shared" ca="1" si="74"/>
        <v>5349246.5722154994</v>
      </c>
      <c r="W174" s="52">
        <f t="shared" ca="1" si="71"/>
        <v>16</v>
      </c>
      <c r="X174" s="55">
        <v>175</v>
      </c>
      <c r="Y174" s="19">
        <v>14</v>
      </c>
      <c r="Z174" s="44">
        <v>1.7517620000000001E-2</v>
      </c>
      <c r="AA174" s="17">
        <v>43941</v>
      </c>
      <c r="AB174" s="19">
        <v>80</v>
      </c>
      <c r="AC174" s="19">
        <v>250000</v>
      </c>
      <c r="AD174" s="18" t="s">
        <v>19</v>
      </c>
      <c r="AE174" s="18" t="s">
        <v>20</v>
      </c>
      <c r="AF174" s="20">
        <f t="shared" ca="1" si="75"/>
        <v>5349246.5722154994</v>
      </c>
      <c r="AG174" s="40"/>
      <c r="AH174" s="19">
        <f t="shared" ca="1" si="86"/>
        <v>346707.42121850001</v>
      </c>
      <c r="AI174" s="19">
        <f t="shared" ca="1" si="86"/>
        <v>341614.17320349999</v>
      </c>
      <c r="AJ174" s="19">
        <f t="shared" ca="1" si="86"/>
        <v>357718.99715050001</v>
      </c>
      <c r="AK174" s="19">
        <f t="shared" ca="1" si="86"/>
        <v>382776.20079849998</v>
      </c>
      <c r="AL174" s="19">
        <f t="shared" ca="1" si="86"/>
        <v>389582.23410900007</v>
      </c>
      <c r="AM174" s="19">
        <f t="shared" ca="1" si="86"/>
        <v>399890.03965750005</v>
      </c>
      <c r="AN174" s="19">
        <f t="shared" ca="1" si="86"/>
        <v>395672.23470200005</v>
      </c>
      <c r="AO174" s="19">
        <f t="shared" ca="1" si="86"/>
        <v>393385.30941100005</v>
      </c>
      <c r="AP174" s="19">
        <f t="shared" ca="1" si="86"/>
        <v>390670.95419200003</v>
      </c>
      <c r="AQ174" s="19">
        <f t="shared" ca="1" si="86"/>
        <v>392143.74809349998</v>
      </c>
      <c r="AR174" s="19">
        <f t="shared" ca="1" si="86"/>
        <v>387283.92236500001</v>
      </c>
      <c r="AS174" s="19">
        <f t="shared" ca="1" si="86"/>
        <v>400610.45178000006</v>
      </c>
      <c r="AT174" s="19">
        <f t="shared" ca="1" si="86"/>
        <v>394587.01814300002</v>
      </c>
      <c r="AU174" s="19">
        <f t="shared" ca="1" si="86"/>
        <v>376603.86739149998</v>
      </c>
      <c r="AV174" s="19" t="str">
        <f t="shared" ca="1" si="86"/>
        <v/>
      </c>
      <c r="AW174" s="19" t="str">
        <f t="shared" ca="1" si="86"/>
        <v/>
      </c>
      <c r="AX174" s="19" t="str">
        <f t="shared" ca="1" si="84"/>
        <v/>
      </c>
      <c r="AY174" s="19" t="str">
        <f t="shared" ca="1" si="84"/>
        <v/>
      </c>
      <c r="AZ174" s="19" t="str">
        <f t="shared" ca="1" si="84"/>
        <v/>
      </c>
      <c r="BA174" s="19" t="str">
        <f t="shared" ca="1" si="84"/>
        <v/>
      </c>
      <c r="BB174" s="19" t="str">
        <f t="shared" ca="1" si="84"/>
        <v/>
      </c>
      <c r="BC174" s="19" t="str">
        <f t="shared" ca="1" si="84"/>
        <v/>
      </c>
      <c r="BD174" s="19" t="str">
        <f t="shared" ca="1" si="84"/>
        <v/>
      </c>
      <c r="BE174" s="19" t="str">
        <f t="shared" ca="1" si="84"/>
        <v/>
      </c>
      <c r="BF174" s="19" t="str">
        <f t="shared" ca="1" si="84"/>
        <v/>
      </c>
      <c r="BG174" s="19" t="str">
        <f t="shared" ca="1" si="84"/>
        <v/>
      </c>
      <c r="BH174" s="19" t="str">
        <f t="shared" ca="1" si="84"/>
        <v/>
      </c>
      <c r="BI174" s="19" t="str">
        <f t="shared" ca="1" si="84"/>
        <v/>
      </c>
      <c r="BJ174" s="19" t="str">
        <f t="shared" ca="1" si="84"/>
        <v/>
      </c>
      <c r="BK174" s="19" t="str">
        <f t="shared" ca="1" si="84"/>
        <v/>
      </c>
      <c r="BL174" s="19" t="str">
        <f t="shared" ca="1" si="85"/>
        <v/>
      </c>
      <c r="BM174" s="19" t="str">
        <f t="shared" ca="1" si="85"/>
        <v/>
      </c>
      <c r="BN174" s="19" t="str">
        <f t="shared" ca="1" si="85"/>
        <v/>
      </c>
      <c r="BO174" s="19" t="str">
        <f t="shared" ca="1" si="85"/>
        <v/>
      </c>
      <c r="BP174" s="19" t="str">
        <f t="shared" ca="1" si="85"/>
        <v/>
      </c>
      <c r="BQ174" s="20" t="str">
        <f t="shared" ca="1" si="85"/>
        <v/>
      </c>
    </row>
    <row r="175" spans="10:69" x14ac:dyDescent="0.25">
      <c r="J175" s="85">
        <f t="shared" ca="1" si="62"/>
        <v>0</v>
      </c>
      <c r="K175" s="86">
        <f t="shared" ca="1" si="63"/>
        <v>0</v>
      </c>
      <c r="L175" s="86">
        <f t="shared" ca="1" si="64"/>
        <v>0</v>
      </c>
      <c r="M175" s="86">
        <f t="shared" ca="1" si="65"/>
        <v>0</v>
      </c>
      <c r="N175" s="86">
        <f t="shared" ca="1" si="66"/>
        <v>0</v>
      </c>
      <c r="O175" s="87">
        <f t="shared" ca="1" si="67"/>
        <v>0</v>
      </c>
      <c r="P175" s="48">
        <f t="shared" ca="1" si="81"/>
        <v>0</v>
      </c>
      <c r="Q175" s="49">
        <f t="shared" si="87"/>
        <v>0.98</v>
      </c>
      <c r="R175" s="49">
        <f t="shared" si="88"/>
        <v>0.97</v>
      </c>
      <c r="S175" s="50">
        <f t="array" aca="1" ref="S175" ca="1">IF($U175=0,0,SUM(OFFSET($AH175,0,$W175,1,$U175)/OFFSET($AH$3,0,0,1,$U175)))</f>
        <v>0</v>
      </c>
      <c r="T175" s="51">
        <f t="array" aca="1" ref="T175" ca="1">IF(U175=0,0,SUM(OFFSET(AH175,0,W175,1,U175)))</f>
        <v>0</v>
      </c>
      <c r="U175" s="51">
        <f t="shared" ca="1" si="77"/>
        <v>0</v>
      </c>
      <c r="V175" s="46">
        <f t="shared" ca="1" si="74"/>
        <v>2056911.4770944002</v>
      </c>
      <c r="W175" s="52">
        <f t="shared" ca="1" si="71"/>
        <v>16</v>
      </c>
      <c r="X175" s="55">
        <v>234</v>
      </c>
      <c r="Y175" s="19">
        <v>6</v>
      </c>
      <c r="Z175" s="44">
        <v>1.8679904000000001E-2</v>
      </c>
      <c r="AA175" s="17">
        <v>43942</v>
      </c>
      <c r="AB175" s="19">
        <v>80</v>
      </c>
      <c r="AC175" s="19">
        <v>250000</v>
      </c>
      <c r="AD175" s="18" t="s">
        <v>17</v>
      </c>
      <c r="AE175" s="18" t="s">
        <v>20</v>
      </c>
      <c r="AF175" s="20">
        <f t="shared" ca="1" si="75"/>
        <v>2056911.4770944002</v>
      </c>
      <c r="AG175" s="40"/>
      <c r="AH175" s="19">
        <f t="shared" ca="1" si="86"/>
        <v>337817.19088559999</v>
      </c>
      <c r="AI175" s="19">
        <f t="shared" ca="1" si="86"/>
        <v>324901.90526000003</v>
      </c>
      <c r="AJ175" s="19">
        <f t="shared" ca="1" si="86"/>
        <v>336064.5488928</v>
      </c>
      <c r="AK175" s="19">
        <f t="shared" ca="1" si="86"/>
        <v>344509.26649360004</v>
      </c>
      <c r="AL175" s="19">
        <f t="shared" ca="1" si="86"/>
        <v>350397.1722344</v>
      </c>
      <c r="AM175" s="19">
        <f t="shared" ca="1" si="86"/>
        <v>363221.39332800003</v>
      </c>
      <c r="AN175" s="19" t="str">
        <f t="shared" ca="1" si="86"/>
        <v/>
      </c>
      <c r="AO175" s="19" t="str">
        <f t="shared" ca="1" si="86"/>
        <v/>
      </c>
      <c r="AP175" s="19" t="str">
        <f t="shared" ca="1" si="86"/>
        <v/>
      </c>
      <c r="AQ175" s="19" t="str">
        <f t="shared" ca="1" si="86"/>
        <v/>
      </c>
      <c r="AR175" s="19" t="str">
        <f t="shared" ca="1" si="86"/>
        <v/>
      </c>
      <c r="AS175" s="19" t="str">
        <f t="shared" ca="1" si="86"/>
        <v/>
      </c>
      <c r="AT175" s="19" t="str">
        <f t="shared" ca="1" si="86"/>
        <v/>
      </c>
      <c r="AU175" s="19" t="str">
        <f t="shared" ca="1" si="86"/>
        <v/>
      </c>
      <c r="AV175" s="19" t="str">
        <f t="shared" ca="1" si="86"/>
        <v/>
      </c>
      <c r="AW175" s="19" t="str">
        <f t="shared" ca="1" si="86"/>
        <v/>
      </c>
      <c r="AX175" s="19" t="str">
        <f t="shared" ca="1" si="84"/>
        <v/>
      </c>
      <c r="AY175" s="19" t="str">
        <f t="shared" ca="1" si="84"/>
        <v/>
      </c>
      <c r="AZ175" s="19" t="str">
        <f t="shared" ca="1" si="84"/>
        <v/>
      </c>
      <c r="BA175" s="19" t="str">
        <f t="shared" ca="1" si="84"/>
        <v/>
      </c>
      <c r="BB175" s="19" t="str">
        <f t="shared" ca="1" si="84"/>
        <v/>
      </c>
      <c r="BC175" s="19" t="str">
        <f t="shared" ca="1" si="84"/>
        <v/>
      </c>
      <c r="BD175" s="19" t="str">
        <f t="shared" ca="1" si="84"/>
        <v/>
      </c>
      <c r="BE175" s="19" t="str">
        <f t="shared" ca="1" si="84"/>
        <v/>
      </c>
      <c r="BF175" s="19" t="str">
        <f t="shared" ca="1" si="84"/>
        <v/>
      </c>
      <c r="BG175" s="19" t="str">
        <f t="shared" ca="1" si="84"/>
        <v/>
      </c>
      <c r="BH175" s="19" t="str">
        <f t="shared" ca="1" si="84"/>
        <v/>
      </c>
      <c r="BI175" s="19" t="str">
        <f t="shared" ca="1" si="84"/>
        <v/>
      </c>
      <c r="BJ175" s="19" t="str">
        <f t="shared" ca="1" si="84"/>
        <v/>
      </c>
      <c r="BK175" s="19" t="str">
        <f t="shared" ca="1" si="84"/>
        <v/>
      </c>
      <c r="BL175" s="19" t="str">
        <f t="shared" ca="1" si="85"/>
        <v/>
      </c>
      <c r="BM175" s="19" t="str">
        <f t="shared" ca="1" si="85"/>
        <v/>
      </c>
      <c r="BN175" s="19" t="str">
        <f t="shared" ca="1" si="85"/>
        <v/>
      </c>
      <c r="BO175" s="19" t="str">
        <f t="shared" ca="1" si="85"/>
        <v/>
      </c>
      <c r="BP175" s="19" t="str">
        <f t="shared" ca="1" si="85"/>
        <v/>
      </c>
      <c r="BQ175" s="20" t="str">
        <f t="shared" ca="1" si="85"/>
        <v/>
      </c>
    </row>
    <row r="176" spans="10:69" x14ac:dyDescent="0.25">
      <c r="J176" s="85">
        <f t="shared" ca="1" si="62"/>
        <v>0</v>
      </c>
      <c r="K176" s="86">
        <f t="shared" ca="1" si="63"/>
        <v>0</v>
      </c>
      <c r="L176" s="86">
        <f t="shared" ca="1" si="64"/>
        <v>0</v>
      </c>
      <c r="M176" s="86">
        <f t="shared" ca="1" si="65"/>
        <v>0</v>
      </c>
      <c r="N176" s="86">
        <f t="shared" ca="1" si="66"/>
        <v>0</v>
      </c>
      <c r="O176" s="87">
        <f t="shared" ca="1" si="67"/>
        <v>0</v>
      </c>
      <c r="P176" s="48">
        <f t="shared" ca="1" si="81"/>
        <v>0</v>
      </c>
      <c r="Q176" s="49">
        <f t="shared" si="87"/>
        <v>1</v>
      </c>
      <c r="R176" s="49">
        <f t="shared" si="88"/>
        <v>0.5</v>
      </c>
      <c r="S176" s="50">
        <f t="array" aca="1" ref="S176" ca="1">IF($U176=0,0,SUM(OFFSET($AH176,0,$W176,1,$U176)/OFFSET($AH$3,0,0,1,$U176)))</f>
        <v>0</v>
      </c>
      <c r="T176" s="51">
        <f t="array" aca="1" ref="T176" ca="1">IF(U176=0,0,SUM(OFFSET(AH176,0,W176,1,U176)))</f>
        <v>0</v>
      </c>
      <c r="U176" s="51">
        <f t="shared" ca="1" si="77"/>
        <v>0</v>
      </c>
      <c r="V176" s="46">
        <f t="shared" ca="1" si="74"/>
        <v>1649708.63015112</v>
      </c>
      <c r="W176" s="52">
        <f t="shared" ca="1" si="71"/>
        <v>16</v>
      </c>
      <c r="X176" s="55">
        <v>167</v>
      </c>
      <c r="Y176" s="19">
        <v>10</v>
      </c>
      <c r="Z176" s="44">
        <v>2.5316728E-2</v>
      </c>
      <c r="AA176" s="17">
        <v>43944</v>
      </c>
      <c r="AB176" s="19">
        <v>57</v>
      </c>
      <c r="AC176" s="19">
        <v>75000</v>
      </c>
      <c r="AD176" s="18" t="s">
        <v>19</v>
      </c>
      <c r="AE176" s="18" t="s">
        <v>24</v>
      </c>
      <c r="AF176" s="20">
        <f t="shared" ca="1" si="75"/>
        <v>1649708.63015112</v>
      </c>
      <c r="AG176" s="40"/>
      <c r="AH176" s="19">
        <f t="shared" ca="1" si="86"/>
        <v>148944.19696326001</v>
      </c>
      <c r="AI176" s="19">
        <f t="shared" ca="1" si="86"/>
        <v>147777.22238610001</v>
      </c>
      <c r="AJ176" s="19">
        <f t="shared" ca="1" si="86"/>
        <v>154920.14731584</v>
      </c>
      <c r="AK176" s="19">
        <f t="shared" ca="1" si="86"/>
        <v>166585.90570278</v>
      </c>
      <c r="AL176" s="19">
        <f t="shared" ca="1" si="86"/>
        <v>169903.02998898004</v>
      </c>
      <c r="AM176" s="19">
        <f t="shared" ca="1" si="86"/>
        <v>173463.19486398002</v>
      </c>
      <c r="AN176" s="19">
        <f t="shared" ca="1" si="86"/>
        <v>171389.75484078002</v>
      </c>
      <c r="AO176" s="19">
        <f t="shared" ca="1" si="86"/>
        <v>174818.14614654004</v>
      </c>
      <c r="AP176" s="19">
        <f t="shared" ca="1" si="86"/>
        <v>171663.93500502</v>
      </c>
      <c r="AQ176" s="19">
        <f t="shared" ca="1" si="86"/>
        <v>170243.09693783999</v>
      </c>
      <c r="AR176" s="19" t="str">
        <f t="shared" ca="1" si="86"/>
        <v/>
      </c>
      <c r="AS176" s="19" t="str">
        <f t="shared" ca="1" si="86"/>
        <v/>
      </c>
      <c r="AT176" s="19" t="str">
        <f t="shared" ca="1" si="86"/>
        <v/>
      </c>
      <c r="AU176" s="19" t="str">
        <f t="shared" ca="1" si="86"/>
        <v/>
      </c>
      <c r="AV176" s="19" t="str">
        <f t="shared" ca="1" si="86"/>
        <v/>
      </c>
      <c r="AW176" s="19" t="str">
        <f t="shared" ca="1" si="86"/>
        <v/>
      </c>
      <c r="AX176" s="19" t="str">
        <f t="shared" ca="1" si="84"/>
        <v/>
      </c>
      <c r="AY176" s="19" t="str">
        <f t="shared" ca="1" si="84"/>
        <v/>
      </c>
      <c r="AZ176" s="19" t="str">
        <f t="shared" ca="1" si="84"/>
        <v/>
      </c>
      <c r="BA176" s="19" t="str">
        <f t="shared" ca="1" si="84"/>
        <v/>
      </c>
      <c r="BB176" s="19" t="str">
        <f t="shared" ca="1" si="84"/>
        <v/>
      </c>
      <c r="BC176" s="19" t="str">
        <f t="shared" ca="1" si="84"/>
        <v/>
      </c>
      <c r="BD176" s="19" t="str">
        <f t="shared" ca="1" si="84"/>
        <v/>
      </c>
      <c r="BE176" s="19" t="str">
        <f t="shared" ca="1" si="84"/>
        <v/>
      </c>
      <c r="BF176" s="19" t="str">
        <f t="shared" ca="1" si="84"/>
        <v/>
      </c>
      <c r="BG176" s="19" t="str">
        <f t="shared" ca="1" si="84"/>
        <v/>
      </c>
      <c r="BH176" s="19" t="str">
        <f t="shared" ca="1" si="84"/>
        <v/>
      </c>
      <c r="BI176" s="19" t="str">
        <f t="shared" ca="1" si="84"/>
        <v/>
      </c>
      <c r="BJ176" s="19" t="str">
        <f t="shared" ca="1" si="84"/>
        <v/>
      </c>
      <c r="BK176" s="19" t="str">
        <f t="shared" ca="1" si="84"/>
        <v/>
      </c>
      <c r="BL176" s="19" t="str">
        <f t="shared" ca="1" si="85"/>
        <v/>
      </c>
      <c r="BM176" s="19" t="str">
        <f t="shared" ca="1" si="85"/>
        <v/>
      </c>
      <c r="BN176" s="19" t="str">
        <f t="shared" ca="1" si="85"/>
        <v/>
      </c>
      <c r="BO176" s="19" t="str">
        <f t="shared" ca="1" si="85"/>
        <v/>
      </c>
      <c r="BP176" s="19" t="str">
        <f t="shared" ca="1" si="85"/>
        <v/>
      </c>
      <c r="BQ176" s="20" t="str">
        <f t="shared" ca="1" si="85"/>
        <v/>
      </c>
    </row>
    <row r="177" spans="10:69" x14ac:dyDescent="0.25">
      <c r="J177" s="85">
        <f t="shared" ca="1" si="62"/>
        <v>1192145.6198402604</v>
      </c>
      <c r="K177" s="86">
        <f t="shared" ca="1" si="63"/>
        <v>1137963.8650607057</v>
      </c>
      <c r="L177" s="86">
        <f t="shared" ca="1" si="64"/>
        <v>1137963.8650607057</v>
      </c>
      <c r="M177" s="86">
        <f t="shared" ca="1" si="65"/>
        <v>1036732.3975769923</v>
      </c>
      <c r="N177" s="86">
        <f t="shared" ca="1" si="66"/>
        <v>989480.78050531261</v>
      </c>
      <c r="O177" s="87">
        <f t="shared" ca="1" si="67"/>
        <v>944323.01985591243</v>
      </c>
      <c r="P177" s="48">
        <f t="shared" ca="1" si="81"/>
        <v>12538221.738343524</v>
      </c>
      <c r="Q177" s="49">
        <f t="shared" si="87"/>
        <v>1</v>
      </c>
      <c r="R177" s="49">
        <f t="shared" si="88"/>
        <v>0.5</v>
      </c>
      <c r="S177" s="50">
        <f t="array" aca="1" ref="S177" ca="1">IF($U177=0,0,SUM(OFFSET($AH177,0,$W177,1,$U177)/OFFSET($AH$3,0,0,1,$U177)))</f>
        <v>25076443.476687048</v>
      </c>
      <c r="T177" s="51">
        <f t="array" aca="1" ref="T177" ca="1">IF(U177=0,0,SUM(OFFSET(AH177,0,W177,1,U177)))</f>
        <v>33829405.384831101</v>
      </c>
      <c r="U177" s="51">
        <f t="shared" ca="1" si="77"/>
        <v>14</v>
      </c>
      <c r="V177" s="46">
        <f t="shared" ca="1" si="74"/>
        <v>38478545.979316294</v>
      </c>
      <c r="W177" s="52">
        <f t="shared" ca="1" si="71"/>
        <v>16</v>
      </c>
      <c r="X177" s="55">
        <v>201</v>
      </c>
      <c r="Y177" s="19">
        <v>30</v>
      </c>
      <c r="Z177" s="44">
        <v>5.5017795000000001E-2</v>
      </c>
      <c r="AA177" s="17">
        <v>43946</v>
      </c>
      <c r="AB177" s="19">
        <v>12</v>
      </c>
      <c r="AC177" s="19">
        <v>500000</v>
      </c>
      <c r="AD177" s="18" t="s">
        <v>19</v>
      </c>
      <c r="AE177" s="18" t="s">
        <v>21</v>
      </c>
      <c r="AF177" s="20">
        <f t="shared" ca="1" si="75"/>
        <v>72307951.364147395</v>
      </c>
      <c r="AG177" s="40"/>
      <c r="AH177" s="19">
        <f t="shared" ca="1" si="86"/>
        <v>2157883.1974822502</v>
      </c>
      <c r="AI177" s="19">
        <f t="shared" ca="1" si="86"/>
        <v>2139064.3607025002</v>
      </c>
      <c r="AJ177" s="19">
        <f t="shared" ca="1" si="86"/>
        <v>2286074.6598322499</v>
      </c>
      <c r="AK177" s="19">
        <f t="shared" ca="1" si="86"/>
        <v>2418114.6169425002</v>
      </c>
      <c r="AL177" s="19">
        <f t="shared" ca="1" si="86"/>
        <v>2475300.1130655003</v>
      </c>
      <c r="AM177" s="19">
        <f t="shared" ca="1" si="86"/>
        <v>2487194.9603444999</v>
      </c>
      <c r="AN177" s="19">
        <f t="shared" ca="1" si="86"/>
        <v>2472868.3265265003</v>
      </c>
      <c r="AO177" s="19">
        <f t="shared" ca="1" si="86"/>
        <v>2512902.0250582495</v>
      </c>
      <c r="AP177" s="19">
        <f t="shared" ca="1" si="86"/>
        <v>2487043.6614082498</v>
      </c>
      <c r="AQ177" s="19">
        <f t="shared" ca="1" si="86"/>
        <v>2466698.0808172501</v>
      </c>
      <c r="AR177" s="19">
        <f t="shared" ca="1" si="86"/>
        <v>2477217.4832212501</v>
      </c>
      <c r="AS177" s="19">
        <f t="shared" ca="1" si="86"/>
        <v>2488663.9354710001</v>
      </c>
      <c r="AT177" s="19">
        <f t="shared" ca="1" si="86"/>
        <v>2467209.74631075</v>
      </c>
      <c r="AU177" s="19">
        <f t="shared" ca="1" si="86"/>
        <v>2374796.3560492499</v>
      </c>
      <c r="AV177" s="19">
        <f t="shared" ca="1" si="86"/>
        <v>2389012.9542772505</v>
      </c>
      <c r="AW177" s="19">
        <f t="shared" ca="1" si="86"/>
        <v>2378501.5018070522</v>
      </c>
      <c r="AX177" s="19">
        <f t="shared" ca="1" si="84"/>
        <v>2384291.2396805207</v>
      </c>
      <c r="AY177" s="19">
        <f t="shared" ca="1" si="84"/>
        <v>2389724.1166274822</v>
      </c>
      <c r="AZ177" s="19">
        <f t="shared" ca="1" si="84"/>
        <v>2395172.7357882243</v>
      </c>
      <c r="BA177" s="19">
        <f t="shared" ca="1" si="84"/>
        <v>2400294.6834901315</v>
      </c>
      <c r="BB177" s="19">
        <f t="shared" ca="1" si="84"/>
        <v>2405440.1459181714</v>
      </c>
      <c r="BC177" s="19">
        <f t="shared" ca="1" si="84"/>
        <v>2410444.1185728451</v>
      </c>
      <c r="BD177" s="19">
        <f t="shared" ca="1" si="84"/>
        <v>2414848.534184027</v>
      </c>
      <c r="BE177" s="19">
        <f t="shared" ca="1" si="84"/>
        <v>2419603.649813639</v>
      </c>
      <c r="BF177" s="19">
        <f t="shared" ca="1" si="84"/>
        <v>2424090.0198724242</v>
      </c>
      <c r="BG177" s="19">
        <f t="shared" ca="1" si="84"/>
        <v>2428612.5962815094</v>
      </c>
      <c r="BH177" s="19">
        <f t="shared" ca="1" si="84"/>
        <v>2432884.8080146015</v>
      </c>
      <c r="BI177" s="19">
        <f t="shared" ca="1" si="84"/>
        <v>2437196.5295498623</v>
      </c>
      <c r="BJ177" s="19">
        <f t="shared" ca="1" si="84"/>
        <v>2441408.4560556612</v>
      </c>
      <c r="BK177" s="19">
        <f t="shared" ca="1" si="84"/>
        <v>2445393.750982001</v>
      </c>
      <c r="BL177" s="19" t="str">
        <f t="shared" ca="1" si="85"/>
        <v/>
      </c>
      <c r="BM177" s="19" t="str">
        <f t="shared" ca="1" si="85"/>
        <v/>
      </c>
      <c r="BN177" s="19" t="str">
        <f t="shared" ca="1" si="85"/>
        <v/>
      </c>
      <c r="BO177" s="19" t="str">
        <f t="shared" ca="1" si="85"/>
        <v/>
      </c>
      <c r="BP177" s="19" t="str">
        <f t="shared" ca="1" si="85"/>
        <v/>
      </c>
      <c r="BQ177" s="20" t="str">
        <f t="shared" ca="1" si="85"/>
        <v/>
      </c>
    </row>
    <row r="178" spans="10:69" x14ac:dyDescent="0.25">
      <c r="J178" s="85">
        <f t="shared" ca="1" si="62"/>
        <v>0</v>
      </c>
      <c r="K178" s="86">
        <f t="shared" ca="1" si="63"/>
        <v>0</v>
      </c>
      <c r="L178" s="86">
        <f t="shared" ca="1" si="64"/>
        <v>0</v>
      </c>
      <c r="M178" s="86">
        <f t="shared" ca="1" si="65"/>
        <v>0</v>
      </c>
      <c r="N178" s="86">
        <f t="shared" ca="1" si="66"/>
        <v>0</v>
      </c>
      <c r="O178" s="87">
        <f t="shared" ca="1" si="67"/>
        <v>0</v>
      </c>
      <c r="P178" s="48">
        <f t="shared" ca="1" si="81"/>
        <v>0</v>
      </c>
      <c r="Q178" s="49">
        <f t="shared" si="87"/>
        <v>0.97</v>
      </c>
      <c r="R178" s="49">
        <f t="shared" si="88"/>
        <v>0.97</v>
      </c>
      <c r="S178" s="50">
        <f t="array" aca="1" ref="S178" ca="1">IF($U178=0,0,SUM(OFFSET($AH178,0,$W178,1,$U178)/OFFSET($AH$3,0,0,1,$U178)))</f>
        <v>0</v>
      </c>
      <c r="T178" s="51">
        <f t="array" aca="1" ref="T178" ca="1">IF(U178=0,0,SUM(OFFSET(AH178,0,W178,1,U178)))</f>
        <v>0</v>
      </c>
      <c r="U178" s="51">
        <f t="shared" ca="1" si="77"/>
        <v>0</v>
      </c>
      <c r="V178" s="46">
        <f t="shared" ca="1" si="74"/>
        <v>3648439.1376721002</v>
      </c>
      <c r="W178" s="52">
        <f t="shared" ca="1" si="71"/>
        <v>16</v>
      </c>
      <c r="X178" s="55">
        <v>208</v>
      </c>
      <c r="Y178" s="19">
        <v>5</v>
      </c>
      <c r="Z178" s="44">
        <v>4.0093652E-2</v>
      </c>
      <c r="AA178" s="17">
        <v>43947</v>
      </c>
      <c r="AB178" s="19">
        <v>13</v>
      </c>
      <c r="AC178" s="19">
        <v>250000</v>
      </c>
      <c r="AD178" s="18" t="s">
        <v>17</v>
      </c>
      <c r="AE178" s="18" t="s">
        <v>22</v>
      </c>
      <c r="AF178" s="20">
        <f t="shared" ca="1" si="75"/>
        <v>3648439.1376721002</v>
      </c>
      <c r="AG178" s="40"/>
      <c r="AH178" s="19">
        <f t="shared" ca="1" si="86"/>
        <v>717638.2818306</v>
      </c>
      <c r="AI178" s="19">
        <f t="shared" ca="1" si="86"/>
        <v>696286.407458</v>
      </c>
      <c r="AJ178" s="19">
        <f t="shared" ca="1" si="86"/>
        <v>717650.30992619996</v>
      </c>
      <c r="AK178" s="19">
        <f t="shared" ca="1" si="86"/>
        <v>746870.56350380008</v>
      </c>
      <c r="AL178" s="19">
        <f t="shared" ca="1" si="86"/>
        <v>769993.57495350007</v>
      </c>
      <c r="AM178" s="19" t="str">
        <f t="shared" ca="1" si="86"/>
        <v/>
      </c>
      <c r="AN178" s="19" t="str">
        <f t="shared" ca="1" si="86"/>
        <v/>
      </c>
      <c r="AO178" s="19" t="str">
        <f t="shared" ca="1" si="86"/>
        <v/>
      </c>
      <c r="AP178" s="19" t="str">
        <f t="shared" ca="1" si="86"/>
        <v/>
      </c>
      <c r="AQ178" s="19" t="str">
        <f t="shared" ca="1" si="86"/>
        <v/>
      </c>
      <c r="AR178" s="19" t="str">
        <f t="shared" ca="1" si="86"/>
        <v/>
      </c>
      <c r="AS178" s="19" t="str">
        <f t="shared" ca="1" si="86"/>
        <v/>
      </c>
      <c r="AT178" s="19" t="str">
        <f t="shared" ca="1" si="86"/>
        <v/>
      </c>
      <c r="AU178" s="19" t="str">
        <f t="shared" ca="1" si="86"/>
        <v/>
      </c>
      <c r="AV178" s="19" t="str">
        <f t="shared" ca="1" si="86"/>
        <v/>
      </c>
      <c r="AW178" s="19" t="str">
        <f t="shared" ca="1" si="86"/>
        <v/>
      </c>
      <c r="AX178" s="19" t="str">
        <f t="shared" ca="1" si="84"/>
        <v/>
      </c>
      <c r="AY178" s="19" t="str">
        <f t="shared" ca="1" si="84"/>
        <v/>
      </c>
      <c r="AZ178" s="19" t="str">
        <f t="shared" ca="1" si="84"/>
        <v/>
      </c>
      <c r="BA178" s="19" t="str">
        <f t="shared" ca="1" si="84"/>
        <v/>
      </c>
      <c r="BB178" s="19" t="str">
        <f t="shared" ca="1" si="84"/>
        <v/>
      </c>
      <c r="BC178" s="19" t="str">
        <f t="shared" ca="1" si="84"/>
        <v/>
      </c>
      <c r="BD178" s="19" t="str">
        <f t="shared" ca="1" si="84"/>
        <v/>
      </c>
      <c r="BE178" s="19" t="str">
        <f t="shared" ca="1" si="84"/>
        <v/>
      </c>
      <c r="BF178" s="19" t="str">
        <f t="shared" ca="1" si="84"/>
        <v/>
      </c>
      <c r="BG178" s="19" t="str">
        <f t="shared" ca="1" si="84"/>
        <v/>
      </c>
      <c r="BH178" s="19" t="str">
        <f t="shared" ca="1" si="84"/>
        <v/>
      </c>
      <c r="BI178" s="19" t="str">
        <f t="shared" ca="1" si="84"/>
        <v/>
      </c>
      <c r="BJ178" s="19" t="str">
        <f t="shared" ca="1" si="84"/>
        <v/>
      </c>
      <c r="BK178" s="19" t="str">
        <f t="shared" ca="1" si="84"/>
        <v/>
      </c>
      <c r="BL178" s="19" t="str">
        <f t="shared" ca="1" si="85"/>
        <v/>
      </c>
      <c r="BM178" s="19" t="str">
        <f t="shared" ca="1" si="85"/>
        <v/>
      </c>
      <c r="BN178" s="19" t="str">
        <f t="shared" ca="1" si="85"/>
        <v/>
      </c>
      <c r="BO178" s="19" t="str">
        <f t="shared" ca="1" si="85"/>
        <v/>
      </c>
      <c r="BP178" s="19" t="str">
        <f t="shared" ca="1" si="85"/>
        <v/>
      </c>
      <c r="BQ178" s="20" t="str">
        <f t="shared" ca="1" si="85"/>
        <v/>
      </c>
    </row>
    <row r="179" spans="10:69" x14ac:dyDescent="0.25">
      <c r="J179" s="85">
        <f t="shared" ca="1" si="62"/>
        <v>672928.25851984217</v>
      </c>
      <c r="K179" s="86">
        <f t="shared" ca="1" si="63"/>
        <v>642055.23170251446</v>
      </c>
      <c r="L179" s="86">
        <f t="shared" ca="1" si="64"/>
        <v>642055.23170251446</v>
      </c>
      <c r="M179" s="86">
        <f t="shared" ca="1" si="65"/>
        <v>0</v>
      </c>
      <c r="N179" s="86">
        <f t="shared" ca="1" si="66"/>
        <v>0</v>
      </c>
      <c r="O179" s="87">
        <f t="shared" ca="1" si="67"/>
        <v>0</v>
      </c>
      <c r="P179" s="48">
        <f t="shared" ca="1" si="81"/>
        <v>1927583.3990204949</v>
      </c>
      <c r="Q179" s="49">
        <f t="shared" si="87"/>
        <v>0.97</v>
      </c>
      <c r="R179" s="49">
        <f t="shared" si="88"/>
        <v>0.97</v>
      </c>
      <c r="S179" s="50">
        <f t="array" aca="1" ref="S179" ca="1">IF($U179=0,0,SUM(OFFSET($AH179,0,$W179,1,$U179)/OFFSET($AH$3,0,0,1,$U179)))</f>
        <v>2048659.1550860824</v>
      </c>
      <c r="T179" s="51">
        <f t="array" aca="1" ref="T179" ca="1">IF(U179=0,0,SUM(OFFSET(AH179,0,W179,1,U179)))</f>
        <v>2149513.9241762459</v>
      </c>
      <c r="U179" s="51">
        <f t="shared" ca="1" si="77"/>
        <v>3</v>
      </c>
      <c r="V179" s="46">
        <f t="shared" ca="1" si="74"/>
        <v>11421206.674034012</v>
      </c>
      <c r="W179" s="52">
        <f t="shared" ca="1" si="71"/>
        <v>16</v>
      </c>
      <c r="X179" s="55">
        <v>207</v>
      </c>
      <c r="Y179" s="19">
        <v>19</v>
      </c>
      <c r="Z179" s="44">
        <v>3.8602394999999998E-2</v>
      </c>
      <c r="AA179" s="17">
        <v>43949</v>
      </c>
      <c r="AB179" s="19">
        <v>13</v>
      </c>
      <c r="AC179" s="19">
        <v>250000</v>
      </c>
      <c r="AD179" s="18" t="s">
        <v>17</v>
      </c>
      <c r="AE179" s="18" t="s">
        <v>22</v>
      </c>
      <c r="AF179" s="20">
        <f t="shared" ca="1" si="75"/>
        <v>13570720.598210258</v>
      </c>
      <c r="AG179" s="40"/>
      <c r="AH179" s="19">
        <f t="shared" ca="1" si="86"/>
        <v>685805.32427062502</v>
      </c>
      <c r="AI179" s="19">
        <f t="shared" ca="1" si="86"/>
        <v>667130.45062949997</v>
      </c>
      <c r="AJ179" s="19">
        <f t="shared" ca="1" si="86"/>
        <v>690838.11151874985</v>
      </c>
      <c r="AK179" s="19">
        <f t="shared" ca="1" si="86"/>
        <v>726066.65719574993</v>
      </c>
      <c r="AL179" s="19">
        <f t="shared" ca="1" si="86"/>
        <v>741354.17067562498</v>
      </c>
      <c r="AM179" s="19">
        <f t="shared" ca="1" si="86"/>
        <v>737842.3177905</v>
      </c>
      <c r="AN179" s="19">
        <f t="shared" ca="1" si="86"/>
        <v>732093.45611512486</v>
      </c>
      <c r="AO179" s="19">
        <f t="shared" ca="1" si="86"/>
        <v>711172.88814487495</v>
      </c>
      <c r="AP179" s="19">
        <f t="shared" ca="1" si="86"/>
        <v>724180.93019999994</v>
      </c>
      <c r="AQ179" s="19">
        <f t="shared" ca="1" si="86"/>
        <v>718364.51433337491</v>
      </c>
      <c r="AR179" s="19">
        <f t="shared" ca="1" si="86"/>
        <v>731106.19986299996</v>
      </c>
      <c r="AS179" s="19">
        <f t="shared" ca="1" si="86"/>
        <v>723387.65098275</v>
      </c>
      <c r="AT179" s="19">
        <f t="shared" ca="1" si="86"/>
        <v>708913.68297749991</v>
      </c>
      <c r="AU179" s="19">
        <f t="shared" ca="1" si="86"/>
        <v>696477.92142824992</v>
      </c>
      <c r="AV179" s="19">
        <f t="shared" ca="1" si="86"/>
        <v>712668.73095112492</v>
      </c>
      <c r="AW179" s="19">
        <f t="shared" ca="1" si="86"/>
        <v>713803.6669572622</v>
      </c>
      <c r="AX179" s="19">
        <f t="shared" ca="1" si="84"/>
        <v>715196.3636091426</v>
      </c>
      <c r="AY179" s="19">
        <f t="shared" ca="1" si="84"/>
        <v>716503.34072445554</v>
      </c>
      <c r="AZ179" s="19">
        <f t="shared" ca="1" si="84"/>
        <v>717814.21984264767</v>
      </c>
      <c r="BA179" s="19" t="str">
        <f t="shared" ca="1" si="84"/>
        <v/>
      </c>
      <c r="BB179" s="19" t="str">
        <f t="shared" ca="1" si="84"/>
        <v/>
      </c>
      <c r="BC179" s="19" t="str">
        <f t="shared" ca="1" si="84"/>
        <v/>
      </c>
      <c r="BD179" s="19" t="str">
        <f t="shared" ca="1" si="84"/>
        <v/>
      </c>
      <c r="BE179" s="19" t="str">
        <f t="shared" ca="1" si="84"/>
        <v/>
      </c>
      <c r="BF179" s="19" t="str">
        <f t="shared" ca="1" si="84"/>
        <v/>
      </c>
      <c r="BG179" s="19" t="str">
        <f t="shared" ca="1" si="84"/>
        <v/>
      </c>
      <c r="BH179" s="19" t="str">
        <f t="shared" ca="1" si="84"/>
        <v/>
      </c>
      <c r="BI179" s="19" t="str">
        <f t="shared" ca="1" si="84"/>
        <v/>
      </c>
      <c r="BJ179" s="19" t="str">
        <f t="shared" ca="1" si="84"/>
        <v/>
      </c>
      <c r="BK179" s="19" t="str">
        <f t="shared" ca="1" si="84"/>
        <v/>
      </c>
      <c r="BL179" s="19" t="str">
        <f t="shared" ca="1" si="84"/>
        <v/>
      </c>
      <c r="BM179" s="19" t="str">
        <f t="shared" ca="1" si="84"/>
        <v/>
      </c>
      <c r="BN179" s="19" t="str">
        <f t="shared" ca="1" si="85"/>
        <v/>
      </c>
      <c r="BO179" s="19" t="str">
        <f t="shared" ca="1" si="85"/>
        <v/>
      </c>
      <c r="BP179" s="19" t="str">
        <f t="shared" ca="1" si="85"/>
        <v/>
      </c>
      <c r="BQ179" s="20" t="str">
        <f t="shared" ca="1" si="85"/>
        <v/>
      </c>
    </row>
    <row r="180" spans="10:69" x14ac:dyDescent="0.25">
      <c r="J180" s="85">
        <f t="shared" ca="1" si="62"/>
        <v>247022.93641073231</v>
      </c>
      <c r="K180" s="86">
        <f t="shared" ca="1" si="63"/>
        <v>235794.28671121379</v>
      </c>
      <c r="L180" s="86">
        <f t="shared" ca="1" si="64"/>
        <v>235794.28671121379</v>
      </c>
      <c r="M180" s="86">
        <f t="shared" ca="1" si="65"/>
        <v>214815.4931065877</v>
      </c>
      <c r="N180" s="86">
        <f t="shared" ca="1" si="66"/>
        <v>205023.46243583265</v>
      </c>
      <c r="O180" s="87">
        <f t="shared" ca="1" si="67"/>
        <v>195665.47486249616</v>
      </c>
      <c r="P180" s="48">
        <f t="shared" ca="1" si="81"/>
        <v>2463589.3144657859</v>
      </c>
      <c r="Q180" s="49">
        <f t="shared" si="87"/>
        <v>1</v>
      </c>
      <c r="R180" s="49">
        <f t="shared" si="88"/>
        <v>0.5</v>
      </c>
      <c r="S180" s="50">
        <f t="array" aca="1" ref="S180" ca="1">IF($U180=0,0,SUM(OFFSET($AH180,0,$W180,1,$U180)/OFFSET($AH$3,0,0,1,$U180)))</f>
        <v>4927178.6289315717</v>
      </c>
      <c r="T180" s="51">
        <f t="array" aca="1" ref="T180" ca="1">IF(U180=0,0,SUM(OFFSET(AH180,0,W180,1,U180)))</f>
        <v>6502803.3271381324</v>
      </c>
      <c r="U180" s="51">
        <f t="shared" ca="1" si="77"/>
        <v>13</v>
      </c>
      <c r="V180" s="46">
        <f t="shared" ca="1" si="74"/>
        <v>7973810.2623337405</v>
      </c>
      <c r="W180" s="52">
        <f t="shared" ca="1" si="71"/>
        <v>16</v>
      </c>
      <c r="X180" s="55">
        <v>247</v>
      </c>
      <c r="Y180" s="19">
        <v>29</v>
      </c>
      <c r="Z180" s="44">
        <v>5.6987665999999999E-2</v>
      </c>
      <c r="AA180" s="17">
        <v>43949</v>
      </c>
      <c r="AB180" s="19">
        <v>12</v>
      </c>
      <c r="AC180" s="19">
        <v>100000</v>
      </c>
      <c r="AD180" s="18" t="s">
        <v>19</v>
      </c>
      <c r="AE180" s="18" t="s">
        <v>21</v>
      </c>
      <c r="AF180" s="20">
        <f t="shared" ca="1" si="75"/>
        <v>14476613.589471871</v>
      </c>
      <c r="AG180" s="40"/>
      <c r="AH180" s="19">
        <f t="shared" ca="1" si="86"/>
        <v>443973.23962953995</v>
      </c>
      <c r="AI180" s="19">
        <f t="shared" ca="1" si="86"/>
        <v>441889.77056058007</v>
      </c>
      <c r="AJ180" s="19">
        <f t="shared" ca="1" si="86"/>
        <v>477419.30080493999</v>
      </c>
      <c r="AK180" s="19">
        <f t="shared" ca="1" si="86"/>
        <v>507167.43233359995</v>
      </c>
      <c r="AL180" s="19">
        <f t="shared" ca="1" si="86"/>
        <v>510972.49879242002</v>
      </c>
      <c r="AM180" s="19">
        <f t="shared" ca="1" si="86"/>
        <v>514913.19589631999</v>
      </c>
      <c r="AN180" s="19">
        <f t="shared" ca="1" si="86"/>
        <v>515526.95305913995</v>
      </c>
      <c r="AO180" s="19">
        <f t="shared" ca="1" si="86"/>
        <v>512176.07829833997</v>
      </c>
      <c r="AP180" s="19">
        <f t="shared" ca="1" si="86"/>
        <v>519833.51097875996</v>
      </c>
      <c r="AQ180" s="19">
        <f t="shared" ca="1" si="86"/>
        <v>515022.04233838001</v>
      </c>
      <c r="AR180" s="19">
        <f t="shared" ca="1" si="86"/>
        <v>508658.22967616003</v>
      </c>
      <c r="AS180" s="19">
        <f t="shared" ca="1" si="86"/>
        <v>515548.03849555994</v>
      </c>
      <c r="AT180" s="19">
        <f t="shared" ca="1" si="86"/>
        <v>510925.76890630001</v>
      </c>
      <c r="AU180" s="19">
        <f t="shared" ca="1" si="86"/>
        <v>491187.52091054001</v>
      </c>
      <c r="AV180" s="19">
        <f t="shared" ca="1" si="86"/>
        <v>495746.53419054003</v>
      </c>
      <c r="AW180" s="19">
        <f t="shared" ca="1" si="86"/>
        <v>492850.14746262046</v>
      </c>
      <c r="AX180" s="19">
        <f t="shared" ca="1" si="84"/>
        <v>494045.87282146461</v>
      </c>
      <c r="AY180" s="19">
        <f t="shared" ca="1" si="84"/>
        <v>495168.002093549</v>
      </c>
      <c r="AZ180" s="19">
        <f t="shared" ca="1" si="84"/>
        <v>496293.48150206584</v>
      </c>
      <c r="BA180" s="19">
        <f t="shared" ca="1" si="84"/>
        <v>497351.57041502721</v>
      </c>
      <c r="BB180" s="19">
        <f t="shared" ca="1" si="84"/>
        <v>498414.59997478966</v>
      </c>
      <c r="BC180" s="19">
        <f t="shared" ca="1" si="84"/>
        <v>499448.4759696222</v>
      </c>
      <c r="BD180" s="19">
        <f t="shared" ca="1" si="84"/>
        <v>500358.53851041361</v>
      </c>
      <c r="BE180" s="19">
        <f t="shared" ca="1" si="84"/>
        <v>501341.12760322331</v>
      </c>
      <c r="BF180" s="19">
        <f t="shared" ca="1" si="84"/>
        <v>502268.24219881039</v>
      </c>
      <c r="BG180" s="19">
        <f t="shared" ca="1" si="84"/>
        <v>503202.89508045162</v>
      </c>
      <c r="BH180" s="19">
        <f t="shared" ca="1" si="84"/>
        <v>504085.8572249756</v>
      </c>
      <c r="BI180" s="19">
        <f t="shared" ca="1" si="84"/>
        <v>504977.03373224824</v>
      </c>
      <c r="BJ180" s="19">
        <f t="shared" ca="1" si="84"/>
        <v>505847.63001149049</v>
      </c>
      <c r="BK180" s="19" t="str">
        <f t="shared" ca="1" si="84"/>
        <v/>
      </c>
      <c r="BL180" s="19" t="str">
        <f t="shared" ca="1" si="84"/>
        <v/>
      </c>
      <c r="BM180" s="19" t="str">
        <f t="shared" ca="1" si="84"/>
        <v/>
      </c>
      <c r="BN180" s="19" t="str">
        <f t="shared" ca="1" si="85"/>
        <v/>
      </c>
      <c r="BO180" s="19" t="str">
        <f t="shared" ca="1" si="85"/>
        <v/>
      </c>
      <c r="BP180" s="19" t="str">
        <f t="shared" ca="1" si="85"/>
        <v/>
      </c>
      <c r="BQ180" s="20" t="str">
        <f t="shared" ca="1" si="85"/>
        <v/>
      </c>
    </row>
    <row r="181" spans="10:69" x14ac:dyDescent="0.25">
      <c r="J181" s="85">
        <f t="shared" ca="1" si="62"/>
        <v>131208.63178118604</v>
      </c>
      <c r="K181" s="86">
        <f t="shared" ca="1" si="63"/>
        <v>125188.47905516457</v>
      </c>
      <c r="L181" s="86">
        <f t="shared" ca="1" si="64"/>
        <v>125188.47905516457</v>
      </c>
      <c r="M181" s="86">
        <f t="shared" ca="1" si="65"/>
        <v>113951.87903951439</v>
      </c>
      <c r="N181" s="86">
        <f t="shared" ca="1" si="66"/>
        <v>108712.11132003728</v>
      </c>
      <c r="O181" s="87">
        <f t="shared" ca="1" si="67"/>
        <v>0</v>
      </c>
      <c r="P181" s="48">
        <f t="shared" ca="1" si="81"/>
        <v>598505.91075813421</v>
      </c>
      <c r="Q181" s="49">
        <f t="shared" si="87"/>
        <v>1</v>
      </c>
      <c r="R181" s="49">
        <f t="shared" si="88"/>
        <v>0.97</v>
      </c>
      <c r="S181" s="50">
        <f t="array" aca="1" ref="S181" ca="1">IF($U181=0,0,SUM(OFFSET($AH181,0,$W181,1,$U181)/OFFSET($AH$3,0,0,1,$U181)))</f>
        <v>617016.40284343739</v>
      </c>
      <c r="T181" s="51">
        <f t="array" aca="1" ref="T181" ca="1">IF(U181=0,0,SUM(OFFSET(AH181,0,W181,1,U181)))</f>
        <v>678761.06398431805</v>
      </c>
      <c r="U181" s="51">
        <f t="shared" ca="1" si="77"/>
        <v>5</v>
      </c>
      <c r="V181" s="46">
        <f t="shared" ca="1" si="74"/>
        <v>2170450.9453752311</v>
      </c>
      <c r="W181" s="52">
        <f t="shared" ca="1" si="71"/>
        <v>16</v>
      </c>
      <c r="X181" s="55">
        <v>293</v>
      </c>
      <c r="Y181" s="19">
        <v>21</v>
      </c>
      <c r="Z181" s="44">
        <v>2.4333508E-2</v>
      </c>
      <c r="AA181" s="17">
        <v>43951</v>
      </c>
      <c r="AB181" s="19">
        <v>57</v>
      </c>
      <c r="AC181" s="19">
        <v>75000</v>
      </c>
      <c r="AD181" s="18" t="s">
        <v>17</v>
      </c>
      <c r="AE181" s="18" t="s">
        <v>24</v>
      </c>
      <c r="AF181" s="20">
        <f t="shared" ca="1" si="75"/>
        <v>2849212.0093595493</v>
      </c>
      <c r="AG181" s="40"/>
      <c r="AH181" s="19">
        <f t="shared" ca="1" si="86"/>
        <v>129123.32685119999</v>
      </c>
      <c r="AI181" s="19">
        <f t="shared" ca="1" si="86"/>
        <v>127662.03886203001</v>
      </c>
      <c r="AJ181" s="19">
        <f t="shared" ca="1" si="86"/>
        <v>131829.45627588002</v>
      </c>
      <c r="AK181" s="19">
        <f t="shared" ca="1" si="86"/>
        <v>136215.69276042</v>
      </c>
      <c r="AL181" s="19">
        <f t="shared" ca="1" si="86"/>
        <v>145425.25636694999</v>
      </c>
      <c r="AM181" s="19">
        <f t="shared" ca="1" si="86"/>
        <v>143938.60069569002</v>
      </c>
      <c r="AN181" s="19">
        <f t="shared" ca="1" si="86"/>
        <v>138445.31126468998</v>
      </c>
      <c r="AO181" s="19">
        <f t="shared" ca="1" si="86"/>
        <v>134424.44240276999</v>
      </c>
      <c r="AP181" s="19">
        <f t="shared" ca="1" si="86"/>
        <v>139162.17641037001</v>
      </c>
      <c r="AQ181" s="19">
        <f t="shared" ca="1" si="86"/>
        <v>135132.72998688</v>
      </c>
      <c r="AR181" s="19">
        <f t="shared" ca="1" si="86"/>
        <v>138388.37085596999</v>
      </c>
      <c r="AS181" s="19">
        <f t="shared" ca="1" si="86"/>
        <v>135748.67190813</v>
      </c>
      <c r="AT181" s="19">
        <f t="shared" ca="1" si="86"/>
        <v>134297.23898970001</v>
      </c>
      <c r="AU181" s="19">
        <f t="shared" ca="1" si="86"/>
        <v>132080.39557713</v>
      </c>
      <c r="AV181" s="19">
        <f t="shared" ca="1" si="86"/>
        <v>133573.43879423998</v>
      </c>
      <c r="AW181" s="19">
        <f t="shared" ref="AW181:BL196" ca="1" si="89">IF(AW$4&lt;=$Y181,(VLOOKUP(DATE(YEAR($AA181),MONTH($AA181)+AW$4,DAY($AA181)),INDIRECT($AF$3),IF($AD181="USD",2,IF($AD181="EUR",3,IF($AD181="YEN",4,5))),0))*$Z181*$AC181,"")</f>
        <v>135003.79737318133</v>
      </c>
      <c r="AX181" s="19">
        <f t="shared" ca="1" si="89"/>
        <v>135266.63070225363</v>
      </c>
      <c r="AY181" s="19">
        <f t="shared" ca="1" si="89"/>
        <v>135513.30207002352</v>
      </c>
      <c r="AZ181" s="19">
        <f t="shared" ca="1" si="89"/>
        <v>135760.72427047498</v>
      </c>
      <c r="BA181" s="19">
        <f t="shared" ca="1" si="89"/>
        <v>135993.34430218337</v>
      </c>
      <c r="BB181" s="19">
        <f t="shared" ca="1" si="89"/>
        <v>136227.06263938255</v>
      </c>
      <c r="BC181" s="19" t="str">
        <f t="shared" ca="1" si="89"/>
        <v/>
      </c>
      <c r="BD181" s="19" t="str">
        <f t="shared" ca="1" si="89"/>
        <v/>
      </c>
      <c r="BE181" s="19" t="str">
        <f t="shared" ca="1" si="89"/>
        <v/>
      </c>
      <c r="BF181" s="19" t="str">
        <f t="shared" ca="1" si="89"/>
        <v/>
      </c>
      <c r="BG181" s="19" t="str">
        <f t="shared" ca="1" si="89"/>
        <v/>
      </c>
      <c r="BH181" s="19" t="str">
        <f t="shared" ca="1" si="89"/>
        <v/>
      </c>
      <c r="BI181" s="19" t="str">
        <f t="shared" ca="1" si="89"/>
        <v/>
      </c>
      <c r="BJ181" s="19" t="str">
        <f t="shared" ca="1" si="89"/>
        <v/>
      </c>
      <c r="BK181" s="19" t="str">
        <f t="shared" ca="1" si="89"/>
        <v/>
      </c>
      <c r="BL181" s="19" t="str">
        <f t="shared" ca="1" si="89"/>
        <v/>
      </c>
      <c r="BM181" s="19" t="str">
        <f t="shared" ref="BM181:BQ196" ca="1" si="90">IF(BM$4&lt;=$Y181,(VLOOKUP(DATE(YEAR($AA181),MONTH($AA181)+BM$4,DAY($AA181)),INDIRECT($AF$3),IF($AD181="USD",2,IF($AD181="EUR",3,IF($AD181="YEN",4,5))),0))*$Z181*$AC181,"")</f>
        <v/>
      </c>
      <c r="BN181" s="19" t="str">
        <f t="shared" ca="1" si="85"/>
        <v/>
      </c>
      <c r="BO181" s="19" t="str">
        <f t="shared" ca="1" si="85"/>
        <v/>
      </c>
      <c r="BP181" s="19" t="str">
        <f t="shared" ca="1" si="85"/>
        <v/>
      </c>
      <c r="BQ181" s="20" t="str">
        <f t="shared" ca="1" si="85"/>
        <v/>
      </c>
    </row>
    <row r="182" spans="10:69" x14ac:dyDescent="0.25">
      <c r="J182" s="85">
        <f t="shared" ca="1" si="62"/>
        <v>725313.06759887922</v>
      </c>
      <c r="K182" s="86">
        <f t="shared" ca="1" si="63"/>
        <v>692072.2395326189</v>
      </c>
      <c r="L182" s="86">
        <f t="shared" ca="1" si="64"/>
        <v>692072.2395326189</v>
      </c>
      <c r="M182" s="86">
        <f t="shared" ca="1" si="65"/>
        <v>630018.10762155743</v>
      </c>
      <c r="N182" s="86">
        <f t="shared" ca="1" si="66"/>
        <v>601077.02623818908</v>
      </c>
      <c r="O182" s="87">
        <f t="shared" ca="1" si="67"/>
        <v>573435.29361096362</v>
      </c>
      <c r="P182" s="48">
        <f t="shared" ca="1" si="81"/>
        <v>9319292.1944902427</v>
      </c>
      <c r="Q182" s="49">
        <f t="shared" si="87"/>
        <v>0.98</v>
      </c>
      <c r="R182" s="49">
        <f t="shared" si="88"/>
        <v>0.97</v>
      </c>
      <c r="S182" s="50">
        <f t="array" aca="1" ref="S182" ca="1">IF($U182=0,0,SUM(OFFSET($AH182,0,$W182,1,$U182)/OFFSET($AH$3,0,0,1,$U182)))</f>
        <v>9803589.516610818</v>
      </c>
      <c r="T182" s="51">
        <f t="array" aca="1" ref="T182" ca="1">IF(U182=0,0,SUM(OFFSET(AH182,0,W182,1,U182)))</f>
        <v>14710934.973246325</v>
      </c>
      <c r="U182" s="51">
        <f t="shared" ca="1" si="77"/>
        <v>19</v>
      </c>
      <c r="V182" s="46">
        <f t="shared" ca="1" si="74"/>
        <v>11482579.860557001</v>
      </c>
      <c r="W182" s="52">
        <f t="shared" ca="1" si="71"/>
        <v>15</v>
      </c>
      <c r="X182" s="55">
        <v>59</v>
      </c>
      <c r="Y182" s="19">
        <v>34</v>
      </c>
      <c r="Z182" s="44">
        <v>2.0625035E-2</v>
      </c>
      <c r="AA182" s="17">
        <v>43953</v>
      </c>
      <c r="AB182" s="19">
        <v>80</v>
      </c>
      <c r="AC182" s="19">
        <v>500000</v>
      </c>
      <c r="AD182" s="18" t="s">
        <v>17</v>
      </c>
      <c r="AE182" s="18" t="s">
        <v>20</v>
      </c>
      <c r="AF182" s="20">
        <f t="shared" ca="1" si="75"/>
        <v>26193514.833803322</v>
      </c>
      <c r="AG182" s="40"/>
      <c r="AH182" s="19">
        <f t="shared" ref="AH182:AW197" ca="1" si="91">IF(AH$4&lt;=$Y182,(VLOOKUP(DATE(YEAR($AA182),MONTH($AA182)+AH$4,DAY($AA182)),INDIRECT($AF$3),IF($AD182="USD",2,IF($AD182="EUR",3,IF($AD182="YEN",4,5))),0))*$Z182*$AC182,"")</f>
        <v>718900.03244949994</v>
      </c>
      <c r="AI182" s="19">
        <f t="shared" ca="1" si="91"/>
        <v>726427.13897275005</v>
      </c>
      <c r="AJ182" s="19">
        <f t="shared" ca="1" si="91"/>
        <v>757207.94120675011</v>
      </c>
      <c r="AK182" s="19">
        <f t="shared" ca="1" si="91"/>
        <v>758845.56898575008</v>
      </c>
      <c r="AL182" s="19">
        <f t="shared" ca="1" si="91"/>
        <v>796924.53985449998</v>
      </c>
      <c r="AM182" s="19">
        <f t="shared" ca="1" si="91"/>
        <v>818115.73206525005</v>
      </c>
      <c r="AN182" s="19">
        <f t="shared" ca="1" si="91"/>
        <v>787054.42935525009</v>
      </c>
      <c r="AO182" s="19">
        <f t="shared" ca="1" si="91"/>
        <v>761844.44907474995</v>
      </c>
      <c r="AP182" s="19">
        <f t="shared" ca="1" si="91"/>
        <v>778649.7275927501</v>
      </c>
      <c r="AQ182" s="19">
        <f t="shared" ca="1" si="91"/>
        <v>763588.29578399984</v>
      </c>
      <c r="AR182" s="19">
        <f t="shared" ca="1" si="91"/>
        <v>781764.10787774995</v>
      </c>
      <c r="AS182" s="19">
        <f t="shared" ca="1" si="91"/>
        <v>771841.40353925002</v>
      </c>
      <c r="AT182" s="19">
        <f t="shared" ca="1" si="91"/>
        <v>755300.12546925002</v>
      </c>
      <c r="AU182" s="19">
        <f t="shared" ca="1" si="91"/>
        <v>751871.21340050013</v>
      </c>
      <c r="AV182" s="19">
        <f t="shared" ca="1" si="91"/>
        <v>754245.15492900007</v>
      </c>
      <c r="AW182" s="19">
        <f t="shared" ca="1" si="89"/>
        <v>763005.54134113109</v>
      </c>
      <c r="AX182" s="19">
        <f t="shared" ca="1" si="89"/>
        <v>764439.14528639801</v>
      </c>
      <c r="AY182" s="19">
        <f t="shared" ca="1" si="89"/>
        <v>765875.91191339632</v>
      </c>
      <c r="AZ182" s="19">
        <f t="shared" ca="1" si="89"/>
        <v>767225.65941027296</v>
      </c>
      <c r="BA182" s="19">
        <f t="shared" ca="1" si="89"/>
        <v>768580.77227428241</v>
      </c>
      <c r="BB182" s="19">
        <f t="shared" ca="1" si="89"/>
        <v>769897.84612081526</v>
      </c>
      <c r="BC182" s="19">
        <f t="shared" ca="1" si="89"/>
        <v>771056.4972326532</v>
      </c>
      <c r="BD182" s="19">
        <f t="shared" ca="1" si="89"/>
        <v>772306.77537833236</v>
      </c>
      <c r="BE182" s="19">
        <f t="shared" ca="1" si="89"/>
        <v>773485.80690194108</v>
      </c>
      <c r="BF182" s="19">
        <f t="shared" ca="1" si="89"/>
        <v>774673.79404841829</v>
      </c>
      <c r="BG182" s="19">
        <f t="shared" ca="1" si="89"/>
        <v>775795.51246580586</v>
      </c>
      <c r="BH182" s="19">
        <f t="shared" ca="1" si="89"/>
        <v>776927.12122599164</v>
      </c>
      <c r="BI182" s="19">
        <f t="shared" ca="1" si="89"/>
        <v>778032.08118035074</v>
      </c>
      <c r="BJ182" s="19">
        <f t="shared" ca="1" si="89"/>
        <v>779077.17974647565</v>
      </c>
      <c r="BK182" s="19">
        <f t="shared" ca="1" si="89"/>
        <v>780133.20439842693</v>
      </c>
      <c r="BL182" s="19">
        <f t="shared" ca="1" si="89"/>
        <v>781133.02175299439</v>
      </c>
      <c r="BM182" s="19">
        <f t="shared" ca="1" si="90"/>
        <v>782144.26183717279</v>
      </c>
      <c r="BN182" s="19">
        <f t="shared" ca="1" si="85"/>
        <v>783134.1675946879</v>
      </c>
      <c r="BO182" s="19">
        <f t="shared" ca="1" si="85"/>
        <v>784010.67313677701</v>
      </c>
      <c r="BP182" s="19" t="str">
        <f t="shared" ca="1" si="85"/>
        <v/>
      </c>
      <c r="BQ182" s="20" t="str">
        <f t="shared" ca="1" si="85"/>
        <v/>
      </c>
    </row>
    <row r="183" spans="10:69" x14ac:dyDescent="0.25">
      <c r="J183" s="85">
        <f t="shared" ca="1" si="62"/>
        <v>72743.148769378138</v>
      </c>
      <c r="K183" s="86">
        <f t="shared" ca="1" si="63"/>
        <v>69439.803761572402</v>
      </c>
      <c r="L183" s="86">
        <f t="shared" ca="1" si="64"/>
        <v>69439.803761572402</v>
      </c>
      <c r="M183" s="86">
        <f t="shared" ca="1" si="65"/>
        <v>63267.200994729981</v>
      </c>
      <c r="N183" s="86">
        <f t="shared" ca="1" si="66"/>
        <v>60385.704737872788</v>
      </c>
      <c r="O183" s="87">
        <f t="shared" ca="1" si="67"/>
        <v>57631.68751187859</v>
      </c>
      <c r="P183" s="48">
        <f t="shared" ca="1" si="81"/>
        <v>937369.45086384332</v>
      </c>
      <c r="Q183" s="49">
        <f t="shared" si="87"/>
        <v>0.98</v>
      </c>
      <c r="R183" s="49">
        <f t="shared" si="88"/>
        <v>0.5</v>
      </c>
      <c r="S183" s="50">
        <f t="array" aca="1" ref="S183" ca="1">IF($U183=0,0,SUM(OFFSET($AH183,0,$W183,1,$U183)/OFFSET($AH$3,0,0,1,$U183)))</f>
        <v>1912998.879313966</v>
      </c>
      <c r="T183" s="51">
        <f t="array" aca="1" ref="T183" ca="1">IF(U183=0,0,SUM(OFFSET(AH183,0,W183,1,U183)))</f>
        <v>2872034.7767206039</v>
      </c>
      <c r="U183" s="51">
        <f t="shared" ca="1" si="77"/>
        <v>19</v>
      </c>
      <c r="V183" s="46">
        <f t="shared" ca="1" si="74"/>
        <v>2265255.8655404802</v>
      </c>
      <c r="W183" s="52">
        <f t="shared" ca="1" si="71"/>
        <v>15</v>
      </c>
      <c r="X183" s="55">
        <v>241</v>
      </c>
      <c r="Y183" s="19">
        <v>34</v>
      </c>
      <c r="Z183" s="44">
        <v>1.7149456E-2</v>
      </c>
      <c r="AA183" s="17">
        <v>43960</v>
      </c>
      <c r="AB183" s="19">
        <v>80</v>
      </c>
      <c r="AC183" s="19">
        <v>100000</v>
      </c>
      <c r="AD183" s="18" t="s">
        <v>19</v>
      </c>
      <c r="AE183" s="18" t="s">
        <v>20</v>
      </c>
      <c r="AF183" s="20">
        <f t="shared" ca="1" si="75"/>
        <v>5137290.6422610842</v>
      </c>
      <c r="AG183" s="40"/>
      <c r="AH183" s="19">
        <f t="shared" ca="1" si="91"/>
        <v>132369.96257616</v>
      </c>
      <c r="AI183" s="19">
        <f t="shared" ca="1" si="91"/>
        <v>137892.25890272</v>
      </c>
      <c r="AJ183" s="19">
        <f t="shared" ca="1" si="91"/>
        <v>149495.58083232003</v>
      </c>
      <c r="AK183" s="19">
        <f t="shared" ca="1" si="91"/>
        <v>153893.90181264002</v>
      </c>
      <c r="AL183" s="19">
        <f t="shared" ca="1" si="91"/>
        <v>157258.79657440001</v>
      </c>
      <c r="AM183" s="19">
        <f t="shared" ca="1" si="91"/>
        <v>156662.68148383999</v>
      </c>
      <c r="AN183" s="19">
        <f t="shared" ca="1" si="91"/>
        <v>152980.69328064</v>
      </c>
      <c r="AO183" s="19">
        <f t="shared" ca="1" si="91"/>
        <v>155705.39884992002</v>
      </c>
      <c r="AP183" s="19">
        <f t="shared" ca="1" si="91"/>
        <v>153319.39503663999</v>
      </c>
      <c r="AQ183" s="19">
        <f t="shared" ca="1" si="91"/>
        <v>152515.94302304002</v>
      </c>
      <c r="AR183" s="19">
        <f t="shared" ca="1" si="91"/>
        <v>157121.94391552001</v>
      </c>
      <c r="AS183" s="19">
        <f t="shared" ca="1" si="91"/>
        <v>153497.9208736</v>
      </c>
      <c r="AT183" s="19">
        <f t="shared" ca="1" si="91"/>
        <v>152018.43730448</v>
      </c>
      <c r="AU183" s="19">
        <f t="shared" ca="1" si="91"/>
        <v>152245.15311280001</v>
      </c>
      <c r="AV183" s="19">
        <f t="shared" ca="1" si="91"/>
        <v>148277.79796176002</v>
      </c>
      <c r="AW183" s="19">
        <f t="shared" ca="1" si="89"/>
        <v>148455.40565179213</v>
      </c>
      <c r="AX183" s="19">
        <f t="shared" ca="1" si="89"/>
        <v>148799.57948908373</v>
      </c>
      <c r="AY183" s="19">
        <f t="shared" ca="1" si="89"/>
        <v>149144.58617858108</v>
      </c>
      <c r="AZ183" s="19">
        <f t="shared" ca="1" si="89"/>
        <v>149468.7623500496</v>
      </c>
      <c r="BA183" s="19">
        <f t="shared" ca="1" si="89"/>
        <v>149794.28881538569</v>
      </c>
      <c r="BB183" s="19">
        <f t="shared" ca="1" si="89"/>
        <v>150110.73507586154</v>
      </c>
      <c r="BC183" s="19">
        <f t="shared" ca="1" si="89"/>
        <v>150389.16362844469</v>
      </c>
      <c r="BD183" s="19">
        <f t="shared" ca="1" si="89"/>
        <v>150689.65724450824</v>
      </c>
      <c r="BE183" s="19">
        <f t="shared" ca="1" si="89"/>
        <v>150973.07066887734</v>
      </c>
      <c r="BF183" s="19">
        <f t="shared" ca="1" si="89"/>
        <v>151258.6782945719</v>
      </c>
      <c r="BG183" s="19">
        <f t="shared" ca="1" si="89"/>
        <v>151528.39133169508</v>
      </c>
      <c r="BH183" s="19">
        <f t="shared" ca="1" si="89"/>
        <v>151800.51827876782</v>
      </c>
      <c r="BI183" s="19">
        <f t="shared" ca="1" si="89"/>
        <v>152066.27067649073</v>
      </c>
      <c r="BJ183" s="19">
        <f t="shared" ca="1" si="89"/>
        <v>152317.65601503625</v>
      </c>
      <c r="BK183" s="19">
        <f t="shared" ca="1" si="89"/>
        <v>152571.69856647833</v>
      </c>
      <c r="BL183" s="19">
        <f t="shared" ca="1" si="89"/>
        <v>152812.2459683053</v>
      </c>
      <c r="BM183" s="19">
        <f t="shared" ca="1" si="90"/>
        <v>153055.56710168446</v>
      </c>
      <c r="BN183" s="19">
        <f t="shared" ca="1" si="85"/>
        <v>153293.77918304456</v>
      </c>
      <c r="BO183" s="19">
        <f t="shared" ca="1" si="85"/>
        <v>153504.72220194552</v>
      </c>
      <c r="BP183" s="19" t="str">
        <f t="shared" ca="1" si="85"/>
        <v/>
      </c>
      <c r="BQ183" s="20" t="str">
        <f t="shared" ca="1" si="85"/>
        <v/>
      </c>
    </row>
    <row r="184" spans="10:69" x14ac:dyDescent="0.25">
      <c r="J184" s="85">
        <f t="shared" ca="1" si="62"/>
        <v>264105.9634758624</v>
      </c>
      <c r="K184" s="86">
        <f t="shared" ca="1" si="63"/>
        <v>251997.52611527598</v>
      </c>
      <c r="L184" s="86">
        <f t="shared" ca="1" si="64"/>
        <v>251997.52611527598</v>
      </c>
      <c r="M184" s="86">
        <f t="shared" ca="1" si="65"/>
        <v>229394.66520413445</v>
      </c>
      <c r="N184" s="86">
        <f t="shared" ca="1" si="66"/>
        <v>218853.57769269551</v>
      </c>
      <c r="O184" s="87">
        <f t="shared" ca="1" si="67"/>
        <v>208786.09172226166</v>
      </c>
      <c r="P184" s="48">
        <f t="shared" ca="1" si="81"/>
        <v>3393044.0337677612</v>
      </c>
      <c r="Q184" s="49">
        <f t="shared" si="87"/>
        <v>0.97</v>
      </c>
      <c r="R184" s="49">
        <f t="shared" si="88"/>
        <v>0.97</v>
      </c>
      <c r="S184" s="50">
        <f t="array" aca="1" ref="S184" ca="1">IF($U184=0,0,SUM(OFFSET($AH184,0,$W184,1,$U184)/OFFSET($AH$3,0,0,1,$U184)))</f>
        <v>3606168.5979038808</v>
      </c>
      <c r="T184" s="51">
        <f t="array" aca="1" ref="T184" ca="1">IF(U184=0,0,SUM(OFFSET(AH184,0,W184,1,U184)))</f>
        <v>5411201.6682850178</v>
      </c>
      <c r="U184" s="51">
        <f t="shared" ca="1" si="77"/>
        <v>19</v>
      </c>
      <c r="V184" s="46">
        <f t="shared" ca="1" si="74"/>
        <v>4207256.3953205999</v>
      </c>
      <c r="W184" s="52">
        <f t="shared" ca="1" si="71"/>
        <v>15</v>
      </c>
      <c r="X184" s="55">
        <v>155</v>
      </c>
      <c r="Y184" s="19">
        <v>34</v>
      </c>
      <c r="Z184" s="44">
        <v>5.0554885000000001E-2</v>
      </c>
      <c r="AA184" s="17">
        <v>43962</v>
      </c>
      <c r="AB184" s="19">
        <v>13</v>
      </c>
      <c r="AC184" s="19">
        <v>75000</v>
      </c>
      <c r="AD184" s="18" t="s">
        <v>17</v>
      </c>
      <c r="AE184" s="18" t="s">
        <v>22</v>
      </c>
      <c r="AF184" s="20">
        <f t="shared" ca="1" si="75"/>
        <v>9618458.0636056196</v>
      </c>
      <c r="AG184" s="40"/>
      <c r="AH184" s="19">
        <f t="shared" ca="1" si="91"/>
        <v>260174.26990466253</v>
      </c>
      <c r="AI184" s="19">
        <f t="shared" ca="1" si="91"/>
        <v>270076.07606797497</v>
      </c>
      <c r="AJ184" s="19">
        <f t="shared" ca="1" si="91"/>
        <v>279726.49806562503</v>
      </c>
      <c r="AK184" s="19">
        <f t="shared" ca="1" si="91"/>
        <v>286370.92660117499</v>
      </c>
      <c r="AL184" s="19">
        <f t="shared" ca="1" si="91"/>
        <v>292062.14278005005</v>
      </c>
      <c r="AM184" s="19">
        <f t="shared" ca="1" si="91"/>
        <v>289671.14949397498</v>
      </c>
      <c r="AN184" s="19">
        <f t="shared" ca="1" si="91"/>
        <v>279489.14288055</v>
      </c>
      <c r="AO184" s="19">
        <f t="shared" ca="1" si="91"/>
        <v>280108.31383458752</v>
      </c>
      <c r="AP184" s="19">
        <f t="shared" ca="1" si="91"/>
        <v>280020.72749632498</v>
      </c>
      <c r="AQ184" s="19">
        <f t="shared" ca="1" si="91"/>
        <v>280728.6222735375</v>
      </c>
      <c r="AR184" s="19">
        <f t="shared" ca="1" si="91"/>
        <v>292582.73170833749</v>
      </c>
      <c r="AS184" s="19">
        <f t="shared" ca="1" si="91"/>
        <v>281100.20067828748</v>
      </c>
      <c r="AT184" s="19">
        <f t="shared" ca="1" si="91"/>
        <v>273744.84407242498</v>
      </c>
      <c r="AU184" s="19">
        <f t="shared" ca="1" si="91"/>
        <v>282352.1924053125</v>
      </c>
      <c r="AV184" s="19">
        <f t="shared" ca="1" si="91"/>
        <v>279048.55705777497</v>
      </c>
      <c r="AW184" s="19">
        <f t="shared" ca="1" si="89"/>
        <v>280695.04036120995</v>
      </c>
      <c r="AX184" s="19">
        <f t="shared" ca="1" si="89"/>
        <v>281217.34766823234</v>
      </c>
      <c r="AY184" s="19">
        <f t="shared" ca="1" si="89"/>
        <v>281740.95050281438</v>
      </c>
      <c r="AZ184" s="19">
        <f t="shared" ca="1" si="89"/>
        <v>282232.96769788093</v>
      </c>
      <c r="BA184" s="19">
        <f t="shared" ca="1" si="89"/>
        <v>282727.06081446697</v>
      </c>
      <c r="BB184" s="19">
        <f t="shared" ca="1" si="89"/>
        <v>283207.39650500211</v>
      </c>
      <c r="BC184" s="19">
        <f t="shared" ca="1" si="89"/>
        <v>283630.0445382715</v>
      </c>
      <c r="BD184" s="19">
        <f t="shared" ca="1" si="89"/>
        <v>284086.2069277502</v>
      </c>
      <c r="BE184" s="19">
        <f t="shared" ca="1" si="89"/>
        <v>284516.45949206839</v>
      </c>
      <c r="BF184" s="19">
        <f t="shared" ca="1" si="89"/>
        <v>284950.06094799301</v>
      </c>
      <c r="BG184" s="19">
        <f t="shared" ca="1" si="89"/>
        <v>285359.54774232017</v>
      </c>
      <c r="BH184" s="19">
        <f t="shared" ca="1" si="89"/>
        <v>285772.71483770368</v>
      </c>
      <c r="BI184" s="19">
        <f t="shared" ca="1" si="89"/>
        <v>286176.21813701332</v>
      </c>
      <c r="BJ184" s="19">
        <f t="shared" ca="1" si="89"/>
        <v>286557.92029230128</v>
      </c>
      <c r="BK184" s="19">
        <f t="shared" ca="1" si="89"/>
        <v>286943.66967930412</v>
      </c>
      <c r="BL184" s="19">
        <f t="shared" ca="1" si="89"/>
        <v>287308.93879987038</v>
      </c>
      <c r="BM184" s="19">
        <f t="shared" ca="1" si="90"/>
        <v>287678.43081132194</v>
      </c>
      <c r="BN184" s="19">
        <f t="shared" ca="1" si="85"/>
        <v>288040.17503739434</v>
      </c>
      <c r="BO184" s="19">
        <f t="shared" ca="1" si="85"/>
        <v>288360.5174920985</v>
      </c>
      <c r="BP184" s="19" t="str">
        <f t="shared" ca="1" si="85"/>
        <v/>
      </c>
      <c r="BQ184" s="20" t="str">
        <f t="shared" ca="1" si="85"/>
        <v/>
      </c>
    </row>
    <row r="185" spans="10:69" x14ac:dyDescent="0.25">
      <c r="J185" s="85">
        <f t="shared" ca="1" si="62"/>
        <v>496646.53399932478</v>
      </c>
      <c r="K185" s="86">
        <f t="shared" ca="1" si="63"/>
        <v>474079.11739245721</v>
      </c>
      <c r="L185" s="86">
        <f t="shared" ca="1" si="64"/>
        <v>474079.11739245721</v>
      </c>
      <c r="M185" s="86">
        <f t="shared" ca="1" si="65"/>
        <v>431913.63390780252</v>
      </c>
      <c r="N185" s="86">
        <f t="shared" ca="1" si="66"/>
        <v>412231.59045944642</v>
      </c>
      <c r="O185" s="87">
        <f t="shared" ca="1" si="67"/>
        <v>393421.36478498625</v>
      </c>
      <c r="P185" s="48">
        <f t="shared" ca="1" si="81"/>
        <v>6185361.7442140328</v>
      </c>
      <c r="Q185" s="49">
        <f t="shared" si="87"/>
        <v>1</v>
      </c>
      <c r="R185" s="49">
        <f t="shared" si="88"/>
        <v>0.5</v>
      </c>
      <c r="S185" s="50">
        <f t="array" aca="1" ref="S185" ca="1">IF($U185=0,0,SUM(OFFSET($AH185,0,$W185,1,$U185)/OFFSET($AH$3,0,0,1,$U185)))</f>
        <v>12370723.488428066</v>
      </c>
      <c r="T185" s="51">
        <f t="array" aca="1" ref="T185" ca="1">IF(U185=0,0,SUM(OFFSET(AH185,0,W185,1,U185)))</f>
        <v>18185725.764494259</v>
      </c>
      <c r="U185" s="51">
        <f t="shared" ca="1" si="77"/>
        <v>18</v>
      </c>
      <c r="V185" s="46">
        <f t="shared" ca="1" si="74"/>
        <v>15102247.010074165</v>
      </c>
      <c r="W185" s="52">
        <f t="shared" ca="1" si="71"/>
        <v>15</v>
      </c>
      <c r="X185" s="55">
        <v>158</v>
      </c>
      <c r="Y185" s="19">
        <v>33</v>
      </c>
      <c r="Z185" s="44">
        <v>2.2927436999999998E-2</v>
      </c>
      <c r="AA185" s="17">
        <v>43972</v>
      </c>
      <c r="AB185" s="19">
        <v>57</v>
      </c>
      <c r="AC185" s="19">
        <v>500000</v>
      </c>
      <c r="AD185" s="18" t="s">
        <v>19</v>
      </c>
      <c r="AE185" s="18" t="s">
        <v>24</v>
      </c>
      <c r="AF185" s="20">
        <f t="shared" ca="1" si="75"/>
        <v>33287972.774568424</v>
      </c>
      <c r="AG185" s="40"/>
      <c r="AH185" s="19">
        <f t="shared" ca="1" si="91"/>
        <v>894223.92247694999</v>
      </c>
      <c r="AI185" s="19">
        <f t="shared" ca="1" si="91"/>
        <v>944498.05995869986</v>
      </c>
      <c r="AJ185" s="19">
        <f t="shared" ca="1" si="91"/>
        <v>1002228.19995285</v>
      </c>
      <c r="AK185" s="19">
        <f t="shared" ca="1" si="91"/>
        <v>1019787.1775792999</v>
      </c>
      <c r="AL185" s="19">
        <f t="shared" ca="1" si="91"/>
        <v>1049621.5049755499</v>
      </c>
      <c r="AM185" s="19">
        <f t="shared" ca="1" si="91"/>
        <v>1034764.5257995499</v>
      </c>
      <c r="AN185" s="19">
        <f t="shared" ca="1" si="91"/>
        <v>1029742.2707246999</v>
      </c>
      <c r="AO185" s="19">
        <f t="shared" ca="1" si="91"/>
        <v>1021971.01595355</v>
      </c>
      <c r="AP185" s="19">
        <f t="shared" ca="1" si="91"/>
        <v>1027841.5861974</v>
      </c>
      <c r="AQ185" s="19">
        <f t="shared" ca="1" si="91"/>
        <v>1013771.0181105</v>
      </c>
      <c r="AR185" s="19">
        <f t="shared" ca="1" si="91"/>
        <v>1051804.1969779499</v>
      </c>
      <c r="AS185" s="19">
        <f t="shared" ca="1" si="91"/>
        <v>1029107.1807197998</v>
      </c>
      <c r="AT185" s="19">
        <f t="shared" ca="1" si="91"/>
        <v>985814.44780454983</v>
      </c>
      <c r="AU185" s="19">
        <f t="shared" ca="1" si="91"/>
        <v>1006201.5247849498</v>
      </c>
      <c r="AV185" s="19">
        <f t="shared" ca="1" si="91"/>
        <v>990870.37805786391</v>
      </c>
      <c r="AW185" s="19">
        <f t="shared" ca="1" si="89"/>
        <v>993293.06799864955</v>
      </c>
      <c r="AX185" s="19">
        <f t="shared" ca="1" si="89"/>
        <v>995566.14652416017</v>
      </c>
      <c r="AY185" s="19">
        <f t="shared" ca="1" si="89"/>
        <v>997845.54316714383</v>
      </c>
      <c r="AZ185" s="19">
        <f t="shared" ca="1" si="89"/>
        <v>999988.04090503987</v>
      </c>
      <c r="BA185" s="19">
        <f t="shared" ca="1" si="89"/>
        <v>1002140.1493017949</v>
      </c>
      <c r="BB185" s="19">
        <f t="shared" ca="1" si="89"/>
        <v>1004232.8683373296</v>
      </c>
      <c r="BC185" s="19">
        <f t="shared" ca="1" si="89"/>
        <v>1006074.6783104877</v>
      </c>
      <c r="BD185" s="19">
        <f t="shared" ca="1" si="89"/>
        <v>1008062.9703359652</v>
      </c>
      <c r="BE185" s="19">
        <f t="shared" ca="1" si="89"/>
        <v>1009938.7306546568</v>
      </c>
      <c r="BF185" s="19">
        <f t="shared" ca="1" si="89"/>
        <v>1011829.4764780446</v>
      </c>
      <c r="BG185" s="19">
        <f t="shared" ca="1" si="89"/>
        <v>1013615.41558703</v>
      </c>
      <c r="BH185" s="19">
        <f t="shared" ca="1" si="89"/>
        <v>1015417.7393189538</v>
      </c>
      <c r="BI185" s="19">
        <f t="shared" ca="1" si="89"/>
        <v>1017178.2232056445</v>
      </c>
      <c r="BJ185" s="19">
        <f t="shared" ca="1" si="89"/>
        <v>1018843.869426892</v>
      </c>
      <c r="BK185" s="19">
        <f t="shared" ca="1" si="89"/>
        <v>1020527.4478075547</v>
      </c>
      <c r="BL185" s="19">
        <f t="shared" ca="1" si="89"/>
        <v>1022121.8872511275</v>
      </c>
      <c r="BM185" s="19">
        <f t="shared" ca="1" si="90"/>
        <v>1023734.998260065</v>
      </c>
      <c r="BN185" s="19">
        <f t="shared" ca="1" si="90"/>
        <v>1025314.5116237202</v>
      </c>
      <c r="BO185" s="19" t="str">
        <f t="shared" ca="1" si="90"/>
        <v/>
      </c>
      <c r="BP185" s="19" t="str">
        <f t="shared" ca="1" si="90"/>
        <v/>
      </c>
      <c r="BQ185" s="20" t="str">
        <f t="shared" ca="1" si="90"/>
        <v/>
      </c>
    </row>
    <row r="186" spans="10:69" x14ac:dyDescent="0.25">
      <c r="J186" s="85">
        <f t="shared" ca="1" si="62"/>
        <v>0</v>
      </c>
      <c r="K186" s="86">
        <f t="shared" ca="1" si="63"/>
        <v>0</v>
      </c>
      <c r="L186" s="86">
        <f t="shared" ca="1" si="64"/>
        <v>0</v>
      </c>
      <c r="M186" s="86">
        <f t="shared" ca="1" si="65"/>
        <v>0</v>
      </c>
      <c r="N186" s="86">
        <f t="shared" ca="1" si="66"/>
        <v>0</v>
      </c>
      <c r="O186" s="87">
        <f t="shared" ca="1" si="67"/>
        <v>0</v>
      </c>
      <c r="P186" s="48">
        <f t="shared" ca="1" si="81"/>
        <v>0</v>
      </c>
      <c r="Q186" s="49">
        <f t="shared" si="87"/>
        <v>0.95</v>
      </c>
      <c r="R186" s="49">
        <f t="shared" si="88"/>
        <v>0.995</v>
      </c>
      <c r="S186" s="50">
        <f t="array" aca="1" ref="S186" ca="1">IF($U186=0,0,SUM(OFFSET($AH186,0,$W186,1,$U186)/OFFSET($AH$3,0,0,1,$U186)))</f>
        <v>0</v>
      </c>
      <c r="T186" s="51">
        <f t="array" aca="1" ref="T186" ca="1">IF(U186=0,0,SUM(OFFSET(AH186,0,W186,1,U186)))</f>
        <v>0</v>
      </c>
      <c r="U186" s="51">
        <f t="shared" ca="1" si="77"/>
        <v>0</v>
      </c>
      <c r="V186" s="46">
        <f t="shared" ca="1" si="74"/>
        <v>79012.149370686006</v>
      </c>
      <c r="W186" s="52">
        <f t="shared" ca="1" si="71"/>
        <v>15</v>
      </c>
      <c r="X186" s="55">
        <v>22</v>
      </c>
      <c r="Y186" s="19">
        <v>9</v>
      </c>
      <c r="Z186" s="44">
        <v>8.8979780000000008E-3</v>
      </c>
      <c r="AA186" s="17">
        <v>43973</v>
      </c>
      <c r="AB186" s="19">
        <v>100</v>
      </c>
      <c r="AC186" s="19">
        <v>1400000</v>
      </c>
      <c r="AD186" s="18" t="s">
        <v>25</v>
      </c>
      <c r="AE186" s="18" t="s">
        <v>18</v>
      </c>
      <c r="AF186" s="20">
        <f t="shared" ca="1" si="75"/>
        <v>79012.149370686006</v>
      </c>
      <c r="AG186" s="40"/>
      <c r="AH186" s="19">
        <f t="shared" ca="1" si="91"/>
        <v>8103.9491372140019</v>
      </c>
      <c r="AI186" s="19">
        <f t="shared" ca="1" si="91"/>
        <v>8240.9281697372026</v>
      </c>
      <c r="AJ186" s="19">
        <f t="shared" ca="1" si="91"/>
        <v>8748.6948434984006</v>
      </c>
      <c r="AK186" s="19">
        <f t="shared" ca="1" si="91"/>
        <v>9102.1919338868011</v>
      </c>
      <c r="AL186" s="19">
        <f t="shared" ca="1" si="91"/>
        <v>9146.9131713147999</v>
      </c>
      <c r="AM186" s="19">
        <f t="shared" ca="1" si="91"/>
        <v>9118.7848832611999</v>
      </c>
      <c r="AN186" s="19">
        <f t="shared" ca="1" si="91"/>
        <v>8982.6903097512004</v>
      </c>
      <c r="AO186" s="19">
        <f t="shared" ca="1" si="91"/>
        <v>8827.6857533956008</v>
      </c>
      <c r="AP186" s="19">
        <f t="shared" ca="1" si="91"/>
        <v>8740.3111686268003</v>
      </c>
      <c r="AQ186" s="19" t="str">
        <f t="shared" ca="1" si="91"/>
        <v/>
      </c>
      <c r="AR186" s="19" t="str">
        <f t="shared" ca="1" si="91"/>
        <v/>
      </c>
      <c r="AS186" s="19" t="str">
        <f t="shared" ca="1" si="91"/>
        <v/>
      </c>
      <c r="AT186" s="19" t="str">
        <f t="shared" ca="1" si="91"/>
        <v/>
      </c>
      <c r="AU186" s="19" t="str">
        <f t="shared" ca="1" si="91"/>
        <v/>
      </c>
      <c r="AV186" s="19" t="str">
        <f t="shared" ca="1" si="91"/>
        <v/>
      </c>
      <c r="AW186" s="19" t="str">
        <f t="shared" ca="1" si="89"/>
        <v/>
      </c>
      <c r="AX186" s="19" t="str">
        <f t="shared" ca="1" si="89"/>
        <v/>
      </c>
      <c r="AY186" s="19" t="str">
        <f t="shared" ca="1" si="89"/>
        <v/>
      </c>
      <c r="AZ186" s="19" t="str">
        <f t="shared" ca="1" si="89"/>
        <v/>
      </c>
      <c r="BA186" s="19" t="str">
        <f t="shared" ca="1" si="89"/>
        <v/>
      </c>
      <c r="BB186" s="19" t="str">
        <f t="shared" ca="1" si="89"/>
        <v/>
      </c>
      <c r="BC186" s="19" t="str">
        <f t="shared" ca="1" si="89"/>
        <v/>
      </c>
      <c r="BD186" s="19" t="str">
        <f t="shared" ca="1" si="89"/>
        <v/>
      </c>
      <c r="BE186" s="19" t="str">
        <f t="shared" ca="1" si="89"/>
        <v/>
      </c>
      <c r="BF186" s="19" t="str">
        <f t="shared" ca="1" si="89"/>
        <v/>
      </c>
      <c r="BG186" s="19" t="str">
        <f t="shared" ca="1" si="89"/>
        <v/>
      </c>
      <c r="BH186" s="19" t="str">
        <f t="shared" ca="1" si="89"/>
        <v/>
      </c>
      <c r="BI186" s="19" t="str">
        <f t="shared" ca="1" si="89"/>
        <v/>
      </c>
      <c r="BJ186" s="19" t="str">
        <f t="shared" ca="1" si="89"/>
        <v/>
      </c>
      <c r="BK186" s="19" t="str">
        <f t="shared" ca="1" si="89"/>
        <v/>
      </c>
      <c r="BL186" s="19" t="str">
        <f t="shared" ca="1" si="89"/>
        <v/>
      </c>
      <c r="BM186" s="19" t="str">
        <f t="shared" ca="1" si="90"/>
        <v/>
      </c>
      <c r="BN186" s="19" t="str">
        <f t="shared" ca="1" si="90"/>
        <v/>
      </c>
      <c r="BO186" s="19" t="str">
        <f t="shared" ca="1" si="90"/>
        <v/>
      </c>
      <c r="BP186" s="19" t="str">
        <f t="shared" ca="1" si="90"/>
        <v/>
      </c>
      <c r="BQ186" s="20" t="str">
        <f t="shared" ca="1" si="90"/>
        <v/>
      </c>
    </row>
    <row r="187" spans="10:69" x14ac:dyDescent="0.25">
      <c r="J187" s="85">
        <f t="shared" ca="1" si="62"/>
        <v>311334.94078510458</v>
      </c>
      <c r="K187" s="86">
        <f t="shared" ca="1" si="63"/>
        <v>297054.76814557298</v>
      </c>
      <c r="L187" s="86">
        <f t="shared" ca="1" si="64"/>
        <v>297054.76814557298</v>
      </c>
      <c r="M187" s="86">
        <f t="shared" ca="1" si="65"/>
        <v>270399.64190502046</v>
      </c>
      <c r="N187" s="86">
        <f t="shared" ca="1" si="66"/>
        <v>0</v>
      </c>
      <c r="O187" s="87">
        <f t="shared" ca="1" si="67"/>
        <v>0</v>
      </c>
      <c r="P187" s="48">
        <f t="shared" ca="1" si="81"/>
        <v>1162219.4467422385</v>
      </c>
      <c r="Q187" s="49">
        <f t="shared" si="87"/>
        <v>0.97</v>
      </c>
      <c r="R187" s="49">
        <f t="shared" si="88"/>
        <v>0.97</v>
      </c>
      <c r="S187" s="50">
        <f t="array" aca="1" ref="S187" ca="1">IF($U187=0,0,SUM(OFFSET($AH187,0,$W187,1,$U187)/OFFSET($AH$3,0,0,1,$U187)))</f>
        <v>1235221.0083348267</v>
      </c>
      <c r="T187" s="51">
        <f t="array" aca="1" ref="T187" ca="1">IF(U187=0,0,SUM(OFFSET(AH187,0,W187,1,U187)))</f>
        <v>1327181.9678342189</v>
      </c>
      <c r="U187" s="51">
        <f t="shared" ca="1" si="77"/>
        <v>4</v>
      </c>
      <c r="V187" s="46">
        <f t="shared" ca="1" si="74"/>
        <v>4966456.0105588892</v>
      </c>
      <c r="W187" s="52">
        <f t="shared" ca="1" si="71"/>
        <v>15</v>
      </c>
      <c r="X187" s="55">
        <v>276</v>
      </c>
      <c r="Y187" s="19">
        <v>19</v>
      </c>
      <c r="Z187" s="44">
        <v>4.4665786999999998E-2</v>
      </c>
      <c r="AA187" s="17">
        <v>43973</v>
      </c>
      <c r="AB187" s="19">
        <v>13</v>
      </c>
      <c r="AC187" s="19">
        <v>100000</v>
      </c>
      <c r="AD187" s="18" t="s">
        <v>17</v>
      </c>
      <c r="AE187" s="18" t="s">
        <v>22</v>
      </c>
      <c r="AF187" s="20">
        <f t="shared" ca="1" si="75"/>
        <v>6293637.9783931077</v>
      </c>
      <c r="AG187" s="40"/>
      <c r="AH187" s="19">
        <f t="shared" ca="1" si="91"/>
        <v>310751.04660574999</v>
      </c>
      <c r="AI187" s="19">
        <f t="shared" ca="1" si="91"/>
        <v>316978.79728716001</v>
      </c>
      <c r="AJ187" s="19">
        <f t="shared" ca="1" si="91"/>
        <v>330973.03501212999</v>
      </c>
      <c r="AK187" s="19">
        <f t="shared" ca="1" si="91"/>
        <v>339630.15784846997</v>
      </c>
      <c r="AL187" s="19">
        <f t="shared" ca="1" si="91"/>
        <v>344070.38373413996</v>
      </c>
      <c r="AM187" s="19">
        <f t="shared" ca="1" si="91"/>
        <v>339513.58014440001</v>
      </c>
      <c r="AN187" s="19">
        <f t="shared" ca="1" si="91"/>
        <v>333528.81134427001</v>
      </c>
      <c r="AO187" s="19">
        <f t="shared" ca="1" si="91"/>
        <v>327710.19927177997</v>
      </c>
      <c r="AP187" s="19">
        <f t="shared" ca="1" si="91"/>
        <v>330452.23193571001</v>
      </c>
      <c r="AQ187" s="19">
        <f t="shared" ca="1" si="91"/>
        <v>331147.67823929997</v>
      </c>
      <c r="AR187" s="19">
        <f t="shared" ca="1" si="91"/>
        <v>343121.68241826002</v>
      </c>
      <c r="AS187" s="19">
        <f t="shared" ca="1" si="91"/>
        <v>328652.20071960991</v>
      </c>
      <c r="AT187" s="19">
        <f t="shared" ca="1" si="91"/>
        <v>326947.75428768998</v>
      </c>
      <c r="AU187" s="19">
        <f t="shared" ca="1" si="91"/>
        <v>332736.44028288999</v>
      </c>
      <c r="AV187" s="19">
        <f t="shared" ca="1" si="91"/>
        <v>330242.01142732956</v>
      </c>
      <c r="AW187" s="19">
        <f t="shared" ca="1" si="89"/>
        <v>330890.5736901951</v>
      </c>
      <c r="AX187" s="19">
        <f t="shared" ca="1" si="89"/>
        <v>331499.10357407975</v>
      </c>
      <c r="AY187" s="19">
        <f t="shared" ca="1" si="89"/>
        <v>332109.34290249867</v>
      </c>
      <c r="AZ187" s="19">
        <f t="shared" ca="1" si="89"/>
        <v>332682.94766744535</v>
      </c>
      <c r="BA187" s="19" t="str">
        <f t="shared" ca="1" si="89"/>
        <v/>
      </c>
      <c r="BB187" s="19" t="str">
        <f t="shared" ca="1" si="89"/>
        <v/>
      </c>
      <c r="BC187" s="19" t="str">
        <f t="shared" ca="1" si="89"/>
        <v/>
      </c>
      <c r="BD187" s="19" t="str">
        <f t="shared" ca="1" si="89"/>
        <v/>
      </c>
      <c r="BE187" s="19" t="str">
        <f t="shared" ca="1" si="89"/>
        <v/>
      </c>
      <c r="BF187" s="19" t="str">
        <f t="shared" ca="1" si="89"/>
        <v/>
      </c>
      <c r="BG187" s="19" t="str">
        <f t="shared" ca="1" si="89"/>
        <v/>
      </c>
      <c r="BH187" s="19" t="str">
        <f t="shared" ca="1" si="89"/>
        <v/>
      </c>
      <c r="BI187" s="19" t="str">
        <f t="shared" ca="1" si="89"/>
        <v/>
      </c>
      <c r="BJ187" s="19" t="str">
        <f t="shared" ca="1" si="89"/>
        <v/>
      </c>
      <c r="BK187" s="19" t="str">
        <f t="shared" ca="1" si="89"/>
        <v/>
      </c>
      <c r="BL187" s="19" t="str">
        <f t="shared" ca="1" si="89"/>
        <v/>
      </c>
      <c r="BM187" s="19" t="str">
        <f t="shared" ca="1" si="90"/>
        <v/>
      </c>
      <c r="BN187" s="19" t="str">
        <f t="shared" ca="1" si="90"/>
        <v/>
      </c>
      <c r="BO187" s="19" t="str">
        <f t="shared" ca="1" si="90"/>
        <v/>
      </c>
      <c r="BP187" s="19" t="str">
        <f t="shared" ca="1" si="90"/>
        <v/>
      </c>
      <c r="BQ187" s="20" t="str">
        <f t="shared" ca="1" si="90"/>
        <v/>
      </c>
    </row>
    <row r="188" spans="10:69" x14ac:dyDescent="0.25">
      <c r="J188" s="85">
        <f t="shared" ca="1" si="62"/>
        <v>0</v>
      </c>
      <c r="K188" s="86">
        <f t="shared" ca="1" si="63"/>
        <v>0</v>
      </c>
      <c r="L188" s="86">
        <f t="shared" ca="1" si="64"/>
        <v>0</v>
      </c>
      <c r="M188" s="86">
        <f t="shared" ca="1" si="65"/>
        <v>0</v>
      </c>
      <c r="N188" s="86">
        <f t="shared" ca="1" si="66"/>
        <v>0</v>
      </c>
      <c r="O188" s="87">
        <f t="shared" ca="1" si="67"/>
        <v>0</v>
      </c>
      <c r="P188" s="48">
        <f t="shared" ca="1" si="81"/>
        <v>0</v>
      </c>
      <c r="Q188" s="49">
        <f t="shared" si="87"/>
        <v>0.97</v>
      </c>
      <c r="R188" s="49">
        <f t="shared" si="88"/>
        <v>0.97</v>
      </c>
      <c r="S188" s="50">
        <f t="array" aca="1" ref="S188" ca="1">IF($U188=0,0,SUM(OFFSET($AH188,0,$W188,1,$U188)/OFFSET($AH$3,0,0,1,$U188)))</f>
        <v>0</v>
      </c>
      <c r="T188" s="51">
        <f t="array" aca="1" ref="T188" ca="1">IF(U188=0,0,SUM(OFFSET(AH188,0,W188,1,U188)))</f>
        <v>0</v>
      </c>
      <c r="U188" s="51">
        <f t="shared" ca="1" si="77"/>
        <v>0</v>
      </c>
      <c r="V188" s="46">
        <f t="shared" ca="1" si="74"/>
        <v>12529136.902275002</v>
      </c>
      <c r="W188" s="52">
        <f t="shared" ca="1" si="71"/>
        <v>14</v>
      </c>
      <c r="X188" s="55">
        <v>213</v>
      </c>
      <c r="Y188" s="19">
        <v>14</v>
      </c>
      <c r="Z188" s="44">
        <v>4.80159E-2</v>
      </c>
      <c r="AA188" s="17">
        <v>43984</v>
      </c>
      <c r="AB188" s="19">
        <v>13</v>
      </c>
      <c r="AC188" s="19">
        <v>250000</v>
      </c>
      <c r="AD188" s="18" t="s">
        <v>17</v>
      </c>
      <c r="AE188" s="18" t="s">
        <v>22</v>
      </c>
      <c r="AF188" s="20">
        <f t="shared" ca="1" si="75"/>
        <v>12529136.902275002</v>
      </c>
      <c r="AG188" s="40"/>
      <c r="AH188" s="19">
        <f t="shared" ca="1" si="91"/>
        <v>845575.60416750005</v>
      </c>
      <c r="AI188" s="19">
        <f t="shared" ca="1" si="91"/>
        <v>881405.06874750007</v>
      </c>
      <c r="AJ188" s="19">
        <f t="shared" ca="1" si="91"/>
        <v>883311.29997749999</v>
      </c>
      <c r="AK188" s="19">
        <f t="shared" ca="1" si="91"/>
        <v>927635.97766500001</v>
      </c>
      <c r="AL188" s="19">
        <f t="shared" ca="1" si="91"/>
        <v>952302.94589250011</v>
      </c>
      <c r="AM188" s="19">
        <f t="shared" ca="1" si="91"/>
        <v>916146.97319250007</v>
      </c>
      <c r="AN188" s="19">
        <f t="shared" ca="1" si="91"/>
        <v>886802.05590749998</v>
      </c>
      <c r="AO188" s="19">
        <f t="shared" ca="1" si="91"/>
        <v>906363.73356750014</v>
      </c>
      <c r="AP188" s="19">
        <f t="shared" ca="1" si="91"/>
        <v>888831.92807999998</v>
      </c>
      <c r="AQ188" s="19">
        <f t="shared" ca="1" si="91"/>
        <v>909988.93401750003</v>
      </c>
      <c r="AR188" s="19">
        <f t="shared" ca="1" si="91"/>
        <v>898438.70927250001</v>
      </c>
      <c r="AS188" s="19">
        <f t="shared" ca="1" si="91"/>
        <v>879184.33337250003</v>
      </c>
      <c r="AT188" s="19">
        <f t="shared" ca="1" si="91"/>
        <v>875193.01168500003</v>
      </c>
      <c r="AU188" s="19">
        <f t="shared" ca="1" si="91"/>
        <v>877956.32672999997</v>
      </c>
      <c r="AV188" s="19" t="str">
        <f t="shared" ca="1" si="91"/>
        <v/>
      </c>
      <c r="AW188" s="19" t="str">
        <f t="shared" ca="1" si="89"/>
        <v/>
      </c>
      <c r="AX188" s="19" t="str">
        <f t="shared" ca="1" si="89"/>
        <v/>
      </c>
      <c r="AY188" s="19" t="str">
        <f t="shared" ca="1" si="89"/>
        <v/>
      </c>
      <c r="AZ188" s="19" t="str">
        <f t="shared" ca="1" si="89"/>
        <v/>
      </c>
      <c r="BA188" s="19" t="str">
        <f t="shared" ca="1" si="89"/>
        <v/>
      </c>
      <c r="BB188" s="19" t="str">
        <f t="shared" ca="1" si="89"/>
        <v/>
      </c>
      <c r="BC188" s="19" t="str">
        <f t="shared" ca="1" si="89"/>
        <v/>
      </c>
      <c r="BD188" s="19" t="str">
        <f t="shared" ca="1" si="89"/>
        <v/>
      </c>
      <c r="BE188" s="19" t="str">
        <f t="shared" ca="1" si="89"/>
        <v/>
      </c>
      <c r="BF188" s="19" t="str">
        <f t="shared" ca="1" si="89"/>
        <v/>
      </c>
      <c r="BG188" s="19" t="str">
        <f t="shared" ca="1" si="89"/>
        <v/>
      </c>
      <c r="BH188" s="19" t="str">
        <f t="shared" ca="1" si="89"/>
        <v/>
      </c>
      <c r="BI188" s="19" t="str">
        <f t="shared" ca="1" si="89"/>
        <v/>
      </c>
      <c r="BJ188" s="19" t="str">
        <f t="shared" ca="1" si="89"/>
        <v/>
      </c>
      <c r="BK188" s="19" t="str">
        <f t="shared" ca="1" si="89"/>
        <v/>
      </c>
      <c r="BL188" s="19" t="str">
        <f t="shared" ca="1" si="89"/>
        <v/>
      </c>
      <c r="BM188" s="19" t="str">
        <f t="shared" ca="1" si="90"/>
        <v/>
      </c>
      <c r="BN188" s="19" t="str">
        <f t="shared" ca="1" si="90"/>
        <v/>
      </c>
      <c r="BO188" s="19" t="str">
        <f t="shared" ca="1" si="90"/>
        <v/>
      </c>
      <c r="BP188" s="19" t="str">
        <f t="shared" ca="1" si="90"/>
        <v/>
      </c>
      <c r="BQ188" s="20" t="str">
        <f t="shared" ca="1" si="90"/>
        <v/>
      </c>
    </row>
    <row r="189" spans="10:69" x14ac:dyDescent="0.25">
      <c r="J189" s="85">
        <f t="shared" ca="1" si="62"/>
        <v>79418.609577587267</v>
      </c>
      <c r="K189" s="86">
        <f t="shared" ca="1" si="63"/>
        <v>75813.472250342282</v>
      </c>
      <c r="L189" s="86">
        <f t="shared" ca="1" si="64"/>
        <v>75813.472250342282</v>
      </c>
      <c r="M189" s="86">
        <f t="shared" ca="1" si="65"/>
        <v>69076.579278803241</v>
      </c>
      <c r="N189" s="86">
        <f t="shared" ca="1" si="66"/>
        <v>65931.502283537848</v>
      </c>
      <c r="O189" s="87">
        <f t="shared" ca="1" si="67"/>
        <v>62925.462904943153</v>
      </c>
      <c r="P189" s="48">
        <f t="shared" ca="1" si="81"/>
        <v>1116707.6559524459</v>
      </c>
      <c r="Q189" s="49">
        <f t="shared" si="87"/>
        <v>0.98</v>
      </c>
      <c r="R189" s="49">
        <f t="shared" si="88"/>
        <v>0.5</v>
      </c>
      <c r="S189" s="50">
        <f t="array" aca="1" ref="S189" ca="1">IF($U189=0,0,SUM(OFFSET($AH189,0,$W189,1,$U189)/OFFSET($AH$3,0,0,1,$U189)))</f>
        <v>2278995.2162294816</v>
      </c>
      <c r="T189" s="51">
        <f t="array" aca="1" ref="T189" ca="1">IF(U189=0,0,SUM(OFFSET(AH189,0,W189,1,U189)))</f>
        <v>3640326.9929518253</v>
      </c>
      <c r="U189" s="51">
        <f t="shared" ca="1" si="77"/>
        <v>22</v>
      </c>
      <c r="V189" s="46">
        <f t="shared" ca="1" si="74"/>
        <v>2329728.1341698002</v>
      </c>
      <c r="W189" s="52">
        <f t="shared" ca="1" si="71"/>
        <v>14</v>
      </c>
      <c r="X189" s="55">
        <v>254</v>
      </c>
      <c r="Y189" s="19">
        <v>36</v>
      </c>
      <c r="Z189" s="44">
        <v>1.8733546E-2</v>
      </c>
      <c r="AA189" s="17">
        <v>43984</v>
      </c>
      <c r="AB189" s="19">
        <v>80</v>
      </c>
      <c r="AC189" s="19">
        <v>100000</v>
      </c>
      <c r="AD189" s="18" t="s">
        <v>19</v>
      </c>
      <c r="AE189" s="18" t="s">
        <v>20</v>
      </c>
      <c r="AF189" s="20">
        <f t="shared" ca="1" si="75"/>
        <v>5970055.1271216273</v>
      </c>
      <c r="AG189" s="40"/>
      <c r="AH189" s="19">
        <f t="shared" ca="1" si="91"/>
        <v>148351.13810946001</v>
      </c>
      <c r="AI189" s="19">
        <f t="shared" ca="1" si="91"/>
        <v>163523.06234393999</v>
      </c>
      <c r="AJ189" s="19">
        <f t="shared" ca="1" si="91"/>
        <v>165145.01275662001</v>
      </c>
      <c r="AK189" s="19">
        <f t="shared" ca="1" si="91"/>
        <v>169957.66072401998</v>
      </c>
      <c r="AL189" s="19">
        <f t="shared" ca="1" si="91"/>
        <v>173525.83923064001</v>
      </c>
      <c r="AM189" s="19">
        <f t="shared" ca="1" si="91"/>
        <v>171055.25918416001</v>
      </c>
      <c r="AN189" s="19">
        <f t="shared" ca="1" si="91"/>
        <v>170087.85886872001</v>
      </c>
      <c r="AO189" s="19">
        <f t="shared" ca="1" si="91"/>
        <v>171491.75080596001</v>
      </c>
      <c r="AP189" s="19">
        <f t="shared" ca="1" si="91"/>
        <v>167564.26288706</v>
      </c>
      <c r="AQ189" s="19">
        <f t="shared" ca="1" si="91"/>
        <v>166639.20038558001</v>
      </c>
      <c r="AR189" s="19">
        <f t="shared" ca="1" si="91"/>
        <v>169697.82644100001</v>
      </c>
      <c r="AS189" s="19">
        <f t="shared" ca="1" si="91"/>
        <v>167844.70407067999</v>
      </c>
      <c r="AT189" s="19">
        <f t="shared" ca="1" si="91"/>
        <v>161879.00634697999</v>
      </c>
      <c r="AU189" s="19">
        <f t="shared" ca="1" si="91"/>
        <v>162965.55201498</v>
      </c>
      <c r="AV189" s="19">
        <f t="shared" ca="1" si="91"/>
        <v>162078.79505630056</v>
      </c>
      <c r="AW189" s="19">
        <f t="shared" ca="1" si="89"/>
        <v>162457.44053644774</v>
      </c>
      <c r="AX189" s="19">
        <f t="shared" ca="1" si="89"/>
        <v>162836.92134851945</v>
      </c>
      <c r="AY189" s="19">
        <f t="shared" ca="1" si="89"/>
        <v>163193.41854617267</v>
      </c>
      <c r="AZ189" s="19">
        <f t="shared" ca="1" si="89"/>
        <v>163551.33285210107</v>
      </c>
      <c r="BA189" s="19">
        <f t="shared" ca="1" si="89"/>
        <v>163899.20023950335</v>
      </c>
      <c r="BB189" s="19">
        <f t="shared" ca="1" si="89"/>
        <v>164205.22479252817</v>
      </c>
      <c r="BC189" s="19">
        <f t="shared" ca="1" si="89"/>
        <v>164535.45000595</v>
      </c>
      <c r="BD189" s="19">
        <f t="shared" ca="1" si="89"/>
        <v>164846.85746185115</v>
      </c>
      <c r="BE189" s="19">
        <f t="shared" ca="1" si="89"/>
        <v>165160.63028939642</v>
      </c>
      <c r="BF189" s="19">
        <f t="shared" ca="1" si="89"/>
        <v>165456.90012748094</v>
      </c>
      <c r="BG189" s="19">
        <f t="shared" ca="1" si="89"/>
        <v>165755.78221674546</v>
      </c>
      <c r="BH189" s="19">
        <f t="shared" ca="1" si="89"/>
        <v>166047.62578612386</v>
      </c>
      <c r="BI189" s="19">
        <f t="shared" ca="1" si="89"/>
        <v>166323.65868187443</v>
      </c>
      <c r="BJ189" s="19">
        <f t="shared" ca="1" si="89"/>
        <v>166602.57739070294</v>
      </c>
      <c r="BK189" s="19">
        <f t="shared" ca="1" si="89"/>
        <v>166866.65054949233</v>
      </c>
      <c r="BL189" s="19">
        <f t="shared" ca="1" si="89"/>
        <v>167133.74069561114</v>
      </c>
      <c r="BM189" s="19">
        <f t="shared" ca="1" si="90"/>
        <v>167395.1959895172</v>
      </c>
      <c r="BN189" s="19">
        <f t="shared" ca="1" si="90"/>
        <v>167626.69985983768</v>
      </c>
      <c r="BO189" s="19">
        <f t="shared" ca="1" si="90"/>
        <v>167878.06229067943</v>
      </c>
      <c r="BP189" s="19">
        <f t="shared" ca="1" si="90"/>
        <v>168116.55646287749</v>
      </c>
      <c r="BQ189" s="20">
        <f t="shared" ca="1" si="90"/>
        <v>168358.27177211191</v>
      </c>
    </row>
    <row r="190" spans="10:69" x14ac:dyDescent="0.25">
      <c r="J190" s="85">
        <f t="shared" ca="1" si="62"/>
        <v>180144.3596829793</v>
      </c>
      <c r="K190" s="86">
        <f t="shared" ca="1" si="63"/>
        <v>171965.11407246705</v>
      </c>
      <c r="L190" s="86">
        <f t="shared" ca="1" si="64"/>
        <v>171965.11407246705</v>
      </c>
      <c r="M190" s="86">
        <f t="shared" ca="1" si="65"/>
        <v>0</v>
      </c>
      <c r="N190" s="86">
        <f t="shared" ca="1" si="66"/>
        <v>0</v>
      </c>
      <c r="O190" s="87">
        <f t="shared" ca="1" si="67"/>
        <v>0</v>
      </c>
      <c r="P190" s="48">
        <f t="shared" ca="1" si="81"/>
        <v>352109.47375544632</v>
      </c>
      <c r="Q190" s="49">
        <f t="shared" si="87"/>
        <v>0.97</v>
      </c>
      <c r="R190" s="49">
        <f t="shared" si="88"/>
        <v>0.5</v>
      </c>
      <c r="S190" s="50">
        <f t="array" aca="1" ref="S190" ca="1">IF($U190=0,0,SUM(OFFSET($AH190,0,$W190,1,$U190)/OFFSET($AH$3,0,0,1,$U190)))</f>
        <v>725998.9149596832</v>
      </c>
      <c r="T190" s="51">
        <f t="array" aca="1" ref="T190" ca="1">IF(U190=0,0,SUM(OFFSET(AH190,0,W190,1,U190)))</f>
        <v>743727.27723519527</v>
      </c>
      <c r="U190" s="51">
        <f t="shared" ca="1" si="77"/>
        <v>2</v>
      </c>
      <c r="V190" s="46">
        <f t="shared" ca="1" si="74"/>
        <v>5324982.1857372699</v>
      </c>
      <c r="W190" s="52">
        <f t="shared" ca="1" si="71"/>
        <v>14</v>
      </c>
      <c r="X190" s="55">
        <v>44</v>
      </c>
      <c r="Y190" s="19">
        <v>16</v>
      </c>
      <c r="Z190" s="44">
        <v>4.2917623000000002E-2</v>
      </c>
      <c r="AA190" s="17">
        <v>43988</v>
      </c>
      <c r="AB190" s="19">
        <v>13</v>
      </c>
      <c r="AC190" s="19">
        <v>100000</v>
      </c>
      <c r="AD190" s="18" t="s">
        <v>19</v>
      </c>
      <c r="AE190" s="18" t="s">
        <v>22</v>
      </c>
      <c r="AF190" s="20">
        <f t="shared" ca="1" si="75"/>
        <v>6068709.4629724659</v>
      </c>
      <c r="AG190" s="40"/>
      <c r="AH190" s="19">
        <f t="shared" ca="1" si="91"/>
        <v>339996.41363960999</v>
      </c>
      <c r="AI190" s="19">
        <f t="shared" ca="1" si="91"/>
        <v>371773.90923749999</v>
      </c>
      <c r="AJ190" s="19">
        <f t="shared" ca="1" si="91"/>
        <v>382131.64837231999</v>
      </c>
      <c r="AK190" s="19">
        <f t="shared" ca="1" si="91"/>
        <v>393382.50324176997</v>
      </c>
      <c r="AL190" s="19">
        <f t="shared" ca="1" si="91"/>
        <v>395369.58918667003</v>
      </c>
      <c r="AM190" s="19">
        <f t="shared" ca="1" si="91"/>
        <v>387382.19037014002</v>
      </c>
      <c r="AN190" s="19">
        <f t="shared" ca="1" si="91"/>
        <v>389662.83285636001</v>
      </c>
      <c r="AO190" s="19">
        <f t="shared" ca="1" si="91"/>
        <v>385765.05433550006</v>
      </c>
      <c r="AP190" s="19">
        <f t="shared" ca="1" si="91"/>
        <v>381681.01333082002</v>
      </c>
      <c r="AQ190" s="19">
        <f t="shared" ca="1" si="91"/>
        <v>386240.58159834001</v>
      </c>
      <c r="AR190" s="19">
        <f t="shared" ca="1" si="91"/>
        <v>385289.52707265998</v>
      </c>
      <c r="AS190" s="19">
        <f t="shared" ca="1" si="91"/>
        <v>380913.21705534996</v>
      </c>
      <c r="AT190" s="19">
        <f t="shared" ca="1" si="91"/>
        <v>373500.05603456002</v>
      </c>
      <c r="AU190" s="19">
        <f t="shared" ca="1" si="91"/>
        <v>371893.64940567</v>
      </c>
      <c r="AV190" s="19">
        <f t="shared" ca="1" si="91"/>
        <v>371431.66944944183</v>
      </c>
      <c r="AW190" s="19">
        <f t="shared" ca="1" si="89"/>
        <v>372295.60778575344</v>
      </c>
      <c r="AX190" s="19" t="str">
        <f t="shared" ca="1" si="89"/>
        <v/>
      </c>
      <c r="AY190" s="19" t="str">
        <f t="shared" ca="1" si="89"/>
        <v/>
      </c>
      <c r="AZ190" s="19" t="str">
        <f t="shared" ca="1" si="89"/>
        <v/>
      </c>
      <c r="BA190" s="19" t="str">
        <f t="shared" ca="1" si="89"/>
        <v/>
      </c>
      <c r="BB190" s="19" t="str">
        <f t="shared" ca="1" si="89"/>
        <v/>
      </c>
      <c r="BC190" s="19" t="str">
        <f t="shared" ca="1" si="89"/>
        <v/>
      </c>
      <c r="BD190" s="19" t="str">
        <f t="shared" ca="1" si="89"/>
        <v/>
      </c>
      <c r="BE190" s="19" t="str">
        <f t="shared" ca="1" si="89"/>
        <v/>
      </c>
      <c r="BF190" s="19" t="str">
        <f t="shared" ca="1" si="89"/>
        <v/>
      </c>
      <c r="BG190" s="19" t="str">
        <f t="shared" ca="1" si="89"/>
        <v/>
      </c>
      <c r="BH190" s="19" t="str">
        <f t="shared" ca="1" si="89"/>
        <v/>
      </c>
      <c r="BI190" s="19" t="str">
        <f t="shared" ca="1" si="89"/>
        <v/>
      </c>
      <c r="BJ190" s="19" t="str">
        <f t="shared" ca="1" si="89"/>
        <v/>
      </c>
      <c r="BK190" s="19" t="str">
        <f t="shared" ca="1" si="89"/>
        <v/>
      </c>
      <c r="BL190" s="19" t="str">
        <f t="shared" ca="1" si="89"/>
        <v/>
      </c>
      <c r="BM190" s="19" t="str">
        <f t="shared" ca="1" si="90"/>
        <v/>
      </c>
      <c r="BN190" s="19" t="str">
        <f t="shared" ca="1" si="90"/>
        <v/>
      </c>
      <c r="BO190" s="19" t="str">
        <f t="shared" ca="1" si="90"/>
        <v/>
      </c>
      <c r="BP190" s="19" t="str">
        <f t="shared" ca="1" si="90"/>
        <v/>
      </c>
      <c r="BQ190" s="20" t="str">
        <f t="shared" ca="1" si="90"/>
        <v/>
      </c>
    </row>
    <row r="191" spans="10:69" x14ac:dyDescent="0.25">
      <c r="J191" s="85">
        <f t="shared" ca="1" si="62"/>
        <v>0</v>
      </c>
      <c r="K191" s="86">
        <f t="shared" ca="1" si="63"/>
        <v>0</v>
      </c>
      <c r="L191" s="86">
        <f t="shared" ca="1" si="64"/>
        <v>0</v>
      </c>
      <c r="M191" s="86">
        <f t="shared" ca="1" si="65"/>
        <v>0</v>
      </c>
      <c r="N191" s="86">
        <f t="shared" ca="1" si="66"/>
        <v>0</v>
      </c>
      <c r="O191" s="87">
        <f t="shared" ca="1" si="67"/>
        <v>0</v>
      </c>
      <c r="P191" s="48">
        <f t="shared" ca="1" si="81"/>
        <v>0</v>
      </c>
      <c r="Q191" s="49">
        <f t="shared" si="87"/>
        <v>1</v>
      </c>
      <c r="R191" s="49">
        <f t="shared" si="88"/>
        <v>0.5</v>
      </c>
      <c r="S191" s="50">
        <f t="array" aca="1" ref="S191" ca="1">IF($U191=0,0,SUM(OFFSET($AH191,0,$W191,1,$U191)/OFFSET($AH$3,0,0,1,$U191)))</f>
        <v>0</v>
      </c>
      <c r="T191" s="51">
        <f t="array" aca="1" ref="T191" ca="1">IF(U191=0,0,SUM(OFFSET(AH191,0,W191,1,U191)))</f>
        <v>0</v>
      </c>
      <c r="U191" s="51">
        <f t="shared" ca="1" si="77"/>
        <v>0</v>
      </c>
      <c r="V191" s="46">
        <f t="shared" ca="1" si="74"/>
        <v>6512486.411934399</v>
      </c>
      <c r="W191" s="52">
        <f t="shared" ca="1" si="71"/>
        <v>14</v>
      </c>
      <c r="X191" s="55">
        <v>148</v>
      </c>
      <c r="Y191" s="19">
        <v>12</v>
      </c>
      <c r="Z191" s="44">
        <v>2.4412712E-2</v>
      </c>
      <c r="AA191" s="17">
        <v>43988</v>
      </c>
      <c r="AB191" s="19">
        <v>57</v>
      </c>
      <c r="AC191" s="19">
        <v>250000</v>
      </c>
      <c r="AD191" s="18" t="s">
        <v>19</v>
      </c>
      <c r="AE191" s="18" t="s">
        <v>24</v>
      </c>
      <c r="AF191" s="20">
        <f t="shared" ca="1" si="75"/>
        <v>6512486.411934399</v>
      </c>
      <c r="AG191" s="40"/>
      <c r="AH191" s="19">
        <f t="shared" ca="1" si="91"/>
        <v>483498.03338459996</v>
      </c>
      <c r="AI191" s="19">
        <f t="shared" ca="1" si="91"/>
        <v>528687.79425000004</v>
      </c>
      <c r="AJ191" s="19">
        <f t="shared" ca="1" si="91"/>
        <v>543417.20403519995</v>
      </c>
      <c r="AK191" s="19">
        <f t="shared" ca="1" si="91"/>
        <v>559416.68516220001</v>
      </c>
      <c r="AL191" s="19">
        <f t="shared" ca="1" si="91"/>
        <v>562242.45657619997</v>
      </c>
      <c r="AM191" s="19">
        <f t="shared" ca="1" si="91"/>
        <v>550883.83200039994</v>
      </c>
      <c r="AN191" s="19">
        <f t="shared" ca="1" si="91"/>
        <v>554127.0607895999</v>
      </c>
      <c r="AO191" s="19">
        <f t="shared" ca="1" si="91"/>
        <v>548584.15452999994</v>
      </c>
      <c r="AP191" s="19">
        <f t="shared" ca="1" si="91"/>
        <v>542776.37034519995</v>
      </c>
      <c r="AQ191" s="19">
        <f t="shared" ca="1" si="91"/>
        <v>549260.3866523999</v>
      </c>
      <c r="AR191" s="19">
        <f t="shared" ca="1" si="91"/>
        <v>547907.92240759998</v>
      </c>
      <c r="AS191" s="19">
        <f t="shared" ca="1" si="91"/>
        <v>541684.51180099999</v>
      </c>
      <c r="AT191" s="19" t="str">
        <f t="shared" ca="1" si="91"/>
        <v/>
      </c>
      <c r="AU191" s="19" t="str">
        <f t="shared" ca="1" si="91"/>
        <v/>
      </c>
      <c r="AV191" s="19" t="str">
        <f t="shared" ca="1" si="91"/>
        <v/>
      </c>
      <c r="AW191" s="19" t="str">
        <f t="shared" ca="1" si="89"/>
        <v/>
      </c>
      <c r="AX191" s="19" t="str">
        <f t="shared" ca="1" si="89"/>
        <v/>
      </c>
      <c r="AY191" s="19" t="str">
        <f t="shared" ca="1" si="89"/>
        <v/>
      </c>
      <c r="AZ191" s="19" t="str">
        <f t="shared" ca="1" si="89"/>
        <v/>
      </c>
      <c r="BA191" s="19" t="str">
        <f t="shared" ca="1" si="89"/>
        <v/>
      </c>
      <c r="BB191" s="19" t="str">
        <f t="shared" ca="1" si="89"/>
        <v/>
      </c>
      <c r="BC191" s="19" t="str">
        <f t="shared" ca="1" si="89"/>
        <v/>
      </c>
      <c r="BD191" s="19" t="str">
        <f t="shared" ca="1" si="89"/>
        <v/>
      </c>
      <c r="BE191" s="19" t="str">
        <f t="shared" ca="1" si="89"/>
        <v/>
      </c>
      <c r="BF191" s="19" t="str">
        <f t="shared" ca="1" si="89"/>
        <v/>
      </c>
      <c r="BG191" s="19" t="str">
        <f t="shared" ca="1" si="89"/>
        <v/>
      </c>
      <c r="BH191" s="19" t="str">
        <f t="shared" ca="1" si="89"/>
        <v/>
      </c>
      <c r="BI191" s="19" t="str">
        <f t="shared" ca="1" si="89"/>
        <v/>
      </c>
      <c r="BJ191" s="19" t="str">
        <f t="shared" ca="1" si="89"/>
        <v/>
      </c>
      <c r="BK191" s="19" t="str">
        <f t="shared" ca="1" si="89"/>
        <v/>
      </c>
      <c r="BL191" s="19" t="str">
        <f t="shared" ca="1" si="89"/>
        <v/>
      </c>
      <c r="BM191" s="19" t="str">
        <f t="shared" ca="1" si="90"/>
        <v/>
      </c>
      <c r="BN191" s="19" t="str">
        <f t="shared" ca="1" si="90"/>
        <v/>
      </c>
      <c r="BO191" s="19" t="str">
        <f t="shared" ca="1" si="90"/>
        <v/>
      </c>
      <c r="BP191" s="19" t="str">
        <f t="shared" ca="1" si="90"/>
        <v/>
      </c>
      <c r="BQ191" s="20" t="str">
        <f t="shared" ca="1" si="90"/>
        <v/>
      </c>
    </row>
    <row r="192" spans="10:69" x14ac:dyDescent="0.25">
      <c r="J192" s="85">
        <f t="shared" ca="1" si="62"/>
        <v>297361.88542654878</v>
      </c>
      <c r="K192" s="86">
        <f t="shared" ca="1" si="63"/>
        <v>283730.46782589506</v>
      </c>
      <c r="L192" s="86">
        <f t="shared" ca="1" si="64"/>
        <v>283730.46782589506</v>
      </c>
      <c r="M192" s="86">
        <f t="shared" ca="1" si="65"/>
        <v>258284.19820132558</v>
      </c>
      <c r="N192" s="86">
        <f t="shared" ca="1" si="66"/>
        <v>246416.85720306926</v>
      </c>
      <c r="O192" s="87">
        <f t="shared" ca="1" si="67"/>
        <v>235082.57650090932</v>
      </c>
      <c r="P192" s="48">
        <f t="shared" ca="1" si="81"/>
        <v>4056883.9633868434</v>
      </c>
      <c r="Q192" s="49">
        <f t="shared" si="87"/>
        <v>0.97</v>
      </c>
      <c r="R192" s="49">
        <f t="shared" si="88"/>
        <v>0.97</v>
      </c>
      <c r="S192" s="50">
        <f t="array" aca="1" ref="S192" ca="1">IF($U192=0,0,SUM(OFFSET($AH192,0,$W192,1,$U192)/OFFSET($AH$3,0,0,1,$U192)))</f>
        <v>4311705.7746698307</v>
      </c>
      <c r="T192" s="51">
        <f t="array" aca="1" ref="T192" ca="1">IF(U192=0,0,SUM(OFFSET(AH192,0,W192,1,U192)))</f>
        <v>6743368.0498977713</v>
      </c>
      <c r="U192" s="51">
        <f t="shared" ca="1" si="77"/>
        <v>21</v>
      </c>
      <c r="V192" s="46">
        <f t="shared" ca="1" si="74"/>
        <v>4467865.2507338095</v>
      </c>
      <c r="W192" s="52">
        <f t="shared" ca="1" si="71"/>
        <v>14</v>
      </c>
      <c r="X192" s="55">
        <v>99</v>
      </c>
      <c r="Y192" s="19">
        <v>35</v>
      </c>
      <c r="Z192" s="44">
        <v>4.2698603000000002E-2</v>
      </c>
      <c r="AA192" s="17">
        <v>43990</v>
      </c>
      <c r="AB192" s="19">
        <v>13</v>
      </c>
      <c r="AC192" s="19">
        <v>100000</v>
      </c>
      <c r="AD192" s="18" t="s">
        <v>17</v>
      </c>
      <c r="AE192" s="18" t="s">
        <v>22</v>
      </c>
      <c r="AF192" s="20">
        <f t="shared" ca="1" si="75"/>
        <v>11211233.300631581</v>
      </c>
      <c r="AG192" s="40"/>
      <c r="AH192" s="19">
        <f t="shared" ca="1" si="91"/>
        <v>308163.93058556999</v>
      </c>
      <c r="AI192" s="19">
        <f t="shared" ca="1" si="91"/>
        <v>314422.26482728001</v>
      </c>
      <c r="AJ192" s="19">
        <f t="shared" ca="1" si="91"/>
        <v>322763.0099373</v>
      </c>
      <c r="AK192" s="19">
        <f t="shared" ca="1" si="91"/>
        <v>333442.35753362998</v>
      </c>
      <c r="AL192" s="19">
        <f t="shared" ca="1" si="91"/>
        <v>329579.84190625005</v>
      </c>
      <c r="AM192" s="19">
        <f t="shared" ca="1" si="91"/>
        <v>317039.68919117999</v>
      </c>
      <c r="AN192" s="19">
        <f t="shared" ca="1" si="91"/>
        <v>315438.91856471001</v>
      </c>
      <c r="AO192" s="19">
        <f t="shared" ca="1" si="91"/>
        <v>320712.19603520998</v>
      </c>
      <c r="AP192" s="19">
        <f t="shared" ca="1" si="91"/>
        <v>317795.02747824998</v>
      </c>
      <c r="AQ192" s="19">
        <f t="shared" ca="1" si="91"/>
        <v>332079.84511190001</v>
      </c>
      <c r="AR192" s="19">
        <f t="shared" ca="1" si="91"/>
        <v>316555.91401919001</v>
      </c>
      <c r="AS192" s="19">
        <f t="shared" ca="1" si="91"/>
        <v>311398.34976282</v>
      </c>
      <c r="AT192" s="19">
        <f t="shared" ca="1" si="91"/>
        <v>316217.31409740006</v>
      </c>
      <c r="AU192" s="19">
        <f t="shared" ca="1" si="91"/>
        <v>312256.59168312</v>
      </c>
      <c r="AV192" s="19">
        <f t="shared" ca="1" si="91"/>
        <v>316039.83996869886</v>
      </c>
      <c r="AW192" s="19">
        <f t="shared" ca="1" si="89"/>
        <v>316629.81317588466</v>
      </c>
      <c r="AX192" s="19">
        <f t="shared" ca="1" si="89"/>
        <v>317221.19612574036</v>
      </c>
      <c r="AY192" s="19">
        <f t="shared" ca="1" si="89"/>
        <v>317776.85720353865</v>
      </c>
      <c r="AZ192" s="19">
        <f t="shared" ca="1" si="89"/>
        <v>318334.81776563742</v>
      </c>
      <c r="BA192" s="19">
        <f t="shared" ca="1" si="89"/>
        <v>318877.20060910442</v>
      </c>
      <c r="BB192" s="19">
        <f t="shared" ca="1" si="89"/>
        <v>319354.41070367594</v>
      </c>
      <c r="BC192" s="19">
        <f t="shared" ca="1" si="89"/>
        <v>319869.42763409077</v>
      </c>
      <c r="BD192" s="19">
        <f t="shared" ca="1" si="89"/>
        <v>320355.16021749278</v>
      </c>
      <c r="BE192" s="19">
        <f t="shared" ca="1" si="89"/>
        <v>320844.64326482214</v>
      </c>
      <c r="BF192" s="19">
        <f t="shared" ca="1" si="89"/>
        <v>321306.87659839715</v>
      </c>
      <c r="BG192" s="19">
        <f t="shared" ca="1" si="89"/>
        <v>321773.23815561022</v>
      </c>
      <c r="BH192" s="19">
        <f t="shared" ca="1" si="89"/>
        <v>322228.6669731217</v>
      </c>
      <c r="BI192" s="19">
        <f t="shared" ca="1" si="89"/>
        <v>322659.46713689761</v>
      </c>
      <c r="BJ192" s="19">
        <f t="shared" ca="1" si="89"/>
        <v>323094.81388976693</v>
      </c>
      <c r="BK192" s="19">
        <f t="shared" ca="1" si="89"/>
        <v>323507.02789644152</v>
      </c>
      <c r="BL192" s="19">
        <f t="shared" ca="1" si="89"/>
        <v>323923.98888569878</v>
      </c>
      <c r="BM192" s="19">
        <f t="shared" ca="1" si="90"/>
        <v>324332.18894517008</v>
      </c>
      <c r="BN192" s="19">
        <f t="shared" ca="1" si="90"/>
        <v>324693.65595499217</v>
      </c>
      <c r="BO192" s="19">
        <f t="shared" ca="1" si="90"/>
        <v>325086.16003883647</v>
      </c>
      <c r="BP192" s="19">
        <f t="shared" ca="1" si="90"/>
        <v>325458.59875415207</v>
      </c>
      <c r="BQ192" s="20" t="str">
        <f t="shared" ca="1" si="90"/>
        <v/>
      </c>
    </row>
    <row r="193" spans="10:69" x14ac:dyDescent="0.25">
      <c r="J193" s="85">
        <f t="shared" ca="1" si="62"/>
        <v>0</v>
      </c>
      <c r="K193" s="86">
        <f t="shared" ca="1" si="63"/>
        <v>0</v>
      </c>
      <c r="L193" s="86">
        <f t="shared" ca="1" si="64"/>
        <v>0</v>
      </c>
      <c r="M193" s="86">
        <f t="shared" ca="1" si="65"/>
        <v>0</v>
      </c>
      <c r="N193" s="86">
        <f t="shared" ca="1" si="66"/>
        <v>0</v>
      </c>
      <c r="O193" s="87">
        <f t="shared" ca="1" si="67"/>
        <v>0</v>
      </c>
      <c r="P193" s="48">
        <f t="shared" ca="1" si="81"/>
        <v>0</v>
      </c>
      <c r="Q193" s="49">
        <f t="shared" si="87"/>
        <v>1</v>
      </c>
      <c r="R193" s="49">
        <f t="shared" si="88"/>
        <v>0.5</v>
      </c>
      <c r="S193" s="50">
        <f t="array" aca="1" ref="S193" ca="1">IF($U193=0,0,SUM(OFFSET($AH193,0,$W193,1,$U193)/OFFSET($AH$3,0,0,1,$U193)))</f>
        <v>0</v>
      </c>
      <c r="T193" s="51">
        <f t="array" aca="1" ref="T193" ca="1">IF(U193=0,0,SUM(OFFSET(AH193,0,W193,1,U193)))</f>
        <v>0</v>
      </c>
      <c r="U193" s="51">
        <f t="shared" ca="1" si="77"/>
        <v>0</v>
      </c>
      <c r="V193" s="46">
        <f t="shared" ca="1" si="74"/>
        <v>487778.74306560005</v>
      </c>
      <c r="W193" s="52">
        <f t="shared" ca="1" si="71"/>
        <v>14</v>
      </c>
      <c r="X193" s="55">
        <v>211</v>
      </c>
      <c r="Y193" s="19">
        <v>2</v>
      </c>
      <c r="Z193" s="44">
        <v>2.9184959999999999E-2</v>
      </c>
      <c r="AA193" s="17">
        <v>43996</v>
      </c>
      <c r="AB193" s="19">
        <v>57</v>
      </c>
      <c r="AC193" s="19">
        <v>100000</v>
      </c>
      <c r="AD193" s="18" t="s">
        <v>19</v>
      </c>
      <c r="AE193" s="18" t="s">
        <v>24</v>
      </c>
      <c r="AF193" s="20">
        <f t="shared" ca="1" si="75"/>
        <v>487778.74306560005</v>
      </c>
      <c r="AG193" s="40"/>
      <c r="AH193" s="19">
        <f t="shared" ca="1" si="91"/>
        <v>233753.1430752</v>
      </c>
      <c r="AI193" s="19">
        <f t="shared" ca="1" si="91"/>
        <v>254025.59999040002</v>
      </c>
      <c r="AJ193" s="19" t="str">
        <f t="shared" ca="1" si="91"/>
        <v/>
      </c>
      <c r="AK193" s="19" t="str">
        <f t="shared" ca="1" si="91"/>
        <v/>
      </c>
      <c r="AL193" s="19" t="str">
        <f t="shared" ca="1" si="91"/>
        <v/>
      </c>
      <c r="AM193" s="19" t="str">
        <f t="shared" ca="1" si="91"/>
        <v/>
      </c>
      <c r="AN193" s="19" t="str">
        <f t="shared" ca="1" si="91"/>
        <v/>
      </c>
      <c r="AO193" s="19" t="str">
        <f t="shared" ca="1" si="91"/>
        <v/>
      </c>
      <c r="AP193" s="19" t="str">
        <f t="shared" ca="1" si="91"/>
        <v/>
      </c>
      <c r="AQ193" s="19" t="str">
        <f t="shared" ca="1" si="91"/>
        <v/>
      </c>
      <c r="AR193" s="19" t="str">
        <f t="shared" ca="1" si="91"/>
        <v/>
      </c>
      <c r="AS193" s="19" t="str">
        <f t="shared" ca="1" si="91"/>
        <v/>
      </c>
      <c r="AT193" s="19" t="str">
        <f t="shared" ca="1" si="91"/>
        <v/>
      </c>
      <c r="AU193" s="19" t="str">
        <f t="shared" ca="1" si="91"/>
        <v/>
      </c>
      <c r="AV193" s="19" t="str">
        <f t="shared" ca="1" si="91"/>
        <v/>
      </c>
      <c r="AW193" s="19" t="str">
        <f t="shared" ca="1" si="89"/>
        <v/>
      </c>
      <c r="AX193" s="19" t="str">
        <f t="shared" ca="1" si="89"/>
        <v/>
      </c>
      <c r="AY193" s="19" t="str">
        <f t="shared" ca="1" si="89"/>
        <v/>
      </c>
      <c r="AZ193" s="19" t="str">
        <f t="shared" ca="1" si="89"/>
        <v/>
      </c>
      <c r="BA193" s="19" t="str">
        <f t="shared" ca="1" si="89"/>
        <v/>
      </c>
      <c r="BB193" s="19" t="str">
        <f t="shared" ca="1" si="89"/>
        <v/>
      </c>
      <c r="BC193" s="19" t="str">
        <f t="shared" ca="1" si="89"/>
        <v/>
      </c>
      <c r="BD193" s="19" t="str">
        <f t="shared" ca="1" si="89"/>
        <v/>
      </c>
      <c r="BE193" s="19" t="str">
        <f t="shared" ca="1" si="89"/>
        <v/>
      </c>
      <c r="BF193" s="19" t="str">
        <f t="shared" ca="1" si="89"/>
        <v/>
      </c>
      <c r="BG193" s="19" t="str">
        <f t="shared" ca="1" si="89"/>
        <v/>
      </c>
      <c r="BH193" s="19" t="str">
        <f t="shared" ca="1" si="89"/>
        <v/>
      </c>
      <c r="BI193" s="19" t="str">
        <f t="shared" ca="1" si="89"/>
        <v/>
      </c>
      <c r="BJ193" s="19" t="str">
        <f t="shared" ca="1" si="89"/>
        <v/>
      </c>
      <c r="BK193" s="19" t="str">
        <f t="shared" ca="1" si="89"/>
        <v/>
      </c>
      <c r="BL193" s="19" t="str">
        <f t="shared" ca="1" si="89"/>
        <v/>
      </c>
      <c r="BM193" s="19" t="str">
        <f t="shared" ca="1" si="90"/>
        <v/>
      </c>
      <c r="BN193" s="19" t="str">
        <f t="shared" ca="1" si="90"/>
        <v/>
      </c>
      <c r="BO193" s="19" t="str">
        <f t="shared" ca="1" si="90"/>
        <v/>
      </c>
      <c r="BP193" s="19" t="str">
        <f t="shared" ca="1" si="90"/>
        <v/>
      </c>
      <c r="BQ193" s="20" t="str">
        <f t="shared" ca="1" si="90"/>
        <v/>
      </c>
    </row>
    <row r="194" spans="10:69" x14ac:dyDescent="0.25">
      <c r="J194" s="85">
        <f t="shared" ca="1" si="62"/>
        <v>0</v>
      </c>
      <c r="K194" s="86">
        <f t="shared" ca="1" si="63"/>
        <v>0</v>
      </c>
      <c r="L194" s="86">
        <f t="shared" ca="1" si="64"/>
        <v>0</v>
      </c>
      <c r="M194" s="86">
        <f t="shared" ca="1" si="65"/>
        <v>0</v>
      </c>
      <c r="N194" s="86">
        <f t="shared" ca="1" si="66"/>
        <v>0</v>
      </c>
      <c r="O194" s="87">
        <f t="shared" ca="1" si="67"/>
        <v>0</v>
      </c>
      <c r="P194" s="48">
        <f t="shared" ca="1" si="81"/>
        <v>0</v>
      </c>
      <c r="Q194" s="49">
        <f t="shared" si="87"/>
        <v>1</v>
      </c>
      <c r="R194" s="49">
        <f t="shared" si="88"/>
        <v>0.93</v>
      </c>
      <c r="S194" s="50">
        <f t="array" aca="1" ref="S194" ca="1">IF($U194=0,0,SUM(OFFSET($AH194,0,$W194,1,$U194)/OFFSET($AH$3,0,0,1,$U194)))</f>
        <v>0</v>
      </c>
      <c r="T194" s="51">
        <f t="array" aca="1" ref="T194" ca="1">IF(U194=0,0,SUM(OFFSET(AH194,0,W194,1,U194)))</f>
        <v>0</v>
      </c>
      <c r="U194" s="51">
        <f t="shared" ca="1" si="77"/>
        <v>0</v>
      </c>
      <c r="V194" s="46">
        <f t="shared" ca="1" si="74"/>
        <v>144798.88999999998</v>
      </c>
      <c r="W194" s="52">
        <f t="shared" ca="1" si="71"/>
        <v>14</v>
      </c>
      <c r="X194" s="55">
        <v>77</v>
      </c>
      <c r="Y194" s="19">
        <v>2</v>
      </c>
      <c r="Z194" s="44">
        <v>2.8959777999999999E-2</v>
      </c>
      <c r="AA194" s="17">
        <v>43998</v>
      </c>
      <c r="AB194" s="19">
        <v>57</v>
      </c>
      <c r="AC194" s="19">
        <v>2500000</v>
      </c>
      <c r="AD194" s="18" t="s">
        <v>23</v>
      </c>
      <c r="AE194" s="18" t="s">
        <v>24</v>
      </c>
      <c r="AF194" s="20">
        <f t="shared" ca="1" si="75"/>
        <v>144798.88999999998</v>
      </c>
      <c r="AG194" s="40"/>
      <c r="AH194" s="19">
        <f t="shared" ca="1" si="91"/>
        <v>72399.444999999992</v>
      </c>
      <c r="AI194" s="19">
        <f t="shared" ca="1" si="91"/>
        <v>72399.444999999992</v>
      </c>
      <c r="AJ194" s="19" t="str">
        <f t="shared" ca="1" si="91"/>
        <v/>
      </c>
      <c r="AK194" s="19" t="str">
        <f t="shared" ca="1" si="91"/>
        <v/>
      </c>
      <c r="AL194" s="19" t="str">
        <f t="shared" ca="1" si="91"/>
        <v/>
      </c>
      <c r="AM194" s="19" t="str">
        <f t="shared" ca="1" si="91"/>
        <v/>
      </c>
      <c r="AN194" s="19" t="str">
        <f t="shared" ca="1" si="91"/>
        <v/>
      </c>
      <c r="AO194" s="19" t="str">
        <f t="shared" ca="1" si="91"/>
        <v/>
      </c>
      <c r="AP194" s="19" t="str">
        <f t="shared" ca="1" si="91"/>
        <v/>
      </c>
      <c r="AQ194" s="19" t="str">
        <f t="shared" ca="1" si="91"/>
        <v/>
      </c>
      <c r="AR194" s="19" t="str">
        <f t="shared" ca="1" si="91"/>
        <v/>
      </c>
      <c r="AS194" s="19" t="str">
        <f t="shared" ca="1" si="91"/>
        <v/>
      </c>
      <c r="AT194" s="19" t="str">
        <f t="shared" ca="1" si="91"/>
        <v/>
      </c>
      <c r="AU194" s="19" t="str">
        <f t="shared" ca="1" si="91"/>
        <v/>
      </c>
      <c r="AV194" s="19" t="str">
        <f t="shared" ca="1" si="91"/>
        <v/>
      </c>
      <c r="AW194" s="19" t="str">
        <f t="shared" ca="1" si="89"/>
        <v/>
      </c>
      <c r="AX194" s="19" t="str">
        <f t="shared" ca="1" si="89"/>
        <v/>
      </c>
      <c r="AY194" s="19" t="str">
        <f t="shared" ca="1" si="89"/>
        <v/>
      </c>
      <c r="AZ194" s="19" t="str">
        <f t="shared" ca="1" si="89"/>
        <v/>
      </c>
      <c r="BA194" s="19" t="str">
        <f t="shared" ca="1" si="89"/>
        <v/>
      </c>
      <c r="BB194" s="19" t="str">
        <f t="shared" ca="1" si="89"/>
        <v/>
      </c>
      <c r="BC194" s="19" t="str">
        <f t="shared" ca="1" si="89"/>
        <v/>
      </c>
      <c r="BD194" s="19" t="str">
        <f t="shared" ca="1" si="89"/>
        <v/>
      </c>
      <c r="BE194" s="19" t="str">
        <f t="shared" ca="1" si="89"/>
        <v/>
      </c>
      <c r="BF194" s="19" t="str">
        <f t="shared" ca="1" si="89"/>
        <v/>
      </c>
      <c r="BG194" s="19" t="str">
        <f t="shared" ca="1" si="89"/>
        <v/>
      </c>
      <c r="BH194" s="19" t="str">
        <f t="shared" ca="1" si="89"/>
        <v/>
      </c>
      <c r="BI194" s="19" t="str">
        <f t="shared" ca="1" si="89"/>
        <v/>
      </c>
      <c r="BJ194" s="19" t="str">
        <f t="shared" ca="1" si="89"/>
        <v/>
      </c>
      <c r="BK194" s="19" t="str">
        <f t="shared" ca="1" si="89"/>
        <v/>
      </c>
      <c r="BL194" s="19" t="str">
        <f t="shared" ca="1" si="89"/>
        <v/>
      </c>
      <c r="BM194" s="19" t="str">
        <f t="shared" ca="1" si="90"/>
        <v/>
      </c>
      <c r="BN194" s="19" t="str">
        <f t="shared" ca="1" si="90"/>
        <v/>
      </c>
      <c r="BO194" s="19" t="str">
        <f t="shared" ca="1" si="90"/>
        <v/>
      </c>
      <c r="BP194" s="19" t="str">
        <f t="shared" ca="1" si="90"/>
        <v/>
      </c>
      <c r="BQ194" s="20" t="str">
        <f t="shared" ca="1" si="90"/>
        <v/>
      </c>
    </row>
    <row r="195" spans="10:69" x14ac:dyDescent="0.25">
      <c r="J195" s="85">
        <f t="shared" ca="1" si="62"/>
        <v>330685.22642124444</v>
      </c>
      <c r="K195" s="86">
        <f t="shared" ca="1" si="63"/>
        <v>315662.14078367315</v>
      </c>
      <c r="L195" s="86">
        <f t="shared" ca="1" si="64"/>
        <v>315662.14078367315</v>
      </c>
      <c r="M195" s="86">
        <f t="shared" ca="1" si="65"/>
        <v>287591.8254294431</v>
      </c>
      <c r="N195" s="86">
        <f t="shared" ca="1" si="66"/>
        <v>274488.77307549538</v>
      </c>
      <c r="O195" s="87">
        <f t="shared" ca="1" si="67"/>
        <v>261965.88574307523</v>
      </c>
      <c r="P195" s="48">
        <f t="shared" ca="1" si="81"/>
        <v>2260186.6454083696</v>
      </c>
      <c r="Q195" s="49">
        <f t="shared" si="87"/>
        <v>0.99</v>
      </c>
      <c r="R195" s="49">
        <f t="shared" si="88"/>
        <v>0.5</v>
      </c>
      <c r="S195" s="50">
        <f t="array" aca="1" ref="S195" ca="1">IF($U195=0,0,SUM(OFFSET($AH195,0,$W195,1,$U195)/OFFSET($AH$3,0,0,1,$U195)))</f>
        <v>4566033.6270876154</v>
      </c>
      <c r="T195" s="51">
        <f t="array" aca="1" ref="T195" ca="1">IF(U195=0,0,SUM(OFFSET(AH195,0,W195,1,U195)))</f>
        <v>5385507.3709952906</v>
      </c>
      <c r="U195" s="51">
        <f t="shared" ca="1" si="77"/>
        <v>8</v>
      </c>
      <c r="V195" s="46">
        <f t="shared" ca="1" si="74"/>
        <v>9524897.6561366003</v>
      </c>
      <c r="W195" s="52">
        <f t="shared" ca="1" si="71"/>
        <v>14</v>
      </c>
      <c r="X195" s="55">
        <v>105</v>
      </c>
      <c r="Y195" s="19">
        <v>22</v>
      </c>
      <c r="Z195" s="44">
        <v>3.0849811000000001E-2</v>
      </c>
      <c r="AA195" s="17">
        <v>43999</v>
      </c>
      <c r="AB195" s="19">
        <v>26</v>
      </c>
      <c r="AC195" s="19">
        <v>250000</v>
      </c>
      <c r="AD195" s="18" t="s">
        <v>19</v>
      </c>
      <c r="AE195" s="18" t="s">
        <v>26</v>
      </c>
      <c r="AF195" s="20">
        <f t="shared" ca="1" si="75"/>
        <v>14910405.027131891</v>
      </c>
      <c r="AG195" s="40"/>
      <c r="AH195" s="19">
        <f t="shared" ca="1" si="91"/>
        <v>626496.41929744999</v>
      </c>
      <c r="AI195" s="19">
        <f t="shared" ca="1" si="91"/>
        <v>666426.87216530007</v>
      </c>
      <c r="AJ195" s="19">
        <f t="shared" ca="1" si="91"/>
        <v>685362.48615710007</v>
      </c>
      <c r="AK195" s="19">
        <f t="shared" ca="1" si="91"/>
        <v>704178.55713127507</v>
      </c>
      <c r="AL195" s="19">
        <f t="shared" ca="1" si="91"/>
        <v>703166.683330475</v>
      </c>
      <c r="AM195" s="19">
        <f t="shared" ca="1" si="91"/>
        <v>688898.64574297506</v>
      </c>
      <c r="AN195" s="19">
        <f t="shared" ca="1" si="91"/>
        <v>688371.88522015</v>
      </c>
      <c r="AO195" s="19">
        <f t="shared" ca="1" si="91"/>
        <v>685977.16864127514</v>
      </c>
      <c r="AP195" s="19">
        <f t="shared" ca="1" si="91"/>
        <v>670869.24494930007</v>
      </c>
      <c r="AQ195" s="19">
        <f t="shared" ca="1" si="91"/>
        <v>697670.01825555007</v>
      </c>
      <c r="AR195" s="19">
        <f t="shared" ca="1" si="91"/>
        <v>691227.80647347507</v>
      </c>
      <c r="AS195" s="19">
        <f t="shared" ca="1" si="91"/>
        <v>673710.51254240004</v>
      </c>
      <c r="AT195" s="19">
        <f t="shared" ca="1" si="91"/>
        <v>675358.66369507497</v>
      </c>
      <c r="AU195" s="19">
        <f t="shared" ca="1" si="91"/>
        <v>667182.69253480004</v>
      </c>
      <c r="AV195" s="19">
        <f t="shared" ca="1" si="91"/>
        <v>668050.96246716054</v>
      </c>
      <c r="AW195" s="19">
        <f t="shared" ca="1" si="89"/>
        <v>669586.35923809465</v>
      </c>
      <c r="AX195" s="19">
        <f t="shared" ca="1" si="89"/>
        <v>671125.84105733549</v>
      </c>
      <c r="AY195" s="19">
        <f t="shared" ca="1" si="89"/>
        <v>672572.70083385683</v>
      </c>
      <c r="AZ195" s="19">
        <f t="shared" ca="1" si="89"/>
        <v>674025.8974304978</v>
      </c>
      <c r="BA195" s="19">
        <f t="shared" ca="1" si="89"/>
        <v>675438.84844013851</v>
      </c>
      <c r="BB195" s="19">
        <f t="shared" ca="1" si="89"/>
        <v>676682.27818171098</v>
      </c>
      <c r="BC195" s="19">
        <f t="shared" ca="1" si="89"/>
        <v>678024.48334649554</v>
      </c>
      <c r="BD195" s="19" t="str">
        <f t="shared" ca="1" si="89"/>
        <v/>
      </c>
      <c r="BE195" s="19" t="str">
        <f t="shared" ca="1" si="89"/>
        <v/>
      </c>
      <c r="BF195" s="19" t="str">
        <f t="shared" ca="1" si="89"/>
        <v/>
      </c>
      <c r="BG195" s="19" t="str">
        <f t="shared" ca="1" si="89"/>
        <v/>
      </c>
      <c r="BH195" s="19" t="str">
        <f t="shared" ca="1" si="89"/>
        <v/>
      </c>
      <c r="BI195" s="19" t="str">
        <f t="shared" ca="1" si="89"/>
        <v/>
      </c>
      <c r="BJ195" s="19" t="str">
        <f t="shared" ca="1" si="89"/>
        <v/>
      </c>
      <c r="BK195" s="19" t="str">
        <f t="shared" ca="1" si="89"/>
        <v/>
      </c>
      <c r="BL195" s="19" t="str">
        <f t="shared" ca="1" si="89"/>
        <v/>
      </c>
      <c r="BM195" s="19" t="str">
        <f t="shared" ca="1" si="90"/>
        <v/>
      </c>
      <c r="BN195" s="19" t="str">
        <f t="shared" ca="1" si="90"/>
        <v/>
      </c>
      <c r="BO195" s="19" t="str">
        <f t="shared" ca="1" si="90"/>
        <v/>
      </c>
      <c r="BP195" s="19" t="str">
        <f t="shared" ca="1" si="90"/>
        <v/>
      </c>
      <c r="BQ195" s="20" t="str">
        <f t="shared" ca="1" si="90"/>
        <v/>
      </c>
    </row>
    <row r="196" spans="10:69" x14ac:dyDescent="0.25">
      <c r="J196" s="85">
        <f t="shared" ca="1" si="62"/>
        <v>458516.17496422748</v>
      </c>
      <c r="K196" s="86">
        <f t="shared" ca="1" si="63"/>
        <v>437674.97136045439</v>
      </c>
      <c r="L196" s="86">
        <f t="shared" ca="1" si="64"/>
        <v>437674.97136045439</v>
      </c>
      <c r="M196" s="86">
        <f t="shared" ca="1" si="65"/>
        <v>398736.49732578703</v>
      </c>
      <c r="N196" s="86">
        <f t="shared" ca="1" si="66"/>
        <v>380561.5091116348</v>
      </c>
      <c r="O196" s="87">
        <f t="shared" ca="1" si="67"/>
        <v>363192.06819853606</v>
      </c>
      <c r="P196" s="48">
        <f t="shared" ca="1" si="81"/>
        <v>3133666.4180141082</v>
      </c>
      <c r="Q196" s="49">
        <f t="shared" si="87"/>
        <v>0.98</v>
      </c>
      <c r="R196" s="49">
        <f t="shared" si="88"/>
        <v>0.5</v>
      </c>
      <c r="S196" s="50">
        <f t="array" aca="1" ref="S196" ca="1">IF($U196=0,0,SUM(OFFSET($AH196,0,$W196,1,$U196)/OFFSET($AH$3,0,0,1,$U196)))</f>
        <v>6395237.5877838945</v>
      </c>
      <c r="T196" s="51">
        <f t="array" aca="1" ref="T196" ca="1">IF(U196=0,0,SUM(OFFSET(AH196,0,W196,1,U196)))</f>
        <v>7542961.3738886165</v>
      </c>
      <c r="U196" s="51">
        <f t="shared" ca="1" si="77"/>
        <v>8</v>
      </c>
      <c r="V196" s="46">
        <f t="shared" ca="1" si="74"/>
        <v>13428655.631831374</v>
      </c>
      <c r="W196" s="52">
        <f t="shared" ca="1" si="71"/>
        <v>14</v>
      </c>
      <c r="X196" s="55">
        <v>179</v>
      </c>
      <c r="Y196" s="19">
        <v>22</v>
      </c>
      <c r="Z196" s="44">
        <v>2.1589151000000001E-2</v>
      </c>
      <c r="AA196" s="17">
        <v>44009</v>
      </c>
      <c r="AB196" s="19">
        <v>80</v>
      </c>
      <c r="AC196" s="19">
        <v>500000</v>
      </c>
      <c r="AD196" s="18" t="s">
        <v>19</v>
      </c>
      <c r="AE196" s="18" t="s">
        <v>20</v>
      </c>
      <c r="AF196" s="20">
        <f t="shared" ca="1" si="75"/>
        <v>20971617.00571999</v>
      </c>
      <c r="AG196" s="40"/>
      <c r="AH196" s="19">
        <f t="shared" ca="1" si="91"/>
        <v>897062.68723405001</v>
      </c>
      <c r="AI196" s="19">
        <f t="shared" ca="1" si="91"/>
        <v>963150.31681769993</v>
      </c>
      <c r="AJ196" s="19">
        <f t="shared" ca="1" si="91"/>
        <v>967881.5792593502</v>
      </c>
      <c r="AK196" s="19">
        <f t="shared" ca="1" si="91"/>
        <v>976357.47994194995</v>
      </c>
      <c r="AL196" s="19">
        <f t="shared" ca="1" si="91"/>
        <v>971825.91714705003</v>
      </c>
      <c r="AM196" s="19">
        <f t="shared" ca="1" si="91"/>
        <v>970161.39360495005</v>
      </c>
      <c r="AN196" s="19">
        <f t="shared" ca="1" si="91"/>
        <v>989539.81554255006</v>
      </c>
      <c r="AO196" s="19">
        <f t="shared" ca="1" si="91"/>
        <v>975552.20460965007</v>
      </c>
      <c r="AP196" s="19">
        <f t="shared" ca="1" si="91"/>
        <v>963497.90214880009</v>
      </c>
      <c r="AQ196" s="19">
        <f t="shared" ca="1" si="91"/>
        <v>976334.81133339996</v>
      </c>
      <c r="AR196" s="19">
        <f t="shared" ca="1" si="91"/>
        <v>970855.48480960005</v>
      </c>
      <c r="AS196" s="19">
        <f t="shared" ca="1" si="91"/>
        <v>930404.97203845007</v>
      </c>
      <c r="AT196" s="19">
        <f t="shared" ca="1" si="91"/>
        <v>942551.02839104994</v>
      </c>
      <c r="AU196" s="19">
        <f t="shared" ca="1" si="91"/>
        <v>933480.03895282419</v>
      </c>
      <c r="AV196" s="19">
        <f t="shared" ca="1" si="91"/>
        <v>935747.29584536224</v>
      </c>
      <c r="AW196" s="19">
        <f t="shared" ca="1" si="91"/>
        <v>937874.93862954527</v>
      </c>
      <c r="AX196" s="19">
        <f t="shared" ca="1" si="89"/>
        <v>940008.87128440943</v>
      </c>
      <c r="AY196" s="19">
        <f t="shared" ca="1" si="89"/>
        <v>942014.97493217199</v>
      </c>
      <c r="AZ196" s="19">
        <f t="shared" ca="1" si="89"/>
        <v>944030.39354004909</v>
      </c>
      <c r="BA196" s="19">
        <f t="shared" ca="1" si="89"/>
        <v>945990.49038374331</v>
      </c>
      <c r="BB196" s="19">
        <f t="shared" ca="1" si="89"/>
        <v>947715.81383844162</v>
      </c>
      <c r="BC196" s="19">
        <f t="shared" ca="1" si="89"/>
        <v>949578.59543489304</v>
      </c>
      <c r="BD196" s="19" t="str">
        <f t="shared" ca="1" si="89"/>
        <v/>
      </c>
      <c r="BE196" s="19" t="str">
        <f t="shared" ca="1" si="89"/>
        <v/>
      </c>
      <c r="BF196" s="19" t="str">
        <f t="shared" ca="1" si="89"/>
        <v/>
      </c>
      <c r="BG196" s="19" t="str">
        <f t="shared" ca="1" si="89"/>
        <v/>
      </c>
      <c r="BH196" s="19" t="str">
        <f t="shared" ca="1" si="89"/>
        <v/>
      </c>
      <c r="BI196" s="19" t="str">
        <f t="shared" ca="1" si="89"/>
        <v/>
      </c>
      <c r="BJ196" s="19" t="str">
        <f t="shared" ca="1" si="89"/>
        <v/>
      </c>
      <c r="BK196" s="19" t="str">
        <f t="shared" ca="1" si="89"/>
        <v/>
      </c>
      <c r="BL196" s="19" t="str">
        <f t="shared" ca="1" si="89"/>
        <v/>
      </c>
      <c r="BM196" s="19" t="str">
        <f t="shared" ca="1" si="90"/>
        <v/>
      </c>
      <c r="BN196" s="19" t="str">
        <f t="shared" ca="1" si="90"/>
        <v/>
      </c>
      <c r="BO196" s="19" t="str">
        <f t="shared" ca="1" si="90"/>
        <v/>
      </c>
      <c r="BP196" s="19" t="str">
        <f t="shared" ca="1" si="90"/>
        <v/>
      </c>
      <c r="BQ196" s="20" t="str">
        <f t="shared" ca="1" si="90"/>
        <v/>
      </c>
    </row>
    <row r="197" spans="10:69" x14ac:dyDescent="0.25">
      <c r="J197" s="85">
        <f t="shared" ref="J197:J260" ca="1" si="92">IF(OR($U197&lt;J$3,$J$2&lt;0),0,((OFFSET($AH197,0,$W197+J$2,1,1)/J$4)*$Q197*$R197))</f>
        <v>0</v>
      </c>
      <c r="K197" s="86">
        <f t="shared" ref="K197:K260" ca="1" si="93">IF(OR($U197&lt;K$3,$K$2&lt;0),0,((OFFSET($AH197,0,$W197+K$2,1,1)/K$4)*$Q197*$R197))</f>
        <v>0</v>
      </c>
      <c r="L197" s="86">
        <f t="shared" ref="L197:L260" ca="1" si="94">IF(OR($U197&lt;L$3,$L$2&lt;0),0,((OFFSET($AH197,0,$W197+L$2,1,1)/L$4)*$Q197*$R197))</f>
        <v>0</v>
      </c>
      <c r="M197" s="86">
        <f t="shared" ref="M197:M260" ca="1" si="95">IF(OR($U197&lt;M$3,$M$2&lt;0),0,((OFFSET($AH197,0,$W197+M$2,1,1)/M$4)*$Q197*$R197))</f>
        <v>0</v>
      </c>
      <c r="N197" s="86">
        <f t="shared" ref="N197:N260" ca="1" si="96">IF(OR($U197&lt;N$3,$N$2&lt;0),0,((OFFSET($AH197,0,$W197+N$2,1,1)/N$4)*$Q197*$R197))</f>
        <v>0</v>
      </c>
      <c r="O197" s="87">
        <f t="shared" ref="O197:O260" ca="1" si="97">IF(OR($U197&lt;O$3,$O$2&lt;0),0,((OFFSET($AH197,0,$W197+O$2,1,1)/O$4)*$Q197*$R197))</f>
        <v>0</v>
      </c>
      <c r="P197" s="48">
        <f t="shared" ca="1" si="81"/>
        <v>0</v>
      </c>
      <c r="Q197" s="49">
        <f t="shared" si="87"/>
        <v>1</v>
      </c>
      <c r="R197" s="49">
        <f t="shared" si="88"/>
        <v>0.5</v>
      </c>
      <c r="S197" s="50">
        <f t="array" aca="1" ref="S197" ca="1">IF($U197=0,0,SUM(OFFSET($AH197,0,$W197,1,$U197)/OFFSET($AH$3,0,0,1,$U197)))</f>
        <v>0</v>
      </c>
      <c r="T197" s="51">
        <f t="array" aca="1" ref="T197" ca="1">IF(U197=0,0,SUM(OFFSET(AH197,0,W197,1,U197)))</f>
        <v>0</v>
      </c>
      <c r="U197" s="51">
        <f t="shared" ca="1" si="77"/>
        <v>0</v>
      </c>
      <c r="V197" s="46">
        <f t="shared" ca="1" si="74"/>
        <v>11047474.092010075</v>
      </c>
      <c r="W197" s="52">
        <f t="shared" ref="W197:W260" ca="1" si="98">IF($AA197&gt;$A$3,0,DATEDIF(AA197,$A$3,"m"))</f>
        <v>14</v>
      </c>
      <c r="X197" s="55">
        <v>300</v>
      </c>
      <c r="Y197" s="19">
        <v>9</v>
      </c>
      <c r="Z197" s="44">
        <v>5.4986693000000003E-2</v>
      </c>
      <c r="AA197" s="17">
        <v>44009</v>
      </c>
      <c r="AB197" s="19">
        <v>12</v>
      </c>
      <c r="AC197" s="19">
        <v>250000</v>
      </c>
      <c r="AD197" s="18" t="s">
        <v>19</v>
      </c>
      <c r="AE197" s="18" t="s">
        <v>21</v>
      </c>
      <c r="AF197" s="20">
        <f t="shared" ca="1" si="75"/>
        <v>11047474.092010075</v>
      </c>
      <c r="AG197" s="40"/>
      <c r="AH197" s="19">
        <f t="shared" ca="1" si="91"/>
        <v>1142391.161762075</v>
      </c>
      <c r="AI197" s="19">
        <f t="shared" ca="1" si="91"/>
        <v>1226552.41940055</v>
      </c>
      <c r="AJ197" s="19">
        <f t="shared" ca="1" si="91"/>
        <v>1232577.5862860251</v>
      </c>
      <c r="AK197" s="19">
        <f t="shared" ca="1" si="91"/>
        <v>1243371.474121925</v>
      </c>
      <c r="AL197" s="19">
        <f t="shared" ca="1" si="91"/>
        <v>1237600.6206915751</v>
      </c>
      <c r="AM197" s="19">
        <f t="shared" ca="1" si="91"/>
        <v>1235480.8836764251</v>
      </c>
      <c r="AN197" s="19">
        <f t="shared" ca="1" si="91"/>
        <v>1260158.911494825</v>
      </c>
      <c r="AO197" s="19">
        <f t="shared" ca="1" si="91"/>
        <v>1242345.9722974752</v>
      </c>
      <c r="AP197" s="19">
        <f t="shared" ca="1" si="91"/>
        <v>1226995.0622792002</v>
      </c>
      <c r="AQ197" s="19" t="str">
        <f t="shared" ca="1" si="91"/>
        <v/>
      </c>
      <c r="AR197" s="19" t="str">
        <f t="shared" ca="1" si="91"/>
        <v/>
      </c>
      <c r="AS197" s="19" t="str">
        <f t="shared" ca="1" si="91"/>
        <v/>
      </c>
      <c r="AT197" s="19" t="str">
        <f t="shared" ca="1" si="91"/>
        <v/>
      </c>
      <c r="AU197" s="19" t="str">
        <f t="shared" ca="1" si="91"/>
        <v/>
      </c>
      <c r="AV197" s="19" t="str">
        <f t="shared" ca="1" si="91"/>
        <v/>
      </c>
      <c r="AW197" s="19" t="str">
        <f t="shared" ca="1" si="91"/>
        <v/>
      </c>
      <c r="AX197" s="19" t="str">
        <f t="shared" ref="AX197:BM212" ca="1" si="99">IF(AX$4&lt;=$Y197,(VLOOKUP(DATE(YEAR($AA197),MONTH($AA197)+AX$4,DAY($AA197)),INDIRECT($AF$3),IF($AD197="USD",2,IF($AD197="EUR",3,IF($AD197="YEN",4,5))),0))*$Z197*$AC197,"")</f>
        <v/>
      </c>
      <c r="AY197" s="19" t="str">
        <f t="shared" ca="1" si="99"/>
        <v/>
      </c>
      <c r="AZ197" s="19" t="str">
        <f t="shared" ca="1" si="99"/>
        <v/>
      </c>
      <c r="BA197" s="19" t="str">
        <f t="shared" ca="1" si="99"/>
        <v/>
      </c>
      <c r="BB197" s="19" t="str">
        <f t="shared" ca="1" si="99"/>
        <v/>
      </c>
      <c r="BC197" s="19" t="str">
        <f t="shared" ca="1" si="99"/>
        <v/>
      </c>
      <c r="BD197" s="19" t="str">
        <f t="shared" ca="1" si="99"/>
        <v/>
      </c>
      <c r="BE197" s="19" t="str">
        <f t="shared" ca="1" si="99"/>
        <v/>
      </c>
      <c r="BF197" s="19" t="str">
        <f t="shared" ca="1" si="99"/>
        <v/>
      </c>
      <c r="BG197" s="19" t="str">
        <f t="shared" ca="1" si="99"/>
        <v/>
      </c>
      <c r="BH197" s="19" t="str">
        <f t="shared" ca="1" si="99"/>
        <v/>
      </c>
      <c r="BI197" s="19" t="str">
        <f t="shared" ca="1" si="99"/>
        <v/>
      </c>
      <c r="BJ197" s="19" t="str">
        <f t="shared" ca="1" si="99"/>
        <v/>
      </c>
      <c r="BK197" s="19" t="str">
        <f t="shared" ca="1" si="99"/>
        <v/>
      </c>
      <c r="BL197" s="19" t="str">
        <f t="shared" ca="1" si="99"/>
        <v/>
      </c>
      <c r="BM197" s="19" t="str">
        <f t="shared" ca="1" si="99"/>
        <v/>
      </c>
      <c r="BN197" s="19" t="str">
        <f t="shared" ref="BL197:BQ216" ca="1" si="100">IF(BN$4&lt;=$Y197,(VLOOKUP(DATE(YEAR($AA197),MONTH($AA197)+BN$4,DAY($AA197)),INDIRECT($AF$3),IF($AD197="USD",2,IF($AD197="EUR",3,IF($AD197="YEN",4,5))),0))*$Z197*$AC197,"")</f>
        <v/>
      </c>
      <c r="BO197" s="19" t="str">
        <f t="shared" ca="1" si="100"/>
        <v/>
      </c>
      <c r="BP197" s="19" t="str">
        <f t="shared" ca="1" si="100"/>
        <v/>
      </c>
      <c r="BQ197" s="20" t="str">
        <f t="shared" ca="1" si="100"/>
        <v/>
      </c>
    </row>
    <row r="198" spans="10:69" x14ac:dyDescent="0.25">
      <c r="J198" s="85">
        <f t="shared" ca="1" si="92"/>
        <v>320160.56400811137</v>
      </c>
      <c r="K198" s="86">
        <f t="shared" ca="1" si="93"/>
        <v>305627.82562700636</v>
      </c>
      <c r="L198" s="86">
        <f t="shared" ca="1" si="94"/>
        <v>305627.82562700636</v>
      </c>
      <c r="M198" s="86">
        <f t="shared" ca="1" si="95"/>
        <v>278430.90176561358</v>
      </c>
      <c r="N198" s="86">
        <f t="shared" ca="1" si="96"/>
        <v>265736.84912136436</v>
      </c>
      <c r="O198" s="87">
        <f t="shared" ca="1" si="97"/>
        <v>253555.70614971078</v>
      </c>
      <c r="P198" s="48">
        <f t="shared" ca="1" si="81"/>
        <v>2819117.6513665039</v>
      </c>
      <c r="Q198" s="49">
        <f t="shared" si="87"/>
        <v>0.98</v>
      </c>
      <c r="R198" s="49">
        <f t="shared" si="88"/>
        <v>0.5</v>
      </c>
      <c r="S198" s="50">
        <f t="array" aca="1" ref="S198" ca="1">IF($U198=0,0,SUM(OFFSET($AH198,0,$W198,1,$U198)/OFFSET($AH$3,0,0,1,$U198)))</f>
        <v>5753301.3293193961</v>
      </c>
      <c r="T198" s="51">
        <f t="array" aca="1" ref="T198" ca="1">IF(U198=0,0,SUM(OFFSET(AH198,0,W198,1,U198)))</f>
        <v>7263235.8355462626</v>
      </c>
      <c r="U198" s="51">
        <f t="shared" ca="1" si="77"/>
        <v>11</v>
      </c>
      <c r="V198" s="46">
        <f t="shared" ref="V198:V260" ca="1" si="101">IF(W198="−",0,IF(W198&gt;Y198,AF198,SUM(OFFSET(AG198,0,0,1,W198+1)
)))</f>
        <v>9445649.6349159777</v>
      </c>
      <c r="W198" s="52">
        <f t="shared" ca="1" si="98"/>
        <v>14</v>
      </c>
      <c r="X198" s="55">
        <v>259</v>
      </c>
      <c r="Y198" s="19">
        <v>25</v>
      </c>
      <c r="Z198" s="44">
        <v>1.5070073999999999E-2</v>
      </c>
      <c r="AA198" s="17">
        <v>44013</v>
      </c>
      <c r="AB198" s="19">
        <v>80</v>
      </c>
      <c r="AC198" s="19">
        <v>500000</v>
      </c>
      <c r="AD198" s="18" t="s">
        <v>19</v>
      </c>
      <c r="AE198" s="18" t="s">
        <v>20</v>
      </c>
      <c r="AF198" s="20">
        <f t="shared" ref="AF198:AF261" ca="1" si="102">SUM(AH198:BQ198)</f>
        <v>16708885.470462242</v>
      </c>
      <c r="AG198" s="40"/>
      <c r="AH198" s="19">
        <f t="shared" ref="AH198:AW213" ca="1" si="103">IF(AH$4&lt;=$Y198,(VLOOKUP(DATE(YEAR($AA198),MONTH($AA198)+AH$4,DAY($AA198)),INDIRECT($AF$3),IF($AD198="USD",2,IF($AD198="EUR",3,IF($AD198="YEN",4,5))),0))*$Z198*$AC198,"")</f>
        <v>657725.09118930006</v>
      </c>
      <c r="AI198" s="19">
        <f t="shared" ca="1" si="103"/>
        <v>661776.68058419996</v>
      </c>
      <c r="AJ198" s="19">
        <f t="shared" ca="1" si="103"/>
        <v>696464.97691739991</v>
      </c>
      <c r="AK198" s="19">
        <f t="shared" ca="1" si="103"/>
        <v>697958.42125080002</v>
      </c>
      <c r="AL198" s="19">
        <f t="shared" ca="1" si="103"/>
        <v>687223.25403690001</v>
      </c>
      <c r="AM198" s="19">
        <f t="shared" ca="1" si="103"/>
        <v>684130.12134840002</v>
      </c>
      <c r="AN198" s="19">
        <f t="shared" ca="1" si="103"/>
        <v>695456.03546309995</v>
      </c>
      <c r="AO198" s="19">
        <f t="shared" ca="1" si="103"/>
        <v>680973.6943491</v>
      </c>
      <c r="AP198" s="19">
        <f t="shared" ca="1" si="103"/>
        <v>668698.36557239993</v>
      </c>
      <c r="AQ198" s="19">
        <f t="shared" ca="1" si="103"/>
        <v>682561.32664499991</v>
      </c>
      <c r="AR198" s="19">
        <f t="shared" ca="1" si="103"/>
        <v>673465.02997859986</v>
      </c>
      <c r="AS198" s="19">
        <f t="shared" ca="1" si="103"/>
        <v>651869.61393659993</v>
      </c>
      <c r="AT198" s="19">
        <f t="shared" ca="1" si="103"/>
        <v>655482.66417809995</v>
      </c>
      <c r="AU198" s="19">
        <f t="shared" ca="1" si="103"/>
        <v>651864.35946607741</v>
      </c>
      <c r="AV198" s="19">
        <f t="shared" ca="1" si="103"/>
        <v>653388.90613900276</v>
      </c>
      <c r="AW198" s="19">
        <f t="shared" ca="1" si="103"/>
        <v>654916.76920072804</v>
      </c>
      <c r="AX198" s="19">
        <f t="shared" ca="1" si="99"/>
        <v>656352.05426453962</v>
      </c>
      <c r="AY198" s="19">
        <f t="shared" ca="1" si="99"/>
        <v>657793.00542126223</v>
      </c>
      <c r="AZ198" s="19">
        <f t="shared" ca="1" si="99"/>
        <v>659193.47135168454</v>
      </c>
      <c r="BA198" s="19">
        <f t="shared" ca="1" si="99"/>
        <v>660425.45474600769</v>
      </c>
      <c r="BB198" s="19">
        <f t="shared" ca="1" si="99"/>
        <v>661754.83461520099</v>
      </c>
      <c r="BC198" s="19">
        <f t="shared" ca="1" si="99"/>
        <v>663008.43271766754</v>
      </c>
      <c r="BD198" s="19">
        <f t="shared" ca="1" si="99"/>
        <v>664271.52645902091</v>
      </c>
      <c r="BE198" s="19">
        <f t="shared" ca="1" si="99"/>
        <v>665464.13814521546</v>
      </c>
      <c r="BF198" s="19">
        <f t="shared" ca="1" si="99"/>
        <v>666667.24248593312</v>
      </c>
      <c r="BG198" s="19" t="str">
        <f t="shared" ca="1" si="99"/>
        <v/>
      </c>
      <c r="BH198" s="19" t="str">
        <f t="shared" ca="1" si="99"/>
        <v/>
      </c>
      <c r="BI198" s="19" t="str">
        <f t="shared" ca="1" si="99"/>
        <v/>
      </c>
      <c r="BJ198" s="19" t="str">
        <f t="shared" ca="1" si="99"/>
        <v/>
      </c>
      <c r="BK198" s="19" t="str">
        <f t="shared" ca="1" si="99"/>
        <v/>
      </c>
      <c r="BL198" s="19" t="str">
        <f t="shared" ca="1" si="99"/>
        <v/>
      </c>
      <c r="BM198" s="19" t="str">
        <f t="shared" ca="1" si="99"/>
        <v/>
      </c>
      <c r="BN198" s="19" t="str">
        <f t="shared" ca="1" si="100"/>
        <v/>
      </c>
      <c r="BO198" s="19" t="str">
        <f t="shared" ca="1" si="100"/>
        <v/>
      </c>
      <c r="BP198" s="19" t="str">
        <f t="shared" ca="1" si="100"/>
        <v/>
      </c>
      <c r="BQ198" s="20" t="str">
        <f t="shared" ca="1" si="100"/>
        <v/>
      </c>
    </row>
    <row r="199" spans="10:69" x14ac:dyDescent="0.25">
      <c r="J199" s="85">
        <f t="shared" ca="1" si="92"/>
        <v>0</v>
      </c>
      <c r="K199" s="86">
        <f t="shared" ca="1" si="93"/>
        <v>0</v>
      </c>
      <c r="L199" s="86">
        <f t="shared" ca="1" si="94"/>
        <v>0</v>
      </c>
      <c r="M199" s="86">
        <f t="shared" ca="1" si="95"/>
        <v>0</v>
      </c>
      <c r="N199" s="86">
        <f t="shared" ca="1" si="96"/>
        <v>0</v>
      </c>
      <c r="O199" s="87">
        <f t="shared" ca="1" si="97"/>
        <v>0</v>
      </c>
      <c r="P199" s="48">
        <f t="shared" ca="1" si="81"/>
        <v>0</v>
      </c>
      <c r="Q199" s="49">
        <f t="shared" si="87"/>
        <v>1</v>
      </c>
      <c r="R199" s="49">
        <f t="shared" si="88"/>
        <v>0.93</v>
      </c>
      <c r="S199" s="50">
        <f t="array" aca="1" ref="S199" ca="1">IF($U199=0,0,SUM(OFFSET($AH199,0,$W199,1,$U199)/OFFSET($AH$3,0,0,1,$U199)))</f>
        <v>0</v>
      </c>
      <c r="T199" s="51">
        <f t="array" aca="1" ref="T199" ca="1">IF(U199=0,0,SUM(OFFSET(AH199,0,W199,1,U199)))</f>
        <v>0</v>
      </c>
      <c r="U199" s="51">
        <f t="shared" ca="1" si="77"/>
        <v>0</v>
      </c>
      <c r="V199" s="46">
        <f t="shared" ca="1" si="101"/>
        <v>176826.10399999999</v>
      </c>
      <c r="W199" s="52">
        <f t="shared" ca="1" si="98"/>
        <v>13</v>
      </c>
      <c r="X199" s="55">
        <v>13</v>
      </c>
      <c r="Y199" s="19">
        <v>7</v>
      </c>
      <c r="Z199" s="44">
        <v>2.5260872E-2</v>
      </c>
      <c r="AA199" s="17">
        <v>44014</v>
      </c>
      <c r="AB199" s="19">
        <v>57</v>
      </c>
      <c r="AC199" s="19">
        <v>1000000</v>
      </c>
      <c r="AD199" s="18" t="s">
        <v>23</v>
      </c>
      <c r="AE199" s="18" t="s">
        <v>24</v>
      </c>
      <c r="AF199" s="20">
        <f t="shared" ca="1" si="102"/>
        <v>176826.10399999999</v>
      </c>
      <c r="AG199" s="40"/>
      <c r="AH199" s="19">
        <f t="shared" ca="1" si="103"/>
        <v>25260.871999999999</v>
      </c>
      <c r="AI199" s="19">
        <f t="shared" ca="1" si="103"/>
        <v>25260.871999999999</v>
      </c>
      <c r="AJ199" s="19">
        <f t="shared" ca="1" si="103"/>
        <v>25260.871999999999</v>
      </c>
      <c r="AK199" s="19">
        <f t="shared" ca="1" si="103"/>
        <v>25260.871999999999</v>
      </c>
      <c r="AL199" s="19">
        <f t="shared" ca="1" si="103"/>
        <v>25260.871999999999</v>
      </c>
      <c r="AM199" s="19">
        <f t="shared" ca="1" si="103"/>
        <v>25260.871999999999</v>
      </c>
      <c r="AN199" s="19">
        <f t="shared" ca="1" si="103"/>
        <v>25260.871999999999</v>
      </c>
      <c r="AO199" s="19" t="str">
        <f t="shared" ca="1" si="103"/>
        <v/>
      </c>
      <c r="AP199" s="19" t="str">
        <f t="shared" ca="1" si="103"/>
        <v/>
      </c>
      <c r="AQ199" s="19" t="str">
        <f t="shared" ca="1" si="103"/>
        <v/>
      </c>
      <c r="AR199" s="19" t="str">
        <f t="shared" ca="1" si="103"/>
        <v/>
      </c>
      <c r="AS199" s="19" t="str">
        <f t="shared" ca="1" si="103"/>
        <v/>
      </c>
      <c r="AT199" s="19" t="str">
        <f t="shared" ca="1" si="103"/>
        <v/>
      </c>
      <c r="AU199" s="19" t="str">
        <f t="shared" ca="1" si="103"/>
        <v/>
      </c>
      <c r="AV199" s="19" t="str">
        <f t="shared" ca="1" si="103"/>
        <v/>
      </c>
      <c r="AW199" s="19" t="str">
        <f t="shared" ca="1" si="103"/>
        <v/>
      </c>
      <c r="AX199" s="19" t="str">
        <f t="shared" ca="1" si="99"/>
        <v/>
      </c>
      <c r="AY199" s="19" t="str">
        <f t="shared" ca="1" si="99"/>
        <v/>
      </c>
      <c r="AZ199" s="19" t="str">
        <f t="shared" ca="1" si="99"/>
        <v/>
      </c>
      <c r="BA199" s="19" t="str">
        <f t="shared" ca="1" si="99"/>
        <v/>
      </c>
      <c r="BB199" s="19" t="str">
        <f t="shared" ca="1" si="99"/>
        <v/>
      </c>
      <c r="BC199" s="19" t="str">
        <f t="shared" ca="1" si="99"/>
        <v/>
      </c>
      <c r="BD199" s="19" t="str">
        <f t="shared" ca="1" si="99"/>
        <v/>
      </c>
      <c r="BE199" s="19" t="str">
        <f t="shared" ca="1" si="99"/>
        <v/>
      </c>
      <c r="BF199" s="19" t="str">
        <f t="shared" ca="1" si="99"/>
        <v/>
      </c>
      <c r="BG199" s="19" t="str">
        <f t="shared" ca="1" si="99"/>
        <v/>
      </c>
      <c r="BH199" s="19" t="str">
        <f t="shared" ca="1" si="99"/>
        <v/>
      </c>
      <c r="BI199" s="19" t="str">
        <f t="shared" ca="1" si="99"/>
        <v/>
      </c>
      <c r="BJ199" s="19" t="str">
        <f t="shared" ca="1" si="99"/>
        <v/>
      </c>
      <c r="BK199" s="19" t="str">
        <f t="shared" ca="1" si="99"/>
        <v/>
      </c>
      <c r="BL199" s="19" t="str">
        <f t="shared" ca="1" si="99"/>
        <v/>
      </c>
      <c r="BM199" s="19" t="str">
        <f t="shared" ca="1" si="99"/>
        <v/>
      </c>
      <c r="BN199" s="19" t="str">
        <f t="shared" ca="1" si="100"/>
        <v/>
      </c>
      <c r="BO199" s="19" t="str">
        <f t="shared" ca="1" si="100"/>
        <v/>
      </c>
      <c r="BP199" s="19" t="str">
        <f t="shared" ca="1" si="100"/>
        <v/>
      </c>
      <c r="BQ199" s="20" t="str">
        <f t="shared" ca="1" si="100"/>
        <v/>
      </c>
    </row>
    <row r="200" spans="10:69" x14ac:dyDescent="0.25">
      <c r="J200" s="85">
        <f t="shared" ca="1" si="92"/>
        <v>2132771.71851994</v>
      </c>
      <c r="K200" s="86">
        <f t="shared" ca="1" si="93"/>
        <v>2035023.4587164591</v>
      </c>
      <c r="L200" s="86">
        <f t="shared" ca="1" si="94"/>
        <v>2035023.4587164591</v>
      </c>
      <c r="M200" s="86">
        <f t="shared" ca="1" si="95"/>
        <v>1852547.6659919703</v>
      </c>
      <c r="N200" s="86">
        <f t="shared" ca="1" si="96"/>
        <v>1767444.2810749798</v>
      </c>
      <c r="O200" s="87">
        <f t="shared" ca="1" si="97"/>
        <v>1686162.0397686069</v>
      </c>
      <c r="P200" s="48">
        <f t="shared" ca="1" si="81"/>
        <v>14558168.293596406</v>
      </c>
      <c r="Q200" s="49">
        <f t="shared" si="87"/>
        <v>1</v>
      </c>
      <c r="R200" s="49">
        <f t="shared" si="88"/>
        <v>0.97</v>
      </c>
      <c r="S200" s="50">
        <f t="array" aca="1" ref="S200" ca="1">IF($U200=0,0,SUM(OFFSET($AH200,0,$W200,1,$U200)/OFFSET($AH$3,0,0,1,$U200)))</f>
        <v>15008420.921233408</v>
      </c>
      <c r="T200" s="51">
        <f t="array" aca="1" ref="T200" ca="1">IF(U200=0,0,SUM(OFFSET(AH200,0,W200,1,U200)))</f>
        <v>17700250.849994931</v>
      </c>
      <c r="U200" s="51">
        <f t="shared" ca="1" si="77"/>
        <v>8</v>
      </c>
      <c r="V200" s="46">
        <f t="shared" ca="1" si="101"/>
        <v>29031150.486504298</v>
      </c>
      <c r="W200" s="52">
        <f t="shared" ca="1" si="98"/>
        <v>13</v>
      </c>
      <c r="X200" s="55">
        <v>151</v>
      </c>
      <c r="Y200" s="19">
        <v>21</v>
      </c>
      <c r="Z200" s="44">
        <v>5.9430863E-2</v>
      </c>
      <c r="AA200" s="17">
        <v>44015</v>
      </c>
      <c r="AB200" s="19">
        <v>12</v>
      </c>
      <c r="AC200" s="19">
        <v>500000</v>
      </c>
      <c r="AD200" s="18" t="s">
        <v>17</v>
      </c>
      <c r="AE200" s="18" t="s">
        <v>21</v>
      </c>
      <c r="AF200" s="20">
        <f t="shared" ca="1" si="102"/>
        <v>46731401.336499222</v>
      </c>
      <c r="AG200" s="40"/>
      <c r="AH200" s="19">
        <f t="shared" ca="1" si="103"/>
        <v>2181888.2448621504</v>
      </c>
      <c r="AI200" s="19">
        <f t="shared" ca="1" si="103"/>
        <v>2194746.1120722</v>
      </c>
      <c r="AJ200" s="19">
        <f t="shared" ca="1" si="103"/>
        <v>2320522.6189822499</v>
      </c>
      <c r="AK200" s="19">
        <f t="shared" ca="1" si="103"/>
        <v>2394317.9215693502</v>
      </c>
      <c r="AL200" s="19">
        <f t="shared" ca="1" si="103"/>
        <v>2246935.3244156502</v>
      </c>
      <c r="AM200" s="19">
        <f t="shared" ca="1" si="103"/>
        <v>2195248.3028645497</v>
      </c>
      <c r="AN200" s="19">
        <f t="shared" ca="1" si="103"/>
        <v>2255552.7995506502</v>
      </c>
      <c r="AO200" s="19">
        <f t="shared" ca="1" si="103"/>
        <v>2216043.1618282502</v>
      </c>
      <c r="AP200" s="19">
        <f t="shared" ca="1" si="103"/>
        <v>2260553.9066721005</v>
      </c>
      <c r="AQ200" s="19">
        <f t="shared" ca="1" si="103"/>
        <v>2224054.4421606502</v>
      </c>
      <c r="AR200" s="19">
        <f t="shared" ca="1" si="103"/>
        <v>2184021.8128438499</v>
      </c>
      <c r="AS200" s="19">
        <f t="shared" ca="1" si="103"/>
        <v>2187575.7784512504</v>
      </c>
      <c r="AT200" s="19">
        <f t="shared" ca="1" si="103"/>
        <v>2169690.0602314002</v>
      </c>
      <c r="AU200" s="19">
        <f t="shared" ca="1" si="103"/>
        <v>2198733.7304329281</v>
      </c>
      <c r="AV200" s="19">
        <f t="shared" ca="1" si="103"/>
        <v>2202860.4450023528</v>
      </c>
      <c r="AW200" s="19">
        <f t="shared" ca="1" si="103"/>
        <v>2206996.3903004993</v>
      </c>
      <c r="AX200" s="19">
        <f t="shared" ca="1" si="99"/>
        <v>2210881.9503545929</v>
      </c>
      <c r="AY200" s="19">
        <f t="shared" ca="1" si="99"/>
        <v>2214783.0620344277</v>
      </c>
      <c r="AZ200" s="19">
        <f t="shared" ca="1" si="99"/>
        <v>2218574.7657155311</v>
      </c>
      <c r="BA200" s="19">
        <f t="shared" ca="1" si="99"/>
        <v>2221910.4672090202</v>
      </c>
      <c r="BB200" s="19">
        <f t="shared" ca="1" si="99"/>
        <v>2225510.0389455799</v>
      </c>
      <c r="BC200" s="19" t="str">
        <f t="shared" ca="1" si="99"/>
        <v/>
      </c>
      <c r="BD200" s="19" t="str">
        <f t="shared" ca="1" si="99"/>
        <v/>
      </c>
      <c r="BE200" s="19" t="str">
        <f t="shared" ca="1" si="99"/>
        <v/>
      </c>
      <c r="BF200" s="19" t="str">
        <f t="shared" ca="1" si="99"/>
        <v/>
      </c>
      <c r="BG200" s="19" t="str">
        <f t="shared" ca="1" si="99"/>
        <v/>
      </c>
      <c r="BH200" s="19" t="str">
        <f t="shared" ca="1" si="99"/>
        <v/>
      </c>
      <c r="BI200" s="19" t="str">
        <f t="shared" ca="1" si="99"/>
        <v/>
      </c>
      <c r="BJ200" s="19" t="str">
        <f t="shared" ca="1" si="99"/>
        <v/>
      </c>
      <c r="BK200" s="19" t="str">
        <f t="shared" ca="1" si="99"/>
        <v/>
      </c>
      <c r="BL200" s="19" t="str">
        <f t="shared" ca="1" si="100"/>
        <v/>
      </c>
      <c r="BM200" s="19" t="str">
        <f t="shared" ca="1" si="100"/>
        <v/>
      </c>
      <c r="BN200" s="19" t="str">
        <f t="shared" ca="1" si="100"/>
        <v/>
      </c>
      <c r="BO200" s="19" t="str">
        <f t="shared" ca="1" si="100"/>
        <v/>
      </c>
      <c r="BP200" s="19" t="str">
        <f t="shared" ca="1" si="100"/>
        <v/>
      </c>
      <c r="BQ200" s="20" t="str">
        <f t="shared" ca="1" si="100"/>
        <v/>
      </c>
    </row>
    <row r="201" spans="10:69" x14ac:dyDescent="0.25">
      <c r="J201" s="85">
        <f t="shared" ca="1" si="92"/>
        <v>34792.479667799998</v>
      </c>
      <c r="K201" s="86">
        <f t="shared" ca="1" si="93"/>
        <v>33135.694921714283</v>
      </c>
      <c r="L201" s="86">
        <f t="shared" ca="1" si="94"/>
        <v>33135.694921714283</v>
      </c>
      <c r="M201" s="86">
        <f t="shared" ca="1" si="95"/>
        <v>30055.052083187555</v>
      </c>
      <c r="N201" s="86">
        <f t="shared" ca="1" si="96"/>
        <v>0</v>
      </c>
      <c r="O201" s="87">
        <f t="shared" ca="1" si="97"/>
        <v>0</v>
      </c>
      <c r="P201" s="48">
        <f t="shared" ca="1" si="81"/>
        <v>129541.03136004877</v>
      </c>
      <c r="Q201" s="49">
        <f t="shared" si="87"/>
        <v>0.97</v>
      </c>
      <c r="R201" s="49">
        <f t="shared" si="88"/>
        <v>0.93</v>
      </c>
      <c r="S201" s="50">
        <f t="array" aca="1" ref="S201" ca="1">IF($U201=0,0,SUM(OFFSET($AH201,0,$W201,1,$U201)/OFFSET($AH$3,0,0,1,$U201)))</f>
        <v>143599.41398963393</v>
      </c>
      <c r="T201" s="51">
        <f t="array" aca="1" ref="T201" ca="1">IF(U201=0,0,SUM(OFFSET(AH201,0,W201,1,U201)))</f>
        <v>154273.272</v>
      </c>
      <c r="U201" s="51">
        <f t="shared" ca="1" si="77"/>
        <v>4</v>
      </c>
      <c r="V201" s="46">
        <f t="shared" ca="1" si="101"/>
        <v>501388.13399999985</v>
      </c>
      <c r="W201" s="52">
        <f t="shared" ca="1" si="98"/>
        <v>13</v>
      </c>
      <c r="X201" s="55">
        <v>172</v>
      </c>
      <c r="Y201" s="19">
        <v>17</v>
      </c>
      <c r="Z201" s="44">
        <v>3.8568317999999997E-2</v>
      </c>
      <c r="AA201" s="17">
        <v>44018</v>
      </c>
      <c r="AB201" s="19">
        <v>13</v>
      </c>
      <c r="AC201" s="19">
        <v>1000000</v>
      </c>
      <c r="AD201" s="18" t="s">
        <v>23</v>
      </c>
      <c r="AE201" s="18" t="s">
        <v>22</v>
      </c>
      <c r="AF201" s="20">
        <f t="shared" ca="1" si="102"/>
        <v>655661.40599999973</v>
      </c>
      <c r="AG201" s="40"/>
      <c r="AH201" s="19">
        <f t="shared" ca="1" si="103"/>
        <v>38568.317999999999</v>
      </c>
      <c r="AI201" s="19">
        <f t="shared" ca="1" si="103"/>
        <v>38568.317999999999</v>
      </c>
      <c r="AJ201" s="19">
        <f t="shared" ca="1" si="103"/>
        <v>38568.317999999999</v>
      </c>
      <c r="AK201" s="19">
        <f t="shared" ca="1" si="103"/>
        <v>38568.317999999999</v>
      </c>
      <c r="AL201" s="19">
        <f t="shared" ca="1" si="103"/>
        <v>38568.317999999999</v>
      </c>
      <c r="AM201" s="19">
        <f t="shared" ca="1" si="103"/>
        <v>38568.317999999999</v>
      </c>
      <c r="AN201" s="19">
        <f t="shared" ca="1" si="103"/>
        <v>38568.317999999999</v>
      </c>
      <c r="AO201" s="19">
        <f t="shared" ca="1" si="103"/>
        <v>38568.317999999999</v>
      </c>
      <c r="AP201" s="19">
        <f t="shared" ca="1" si="103"/>
        <v>38568.317999999999</v>
      </c>
      <c r="AQ201" s="19">
        <f t="shared" ca="1" si="103"/>
        <v>38568.317999999999</v>
      </c>
      <c r="AR201" s="19">
        <f t="shared" ca="1" si="103"/>
        <v>38568.317999999999</v>
      </c>
      <c r="AS201" s="19">
        <f t="shared" ca="1" si="103"/>
        <v>38568.317999999999</v>
      </c>
      <c r="AT201" s="19">
        <f t="shared" ca="1" si="103"/>
        <v>38568.317999999999</v>
      </c>
      <c r="AU201" s="19">
        <f t="shared" ca="1" si="103"/>
        <v>38568.317999999999</v>
      </c>
      <c r="AV201" s="19">
        <f t="shared" ca="1" si="103"/>
        <v>38568.317999999999</v>
      </c>
      <c r="AW201" s="19">
        <f t="shared" ca="1" si="103"/>
        <v>38568.317999999999</v>
      </c>
      <c r="AX201" s="19">
        <f t="shared" ca="1" si="99"/>
        <v>38568.317999999999</v>
      </c>
      <c r="AY201" s="19" t="str">
        <f t="shared" ca="1" si="99"/>
        <v/>
      </c>
      <c r="AZ201" s="19" t="str">
        <f t="shared" ca="1" si="99"/>
        <v/>
      </c>
      <c r="BA201" s="19" t="str">
        <f t="shared" ca="1" si="99"/>
        <v/>
      </c>
      <c r="BB201" s="19" t="str">
        <f t="shared" ca="1" si="99"/>
        <v/>
      </c>
      <c r="BC201" s="19" t="str">
        <f t="shared" ca="1" si="99"/>
        <v/>
      </c>
      <c r="BD201" s="19" t="str">
        <f t="shared" ca="1" si="99"/>
        <v/>
      </c>
      <c r="BE201" s="19" t="str">
        <f t="shared" ca="1" si="99"/>
        <v/>
      </c>
      <c r="BF201" s="19" t="str">
        <f t="shared" ca="1" si="99"/>
        <v/>
      </c>
      <c r="BG201" s="19" t="str">
        <f t="shared" ca="1" si="99"/>
        <v/>
      </c>
      <c r="BH201" s="19" t="str">
        <f t="shared" ca="1" si="99"/>
        <v/>
      </c>
      <c r="BI201" s="19" t="str">
        <f t="shared" ca="1" si="99"/>
        <v/>
      </c>
      <c r="BJ201" s="19" t="str">
        <f t="shared" ca="1" si="99"/>
        <v/>
      </c>
      <c r="BK201" s="19" t="str">
        <f t="shared" ca="1" si="99"/>
        <v/>
      </c>
      <c r="BL201" s="19" t="str">
        <f t="shared" ca="1" si="100"/>
        <v/>
      </c>
      <c r="BM201" s="19" t="str">
        <f t="shared" ca="1" si="100"/>
        <v/>
      </c>
      <c r="BN201" s="19" t="str">
        <f t="shared" ca="1" si="100"/>
        <v/>
      </c>
      <c r="BO201" s="19" t="str">
        <f t="shared" ca="1" si="100"/>
        <v/>
      </c>
      <c r="BP201" s="19" t="str">
        <f t="shared" ca="1" si="100"/>
        <v/>
      </c>
      <c r="BQ201" s="20" t="str">
        <f t="shared" ca="1" si="100"/>
        <v/>
      </c>
    </row>
    <row r="202" spans="10:69" x14ac:dyDescent="0.25">
      <c r="J202" s="85">
        <f t="shared" ca="1" si="92"/>
        <v>53223.07695000001</v>
      </c>
      <c r="K202" s="86">
        <f t="shared" ca="1" si="93"/>
        <v>50688.644714285721</v>
      </c>
      <c r="L202" s="86">
        <f t="shared" ca="1" si="94"/>
        <v>50688.644714285721</v>
      </c>
      <c r="M202" s="86">
        <f t="shared" ca="1" si="95"/>
        <v>45976.094978943962</v>
      </c>
      <c r="N202" s="86">
        <f t="shared" ca="1" si="96"/>
        <v>43786.757122803778</v>
      </c>
      <c r="O202" s="87">
        <f t="shared" ca="1" si="97"/>
        <v>41701.673450289301</v>
      </c>
      <c r="P202" s="48">
        <f t="shared" ca="1" si="81"/>
        <v>653263.5723951445</v>
      </c>
      <c r="Q202" s="49">
        <f t="shared" si="87"/>
        <v>1</v>
      </c>
      <c r="R202" s="49">
        <f t="shared" si="88"/>
        <v>0.93</v>
      </c>
      <c r="S202" s="50">
        <f t="array" aca="1" ref="S202" ca="1">IF($U202=0,0,SUM(OFFSET($AH202,0,$W202,1,$U202)/OFFSET($AH$3,0,0,1,$U202)))</f>
        <v>702433.94881198334</v>
      </c>
      <c r="T202" s="51">
        <f t="array" aca="1" ref="T202" ca="1">IF(U202=0,0,SUM(OFFSET(AH202,0,W202,1,U202)))</f>
        <v>1030124.07</v>
      </c>
      <c r="U202" s="51">
        <f t="shared" ca="1" si="77"/>
        <v>18</v>
      </c>
      <c r="V202" s="46">
        <f t="shared" ca="1" si="101"/>
        <v>743978.495</v>
      </c>
      <c r="W202" s="52">
        <f t="shared" ca="1" si="98"/>
        <v>13</v>
      </c>
      <c r="X202" s="55">
        <v>73</v>
      </c>
      <c r="Y202" s="19">
        <v>31</v>
      </c>
      <c r="Z202" s="44">
        <v>2.2891646000000002E-2</v>
      </c>
      <c r="AA202" s="17">
        <v>44019</v>
      </c>
      <c r="AB202" s="19">
        <v>57</v>
      </c>
      <c r="AC202" s="19">
        <v>2500000</v>
      </c>
      <c r="AD202" s="18" t="s">
        <v>23</v>
      </c>
      <c r="AE202" s="18" t="s">
        <v>24</v>
      </c>
      <c r="AF202" s="20">
        <f t="shared" ca="1" si="102"/>
        <v>1774102.5649999999</v>
      </c>
      <c r="AG202" s="40"/>
      <c r="AH202" s="19">
        <f t="shared" ca="1" si="103"/>
        <v>57229.115000000005</v>
      </c>
      <c r="AI202" s="19">
        <f t="shared" ca="1" si="103"/>
        <v>57229.115000000005</v>
      </c>
      <c r="AJ202" s="19">
        <f t="shared" ca="1" si="103"/>
        <v>57229.115000000005</v>
      </c>
      <c r="AK202" s="19">
        <f t="shared" ca="1" si="103"/>
        <v>57229.115000000005</v>
      </c>
      <c r="AL202" s="19">
        <f t="shared" ca="1" si="103"/>
        <v>57229.115000000005</v>
      </c>
      <c r="AM202" s="19">
        <f t="shared" ca="1" si="103"/>
        <v>57229.115000000005</v>
      </c>
      <c r="AN202" s="19">
        <f t="shared" ca="1" si="103"/>
        <v>57229.115000000005</v>
      </c>
      <c r="AO202" s="19">
        <f t="shared" ca="1" si="103"/>
        <v>57229.115000000005</v>
      </c>
      <c r="AP202" s="19">
        <f t="shared" ca="1" si="103"/>
        <v>57229.115000000005</v>
      </c>
      <c r="AQ202" s="19">
        <f t="shared" ca="1" si="103"/>
        <v>57229.115000000005</v>
      </c>
      <c r="AR202" s="19">
        <f t="shared" ca="1" si="103"/>
        <v>57229.115000000005</v>
      </c>
      <c r="AS202" s="19">
        <f t="shared" ca="1" si="103"/>
        <v>57229.115000000005</v>
      </c>
      <c r="AT202" s="19">
        <f t="shared" ca="1" si="103"/>
        <v>57229.115000000005</v>
      </c>
      <c r="AU202" s="19">
        <f t="shared" ca="1" si="103"/>
        <v>57229.115000000005</v>
      </c>
      <c r="AV202" s="19">
        <f t="shared" ca="1" si="103"/>
        <v>57229.115000000005</v>
      </c>
      <c r="AW202" s="19">
        <f t="shared" ca="1" si="103"/>
        <v>57229.115000000005</v>
      </c>
      <c r="AX202" s="19">
        <f t="shared" ca="1" si="99"/>
        <v>57229.115000000005</v>
      </c>
      <c r="AY202" s="19">
        <f t="shared" ca="1" si="99"/>
        <v>57229.115000000005</v>
      </c>
      <c r="AZ202" s="19">
        <f t="shared" ca="1" si="99"/>
        <v>57229.115000000005</v>
      </c>
      <c r="BA202" s="19">
        <f t="shared" ca="1" si="99"/>
        <v>57229.115000000005</v>
      </c>
      <c r="BB202" s="19">
        <f t="shared" ca="1" si="99"/>
        <v>57229.115000000005</v>
      </c>
      <c r="BC202" s="19">
        <f t="shared" ca="1" si="99"/>
        <v>57229.115000000005</v>
      </c>
      <c r="BD202" s="19">
        <f t="shared" ca="1" si="99"/>
        <v>57229.115000000005</v>
      </c>
      <c r="BE202" s="19">
        <f t="shared" ca="1" si="99"/>
        <v>57229.115000000005</v>
      </c>
      <c r="BF202" s="19">
        <f t="shared" ca="1" si="99"/>
        <v>57229.115000000005</v>
      </c>
      <c r="BG202" s="19">
        <f t="shared" ca="1" si="99"/>
        <v>57229.115000000005</v>
      </c>
      <c r="BH202" s="19">
        <f t="shared" ca="1" si="99"/>
        <v>57229.115000000005</v>
      </c>
      <c r="BI202" s="19">
        <f t="shared" ca="1" si="99"/>
        <v>57229.115000000005</v>
      </c>
      <c r="BJ202" s="19">
        <f t="shared" ca="1" si="99"/>
        <v>57229.115000000005</v>
      </c>
      <c r="BK202" s="19">
        <f t="shared" ca="1" si="99"/>
        <v>57229.115000000005</v>
      </c>
      <c r="BL202" s="19">
        <f t="shared" ca="1" si="100"/>
        <v>57229.115000000005</v>
      </c>
      <c r="BM202" s="19" t="str">
        <f t="shared" ca="1" si="100"/>
        <v/>
      </c>
      <c r="BN202" s="19" t="str">
        <f t="shared" ca="1" si="100"/>
        <v/>
      </c>
      <c r="BO202" s="19" t="str">
        <f t="shared" ca="1" si="100"/>
        <v/>
      </c>
      <c r="BP202" s="19" t="str">
        <f t="shared" ca="1" si="100"/>
        <v/>
      </c>
      <c r="BQ202" s="20" t="str">
        <f t="shared" ca="1" si="100"/>
        <v/>
      </c>
    </row>
    <row r="203" spans="10:69" x14ac:dyDescent="0.25">
      <c r="J203" s="85">
        <f t="shared" ca="1" si="92"/>
        <v>0</v>
      </c>
      <c r="K203" s="86">
        <f t="shared" ca="1" si="93"/>
        <v>0</v>
      </c>
      <c r="L203" s="86">
        <f t="shared" ca="1" si="94"/>
        <v>0</v>
      </c>
      <c r="M203" s="86">
        <f t="shared" ca="1" si="95"/>
        <v>0</v>
      </c>
      <c r="N203" s="86">
        <f t="shared" ca="1" si="96"/>
        <v>0</v>
      </c>
      <c r="O203" s="87">
        <f t="shared" ca="1" si="97"/>
        <v>0</v>
      </c>
      <c r="P203" s="48">
        <f t="shared" ca="1" si="81"/>
        <v>0</v>
      </c>
      <c r="Q203" s="49">
        <f t="shared" si="87"/>
        <v>1</v>
      </c>
      <c r="R203" s="49">
        <f t="shared" si="88"/>
        <v>0.5</v>
      </c>
      <c r="S203" s="50">
        <f t="array" aca="1" ref="S203" ca="1">IF($U203=0,0,SUM(OFFSET($AH203,0,$W203,1,$U203)/OFFSET($AH$3,0,0,1,$U203)))</f>
        <v>0</v>
      </c>
      <c r="T203" s="51">
        <f t="array" aca="1" ref="T203" ca="1">IF(U203=0,0,SUM(OFFSET(AH203,0,W203,1,U203)))</f>
        <v>0</v>
      </c>
      <c r="U203" s="51">
        <f t="shared" ca="1" si="77"/>
        <v>0</v>
      </c>
      <c r="V203" s="46">
        <f t="shared" ca="1" si="101"/>
        <v>725448.76983090001</v>
      </c>
      <c r="W203" s="52">
        <f t="shared" ca="1" si="98"/>
        <v>13</v>
      </c>
      <c r="X203" s="55">
        <v>200</v>
      </c>
      <c r="Y203" s="19">
        <v>4</v>
      </c>
      <c r="Z203" s="44">
        <v>2.6871496000000002E-2</v>
      </c>
      <c r="AA203" s="17">
        <v>44021</v>
      </c>
      <c r="AB203" s="19">
        <v>57</v>
      </c>
      <c r="AC203" s="19">
        <v>75000</v>
      </c>
      <c r="AD203" s="18" t="s">
        <v>19</v>
      </c>
      <c r="AE203" s="18" t="s">
        <v>24</v>
      </c>
      <c r="AF203" s="20">
        <f t="shared" ca="1" si="102"/>
        <v>725448.76983090001</v>
      </c>
      <c r="AG203" s="40"/>
      <c r="AH203" s="19">
        <f t="shared" ca="1" si="103"/>
        <v>175683.55677084002</v>
      </c>
      <c r="AI203" s="19">
        <f t="shared" ca="1" si="103"/>
        <v>180852.35620518003</v>
      </c>
      <c r="AJ203" s="19">
        <f t="shared" ca="1" si="103"/>
        <v>184806.6983778</v>
      </c>
      <c r="AK203" s="19">
        <f t="shared" ca="1" si="103"/>
        <v>184106.15847708</v>
      </c>
      <c r="AL203" s="19" t="str">
        <f t="shared" ca="1" si="103"/>
        <v/>
      </c>
      <c r="AM203" s="19" t="str">
        <f t="shared" ca="1" si="103"/>
        <v/>
      </c>
      <c r="AN203" s="19" t="str">
        <f t="shared" ca="1" si="103"/>
        <v/>
      </c>
      <c r="AO203" s="19" t="str">
        <f t="shared" ca="1" si="103"/>
        <v/>
      </c>
      <c r="AP203" s="19" t="str">
        <f t="shared" ca="1" si="103"/>
        <v/>
      </c>
      <c r="AQ203" s="19" t="str">
        <f t="shared" ca="1" si="103"/>
        <v/>
      </c>
      <c r="AR203" s="19" t="str">
        <f t="shared" ca="1" si="103"/>
        <v/>
      </c>
      <c r="AS203" s="19" t="str">
        <f t="shared" ca="1" si="103"/>
        <v/>
      </c>
      <c r="AT203" s="19" t="str">
        <f t="shared" ca="1" si="103"/>
        <v/>
      </c>
      <c r="AU203" s="19" t="str">
        <f t="shared" ca="1" si="103"/>
        <v/>
      </c>
      <c r="AV203" s="19" t="str">
        <f t="shared" ca="1" si="103"/>
        <v/>
      </c>
      <c r="AW203" s="19" t="str">
        <f t="shared" ca="1" si="103"/>
        <v/>
      </c>
      <c r="AX203" s="19" t="str">
        <f t="shared" ca="1" si="99"/>
        <v/>
      </c>
      <c r="AY203" s="19" t="str">
        <f t="shared" ca="1" si="99"/>
        <v/>
      </c>
      <c r="AZ203" s="19" t="str">
        <f t="shared" ca="1" si="99"/>
        <v/>
      </c>
      <c r="BA203" s="19" t="str">
        <f t="shared" ca="1" si="99"/>
        <v/>
      </c>
      <c r="BB203" s="19" t="str">
        <f t="shared" ca="1" si="99"/>
        <v/>
      </c>
      <c r="BC203" s="19" t="str">
        <f t="shared" ca="1" si="99"/>
        <v/>
      </c>
      <c r="BD203" s="19" t="str">
        <f t="shared" ca="1" si="99"/>
        <v/>
      </c>
      <c r="BE203" s="19" t="str">
        <f t="shared" ca="1" si="99"/>
        <v/>
      </c>
      <c r="BF203" s="19" t="str">
        <f t="shared" ca="1" si="99"/>
        <v/>
      </c>
      <c r="BG203" s="19" t="str">
        <f t="shared" ca="1" si="99"/>
        <v/>
      </c>
      <c r="BH203" s="19" t="str">
        <f t="shared" ca="1" si="99"/>
        <v/>
      </c>
      <c r="BI203" s="19" t="str">
        <f t="shared" ca="1" si="99"/>
        <v/>
      </c>
      <c r="BJ203" s="19" t="str">
        <f t="shared" ca="1" si="99"/>
        <v/>
      </c>
      <c r="BK203" s="19" t="str">
        <f t="shared" ca="1" si="99"/>
        <v/>
      </c>
      <c r="BL203" s="19" t="str">
        <f t="shared" ca="1" si="100"/>
        <v/>
      </c>
      <c r="BM203" s="19" t="str">
        <f t="shared" ca="1" si="100"/>
        <v/>
      </c>
      <c r="BN203" s="19" t="str">
        <f t="shared" ca="1" si="100"/>
        <v/>
      </c>
      <c r="BO203" s="19" t="str">
        <f t="shared" ca="1" si="100"/>
        <v/>
      </c>
      <c r="BP203" s="19" t="str">
        <f t="shared" ca="1" si="100"/>
        <v/>
      </c>
      <c r="BQ203" s="20" t="str">
        <f t="shared" ca="1" si="100"/>
        <v/>
      </c>
    </row>
    <row r="204" spans="10:69" x14ac:dyDescent="0.25">
      <c r="J204" s="85">
        <f t="shared" ca="1" si="92"/>
        <v>0</v>
      </c>
      <c r="K204" s="86">
        <f t="shared" ca="1" si="93"/>
        <v>0</v>
      </c>
      <c r="L204" s="86">
        <f t="shared" ca="1" si="94"/>
        <v>0</v>
      </c>
      <c r="M204" s="86">
        <f t="shared" ca="1" si="95"/>
        <v>0</v>
      </c>
      <c r="N204" s="86">
        <f t="shared" ca="1" si="96"/>
        <v>0</v>
      </c>
      <c r="O204" s="87">
        <f t="shared" ca="1" si="97"/>
        <v>0</v>
      </c>
      <c r="P204" s="48">
        <f t="shared" ca="1" si="81"/>
        <v>0</v>
      </c>
      <c r="Q204" s="49">
        <f t="shared" si="87"/>
        <v>0.95</v>
      </c>
      <c r="R204" s="49">
        <f t="shared" si="88"/>
        <v>0.97</v>
      </c>
      <c r="S204" s="50">
        <f t="array" aca="1" ref="S204" ca="1">IF($U204=0,0,SUM(OFFSET($AH204,0,$W204,1,$U204)/OFFSET($AH$3,0,0,1,$U204)))</f>
        <v>0</v>
      </c>
      <c r="T204" s="51">
        <f t="array" aca="1" ref="T204" ca="1">IF(U204=0,0,SUM(OFFSET(AH204,0,W204,1,U204)))</f>
        <v>0</v>
      </c>
      <c r="U204" s="51">
        <f t="shared" ca="1" si="77"/>
        <v>0</v>
      </c>
      <c r="V204" s="46">
        <f t="shared" ca="1" si="101"/>
        <v>2903064.83359665</v>
      </c>
      <c r="W204" s="52">
        <f t="shared" ca="1" si="98"/>
        <v>13</v>
      </c>
      <c r="X204" s="55">
        <v>285</v>
      </c>
      <c r="Y204" s="19">
        <v>13</v>
      </c>
      <c r="Z204" s="44">
        <v>1.1963820999999999E-2</v>
      </c>
      <c r="AA204" s="17">
        <v>44022</v>
      </c>
      <c r="AB204" s="19">
        <v>100</v>
      </c>
      <c r="AC204" s="19">
        <v>250000</v>
      </c>
      <c r="AD204" s="18" t="s">
        <v>17</v>
      </c>
      <c r="AE204" s="18" t="s">
        <v>18</v>
      </c>
      <c r="AF204" s="20">
        <f t="shared" ca="1" si="102"/>
        <v>2903064.83359665</v>
      </c>
      <c r="AG204" s="40"/>
      <c r="AH204" s="19">
        <f t="shared" ca="1" si="103"/>
        <v>220246.7663174</v>
      </c>
      <c r="AI204" s="19">
        <f t="shared" ca="1" si="103"/>
        <v>227525.85410932495</v>
      </c>
      <c r="AJ204" s="19">
        <f t="shared" ca="1" si="103"/>
        <v>230388.49737910001</v>
      </c>
      <c r="AK204" s="19">
        <f t="shared" ca="1" si="103"/>
        <v>230158.49292037499</v>
      </c>
      <c r="AL204" s="19">
        <f t="shared" ca="1" si="103"/>
        <v>219254.06826992499</v>
      </c>
      <c r="AM204" s="19">
        <f t="shared" ca="1" si="103"/>
        <v>220958.91276242497</v>
      </c>
      <c r="AN204" s="19">
        <f t="shared" ca="1" si="103"/>
        <v>221687.21036579998</v>
      </c>
      <c r="AO204" s="19">
        <f t="shared" ca="1" si="103"/>
        <v>222120.30068599997</v>
      </c>
      <c r="AP204" s="19">
        <f t="shared" ca="1" si="103"/>
        <v>230799.155534925</v>
      </c>
      <c r="AQ204" s="19">
        <f t="shared" ca="1" si="103"/>
        <v>221741.34665582498</v>
      </c>
      <c r="AR204" s="19">
        <f t="shared" ca="1" si="103"/>
        <v>215596.72819022497</v>
      </c>
      <c r="AS204" s="19">
        <f t="shared" ca="1" si="103"/>
        <v>222728.96007937499</v>
      </c>
      <c r="AT204" s="19">
        <f t="shared" ca="1" si="103"/>
        <v>219858.54032595002</v>
      </c>
      <c r="AU204" s="19" t="str">
        <f t="shared" ca="1" si="103"/>
        <v/>
      </c>
      <c r="AV204" s="19" t="str">
        <f t="shared" ca="1" si="103"/>
        <v/>
      </c>
      <c r="AW204" s="19" t="str">
        <f t="shared" ca="1" si="103"/>
        <v/>
      </c>
      <c r="AX204" s="19" t="str">
        <f t="shared" ca="1" si="99"/>
        <v/>
      </c>
      <c r="AY204" s="19" t="str">
        <f t="shared" ca="1" si="99"/>
        <v/>
      </c>
      <c r="AZ204" s="19" t="str">
        <f t="shared" ca="1" si="99"/>
        <v/>
      </c>
      <c r="BA204" s="19" t="str">
        <f t="shared" ca="1" si="99"/>
        <v/>
      </c>
      <c r="BB204" s="19" t="str">
        <f t="shared" ca="1" si="99"/>
        <v/>
      </c>
      <c r="BC204" s="19" t="str">
        <f t="shared" ca="1" si="99"/>
        <v/>
      </c>
      <c r="BD204" s="19" t="str">
        <f t="shared" ca="1" si="99"/>
        <v/>
      </c>
      <c r="BE204" s="19" t="str">
        <f t="shared" ca="1" si="99"/>
        <v/>
      </c>
      <c r="BF204" s="19" t="str">
        <f t="shared" ca="1" si="99"/>
        <v/>
      </c>
      <c r="BG204" s="19" t="str">
        <f t="shared" ca="1" si="99"/>
        <v/>
      </c>
      <c r="BH204" s="19" t="str">
        <f t="shared" ca="1" si="99"/>
        <v/>
      </c>
      <c r="BI204" s="19" t="str">
        <f t="shared" ca="1" si="99"/>
        <v/>
      </c>
      <c r="BJ204" s="19" t="str">
        <f t="shared" ca="1" si="99"/>
        <v/>
      </c>
      <c r="BK204" s="19" t="str">
        <f t="shared" ca="1" si="99"/>
        <v/>
      </c>
      <c r="BL204" s="19" t="str">
        <f t="shared" ca="1" si="100"/>
        <v/>
      </c>
      <c r="BM204" s="19" t="str">
        <f t="shared" ca="1" si="100"/>
        <v/>
      </c>
      <c r="BN204" s="19" t="str">
        <f t="shared" ca="1" si="100"/>
        <v/>
      </c>
      <c r="BO204" s="19" t="str">
        <f t="shared" ca="1" si="100"/>
        <v/>
      </c>
      <c r="BP204" s="19" t="str">
        <f t="shared" ca="1" si="100"/>
        <v/>
      </c>
      <c r="BQ204" s="20" t="str">
        <f t="shared" ca="1" si="100"/>
        <v/>
      </c>
    </row>
    <row r="205" spans="10:69" x14ac:dyDescent="0.25">
      <c r="J205" s="85">
        <f t="shared" ca="1" si="92"/>
        <v>0</v>
      </c>
      <c r="K205" s="86">
        <f t="shared" ca="1" si="93"/>
        <v>0</v>
      </c>
      <c r="L205" s="86">
        <f t="shared" ca="1" si="94"/>
        <v>0</v>
      </c>
      <c r="M205" s="86">
        <f t="shared" ca="1" si="95"/>
        <v>0</v>
      </c>
      <c r="N205" s="86">
        <f t="shared" ca="1" si="96"/>
        <v>0</v>
      </c>
      <c r="O205" s="87">
        <f t="shared" ca="1" si="97"/>
        <v>0</v>
      </c>
      <c r="P205" s="48">
        <f t="shared" ca="1" si="81"/>
        <v>0</v>
      </c>
      <c r="Q205" s="49">
        <f t="shared" si="87"/>
        <v>0.97</v>
      </c>
      <c r="R205" s="49">
        <f t="shared" si="88"/>
        <v>0.5</v>
      </c>
      <c r="S205" s="50">
        <f t="array" aca="1" ref="S205" ca="1">IF($U205=0,0,SUM(OFFSET($AH205,0,$W205,1,$U205)/OFFSET($AH$3,0,0,1,$U205)))</f>
        <v>0</v>
      </c>
      <c r="T205" s="51">
        <f t="array" aca="1" ref="T205" ca="1">IF(U205=0,0,SUM(OFFSET(AH205,0,W205,1,U205)))</f>
        <v>0</v>
      </c>
      <c r="U205" s="51">
        <f t="shared" ref="U205:U268" ca="1" si="104">IF(W205&gt;=Y205,0,DATEDIF($A$3+1,EDATE($AA205,$Y205),"m")+1)</f>
        <v>0</v>
      </c>
      <c r="V205" s="46">
        <f t="shared" ca="1" si="101"/>
        <v>10110648.6824595</v>
      </c>
      <c r="W205" s="52">
        <f t="shared" ca="1" si="98"/>
        <v>13</v>
      </c>
      <c r="X205" s="55">
        <v>34</v>
      </c>
      <c r="Y205" s="19">
        <v>5</v>
      </c>
      <c r="Z205" s="44">
        <v>4.5330998999999997E-2</v>
      </c>
      <c r="AA205" s="17">
        <v>44030</v>
      </c>
      <c r="AB205" s="19">
        <v>13</v>
      </c>
      <c r="AC205" s="19">
        <v>500000</v>
      </c>
      <c r="AD205" s="18" t="s">
        <v>19</v>
      </c>
      <c r="AE205" s="18" t="s">
        <v>22</v>
      </c>
      <c r="AF205" s="20">
        <f t="shared" ca="1" si="102"/>
        <v>10110648.6824595</v>
      </c>
      <c r="AG205" s="40"/>
      <c r="AH205" s="19">
        <f t="shared" ca="1" si="103"/>
        <v>1959808.6790666997</v>
      </c>
      <c r="AI205" s="19">
        <f t="shared" ca="1" si="103"/>
        <v>2008872.6858343501</v>
      </c>
      <c r="AJ205" s="19">
        <f t="shared" ca="1" si="103"/>
        <v>2069453.0328979499</v>
      </c>
      <c r="AK205" s="19">
        <f t="shared" ca="1" si="103"/>
        <v>2048741.2994548499</v>
      </c>
      <c r="AL205" s="19">
        <f t="shared" ca="1" si="103"/>
        <v>2023772.9852056501</v>
      </c>
      <c r="AM205" s="19" t="str">
        <f t="shared" ca="1" si="103"/>
        <v/>
      </c>
      <c r="AN205" s="19" t="str">
        <f t="shared" ca="1" si="103"/>
        <v/>
      </c>
      <c r="AO205" s="19" t="str">
        <f t="shared" ca="1" si="103"/>
        <v/>
      </c>
      <c r="AP205" s="19" t="str">
        <f t="shared" ca="1" si="103"/>
        <v/>
      </c>
      <c r="AQ205" s="19" t="str">
        <f t="shared" ca="1" si="103"/>
        <v/>
      </c>
      <c r="AR205" s="19" t="str">
        <f t="shared" ca="1" si="103"/>
        <v/>
      </c>
      <c r="AS205" s="19" t="str">
        <f t="shared" ca="1" si="103"/>
        <v/>
      </c>
      <c r="AT205" s="19" t="str">
        <f t="shared" ca="1" si="103"/>
        <v/>
      </c>
      <c r="AU205" s="19" t="str">
        <f t="shared" ca="1" si="103"/>
        <v/>
      </c>
      <c r="AV205" s="19" t="str">
        <f t="shared" ca="1" si="103"/>
        <v/>
      </c>
      <c r="AW205" s="19" t="str">
        <f t="shared" ca="1" si="103"/>
        <v/>
      </c>
      <c r="AX205" s="19" t="str">
        <f t="shared" ca="1" si="99"/>
        <v/>
      </c>
      <c r="AY205" s="19" t="str">
        <f t="shared" ca="1" si="99"/>
        <v/>
      </c>
      <c r="AZ205" s="19" t="str">
        <f t="shared" ca="1" si="99"/>
        <v/>
      </c>
      <c r="BA205" s="19" t="str">
        <f t="shared" ca="1" si="99"/>
        <v/>
      </c>
      <c r="BB205" s="19" t="str">
        <f t="shared" ca="1" si="99"/>
        <v/>
      </c>
      <c r="BC205" s="19" t="str">
        <f t="shared" ca="1" si="99"/>
        <v/>
      </c>
      <c r="BD205" s="19" t="str">
        <f t="shared" ca="1" si="99"/>
        <v/>
      </c>
      <c r="BE205" s="19" t="str">
        <f t="shared" ca="1" si="99"/>
        <v/>
      </c>
      <c r="BF205" s="19" t="str">
        <f t="shared" ca="1" si="99"/>
        <v/>
      </c>
      <c r="BG205" s="19" t="str">
        <f t="shared" ca="1" si="99"/>
        <v/>
      </c>
      <c r="BH205" s="19" t="str">
        <f t="shared" ca="1" si="99"/>
        <v/>
      </c>
      <c r="BI205" s="19" t="str">
        <f t="shared" ca="1" si="99"/>
        <v/>
      </c>
      <c r="BJ205" s="19" t="str">
        <f t="shared" ca="1" si="99"/>
        <v/>
      </c>
      <c r="BK205" s="19" t="str">
        <f t="shared" ca="1" si="99"/>
        <v/>
      </c>
      <c r="BL205" s="19" t="str">
        <f t="shared" ca="1" si="100"/>
        <v/>
      </c>
      <c r="BM205" s="19" t="str">
        <f t="shared" ca="1" si="100"/>
        <v/>
      </c>
      <c r="BN205" s="19" t="str">
        <f t="shared" ca="1" si="100"/>
        <v/>
      </c>
      <c r="BO205" s="19" t="str">
        <f t="shared" ca="1" si="100"/>
        <v/>
      </c>
      <c r="BP205" s="19" t="str">
        <f t="shared" ca="1" si="100"/>
        <v/>
      </c>
      <c r="BQ205" s="20" t="str">
        <f t="shared" ca="1" si="100"/>
        <v/>
      </c>
    </row>
    <row r="206" spans="10:69" x14ac:dyDescent="0.25">
      <c r="J206" s="85">
        <f t="shared" ca="1" si="92"/>
        <v>0</v>
      </c>
      <c r="K206" s="86">
        <f t="shared" ca="1" si="93"/>
        <v>0</v>
      </c>
      <c r="L206" s="86">
        <f t="shared" ca="1" si="94"/>
        <v>0</v>
      </c>
      <c r="M206" s="86">
        <f t="shared" ca="1" si="95"/>
        <v>0</v>
      </c>
      <c r="N206" s="86">
        <f t="shared" ca="1" si="96"/>
        <v>0</v>
      </c>
      <c r="O206" s="87">
        <f t="shared" ca="1" si="97"/>
        <v>0</v>
      </c>
      <c r="P206" s="48">
        <f t="shared" ca="1" si="81"/>
        <v>0</v>
      </c>
      <c r="Q206" s="49">
        <f t="shared" si="87"/>
        <v>0.97</v>
      </c>
      <c r="R206" s="49">
        <f t="shared" si="88"/>
        <v>0.5</v>
      </c>
      <c r="S206" s="50">
        <f t="array" aca="1" ref="S206" ca="1">IF($U206=0,0,SUM(OFFSET($AH206,0,$W206,1,$U206)/OFFSET($AH$3,0,0,1,$U206)))</f>
        <v>0</v>
      </c>
      <c r="T206" s="51">
        <f t="array" aca="1" ref="T206" ca="1">IF(U206=0,0,SUM(OFFSET(AH206,0,W206,1,U206)))</f>
        <v>0</v>
      </c>
      <c r="U206" s="51">
        <f t="shared" ca="1" si="104"/>
        <v>0</v>
      </c>
      <c r="V206" s="46">
        <f t="shared" ca="1" si="101"/>
        <v>9302663.0576548483</v>
      </c>
      <c r="W206" s="52">
        <f t="shared" ca="1" si="98"/>
        <v>13</v>
      </c>
      <c r="X206" s="55">
        <v>109</v>
      </c>
      <c r="Y206" s="19">
        <v>11</v>
      </c>
      <c r="Z206" s="44">
        <v>3.7862176999999997E-2</v>
      </c>
      <c r="AA206" s="17">
        <v>44033</v>
      </c>
      <c r="AB206" s="19">
        <v>13</v>
      </c>
      <c r="AC206" s="19">
        <v>250000</v>
      </c>
      <c r="AD206" s="18" t="s">
        <v>19</v>
      </c>
      <c r="AE206" s="18" t="s">
        <v>22</v>
      </c>
      <c r="AF206" s="20">
        <f t="shared" ca="1" si="102"/>
        <v>9302663.0576548483</v>
      </c>
      <c r="AG206" s="40"/>
      <c r="AH206" s="19">
        <f t="shared" ca="1" si="103"/>
        <v>827535.61815492494</v>
      </c>
      <c r="AI206" s="19">
        <f t="shared" ca="1" si="103"/>
        <v>842033.99228264997</v>
      </c>
      <c r="AJ206" s="19">
        <f t="shared" ca="1" si="103"/>
        <v>866668.07119327493</v>
      </c>
      <c r="AK206" s="19">
        <f t="shared" ca="1" si="103"/>
        <v>854400.72584527498</v>
      </c>
      <c r="AL206" s="19">
        <f t="shared" ca="1" si="103"/>
        <v>850253.87090934988</v>
      </c>
      <c r="AM206" s="19">
        <f t="shared" ca="1" si="103"/>
        <v>843837.17846227507</v>
      </c>
      <c r="AN206" s="19">
        <f t="shared" ca="1" si="103"/>
        <v>848684.48367269989</v>
      </c>
      <c r="AO206" s="19">
        <f t="shared" ca="1" si="103"/>
        <v>837066.47466025001</v>
      </c>
      <c r="AP206" s="19">
        <f t="shared" ca="1" si="103"/>
        <v>868470.31081847497</v>
      </c>
      <c r="AQ206" s="19">
        <f t="shared" ca="1" si="103"/>
        <v>849729.47975789988</v>
      </c>
      <c r="AR206" s="19">
        <f t="shared" ca="1" si="103"/>
        <v>813982.85189777485</v>
      </c>
      <c r="AS206" s="19" t="str">
        <f t="shared" ca="1" si="103"/>
        <v/>
      </c>
      <c r="AT206" s="19" t="str">
        <f t="shared" ca="1" si="103"/>
        <v/>
      </c>
      <c r="AU206" s="19" t="str">
        <f t="shared" ca="1" si="103"/>
        <v/>
      </c>
      <c r="AV206" s="19" t="str">
        <f t="shared" ca="1" si="103"/>
        <v/>
      </c>
      <c r="AW206" s="19" t="str">
        <f t="shared" ca="1" si="103"/>
        <v/>
      </c>
      <c r="AX206" s="19" t="str">
        <f t="shared" ca="1" si="99"/>
        <v/>
      </c>
      <c r="AY206" s="19" t="str">
        <f t="shared" ca="1" si="99"/>
        <v/>
      </c>
      <c r="AZ206" s="19" t="str">
        <f t="shared" ca="1" si="99"/>
        <v/>
      </c>
      <c r="BA206" s="19" t="str">
        <f t="shared" ca="1" si="99"/>
        <v/>
      </c>
      <c r="BB206" s="19" t="str">
        <f t="shared" ca="1" si="99"/>
        <v/>
      </c>
      <c r="BC206" s="19" t="str">
        <f t="shared" ca="1" si="99"/>
        <v/>
      </c>
      <c r="BD206" s="19" t="str">
        <f t="shared" ca="1" si="99"/>
        <v/>
      </c>
      <c r="BE206" s="19" t="str">
        <f t="shared" ca="1" si="99"/>
        <v/>
      </c>
      <c r="BF206" s="19" t="str">
        <f t="shared" ca="1" si="99"/>
        <v/>
      </c>
      <c r="BG206" s="19" t="str">
        <f t="shared" ca="1" si="99"/>
        <v/>
      </c>
      <c r="BH206" s="19" t="str">
        <f t="shared" ca="1" si="99"/>
        <v/>
      </c>
      <c r="BI206" s="19" t="str">
        <f t="shared" ca="1" si="99"/>
        <v/>
      </c>
      <c r="BJ206" s="19" t="str">
        <f t="shared" ca="1" si="99"/>
        <v/>
      </c>
      <c r="BK206" s="19" t="str">
        <f t="shared" ca="1" si="99"/>
        <v/>
      </c>
      <c r="BL206" s="19" t="str">
        <f t="shared" ca="1" si="100"/>
        <v/>
      </c>
      <c r="BM206" s="19" t="str">
        <f t="shared" ca="1" si="100"/>
        <v/>
      </c>
      <c r="BN206" s="19" t="str">
        <f t="shared" ca="1" si="100"/>
        <v/>
      </c>
      <c r="BO206" s="19" t="str">
        <f t="shared" ca="1" si="100"/>
        <v/>
      </c>
      <c r="BP206" s="19" t="str">
        <f t="shared" ca="1" si="100"/>
        <v/>
      </c>
      <c r="BQ206" s="20" t="str">
        <f t="shared" ca="1" si="100"/>
        <v/>
      </c>
    </row>
    <row r="207" spans="10:69" x14ac:dyDescent="0.25">
      <c r="J207" s="85"/>
      <c r="K207" s="86"/>
      <c r="L207" s="86"/>
      <c r="M207" s="86"/>
      <c r="N207" s="86"/>
      <c r="O207" s="87"/>
      <c r="P207" s="119"/>
      <c r="Q207" s="96"/>
      <c r="R207" s="96"/>
      <c r="S207" s="97"/>
      <c r="T207" s="97"/>
      <c r="U207" s="97"/>
      <c r="V207" s="98"/>
      <c r="W207" s="97"/>
      <c r="X207" s="55">
        <v>334</v>
      </c>
      <c r="Y207" s="19">
        <v>26</v>
      </c>
      <c r="Z207" s="44">
        <v>3.7282793000000002E-2</v>
      </c>
      <c r="AA207" s="17">
        <v>44033</v>
      </c>
      <c r="AB207" s="19"/>
      <c r="AC207" s="19"/>
      <c r="AD207" s="18"/>
      <c r="AE207" s="18"/>
      <c r="AF207" s="20">
        <f t="shared" ca="1" si="102"/>
        <v>0</v>
      </c>
      <c r="AG207" s="40"/>
      <c r="AH207" s="19">
        <f t="shared" ca="1" si="103"/>
        <v>0</v>
      </c>
      <c r="AI207" s="19">
        <f t="shared" ca="1" si="103"/>
        <v>0</v>
      </c>
      <c r="AJ207" s="19">
        <f t="shared" ca="1" si="103"/>
        <v>0</v>
      </c>
      <c r="AK207" s="19">
        <f t="shared" ca="1" si="103"/>
        <v>0</v>
      </c>
      <c r="AL207" s="19">
        <f t="shared" ca="1" si="103"/>
        <v>0</v>
      </c>
      <c r="AM207" s="19">
        <f t="shared" ca="1" si="103"/>
        <v>0</v>
      </c>
      <c r="AN207" s="19">
        <f t="shared" ca="1" si="103"/>
        <v>0</v>
      </c>
      <c r="AO207" s="19">
        <f t="shared" ca="1" si="103"/>
        <v>0</v>
      </c>
      <c r="AP207" s="19">
        <f t="shared" ca="1" si="103"/>
        <v>0</v>
      </c>
      <c r="AQ207" s="19">
        <f t="shared" ca="1" si="103"/>
        <v>0</v>
      </c>
      <c r="AR207" s="19">
        <f t="shared" ca="1" si="103"/>
        <v>0</v>
      </c>
      <c r="AS207" s="19">
        <f t="shared" ca="1" si="103"/>
        <v>0</v>
      </c>
      <c r="AT207" s="19">
        <f t="shared" ca="1" si="103"/>
        <v>0</v>
      </c>
      <c r="AU207" s="19">
        <f t="shared" ca="1" si="103"/>
        <v>0</v>
      </c>
      <c r="AV207" s="19">
        <f t="shared" ca="1" si="103"/>
        <v>0</v>
      </c>
      <c r="AW207" s="19">
        <f t="shared" ca="1" si="103"/>
        <v>0</v>
      </c>
      <c r="AX207" s="19">
        <f t="shared" ca="1" si="99"/>
        <v>0</v>
      </c>
      <c r="AY207" s="19">
        <f t="shared" ca="1" si="99"/>
        <v>0</v>
      </c>
      <c r="AZ207" s="19">
        <f t="shared" ca="1" si="99"/>
        <v>0</v>
      </c>
      <c r="BA207" s="19">
        <f t="shared" ca="1" si="99"/>
        <v>0</v>
      </c>
      <c r="BB207" s="19">
        <f t="shared" ca="1" si="99"/>
        <v>0</v>
      </c>
      <c r="BC207" s="19">
        <f t="shared" ca="1" si="99"/>
        <v>0</v>
      </c>
      <c r="BD207" s="19">
        <f t="shared" ca="1" si="99"/>
        <v>0</v>
      </c>
      <c r="BE207" s="19">
        <f t="shared" ca="1" si="99"/>
        <v>0</v>
      </c>
      <c r="BF207" s="19">
        <f t="shared" ca="1" si="99"/>
        <v>0</v>
      </c>
      <c r="BG207" s="19">
        <f t="shared" ca="1" si="99"/>
        <v>0</v>
      </c>
      <c r="BH207" s="19" t="str">
        <f t="shared" ca="1" si="99"/>
        <v/>
      </c>
      <c r="BI207" s="19" t="str">
        <f t="shared" ca="1" si="99"/>
        <v/>
      </c>
      <c r="BJ207" s="19" t="str">
        <f t="shared" ca="1" si="99"/>
        <v/>
      </c>
      <c r="BK207" s="19" t="str">
        <f t="shared" ca="1" si="99"/>
        <v/>
      </c>
      <c r="BL207" s="19" t="str">
        <f t="shared" ca="1" si="100"/>
        <v/>
      </c>
      <c r="BM207" s="19" t="str">
        <f t="shared" ca="1" si="100"/>
        <v/>
      </c>
      <c r="BN207" s="19" t="str">
        <f t="shared" ca="1" si="100"/>
        <v/>
      </c>
      <c r="BO207" s="19" t="str">
        <f t="shared" ca="1" si="100"/>
        <v/>
      </c>
      <c r="BP207" s="19" t="str">
        <f t="shared" ca="1" si="100"/>
        <v/>
      </c>
      <c r="BQ207" s="20" t="str">
        <f t="shared" ca="1" si="100"/>
        <v/>
      </c>
    </row>
    <row r="208" spans="10:69" x14ac:dyDescent="0.25">
      <c r="J208" s="85">
        <f t="shared" ca="1" si="92"/>
        <v>0</v>
      </c>
      <c r="K208" s="86">
        <f t="shared" ca="1" si="93"/>
        <v>0</v>
      </c>
      <c r="L208" s="86">
        <f t="shared" ca="1" si="94"/>
        <v>0</v>
      </c>
      <c r="M208" s="86">
        <f t="shared" ca="1" si="95"/>
        <v>0</v>
      </c>
      <c r="N208" s="86">
        <f t="shared" ca="1" si="96"/>
        <v>0</v>
      </c>
      <c r="O208" s="87">
        <f t="shared" ca="1" si="97"/>
        <v>0</v>
      </c>
      <c r="P208" s="48">
        <f t="shared" ca="1" si="81"/>
        <v>0</v>
      </c>
      <c r="Q208" s="49">
        <f t="shared" ref="Q208:Q221" si="105">IF($E$5,VLOOKUP($AE208,$D$6:$E$11,2,0),1)</f>
        <v>0.95</v>
      </c>
      <c r="R208" s="49">
        <f t="shared" ref="R208:R221" si="106">IF($G$5,VLOOKUP($AD208,$F$6:$G$11,2,0),1)</f>
        <v>0.995</v>
      </c>
      <c r="S208" s="50">
        <f t="array" aca="1" ref="S208" ca="1">IF($U208=0,0,SUM(OFFSET($AH208,0,$W208,1,$U208)/OFFSET($AH$3,0,0,1,$U208)))</f>
        <v>0</v>
      </c>
      <c r="T208" s="51">
        <f t="array" aca="1" ref="T208" ca="1">IF(U208=0,0,SUM(OFFSET(AH208,0,W208,1,U208)))</f>
        <v>0</v>
      </c>
      <c r="U208" s="51">
        <f t="shared" ca="1" si="104"/>
        <v>0</v>
      </c>
      <c r="V208" s="46">
        <f t="shared" ca="1" si="101"/>
        <v>86470.549845234797</v>
      </c>
      <c r="W208" s="52">
        <f t="shared" ca="1" si="98"/>
        <v>13</v>
      </c>
      <c r="X208" s="55">
        <v>143</v>
      </c>
      <c r="Y208" s="19">
        <v>12</v>
      </c>
      <c r="Z208" s="44">
        <v>7.3095729999999998E-3</v>
      </c>
      <c r="AA208" s="17">
        <v>44035</v>
      </c>
      <c r="AB208" s="19">
        <v>100</v>
      </c>
      <c r="AC208" s="19">
        <v>1400000</v>
      </c>
      <c r="AD208" s="18" t="s">
        <v>25</v>
      </c>
      <c r="AE208" s="18" t="s">
        <v>18</v>
      </c>
      <c r="AF208" s="20">
        <f t="shared" ca="1" si="102"/>
        <v>86470.549845234797</v>
      </c>
      <c r="AG208" s="40"/>
      <c r="AH208" s="19">
        <f t="shared" ca="1" si="103"/>
        <v>7186.9388318643996</v>
      </c>
      <c r="AI208" s="19">
        <f t="shared" ca="1" si="103"/>
        <v>7460.099036788999</v>
      </c>
      <c r="AJ208" s="19">
        <f t="shared" ca="1" si="103"/>
        <v>7541.4648176811997</v>
      </c>
      <c r="AK208" s="19">
        <f t="shared" ca="1" si="103"/>
        <v>7490.9629778241988</v>
      </c>
      <c r="AL208" s="19">
        <f t="shared" ca="1" si="103"/>
        <v>7458.0216561423995</v>
      </c>
      <c r="AM208" s="19">
        <f t="shared" ca="1" si="103"/>
        <v>7343.5098855243996</v>
      </c>
      <c r="AN208" s="19">
        <f t="shared" ca="1" si="103"/>
        <v>7180.0517521837992</v>
      </c>
      <c r="AO208" s="19">
        <f t="shared" ca="1" si="103"/>
        <v>7024.2277368843988</v>
      </c>
      <c r="AP208" s="19">
        <f t="shared" ca="1" si="103"/>
        <v>7241.5749662101998</v>
      </c>
      <c r="AQ208" s="19">
        <f t="shared" ca="1" si="103"/>
        <v>6929.9781026224</v>
      </c>
      <c r="AR208" s="19">
        <f t="shared" ca="1" si="103"/>
        <v>6778.0530135612007</v>
      </c>
      <c r="AS208" s="19">
        <f t="shared" ca="1" si="103"/>
        <v>6835.6670679472008</v>
      </c>
      <c r="AT208" s="19" t="str">
        <f t="shared" ca="1" si="103"/>
        <v/>
      </c>
      <c r="AU208" s="19" t="str">
        <f t="shared" ca="1" si="103"/>
        <v/>
      </c>
      <c r="AV208" s="19" t="str">
        <f t="shared" ca="1" si="103"/>
        <v/>
      </c>
      <c r="AW208" s="19" t="str">
        <f t="shared" ca="1" si="103"/>
        <v/>
      </c>
      <c r="AX208" s="19" t="str">
        <f t="shared" ca="1" si="99"/>
        <v/>
      </c>
      <c r="AY208" s="19" t="str">
        <f t="shared" ca="1" si="99"/>
        <v/>
      </c>
      <c r="AZ208" s="19" t="str">
        <f t="shared" ca="1" si="99"/>
        <v/>
      </c>
      <c r="BA208" s="19" t="str">
        <f t="shared" ca="1" si="99"/>
        <v/>
      </c>
      <c r="BB208" s="19" t="str">
        <f t="shared" ca="1" si="99"/>
        <v/>
      </c>
      <c r="BC208" s="19" t="str">
        <f t="shared" ca="1" si="99"/>
        <v/>
      </c>
      <c r="BD208" s="19" t="str">
        <f t="shared" ca="1" si="99"/>
        <v/>
      </c>
      <c r="BE208" s="19" t="str">
        <f t="shared" ca="1" si="99"/>
        <v/>
      </c>
      <c r="BF208" s="19" t="str">
        <f t="shared" ca="1" si="99"/>
        <v/>
      </c>
      <c r="BG208" s="19" t="str">
        <f t="shared" ca="1" si="99"/>
        <v/>
      </c>
      <c r="BH208" s="19" t="str">
        <f t="shared" ca="1" si="99"/>
        <v/>
      </c>
      <c r="BI208" s="19" t="str">
        <f t="shared" ca="1" si="99"/>
        <v/>
      </c>
      <c r="BJ208" s="19" t="str">
        <f t="shared" ca="1" si="99"/>
        <v/>
      </c>
      <c r="BK208" s="19" t="str">
        <f t="shared" ca="1" si="99"/>
        <v/>
      </c>
      <c r="BL208" s="19" t="str">
        <f t="shared" ca="1" si="100"/>
        <v/>
      </c>
      <c r="BM208" s="19" t="str">
        <f t="shared" ca="1" si="100"/>
        <v/>
      </c>
      <c r="BN208" s="19" t="str">
        <f t="shared" ca="1" si="100"/>
        <v/>
      </c>
      <c r="BO208" s="19" t="str">
        <f t="shared" ca="1" si="100"/>
        <v/>
      </c>
      <c r="BP208" s="19" t="str">
        <f t="shared" ca="1" si="100"/>
        <v/>
      </c>
      <c r="BQ208" s="20" t="str">
        <f t="shared" ca="1" si="100"/>
        <v/>
      </c>
    </row>
    <row r="209" spans="10:69" x14ac:dyDescent="0.25">
      <c r="J209" s="85">
        <f t="shared" ca="1" si="92"/>
        <v>177594.14836622696</v>
      </c>
      <c r="K209" s="86">
        <f t="shared" ca="1" si="93"/>
        <v>169447.68061440121</v>
      </c>
      <c r="L209" s="86">
        <f t="shared" ca="1" si="94"/>
        <v>169447.68061440121</v>
      </c>
      <c r="M209" s="86">
        <f t="shared" ca="1" si="95"/>
        <v>154241.79845210433</v>
      </c>
      <c r="N209" s="86">
        <f t="shared" ca="1" si="96"/>
        <v>147150.87697811538</v>
      </c>
      <c r="O209" s="87">
        <f t="shared" ca="1" si="97"/>
        <v>140378.87085516448</v>
      </c>
      <c r="P209" s="48">
        <f t="shared" ca="1" si="81"/>
        <v>1767415.8001892122</v>
      </c>
      <c r="Q209" s="49">
        <f t="shared" si="105"/>
        <v>1</v>
      </c>
      <c r="R209" s="49">
        <f t="shared" si="106"/>
        <v>0.97</v>
      </c>
      <c r="S209" s="50">
        <f t="array" aca="1" ref="S209" ca="1">IF($U209=0,0,SUM(OFFSET($AH209,0,$W209,1,$U209)/OFFSET($AH$3,0,0,1,$U209)))</f>
        <v>1822078.144524961</v>
      </c>
      <c r="T209" s="51">
        <f t="array" aca="1" ref="T209" ca="1">IF(U209=0,0,SUM(OFFSET(AH209,0,W209,1,U209)))</f>
        <v>2404135.4328518938</v>
      </c>
      <c r="U209" s="51">
        <f t="shared" ca="1" si="104"/>
        <v>13</v>
      </c>
      <c r="V209" s="46">
        <f t="shared" ca="1" si="101"/>
        <v>2399184.5518408273</v>
      </c>
      <c r="W209" s="52">
        <f t="shared" ca="1" si="98"/>
        <v>13</v>
      </c>
      <c r="X209" s="55">
        <v>277</v>
      </c>
      <c r="Y209" s="19">
        <v>26</v>
      </c>
      <c r="Z209" s="44">
        <v>2.4711182000000002E-2</v>
      </c>
      <c r="AA209" s="17">
        <v>44036</v>
      </c>
      <c r="AB209" s="19">
        <v>57</v>
      </c>
      <c r="AC209" s="19">
        <v>100000</v>
      </c>
      <c r="AD209" s="18" t="s">
        <v>17</v>
      </c>
      <c r="AE209" s="18" t="s">
        <v>24</v>
      </c>
      <c r="AF209" s="20">
        <f t="shared" ca="1" si="102"/>
        <v>4803319.9846927216</v>
      </c>
      <c r="AG209" s="40"/>
      <c r="AH209" s="19">
        <f t="shared" ca="1" si="103"/>
        <v>183109.61150818001</v>
      </c>
      <c r="AI209" s="19">
        <f t="shared" ca="1" si="103"/>
        <v>188680.99460190002</v>
      </c>
      <c r="AJ209" s="19">
        <f t="shared" ca="1" si="103"/>
        <v>188958.25406394002</v>
      </c>
      <c r="AK209" s="19">
        <f t="shared" ca="1" si="103"/>
        <v>187211.91483200001</v>
      </c>
      <c r="AL209" s="19">
        <f t="shared" ca="1" si="103"/>
        <v>186463.41312922002</v>
      </c>
      <c r="AM209" s="19">
        <f t="shared" ca="1" si="103"/>
        <v>183756.05602930003</v>
      </c>
      <c r="AN209" s="19">
        <f t="shared" ca="1" si="103"/>
        <v>182821.47912606</v>
      </c>
      <c r="AO209" s="19">
        <f t="shared" ca="1" si="103"/>
        <v>186219.76087470003</v>
      </c>
      <c r="AP209" s="19">
        <f t="shared" ca="1" si="103"/>
        <v>185554.53585526001</v>
      </c>
      <c r="AQ209" s="19">
        <f t="shared" ca="1" si="103"/>
        <v>181825.61849145999</v>
      </c>
      <c r="AR209" s="19">
        <f t="shared" ca="1" si="103"/>
        <v>179568.99335122004</v>
      </c>
      <c r="AS209" s="19">
        <f t="shared" ca="1" si="103"/>
        <v>182285.24647666002</v>
      </c>
      <c r="AT209" s="19">
        <f t="shared" ca="1" si="103"/>
        <v>182728.67350092719</v>
      </c>
      <c r="AU209" s="19">
        <f t="shared" ca="1" si="103"/>
        <v>183086.75089301748</v>
      </c>
      <c r="AV209" s="19">
        <f t="shared" ca="1" si="103"/>
        <v>183422.74705682605</v>
      </c>
      <c r="AW209" s="19">
        <f t="shared" ca="1" si="103"/>
        <v>183759.70691093541</v>
      </c>
      <c r="AX209" s="19">
        <f t="shared" ca="1" si="99"/>
        <v>184076.45560115186</v>
      </c>
      <c r="AY209" s="19">
        <f t="shared" ca="1" si="99"/>
        <v>184394.65016482514</v>
      </c>
      <c r="AZ209" s="19">
        <f t="shared" ca="1" si="99"/>
        <v>184704.0872546547</v>
      </c>
      <c r="BA209" s="19">
        <f t="shared" ca="1" si="99"/>
        <v>184976.44259292859</v>
      </c>
      <c r="BB209" s="19">
        <f t="shared" ca="1" si="99"/>
        <v>185270.47780697938</v>
      </c>
      <c r="BC209" s="19">
        <f t="shared" ca="1" si="99"/>
        <v>185547.889121471</v>
      </c>
      <c r="BD209" s="19">
        <f t="shared" ca="1" si="99"/>
        <v>185827.53360563668</v>
      </c>
      <c r="BE209" s="19">
        <f t="shared" ca="1" si="99"/>
        <v>186091.69222946733</v>
      </c>
      <c r="BF209" s="19">
        <f t="shared" ca="1" si="99"/>
        <v>186358.28894994545</v>
      </c>
      <c r="BG209" s="19">
        <f t="shared" ca="1" si="99"/>
        <v>186618.71066405502</v>
      </c>
      <c r="BH209" s="19" t="str">
        <f t="shared" ca="1" si="99"/>
        <v/>
      </c>
      <c r="BI209" s="19" t="str">
        <f t="shared" ca="1" si="99"/>
        <v/>
      </c>
      <c r="BJ209" s="19" t="str">
        <f t="shared" ca="1" si="99"/>
        <v/>
      </c>
      <c r="BK209" s="19" t="str">
        <f t="shared" ca="1" si="99"/>
        <v/>
      </c>
      <c r="BL209" s="19" t="str">
        <f t="shared" ca="1" si="100"/>
        <v/>
      </c>
      <c r="BM209" s="19" t="str">
        <f t="shared" ca="1" si="100"/>
        <v/>
      </c>
      <c r="BN209" s="19" t="str">
        <f t="shared" ca="1" si="100"/>
        <v/>
      </c>
      <c r="BO209" s="19" t="str">
        <f t="shared" ca="1" si="100"/>
        <v/>
      </c>
      <c r="BP209" s="19" t="str">
        <f t="shared" ca="1" si="100"/>
        <v/>
      </c>
      <c r="BQ209" s="20" t="str">
        <f t="shared" ca="1" si="100"/>
        <v/>
      </c>
    </row>
    <row r="210" spans="10:69" x14ac:dyDescent="0.25">
      <c r="J210" s="85">
        <f t="shared" ca="1" si="92"/>
        <v>80780.278950000007</v>
      </c>
      <c r="K210" s="86">
        <f t="shared" ca="1" si="93"/>
        <v>76933.599000000002</v>
      </c>
      <c r="L210" s="86">
        <f t="shared" ca="1" si="94"/>
        <v>76933.599000000002</v>
      </c>
      <c r="M210" s="86">
        <f t="shared" ca="1" si="95"/>
        <v>69781.042176870746</v>
      </c>
      <c r="N210" s="86">
        <f t="shared" ca="1" si="96"/>
        <v>66458.135406543573</v>
      </c>
      <c r="O210" s="87">
        <f t="shared" ca="1" si="97"/>
        <v>63293.462291946249</v>
      </c>
      <c r="P210" s="48">
        <f t="shared" ca="1" si="81"/>
        <v>430516.61211107491</v>
      </c>
      <c r="Q210" s="49">
        <f t="shared" si="105"/>
        <v>1</v>
      </c>
      <c r="R210" s="49">
        <f t="shared" si="106"/>
        <v>0.93</v>
      </c>
      <c r="S210" s="50">
        <f t="array" aca="1" ref="S210" ca="1">IF($U210=0,0,SUM(OFFSET($AH210,0,$W210,1,$U210)/OFFSET($AH$3,0,0,1,$U210)))</f>
        <v>462921.08829147834</v>
      </c>
      <c r="T210" s="51">
        <f t="array" aca="1" ref="T210" ca="1">IF(U210=0,0,SUM(OFFSET(AH210,0,W210,1,U210)))</f>
        <v>521163.09</v>
      </c>
      <c r="U210" s="51">
        <f t="shared" ca="1" si="104"/>
        <v>6</v>
      </c>
      <c r="V210" s="46">
        <f t="shared" ca="1" si="101"/>
        <v>1129186.6950000001</v>
      </c>
      <c r="W210" s="52">
        <f t="shared" ca="1" si="98"/>
        <v>13</v>
      </c>
      <c r="X210" s="55">
        <v>14</v>
      </c>
      <c r="Y210" s="19">
        <v>19</v>
      </c>
      <c r="Z210" s="44">
        <v>5.7907010000000002E-2</v>
      </c>
      <c r="AA210" s="17">
        <v>44039</v>
      </c>
      <c r="AB210" s="19">
        <v>12</v>
      </c>
      <c r="AC210" s="19">
        <v>1500000</v>
      </c>
      <c r="AD210" s="18" t="s">
        <v>23</v>
      </c>
      <c r="AE210" s="18" t="s">
        <v>21</v>
      </c>
      <c r="AF210" s="20">
        <f t="shared" ca="1" si="102"/>
        <v>1650349.7849999995</v>
      </c>
      <c r="AG210" s="40"/>
      <c r="AH210" s="19">
        <f t="shared" ca="1" si="103"/>
        <v>86860.514999999999</v>
      </c>
      <c r="AI210" s="19">
        <f t="shared" ca="1" si="103"/>
        <v>86860.514999999999</v>
      </c>
      <c r="AJ210" s="19">
        <f t="shared" ca="1" si="103"/>
        <v>86860.514999999999</v>
      </c>
      <c r="AK210" s="19">
        <f t="shared" ca="1" si="103"/>
        <v>86860.514999999999</v>
      </c>
      <c r="AL210" s="19">
        <f t="shared" ca="1" si="103"/>
        <v>86860.514999999999</v>
      </c>
      <c r="AM210" s="19">
        <f t="shared" ca="1" si="103"/>
        <v>86860.514999999999</v>
      </c>
      <c r="AN210" s="19">
        <f t="shared" ca="1" si="103"/>
        <v>86860.514999999999</v>
      </c>
      <c r="AO210" s="19">
        <f t="shared" ca="1" si="103"/>
        <v>86860.514999999999</v>
      </c>
      <c r="AP210" s="19">
        <f t="shared" ca="1" si="103"/>
        <v>86860.514999999999</v>
      </c>
      <c r="AQ210" s="19">
        <f t="shared" ca="1" si="103"/>
        <v>86860.514999999999</v>
      </c>
      <c r="AR210" s="19">
        <f t="shared" ca="1" si="103"/>
        <v>86860.514999999999</v>
      </c>
      <c r="AS210" s="19">
        <f t="shared" ca="1" si="103"/>
        <v>86860.514999999999</v>
      </c>
      <c r="AT210" s="19">
        <f t="shared" ca="1" si="103"/>
        <v>86860.514999999999</v>
      </c>
      <c r="AU210" s="19">
        <f t="shared" ca="1" si="103"/>
        <v>86860.514999999999</v>
      </c>
      <c r="AV210" s="19">
        <f t="shared" ca="1" si="103"/>
        <v>86860.514999999999</v>
      </c>
      <c r="AW210" s="19">
        <f t="shared" ca="1" si="103"/>
        <v>86860.514999999999</v>
      </c>
      <c r="AX210" s="19">
        <f t="shared" ca="1" si="99"/>
        <v>86860.514999999999</v>
      </c>
      <c r="AY210" s="19">
        <f t="shared" ca="1" si="99"/>
        <v>86860.514999999999</v>
      </c>
      <c r="AZ210" s="19">
        <f t="shared" ca="1" si="99"/>
        <v>86860.514999999999</v>
      </c>
      <c r="BA210" s="19" t="str">
        <f t="shared" ca="1" si="99"/>
        <v/>
      </c>
      <c r="BB210" s="19" t="str">
        <f t="shared" ca="1" si="99"/>
        <v/>
      </c>
      <c r="BC210" s="19" t="str">
        <f t="shared" ca="1" si="99"/>
        <v/>
      </c>
      <c r="BD210" s="19" t="str">
        <f t="shared" ca="1" si="99"/>
        <v/>
      </c>
      <c r="BE210" s="19" t="str">
        <f t="shared" ca="1" si="99"/>
        <v/>
      </c>
      <c r="BF210" s="19" t="str">
        <f t="shared" ca="1" si="99"/>
        <v/>
      </c>
      <c r="BG210" s="19" t="str">
        <f t="shared" ca="1" si="99"/>
        <v/>
      </c>
      <c r="BH210" s="19" t="str">
        <f t="shared" ca="1" si="99"/>
        <v/>
      </c>
      <c r="BI210" s="19" t="str">
        <f t="shared" ca="1" si="99"/>
        <v/>
      </c>
      <c r="BJ210" s="19" t="str">
        <f t="shared" ca="1" si="99"/>
        <v/>
      </c>
      <c r="BK210" s="19" t="str">
        <f t="shared" ca="1" si="99"/>
        <v/>
      </c>
      <c r="BL210" s="19" t="str">
        <f t="shared" ca="1" si="100"/>
        <v/>
      </c>
      <c r="BM210" s="19" t="str">
        <f t="shared" ca="1" si="100"/>
        <v/>
      </c>
      <c r="BN210" s="19" t="str">
        <f t="shared" ca="1" si="100"/>
        <v/>
      </c>
      <c r="BO210" s="19" t="str">
        <f t="shared" ca="1" si="100"/>
        <v/>
      </c>
      <c r="BP210" s="19" t="str">
        <f t="shared" ca="1" si="100"/>
        <v/>
      </c>
      <c r="BQ210" s="20" t="str">
        <f t="shared" ca="1" si="100"/>
        <v/>
      </c>
    </row>
    <row r="211" spans="10:69" x14ac:dyDescent="0.25">
      <c r="J211" s="85">
        <f t="shared" ca="1" si="92"/>
        <v>921841.99389046349</v>
      </c>
      <c r="K211" s="86">
        <f t="shared" ca="1" si="93"/>
        <v>879940.97112571984</v>
      </c>
      <c r="L211" s="86">
        <f t="shared" ca="1" si="94"/>
        <v>879940.97112571984</v>
      </c>
      <c r="M211" s="86">
        <f t="shared" ca="1" si="95"/>
        <v>801655.57465967303</v>
      </c>
      <c r="N211" s="86">
        <f t="shared" ca="1" si="96"/>
        <v>765114.95016463334</v>
      </c>
      <c r="O211" s="87">
        <f t="shared" ca="1" si="97"/>
        <v>730193.87012783263</v>
      </c>
      <c r="P211" s="48">
        <f t="shared" ca="1" si="81"/>
        <v>6934537.0140335448</v>
      </c>
      <c r="Q211" s="49">
        <f t="shared" si="105"/>
        <v>0.97</v>
      </c>
      <c r="R211" s="49">
        <f t="shared" si="106"/>
        <v>0.5</v>
      </c>
      <c r="S211" s="50">
        <f t="array" aca="1" ref="S211" ca="1">IF($U211=0,0,SUM(OFFSET($AH211,0,$W211,1,$U211)/OFFSET($AH$3,0,0,1,$U211)))</f>
        <v>14298014.461924834</v>
      </c>
      <c r="T211" s="51">
        <f t="array" aca="1" ref="T211" ca="1">IF(U211=0,0,SUM(OFFSET(AH211,0,W211,1,U211)))</f>
        <v>17253755.469424605</v>
      </c>
      <c r="U211" s="51">
        <f t="shared" ca="1" si="104"/>
        <v>9</v>
      </c>
      <c r="V211" s="46">
        <f t="shared" ca="1" si="101"/>
        <v>25454375.613511797</v>
      </c>
      <c r="W211" s="52">
        <f t="shared" ca="1" si="98"/>
        <v>13</v>
      </c>
      <c r="X211" s="55">
        <v>25</v>
      </c>
      <c r="Y211" s="19">
        <v>22</v>
      </c>
      <c r="Z211" s="44">
        <v>4.3852235000000003E-2</v>
      </c>
      <c r="AA211" s="17">
        <v>44039</v>
      </c>
      <c r="AB211" s="19">
        <v>13</v>
      </c>
      <c r="AC211" s="19">
        <v>500000</v>
      </c>
      <c r="AD211" s="18" t="s">
        <v>19</v>
      </c>
      <c r="AE211" s="18" t="s">
        <v>22</v>
      </c>
      <c r="AF211" s="20">
        <f t="shared" ca="1" si="102"/>
        <v>42708131.082936399</v>
      </c>
      <c r="AG211" s="40"/>
      <c r="AH211" s="19">
        <f t="shared" ca="1" si="103"/>
        <v>1956366.6043845001</v>
      </c>
      <c r="AI211" s="19">
        <f t="shared" ca="1" si="103"/>
        <v>1965976.8216847503</v>
      </c>
      <c r="AJ211" s="19">
        <f t="shared" ca="1" si="103"/>
        <v>1983193.2091457499</v>
      </c>
      <c r="AK211" s="19">
        <f t="shared" ca="1" si="103"/>
        <v>1973988.6250192502</v>
      </c>
      <c r="AL211" s="19">
        <f t="shared" ca="1" si="103"/>
        <v>1970607.61770075</v>
      </c>
      <c r="AM211" s="19">
        <f t="shared" ca="1" si="103"/>
        <v>2009969.3838367502</v>
      </c>
      <c r="AN211" s="19">
        <f t="shared" ca="1" si="103"/>
        <v>1981557.5207802502</v>
      </c>
      <c r="AO211" s="19">
        <f t="shared" ca="1" si="103"/>
        <v>1957072.625368</v>
      </c>
      <c r="AP211" s="19">
        <f t="shared" ca="1" si="103"/>
        <v>1983147.1642990001</v>
      </c>
      <c r="AQ211" s="19">
        <f t="shared" ca="1" si="103"/>
        <v>1972017.4670560001</v>
      </c>
      <c r="AR211" s="19">
        <f t="shared" ca="1" si="103"/>
        <v>1889853.7269482503</v>
      </c>
      <c r="AS211" s="19">
        <f t="shared" ca="1" si="103"/>
        <v>1914524.9943592502</v>
      </c>
      <c r="AT211" s="19">
        <f t="shared" ca="1" si="103"/>
        <v>1896099.8529292976</v>
      </c>
      <c r="AU211" s="19">
        <f t="shared" ca="1" si="103"/>
        <v>1900705.1420421929</v>
      </c>
      <c r="AV211" s="19">
        <f t="shared" ca="1" si="103"/>
        <v>1905026.844705167</v>
      </c>
      <c r="AW211" s="19">
        <f t="shared" ca="1" si="103"/>
        <v>1909361.3234558727</v>
      </c>
      <c r="AX211" s="19">
        <f t="shared" ca="1" si="99"/>
        <v>1913436.153846194</v>
      </c>
      <c r="AY211" s="19">
        <f t="shared" ca="1" si="99"/>
        <v>1917529.9049351555</v>
      </c>
      <c r="AZ211" s="19">
        <f t="shared" ca="1" si="99"/>
        <v>1921511.2855560256</v>
      </c>
      <c r="BA211" s="19">
        <f t="shared" ca="1" si="99"/>
        <v>1925015.7906468669</v>
      </c>
      <c r="BB211" s="19">
        <f t="shared" ca="1" si="99"/>
        <v>1928799.5029531666</v>
      </c>
      <c r="BC211" s="19">
        <f t="shared" ca="1" si="99"/>
        <v>1932369.5212839618</v>
      </c>
      <c r="BD211" s="19" t="str">
        <f t="shared" ca="1" si="99"/>
        <v/>
      </c>
      <c r="BE211" s="19" t="str">
        <f t="shared" ca="1" si="99"/>
        <v/>
      </c>
      <c r="BF211" s="19" t="str">
        <f t="shared" ca="1" si="99"/>
        <v/>
      </c>
      <c r="BG211" s="19" t="str">
        <f t="shared" ca="1" si="99"/>
        <v/>
      </c>
      <c r="BH211" s="19" t="str">
        <f t="shared" ca="1" si="99"/>
        <v/>
      </c>
      <c r="BI211" s="19" t="str">
        <f t="shared" ca="1" si="99"/>
        <v/>
      </c>
      <c r="BJ211" s="19" t="str">
        <f t="shared" ca="1" si="99"/>
        <v/>
      </c>
      <c r="BK211" s="19" t="str">
        <f t="shared" ca="1" si="99"/>
        <v/>
      </c>
      <c r="BL211" s="19" t="str">
        <f t="shared" ca="1" si="99"/>
        <v/>
      </c>
      <c r="BM211" s="19" t="str">
        <f t="shared" ca="1" si="99"/>
        <v/>
      </c>
      <c r="BN211" s="19" t="str">
        <f t="shared" ca="1" si="100"/>
        <v/>
      </c>
      <c r="BO211" s="19" t="str">
        <f t="shared" ca="1" si="100"/>
        <v/>
      </c>
      <c r="BP211" s="19" t="str">
        <f t="shared" ca="1" si="100"/>
        <v/>
      </c>
      <c r="BQ211" s="20" t="str">
        <f t="shared" ca="1" si="100"/>
        <v/>
      </c>
    </row>
    <row r="212" spans="10:69" x14ac:dyDescent="0.25">
      <c r="J212" s="85">
        <f t="shared" ca="1" si="92"/>
        <v>0</v>
      </c>
      <c r="K212" s="86">
        <f t="shared" ca="1" si="93"/>
        <v>0</v>
      </c>
      <c r="L212" s="86">
        <f t="shared" ca="1" si="94"/>
        <v>0</v>
      </c>
      <c r="M212" s="86">
        <f t="shared" ca="1" si="95"/>
        <v>0</v>
      </c>
      <c r="N212" s="86">
        <f t="shared" ca="1" si="96"/>
        <v>0</v>
      </c>
      <c r="O212" s="87">
        <f t="shared" ca="1" si="97"/>
        <v>0</v>
      </c>
      <c r="P212" s="48">
        <f t="shared" ca="1" si="81"/>
        <v>0</v>
      </c>
      <c r="Q212" s="49">
        <f t="shared" si="105"/>
        <v>0.97</v>
      </c>
      <c r="R212" s="49">
        <f t="shared" si="106"/>
        <v>0.93</v>
      </c>
      <c r="S212" s="50">
        <f t="array" aca="1" ref="S212" ca="1">IF($U212=0,0,SUM(OFFSET($AH212,0,$W212,1,$U212)/OFFSET($AH$3,0,0,1,$U212)))</f>
        <v>0</v>
      </c>
      <c r="T212" s="51">
        <f t="array" aca="1" ref="T212" ca="1">IF(U212=0,0,SUM(OFFSET(AH212,0,W212,1,U212)))</f>
        <v>0</v>
      </c>
      <c r="U212" s="51">
        <f t="shared" ca="1" si="104"/>
        <v>0</v>
      </c>
      <c r="V212" s="46">
        <f t="shared" ca="1" si="101"/>
        <v>446581.59974999994</v>
      </c>
      <c r="W212" s="52">
        <f t="shared" ca="1" si="98"/>
        <v>13</v>
      </c>
      <c r="X212" s="55">
        <v>224</v>
      </c>
      <c r="Y212" s="19">
        <v>11</v>
      </c>
      <c r="Z212" s="44">
        <v>5.4131103E-2</v>
      </c>
      <c r="AA212" s="17">
        <v>44040</v>
      </c>
      <c r="AB212" s="19">
        <v>13</v>
      </c>
      <c r="AC212" s="19">
        <v>750000</v>
      </c>
      <c r="AD212" s="18" t="s">
        <v>23</v>
      </c>
      <c r="AE212" s="18" t="s">
        <v>22</v>
      </c>
      <c r="AF212" s="20">
        <f t="shared" ca="1" si="102"/>
        <v>446581.59974999994</v>
      </c>
      <c r="AG212" s="40"/>
      <c r="AH212" s="19">
        <f t="shared" ca="1" si="103"/>
        <v>40598.327250000002</v>
      </c>
      <c r="AI212" s="19">
        <f t="shared" ca="1" si="103"/>
        <v>40598.327250000002</v>
      </c>
      <c r="AJ212" s="19">
        <f t="shared" ca="1" si="103"/>
        <v>40598.327250000002</v>
      </c>
      <c r="AK212" s="19">
        <f t="shared" ca="1" si="103"/>
        <v>40598.327250000002</v>
      </c>
      <c r="AL212" s="19">
        <f t="shared" ca="1" si="103"/>
        <v>40598.327250000002</v>
      </c>
      <c r="AM212" s="19">
        <f t="shared" ca="1" si="103"/>
        <v>40598.327250000002</v>
      </c>
      <c r="AN212" s="19">
        <f t="shared" ca="1" si="103"/>
        <v>40598.327250000002</v>
      </c>
      <c r="AO212" s="19">
        <f t="shared" ca="1" si="103"/>
        <v>40598.327250000002</v>
      </c>
      <c r="AP212" s="19">
        <f t="shared" ca="1" si="103"/>
        <v>40598.327250000002</v>
      </c>
      <c r="AQ212" s="19">
        <f t="shared" ca="1" si="103"/>
        <v>40598.327250000002</v>
      </c>
      <c r="AR212" s="19">
        <f t="shared" ca="1" si="103"/>
        <v>40598.327250000002</v>
      </c>
      <c r="AS212" s="19" t="str">
        <f t="shared" ca="1" si="103"/>
        <v/>
      </c>
      <c r="AT212" s="19" t="str">
        <f t="shared" ca="1" si="103"/>
        <v/>
      </c>
      <c r="AU212" s="19" t="str">
        <f t="shared" ca="1" si="103"/>
        <v/>
      </c>
      <c r="AV212" s="19" t="str">
        <f t="shared" ca="1" si="103"/>
        <v/>
      </c>
      <c r="AW212" s="19" t="str">
        <f t="shared" ca="1" si="103"/>
        <v/>
      </c>
      <c r="AX212" s="19" t="str">
        <f t="shared" ca="1" si="99"/>
        <v/>
      </c>
      <c r="AY212" s="19" t="str">
        <f t="shared" ca="1" si="99"/>
        <v/>
      </c>
      <c r="AZ212" s="19" t="str">
        <f t="shared" ca="1" si="99"/>
        <v/>
      </c>
      <c r="BA212" s="19" t="str">
        <f t="shared" ca="1" si="99"/>
        <v/>
      </c>
      <c r="BB212" s="19" t="str">
        <f t="shared" ca="1" si="99"/>
        <v/>
      </c>
      <c r="BC212" s="19" t="str">
        <f t="shared" ca="1" si="99"/>
        <v/>
      </c>
      <c r="BD212" s="19" t="str">
        <f t="shared" ca="1" si="99"/>
        <v/>
      </c>
      <c r="BE212" s="19" t="str">
        <f t="shared" ca="1" si="99"/>
        <v/>
      </c>
      <c r="BF212" s="19" t="str">
        <f t="shared" ca="1" si="99"/>
        <v/>
      </c>
      <c r="BG212" s="19" t="str">
        <f t="shared" ca="1" si="99"/>
        <v/>
      </c>
      <c r="BH212" s="19" t="str">
        <f t="shared" ca="1" si="99"/>
        <v/>
      </c>
      <c r="BI212" s="19" t="str">
        <f t="shared" ca="1" si="99"/>
        <v/>
      </c>
      <c r="BJ212" s="19" t="str">
        <f t="shared" ca="1" si="99"/>
        <v/>
      </c>
      <c r="BK212" s="19" t="str">
        <f t="shared" ca="1" si="99"/>
        <v/>
      </c>
      <c r="BL212" s="19" t="str">
        <f t="shared" ca="1" si="99"/>
        <v/>
      </c>
      <c r="BM212" s="19" t="str">
        <f t="shared" ca="1" si="99"/>
        <v/>
      </c>
      <c r="BN212" s="19" t="str">
        <f t="shared" ca="1" si="100"/>
        <v/>
      </c>
      <c r="BO212" s="19" t="str">
        <f t="shared" ca="1" si="100"/>
        <v/>
      </c>
      <c r="BP212" s="19" t="str">
        <f t="shared" ca="1" si="100"/>
        <v/>
      </c>
      <c r="BQ212" s="20" t="str">
        <f t="shared" ca="1" si="100"/>
        <v/>
      </c>
    </row>
    <row r="213" spans="10:69" x14ac:dyDescent="0.25">
      <c r="J213" s="85">
        <f t="shared" ca="1" si="92"/>
        <v>39205.883027806871</v>
      </c>
      <c r="K213" s="86">
        <f t="shared" ca="1" si="93"/>
        <v>37423.4732071732</v>
      </c>
      <c r="L213" s="86">
        <f t="shared" ca="1" si="94"/>
        <v>37423.4732071732</v>
      </c>
      <c r="M213" s="86">
        <f t="shared" ca="1" si="95"/>
        <v>0</v>
      </c>
      <c r="N213" s="86">
        <f t="shared" ca="1" si="96"/>
        <v>0</v>
      </c>
      <c r="O213" s="87">
        <f t="shared" ca="1" si="97"/>
        <v>0</v>
      </c>
      <c r="P213" s="48">
        <f t="shared" ca="1" si="81"/>
        <v>112351.51811581869</v>
      </c>
      <c r="Q213" s="49">
        <f t="shared" si="105"/>
        <v>0.98</v>
      </c>
      <c r="R213" s="49">
        <f t="shared" si="106"/>
        <v>0.5</v>
      </c>
      <c r="S213" s="50">
        <f t="array" aca="1" ref="S213" ca="1">IF($U213=0,0,SUM(OFFSET($AH213,0,$W213,1,$U213)/OFFSET($AH$3,0,0,1,$U213)))</f>
        <v>229288.81248126263</v>
      </c>
      <c r="T213" s="51">
        <f t="array" aca="1" ref="T213" ca="1">IF(U213=0,0,SUM(OFFSET(AH213,0,W213,1,U213)))</f>
        <v>240580.02728359861</v>
      </c>
      <c r="U213" s="51">
        <f t="shared" ca="1" si="104"/>
        <v>3</v>
      </c>
      <c r="V213" s="46">
        <f t="shared" ca="1" si="101"/>
        <v>1076533.2574276701</v>
      </c>
      <c r="W213" s="52">
        <f t="shared" ca="1" si="98"/>
        <v>13</v>
      </c>
      <c r="X213" s="55">
        <v>152</v>
      </c>
      <c r="Y213" s="19">
        <v>16</v>
      </c>
      <c r="Z213" s="44">
        <v>1.2302901E-2</v>
      </c>
      <c r="AA213" s="17">
        <v>44043</v>
      </c>
      <c r="AB213" s="19">
        <v>80</v>
      </c>
      <c r="AC213" s="19">
        <v>75000</v>
      </c>
      <c r="AD213" s="18" t="s">
        <v>19</v>
      </c>
      <c r="AE213" s="18" t="s">
        <v>20</v>
      </c>
      <c r="AF213" s="20">
        <f t="shared" ca="1" si="102"/>
        <v>1317113.2847112685</v>
      </c>
      <c r="AG213" s="40"/>
      <c r="AH213" s="19">
        <f t="shared" ca="1" si="103"/>
        <v>81886.386649859996</v>
      </c>
      <c r="AI213" s="19">
        <f t="shared" ca="1" si="103"/>
        <v>85286.970000764995</v>
      </c>
      <c r="AJ213" s="19">
        <f t="shared" ca="1" si="103"/>
        <v>85469.852624129999</v>
      </c>
      <c r="AK213" s="19">
        <f t="shared" ca="1" si="103"/>
        <v>84155.256895027487</v>
      </c>
      <c r="AL213" s="19">
        <f t="shared" ca="1" si="103"/>
        <v>83674.244223179994</v>
      </c>
      <c r="AM213" s="19">
        <f t="shared" ca="1" si="103"/>
        <v>85163.418117472494</v>
      </c>
      <c r="AN213" s="19">
        <f t="shared" ca="1" si="103"/>
        <v>82643.384148390003</v>
      </c>
      <c r="AO213" s="19">
        <f t="shared" ca="1" si="103"/>
        <v>82013.075772907498</v>
      </c>
      <c r="AP213" s="19">
        <f t="shared" ca="1" si="103"/>
        <v>83584.371531375</v>
      </c>
      <c r="AQ213" s="19">
        <f t="shared" ca="1" si="103"/>
        <v>82742.945374732502</v>
      </c>
      <c r="AR213" s="19">
        <f t="shared" ca="1" si="103"/>
        <v>79825.958304885004</v>
      </c>
      <c r="AS213" s="19">
        <f t="shared" ca="1" si="103"/>
        <v>80268.401382097494</v>
      </c>
      <c r="AT213" s="19">
        <f t="shared" ca="1" si="103"/>
        <v>79818.992402847711</v>
      </c>
      <c r="AU213" s="19">
        <f t="shared" ca="1" si="103"/>
        <v>80012.006179197691</v>
      </c>
      <c r="AV213" s="19">
        <f t="shared" ca="1" si="103"/>
        <v>80193.15687251401</v>
      </c>
      <c r="AW213" s="19">
        <f t="shared" ref="AW213:BL228" ca="1" si="107">IF(AW$4&lt;=$Y213,(VLOOKUP(DATE(YEAR($AA213),MONTH($AA213)+AW$4,DAY($AA213)),INDIRECT($AF$3),IF($AD213="USD",2,IF($AD213="EUR",3,IF($AD213="YEN",4,5))),0))*$Z213*$AC213,"")</f>
        <v>80374.86423188691</v>
      </c>
      <c r="AX213" s="19" t="str">
        <f t="shared" ca="1" si="107"/>
        <v/>
      </c>
      <c r="AY213" s="19" t="str">
        <f t="shared" ca="1" si="107"/>
        <v/>
      </c>
      <c r="AZ213" s="19" t="str">
        <f t="shared" ca="1" si="107"/>
        <v/>
      </c>
      <c r="BA213" s="19" t="str">
        <f t="shared" ca="1" si="107"/>
        <v/>
      </c>
      <c r="BB213" s="19" t="str">
        <f t="shared" ca="1" si="107"/>
        <v/>
      </c>
      <c r="BC213" s="19" t="str">
        <f t="shared" ca="1" si="107"/>
        <v/>
      </c>
      <c r="BD213" s="19" t="str">
        <f t="shared" ca="1" si="107"/>
        <v/>
      </c>
      <c r="BE213" s="19" t="str">
        <f t="shared" ca="1" si="107"/>
        <v/>
      </c>
      <c r="BF213" s="19" t="str">
        <f t="shared" ca="1" si="107"/>
        <v/>
      </c>
      <c r="BG213" s="19" t="str">
        <f t="shared" ca="1" si="107"/>
        <v/>
      </c>
      <c r="BH213" s="19" t="str">
        <f t="shared" ca="1" si="107"/>
        <v/>
      </c>
      <c r="BI213" s="19" t="str">
        <f t="shared" ca="1" si="107"/>
        <v/>
      </c>
      <c r="BJ213" s="19" t="str">
        <f t="shared" ca="1" si="107"/>
        <v/>
      </c>
      <c r="BK213" s="19" t="str">
        <f t="shared" ca="1" si="107"/>
        <v/>
      </c>
      <c r="BL213" s="19" t="str">
        <f t="shared" ca="1" si="107"/>
        <v/>
      </c>
      <c r="BM213" s="19" t="str">
        <f t="shared" ref="BM213:BQ228" ca="1" si="108">IF(BM$4&lt;=$Y213,(VLOOKUP(DATE(YEAR($AA213),MONTH($AA213)+BM$4,DAY($AA213)),INDIRECT($AF$3),IF($AD213="USD",2,IF($AD213="EUR",3,IF($AD213="YEN",4,5))),0))*$Z213*$AC213,"")</f>
        <v/>
      </c>
      <c r="BN213" s="19" t="str">
        <f t="shared" ca="1" si="100"/>
        <v/>
      </c>
      <c r="BO213" s="19" t="str">
        <f t="shared" ca="1" si="100"/>
        <v/>
      </c>
      <c r="BP213" s="19" t="str">
        <f t="shared" ca="1" si="100"/>
        <v/>
      </c>
      <c r="BQ213" s="20" t="str">
        <f t="shared" ca="1" si="100"/>
        <v/>
      </c>
    </row>
    <row r="214" spans="10:69" x14ac:dyDescent="0.25">
      <c r="J214" s="85">
        <f t="shared" ca="1" si="92"/>
        <v>48133.7157945</v>
      </c>
      <c r="K214" s="86">
        <f t="shared" ca="1" si="93"/>
        <v>45841.63409</v>
      </c>
      <c r="L214" s="86">
        <f t="shared" ca="1" si="94"/>
        <v>45841.63409</v>
      </c>
      <c r="M214" s="86">
        <f t="shared" ca="1" si="95"/>
        <v>41579.713460317456</v>
      </c>
      <c r="N214" s="86">
        <f t="shared" ca="1" si="96"/>
        <v>39599.727105064245</v>
      </c>
      <c r="O214" s="87">
        <f t="shared" ca="1" si="97"/>
        <v>37714.025814346896</v>
      </c>
      <c r="P214" s="48">
        <f t="shared" ca="1" si="81"/>
        <v>500281.2882501799</v>
      </c>
      <c r="Q214" s="49">
        <f t="shared" si="105"/>
        <v>0.98</v>
      </c>
      <c r="R214" s="49">
        <f t="shared" si="106"/>
        <v>0.93</v>
      </c>
      <c r="S214" s="50">
        <f t="array" aca="1" ref="S214" ca="1">IF($U214=0,0,SUM(OFFSET($AH214,0,$W214,1,$U214)/OFFSET($AH$3,0,0,1,$U214)))</f>
        <v>548915.17253695405</v>
      </c>
      <c r="T214" s="51">
        <f t="array" aca="1" ref="T214" ca="1">IF(U214=0,0,SUM(OFFSET(AH214,0,W214,1,U214)))</f>
        <v>739381.19499999995</v>
      </c>
      <c r="U214" s="51">
        <f t="shared" ca="1" si="104"/>
        <v>14</v>
      </c>
      <c r="V214" s="46">
        <f t="shared" ca="1" si="101"/>
        <v>633755.30999999994</v>
      </c>
      <c r="W214" s="52">
        <f t="shared" ca="1" si="98"/>
        <v>12</v>
      </c>
      <c r="X214" s="55">
        <v>23</v>
      </c>
      <c r="Y214" s="19">
        <v>26</v>
      </c>
      <c r="Z214" s="44">
        <v>2.1125176999999998E-2</v>
      </c>
      <c r="AA214" s="17">
        <v>44045</v>
      </c>
      <c r="AB214" s="19">
        <v>80</v>
      </c>
      <c r="AC214" s="19">
        <v>2500000</v>
      </c>
      <c r="AD214" s="18" t="s">
        <v>23</v>
      </c>
      <c r="AE214" s="18" t="s">
        <v>20</v>
      </c>
      <c r="AF214" s="20">
        <f t="shared" ca="1" si="102"/>
        <v>1373136.5049999992</v>
      </c>
      <c r="AG214" s="40"/>
      <c r="AH214" s="19">
        <f t="shared" ref="AH214:AW229" ca="1" si="109">IF(AH$4&lt;=$Y214,(VLOOKUP(DATE(YEAR($AA214),MONTH($AA214)+AH$4,DAY($AA214)),INDIRECT($AF$3),IF($AD214="USD",2,IF($AD214="EUR",3,IF($AD214="YEN",4,5))),0))*$Z214*$AC214,"")</f>
        <v>52812.942499999997</v>
      </c>
      <c r="AI214" s="19">
        <f t="shared" ca="1" si="109"/>
        <v>52812.942499999997</v>
      </c>
      <c r="AJ214" s="19">
        <f t="shared" ca="1" si="109"/>
        <v>52812.942499999997</v>
      </c>
      <c r="AK214" s="19">
        <f t="shared" ca="1" si="109"/>
        <v>52812.942499999997</v>
      </c>
      <c r="AL214" s="19">
        <f t="shared" ca="1" si="109"/>
        <v>52812.942499999997</v>
      </c>
      <c r="AM214" s="19">
        <f t="shared" ca="1" si="109"/>
        <v>52812.942499999997</v>
      </c>
      <c r="AN214" s="19">
        <f t="shared" ca="1" si="109"/>
        <v>52812.942499999997</v>
      </c>
      <c r="AO214" s="19">
        <f t="shared" ca="1" si="109"/>
        <v>52812.942499999997</v>
      </c>
      <c r="AP214" s="19">
        <f t="shared" ca="1" si="109"/>
        <v>52812.942499999997</v>
      </c>
      <c r="AQ214" s="19">
        <f t="shared" ca="1" si="109"/>
        <v>52812.942499999997</v>
      </c>
      <c r="AR214" s="19">
        <f t="shared" ca="1" si="109"/>
        <v>52812.942499999997</v>
      </c>
      <c r="AS214" s="19">
        <f t="shared" ca="1" si="109"/>
        <v>52812.942499999997</v>
      </c>
      <c r="AT214" s="19">
        <f t="shared" ca="1" si="109"/>
        <v>52812.942499999997</v>
      </c>
      <c r="AU214" s="19">
        <f t="shared" ca="1" si="109"/>
        <v>52812.942499999997</v>
      </c>
      <c r="AV214" s="19">
        <f t="shared" ca="1" si="109"/>
        <v>52812.942499999997</v>
      </c>
      <c r="AW214" s="19">
        <f t="shared" ca="1" si="107"/>
        <v>52812.942499999997</v>
      </c>
      <c r="AX214" s="19">
        <f t="shared" ca="1" si="107"/>
        <v>52812.942499999997</v>
      </c>
      <c r="AY214" s="19">
        <f t="shared" ca="1" si="107"/>
        <v>52812.942499999997</v>
      </c>
      <c r="AZ214" s="19">
        <f t="shared" ca="1" si="107"/>
        <v>52812.942499999997</v>
      </c>
      <c r="BA214" s="19">
        <f t="shared" ca="1" si="107"/>
        <v>52812.942499999997</v>
      </c>
      <c r="BB214" s="19">
        <f t="shared" ca="1" si="107"/>
        <v>52812.942499999997</v>
      </c>
      <c r="BC214" s="19">
        <f t="shared" ca="1" si="107"/>
        <v>52812.942499999997</v>
      </c>
      <c r="BD214" s="19">
        <f t="shared" ca="1" si="107"/>
        <v>52812.942499999997</v>
      </c>
      <c r="BE214" s="19">
        <f t="shared" ca="1" si="107"/>
        <v>52812.942499999997</v>
      </c>
      <c r="BF214" s="19">
        <f t="shared" ca="1" si="107"/>
        <v>52812.942499999997</v>
      </c>
      <c r="BG214" s="19">
        <f t="shared" ca="1" si="107"/>
        <v>52812.942499999997</v>
      </c>
      <c r="BH214" s="19" t="str">
        <f t="shared" ca="1" si="107"/>
        <v/>
      </c>
      <c r="BI214" s="19" t="str">
        <f t="shared" ca="1" si="107"/>
        <v/>
      </c>
      <c r="BJ214" s="19" t="str">
        <f t="shared" ca="1" si="107"/>
        <v/>
      </c>
      <c r="BK214" s="19" t="str">
        <f t="shared" ca="1" si="107"/>
        <v/>
      </c>
      <c r="BL214" s="19" t="str">
        <f t="shared" ca="1" si="107"/>
        <v/>
      </c>
      <c r="BM214" s="19" t="str">
        <f t="shared" ca="1" si="108"/>
        <v/>
      </c>
      <c r="BN214" s="19" t="str">
        <f t="shared" ca="1" si="100"/>
        <v/>
      </c>
      <c r="BO214" s="19" t="str">
        <f t="shared" ca="1" si="100"/>
        <v/>
      </c>
      <c r="BP214" s="19" t="str">
        <f t="shared" ca="1" si="100"/>
        <v/>
      </c>
      <c r="BQ214" s="20" t="str">
        <f t="shared" ca="1" si="100"/>
        <v/>
      </c>
    </row>
    <row r="215" spans="10:69" x14ac:dyDescent="0.25">
      <c r="J215" s="85">
        <f t="shared" ca="1" si="92"/>
        <v>759799.65063777543</v>
      </c>
      <c r="K215" s="86">
        <f t="shared" ca="1" si="93"/>
        <v>725309.21953716641</v>
      </c>
      <c r="L215" s="86">
        <f t="shared" ca="1" si="94"/>
        <v>725309.21953716641</v>
      </c>
      <c r="M215" s="86">
        <f t="shared" ca="1" si="95"/>
        <v>0</v>
      </c>
      <c r="N215" s="86">
        <f t="shared" ca="1" si="96"/>
        <v>0</v>
      </c>
      <c r="O215" s="87">
        <f t="shared" ca="1" si="97"/>
        <v>0</v>
      </c>
      <c r="P215" s="48">
        <f t="shared" ca="1" si="81"/>
        <v>2177493.1117111528</v>
      </c>
      <c r="Q215" s="49">
        <f t="shared" si="105"/>
        <v>0.97</v>
      </c>
      <c r="R215" s="49">
        <f t="shared" si="106"/>
        <v>0.5</v>
      </c>
      <c r="S215" s="50">
        <f t="array" aca="1" ref="S215" ca="1">IF($U215=0,0,SUM(OFFSET($AH215,0,$W215,1,$U215)/OFFSET($AH$3,0,0,1,$U215)))</f>
        <v>4489676.5189920682</v>
      </c>
      <c r="T215" s="51">
        <f t="array" aca="1" ref="T215" ca="1">IF(U215=0,0,SUM(OFFSET(AH215,0,W215,1,U215)))</f>
        <v>4710779.2937020063</v>
      </c>
      <c r="U215" s="51">
        <f t="shared" ca="1" si="104"/>
        <v>3</v>
      </c>
      <c r="V215" s="46">
        <f t="shared" ca="1" si="101"/>
        <v>19503873.763429001</v>
      </c>
      <c r="W215" s="52">
        <f t="shared" ca="1" si="98"/>
        <v>12</v>
      </c>
      <c r="X215" s="55">
        <v>138</v>
      </c>
      <c r="Y215" s="19">
        <v>15</v>
      </c>
      <c r="Z215" s="44">
        <v>3.6214387000000001E-2</v>
      </c>
      <c r="AA215" s="17">
        <v>44045</v>
      </c>
      <c r="AB215" s="19">
        <v>13</v>
      </c>
      <c r="AC215" s="19">
        <v>500000</v>
      </c>
      <c r="AD215" s="18" t="s">
        <v>19</v>
      </c>
      <c r="AE215" s="18" t="s">
        <v>22</v>
      </c>
      <c r="AF215" s="20">
        <f t="shared" ca="1" si="102"/>
        <v>24214653.057131007</v>
      </c>
      <c r="AG215" s="40"/>
      <c r="AH215" s="19">
        <f t="shared" ca="1" si="109"/>
        <v>1596234.2108344501</v>
      </c>
      <c r="AI215" s="19">
        <f t="shared" ca="1" si="109"/>
        <v>1642751.5909359499</v>
      </c>
      <c r="AJ215" s="19">
        <f t="shared" ca="1" si="109"/>
        <v>1677240.3623953999</v>
      </c>
      <c r="AK215" s="19">
        <f t="shared" ca="1" si="109"/>
        <v>1653360.5956076002</v>
      </c>
      <c r="AL215" s="19">
        <f t="shared" ca="1" si="109"/>
        <v>1644010.0408842</v>
      </c>
      <c r="AM215" s="19">
        <f t="shared" ca="1" si="109"/>
        <v>1657579.5716930998</v>
      </c>
      <c r="AN215" s="19">
        <f t="shared" ca="1" si="109"/>
        <v>1619617.84052035</v>
      </c>
      <c r="AO215" s="19">
        <f t="shared" ca="1" si="109"/>
        <v>1610676.5083700498</v>
      </c>
      <c r="AP215" s="19">
        <f t="shared" ca="1" si="109"/>
        <v>1640240.1231974999</v>
      </c>
      <c r="AQ215" s="19">
        <f t="shared" ca="1" si="109"/>
        <v>1622328.4873873</v>
      </c>
      <c r="AR215" s="19">
        <f t="shared" ca="1" si="109"/>
        <v>1564666.12968655</v>
      </c>
      <c r="AS215" s="19">
        <f t="shared" ca="1" si="109"/>
        <v>1575168.3019165499</v>
      </c>
      <c r="AT215" s="19">
        <f t="shared" ca="1" si="109"/>
        <v>1566597.2178098464</v>
      </c>
      <c r="AU215" s="19">
        <f t="shared" ca="1" si="109"/>
        <v>1570257.0732247932</v>
      </c>
      <c r="AV215" s="19">
        <f t="shared" ca="1" si="109"/>
        <v>1573925.0026673663</v>
      </c>
      <c r="AW215" s="19" t="str">
        <f t="shared" ca="1" si="107"/>
        <v/>
      </c>
      <c r="AX215" s="19" t="str">
        <f t="shared" ca="1" si="107"/>
        <v/>
      </c>
      <c r="AY215" s="19" t="str">
        <f t="shared" ca="1" si="107"/>
        <v/>
      </c>
      <c r="AZ215" s="19" t="str">
        <f t="shared" ca="1" si="107"/>
        <v/>
      </c>
      <c r="BA215" s="19" t="str">
        <f t="shared" ca="1" si="107"/>
        <v/>
      </c>
      <c r="BB215" s="19" t="str">
        <f t="shared" ca="1" si="107"/>
        <v/>
      </c>
      <c r="BC215" s="19" t="str">
        <f t="shared" ca="1" si="107"/>
        <v/>
      </c>
      <c r="BD215" s="19" t="str">
        <f t="shared" ca="1" si="107"/>
        <v/>
      </c>
      <c r="BE215" s="19" t="str">
        <f t="shared" ca="1" si="107"/>
        <v/>
      </c>
      <c r="BF215" s="19" t="str">
        <f t="shared" ca="1" si="107"/>
        <v/>
      </c>
      <c r="BG215" s="19" t="str">
        <f t="shared" ca="1" si="107"/>
        <v/>
      </c>
      <c r="BH215" s="19" t="str">
        <f t="shared" ca="1" si="107"/>
        <v/>
      </c>
      <c r="BI215" s="19" t="str">
        <f t="shared" ca="1" si="107"/>
        <v/>
      </c>
      <c r="BJ215" s="19" t="str">
        <f t="shared" ca="1" si="107"/>
        <v/>
      </c>
      <c r="BK215" s="19" t="str">
        <f t="shared" ca="1" si="107"/>
        <v/>
      </c>
      <c r="BL215" s="19" t="str">
        <f t="shared" ca="1" si="107"/>
        <v/>
      </c>
      <c r="BM215" s="19" t="str">
        <f t="shared" ca="1" si="108"/>
        <v/>
      </c>
      <c r="BN215" s="19" t="str">
        <f t="shared" ca="1" si="100"/>
        <v/>
      </c>
      <c r="BO215" s="19" t="str">
        <f t="shared" ca="1" si="100"/>
        <v/>
      </c>
      <c r="BP215" s="19" t="str">
        <f t="shared" ca="1" si="100"/>
        <v/>
      </c>
      <c r="BQ215" s="20" t="str">
        <f t="shared" ca="1" si="100"/>
        <v/>
      </c>
    </row>
    <row r="216" spans="10:69" x14ac:dyDescent="0.25">
      <c r="J216" s="85">
        <f t="shared" ca="1" si="92"/>
        <v>199056.50603052828</v>
      </c>
      <c r="K216" s="86">
        <f t="shared" ca="1" si="93"/>
        <v>190020.02694632838</v>
      </c>
      <c r="L216" s="86">
        <f t="shared" ca="1" si="94"/>
        <v>190020.02694632838</v>
      </c>
      <c r="M216" s="86">
        <f t="shared" ca="1" si="95"/>
        <v>0</v>
      </c>
      <c r="N216" s="86">
        <f t="shared" ca="1" si="96"/>
        <v>0</v>
      </c>
      <c r="O216" s="87">
        <f t="shared" ca="1" si="97"/>
        <v>0</v>
      </c>
      <c r="P216" s="48">
        <f t="shared" ca="1" si="81"/>
        <v>570470.26505004708</v>
      </c>
      <c r="Q216" s="49">
        <f t="shared" si="105"/>
        <v>0.97</v>
      </c>
      <c r="R216" s="49">
        <f t="shared" si="106"/>
        <v>0.5</v>
      </c>
      <c r="S216" s="50">
        <f t="array" aca="1" ref="S216" ca="1">IF($U216=0,0,SUM(OFFSET($AH216,0,$W216,1,$U216)/OFFSET($AH$3,0,0,1,$U216)))</f>
        <v>1176227.3506186537</v>
      </c>
      <c r="T216" s="51">
        <f t="array" aca="1" ref="T216" ca="1">IF(U216=0,0,SUM(OFFSET(AH216,0,W216,1,U216)))</f>
        <v>1234152.8328553927</v>
      </c>
      <c r="U216" s="51">
        <f t="shared" ca="1" si="104"/>
        <v>3</v>
      </c>
      <c r="V216" s="46">
        <f t="shared" ca="1" si="101"/>
        <v>5123269.6796748005</v>
      </c>
      <c r="W216" s="52">
        <f t="shared" ca="1" si="98"/>
        <v>12</v>
      </c>
      <c r="X216" s="55">
        <v>182</v>
      </c>
      <c r="Y216" s="19">
        <v>15</v>
      </c>
      <c r="Z216" s="44">
        <v>4.7434476000000003E-2</v>
      </c>
      <c r="AA216" s="17">
        <v>44046</v>
      </c>
      <c r="AB216" s="19">
        <v>13</v>
      </c>
      <c r="AC216" s="19">
        <v>100000</v>
      </c>
      <c r="AD216" s="18" t="s">
        <v>19</v>
      </c>
      <c r="AE216" s="18" t="s">
        <v>22</v>
      </c>
      <c r="AF216" s="20">
        <f t="shared" ca="1" si="102"/>
        <v>6357422.5125301937</v>
      </c>
      <c r="AG216" s="40"/>
      <c r="AH216" s="19">
        <f t="shared" ca="1" si="109"/>
        <v>416175.38773644005</v>
      </c>
      <c r="AI216" s="19">
        <f t="shared" ca="1" si="109"/>
        <v>434394.96996804001</v>
      </c>
      <c r="AJ216" s="19">
        <f t="shared" ca="1" si="109"/>
        <v>444731.41663320002</v>
      </c>
      <c r="AK216" s="19">
        <f t="shared" ca="1" si="109"/>
        <v>433101.43180752004</v>
      </c>
      <c r="AL216" s="19">
        <f t="shared" ca="1" si="109"/>
        <v>430672.78663632</v>
      </c>
      <c r="AM216" s="19">
        <f t="shared" ca="1" si="109"/>
        <v>434618.38635000004</v>
      </c>
      <c r="AN216" s="19">
        <f t="shared" ca="1" si="109"/>
        <v>424847.83298352006</v>
      </c>
      <c r="AO216" s="19">
        <f t="shared" ca="1" si="109"/>
        <v>424973.06000016001</v>
      </c>
      <c r="AP216" s="19">
        <f t="shared" ca="1" si="109"/>
        <v>429685.20084599999</v>
      </c>
      <c r="AQ216" s="19">
        <f t="shared" ca="1" si="109"/>
        <v>425437.44352020003</v>
      </c>
      <c r="AR216" s="19">
        <f t="shared" ca="1" si="109"/>
        <v>413034.75108048</v>
      </c>
      <c r="AS216" s="19">
        <f t="shared" ca="1" si="109"/>
        <v>411597.01211292</v>
      </c>
      <c r="AT216" s="19">
        <f t="shared" ca="1" si="109"/>
        <v>410425.78562995524</v>
      </c>
      <c r="AU216" s="19">
        <f t="shared" ca="1" si="109"/>
        <v>411383.56349205109</v>
      </c>
      <c r="AV216" s="19">
        <f t="shared" ca="1" si="109"/>
        <v>412343.48373338633</v>
      </c>
      <c r="AW216" s="19" t="str">
        <f t="shared" ca="1" si="107"/>
        <v/>
      </c>
      <c r="AX216" s="19" t="str">
        <f t="shared" ca="1" si="107"/>
        <v/>
      </c>
      <c r="AY216" s="19" t="str">
        <f t="shared" ca="1" si="107"/>
        <v/>
      </c>
      <c r="AZ216" s="19" t="str">
        <f t="shared" ca="1" si="107"/>
        <v/>
      </c>
      <c r="BA216" s="19" t="str">
        <f t="shared" ca="1" si="107"/>
        <v/>
      </c>
      <c r="BB216" s="19" t="str">
        <f t="shared" ca="1" si="107"/>
        <v/>
      </c>
      <c r="BC216" s="19" t="str">
        <f t="shared" ca="1" si="107"/>
        <v/>
      </c>
      <c r="BD216" s="19" t="str">
        <f t="shared" ca="1" si="107"/>
        <v/>
      </c>
      <c r="BE216" s="19" t="str">
        <f t="shared" ca="1" si="107"/>
        <v/>
      </c>
      <c r="BF216" s="19" t="str">
        <f t="shared" ca="1" si="107"/>
        <v/>
      </c>
      <c r="BG216" s="19" t="str">
        <f t="shared" ca="1" si="107"/>
        <v/>
      </c>
      <c r="BH216" s="19" t="str">
        <f t="shared" ca="1" si="107"/>
        <v/>
      </c>
      <c r="BI216" s="19" t="str">
        <f t="shared" ca="1" si="107"/>
        <v/>
      </c>
      <c r="BJ216" s="19" t="str">
        <f t="shared" ca="1" si="107"/>
        <v/>
      </c>
      <c r="BK216" s="19" t="str">
        <f t="shared" ca="1" si="107"/>
        <v/>
      </c>
      <c r="BL216" s="19" t="str">
        <f t="shared" ca="1" si="107"/>
        <v/>
      </c>
      <c r="BM216" s="19" t="str">
        <f t="shared" ca="1" si="108"/>
        <v/>
      </c>
      <c r="BN216" s="19" t="str">
        <f t="shared" ca="1" si="100"/>
        <v/>
      </c>
      <c r="BO216" s="19" t="str">
        <f t="shared" ca="1" si="100"/>
        <v/>
      </c>
      <c r="BP216" s="19" t="str">
        <f t="shared" ca="1" si="100"/>
        <v/>
      </c>
      <c r="BQ216" s="20" t="str">
        <f t="shared" ca="1" si="100"/>
        <v/>
      </c>
    </row>
    <row r="217" spans="10:69" x14ac:dyDescent="0.25">
      <c r="J217" s="85">
        <f t="shared" ca="1" si="92"/>
        <v>234907.44343297539</v>
      </c>
      <c r="K217" s="86">
        <f t="shared" ca="1" si="93"/>
        <v>224140.36242738634</v>
      </c>
      <c r="L217" s="86">
        <f t="shared" ca="1" si="94"/>
        <v>224140.36242738634</v>
      </c>
      <c r="M217" s="86">
        <f t="shared" ca="1" si="95"/>
        <v>0</v>
      </c>
      <c r="N217" s="86">
        <f t="shared" ca="1" si="96"/>
        <v>0</v>
      </c>
      <c r="O217" s="87">
        <f t="shared" ca="1" si="97"/>
        <v>0</v>
      </c>
      <c r="P217" s="48">
        <f t="shared" ca="1" si="81"/>
        <v>672914.77064323938</v>
      </c>
      <c r="Q217" s="49">
        <f t="shared" si="105"/>
        <v>0.97</v>
      </c>
      <c r="R217" s="49">
        <f t="shared" si="106"/>
        <v>0.97</v>
      </c>
      <c r="S217" s="50">
        <f t="array" aca="1" ref="S217" ca="1">IF($U217=0,0,SUM(OFFSET($AH217,0,$W217,1,$U217)/OFFSET($AH$3,0,0,1,$U217)))</f>
        <v>715182.02852932236</v>
      </c>
      <c r="T217" s="51">
        <f t="array" aca="1" ref="T217" ca="1">IF(U217=0,0,SUM(OFFSET(AH217,0,W217,1,U217)))</f>
        <v>750391.27713344002</v>
      </c>
      <c r="U217" s="51">
        <f t="shared" ca="1" si="104"/>
        <v>3</v>
      </c>
      <c r="V217" s="46">
        <f t="shared" ca="1" si="101"/>
        <v>3042829.27310208</v>
      </c>
      <c r="W217" s="52">
        <f t="shared" ca="1" si="98"/>
        <v>12</v>
      </c>
      <c r="X217" s="55">
        <v>236</v>
      </c>
      <c r="Y217" s="19">
        <v>15</v>
      </c>
      <c r="Z217" s="44">
        <v>3.3737087999999998E-2</v>
      </c>
      <c r="AA217" s="17">
        <v>44048</v>
      </c>
      <c r="AB217" s="19">
        <v>13</v>
      </c>
      <c r="AC217" s="19">
        <v>100000</v>
      </c>
      <c r="AD217" s="18" t="s">
        <v>17</v>
      </c>
      <c r="AE217" s="18" t="s">
        <v>22</v>
      </c>
      <c r="AF217" s="20">
        <f t="shared" ca="1" si="102"/>
        <v>3793220.5502355197</v>
      </c>
      <c r="AG217" s="40"/>
      <c r="AH217" s="19">
        <f t="shared" ca="1" si="109"/>
        <v>253643.18711423999</v>
      </c>
      <c r="AI217" s="19">
        <f t="shared" ca="1" si="109"/>
        <v>263457.98075519997</v>
      </c>
      <c r="AJ217" s="19">
        <f t="shared" ca="1" si="109"/>
        <v>269898.72822528001</v>
      </c>
      <c r="AK217" s="19">
        <f t="shared" ca="1" si="109"/>
        <v>250507.66215551997</v>
      </c>
      <c r="AL217" s="19">
        <f t="shared" ca="1" si="109"/>
        <v>249235.09919615995</v>
      </c>
      <c r="AM217" s="19">
        <f t="shared" ca="1" si="109"/>
        <v>255488.60582783996</v>
      </c>
      <c r="AN217" s="19">
        <f t="shared" ca="1" si="109"/>
        <v>248933.82700031999</v>
      </c>
      <c r="AO217" s="19">
        <f t="shared" ca="1" si="109"/>
        <v>256649.49902592</v>
      </c>
      <c r="AP217" s="19">
        <f t="shared" ca="1" si="109"/>
        <v>253894.19104895997</v>
      </c>
      <c r="AQ217" s="19">
        <f t="shared" ca="1" si="109"/>
        <v>247198.72856447997</v>
      </c>
      <c r="AR217" s="19">
        <f t="shared" ca="1" si="109"/>
        <v>248364.00758399998</v>
      </c>
      <c r="AS217" s="19">
        <f t="shared" ca="1" si="109"/>
        <v>245557.75660416001</v>
      </c>
      <c r="AT217" s="19">
        <f t="shared" ca="1" si="109"/>
        <v>249662.49700603186</v>
      </c>
      <c r="AU217" s="19">
        <f t="shared" ca="1" si="109"/>
        <v>250130.06754039289</v>
      </c>
      <c r="AV217" s="19">
        <f t="shared" ca="1" si="109"/>
        <v>250598.71258701524</v>
      </c>
      <c r="AW217" s="19" t="str">
        <f t="shared" ca="1" si="107"/>
        <v/>
      </c>
      <c r="AX217" s="19" t="str">
        <f t="shared" ca="1" si="107"/>
        <v/>
      </c>
      <c r="AY217" s="19" t="str">
        <f t="shared" ca="1" si="107"/>
        <v/>
      </c>
      <c r="AZ217" s="19" t="str">
        <f t="shared" ca="1" si="107"/>
        <v/>
      </c>
      <c r="BA217" s="19" t="str">
        <f t="shared" ca="1" si="107"/>
        <v/>
      </c>
      <c r="BB217" s="19" t="str">
        <f t="shared" ca="1" si="107"/>
        <v/>
      </c>
      <c r="BC217" s="19" t="str">
        <f t="shared" ca="1" si="107"/>
        <v/>
      </c>
      <c r="BD217" s="19" t="str">
        <f t="shared" ca="1" si="107"/>
        <v/>
      </c>
      <c r="BE217" s="19" t="str">
        <f t="shared" ca="1" si="107"/>
        <v/>
      </c>
      <c r="BF217" s="19" t="str">
        <f t="shared" ca="1" si="107"/>
        <v/>
      </c>
      <c r="BG217" s="19" t="str">
        <f t="shared" ca="1" si="107"/>
        <v/>
      </c>
      <c r="BH217" s="19" t="str">
        <f t="shared" ca="1" si="107"/>
        <v/>
      </c>
      <c r="BI217" s="19" t="str">
        <f t="shared" ca="1" si="107"/>
        <v/>
      </c>
      <c r="BJ217" s="19" t="str">
        <f t="shared" ca="1" si="107"/>
        <v/>
      </c>
      <c r="BK217" s="19" t="str">
        <f t="shared" ca="1" si="107"/>
        <v/>
      </c>
      <c r="BL217" s="19" t="str">
        <f t="shared" ca="1" si="107"/>
        <v/>
      </c>
      <c r="BM217" s="19" t="str">
        <f t="shared" ca="1" si="108"/>
        <v/>
      </c>
      <c r="BN217" s="19" t="str">
        <f t="shared" ca="1" si="108"/>
        <v/>
      </c>
      <c r="BO217" s="19" t="str">
        <f t="shared" ca="1" si="108"/>
        <v/>
      </c>
      <c r="BP217" s="19" t="str">
        <f t="shared" ca="1" si="108"/>
        <v/>
      </c>
      <c r="BQ217" s="20" t="str">
        <f t="shared" ca="1" si="108"/>
        <v/>
      </c>
    </row>
    <row r="218" spans="10:69" x14ac:dyDescent="0.25">
      <c r="J218" s="85">
        <f t="shared" ca="1" si="92"/>
        <v>0</v>
      </c>
      <c r="K218" s="86">
        <f t="shared" ca="1" si="93"/>
        <v>0</v>
      </c>
      <c r="L218" s="86">
        <f t="shared" ca="1" si="94"/>
        <v>0</v>
      </c>
      <c r="M218" s="86">
        <f t="shared" ca="1" si="95"/>
        <v>0</v>
      </c>
      <c r="N218" s="86">
        <f t="shared" ca="1" si="96"/>
        <v>0</v>
      </c>
      <c r="O218" s="87">
        <f t="shared" ca="1" si="97"/>
        <v>0</v>
      </c>
      <c r="P218" s="48">
        <f t="shared" ca="1" si="81"/>
        <v>0</v>
      </c>
      <c r="Q218" s="49">
        <f t="shared" si="105"/>
        <v>0.98</v>
      </c>
      <c r="R218" s="49">
        <f t="shared" si="106"/>
        <v>0.93</v>
      </c>
      <c r="S218" s="50">
        <f t="array" aca="1" ref="S218" ca="1">IF($U218=0,0,SUM(OFFSET($AH218,0,$W218,1,$U218)/OFFSET($AH$3,0,0,1,$U218)))</f>
        <v>0</v>
      </c>
      <c r="T218" s="51">
        <f t="array" aca="1" ref="T218" ca="1">IF(U218=0,0,SUM(OFFSET(AH218,0,W218,1,U218)))</f>
        <v>0</v>
      </c>
      <c r="U218" s="51">
        <f t="shared" ca="1" si="104"/>
        <v>0</v>
      </c>
      <c r="V218" s="46">
        <f t="shared" ca="1" si="101"/>
        <v>81407.838749999995</v>
      </c>
      <c r="W218" s="52">
        <f t="shared" ca="1" si="98"/>
        <v>12</v>
      </c>
      <c r="X218" s="55">
        <v>156</v>
      </c>
      <c r="Y218" s="19">
        <v>3</v>
      </c>
      <c r="Z218" s="44">
        <v>1.5506255E-2</v>
      </c>
      <c r="AA218" s="17">
        <v>44053</v>
      </c>
      <c r="AB218" s="19">
        <v>80</v>
      </c>
      <c r="AC218" s="19">
        <v>1750000</v>
      </c>
      <c r="AD218" s="18" t="s">
        <v>23</v>
      </c>
      <c r="AE218" s="18" t="s">
        <v>20</v>
      </c>
      <c r="AF218" s="20">
        <f t="shared" ca="1" si="102"/>
        <v>81407.838749999995</v>
      </c>
      <c r="AG218" s="40"/>
      <c r="AH218" s="19">
        <f t="shared" ca="1" si="109"/>
        <v>27135.946250000001</v>
      </c>
      <c r="AI218" s="19">
        <f t="shared" ca="1" si="109"/>
        <v>27135.946250000001</v>
      </c>
      <c r="AJ218" s="19">
        <f t="shared" ca="1" si="109"/>
        <v>27135.946250000001</v>
      </c>
      <c r="AK218" s="19" t="str">
        <f t="shared" ca="1" si="109"/>
        <v/>
      </c>
      <c r="AL218" s="19" t="str">
        <f t="shared" ca="1" si="109"/>
        <v/>
      </c>
      <c r="AM218" s="19" t="str">
        <f t="shared" ca="1" si="109"/>
        <v/>
      </c>
      <c r="AN218" s="19" t="str">
        <f t="shared" ca="1" si="109"/>
        <v/>
      </c>
      <c r="AO218" s="19" t="str">
        <f t="shared" ca="1" si="109"/>
        <v/>
      </c>
      <c r="AP218" s="19" t="str">
        <f t="shared" ca="1" si="109"/>
        <v/>
      </c>
      <c r="AQ218" s="19" t="str">
        <f t="shared" ca="1" si="109"/>
        <v/>
      </c>
      <c r="AR218" s="19" t="str">
        <f t="shared" ca="1" si="109"/>
        <v/>
      </c>
      <c r="AS218" s="19" t="str">
        <f t="shared" ca="1" si="109"/>
        <v/>
      </c>
      <c r="AT218" s="19" t="str">
        <f t="shared" ca="1" si="109"/>
        <v/>
      </c>
      <c r="AU218" s="19" t="str">
        <f t="shared" ca="1" si="109"/>
        <v/>
      </c>
      <c r="AV218" s="19" t="str">
        <f t="shared" ca="1" si="109"/>
        <v/>
      </c>
      <c r="AW218" s="19" t="str">
        <f t="shared" ca="1" si="107"/>
        <v/>
      </c>
      <c r="AX218" s="19" t="str">
        <f t="shared" ca="1" si="107"/>
        <v/>
      </c>
      <c r="AY218" s="19" t="str">
        <f t="shared" ca="1" si="107"/>
        <v/>
      </c>
      <c r="AZ218" s="19" t="str">
        <f t="shared" ca="1" si="107"/>
        <v/>
      </c>
      <c r="BA218" s="19" t="str">
        <f t="shared" ca="1" si="107"/>
        <v/>
      </c>
      <c r="BB218" s="19" t="str">
        <f t="shared" ca="1" si="107"/>
        <v/>
      </c>
      <c r="BC218" s="19" t="str">
        <f t="shared" ca="1" si="107"/>
        <v/>
      </c>
      <c r="BD218" s="19" t="str">
        <f t="shared" ca="1" si="107"/>
        <v/>
      </c>
      <c r="BE218" s="19" t="str">
        <f t="shared" ca="1" si="107"/>
        <v/>
      </c>
      <c r="BF218" s="19" t="str">
        <f t="shared" ca="1" si="107"/>
        <v/>
      </c>
      <c r="BG218" s="19" t="str">
        <f t="shared" ca="1" si="107"/>
        <v/>
      </c>
      <c r="BH218" s="19" t="str">
        <f t="shared" ca="1" si="107"/>
        <v/>
      </c>
      <c r="BI218" s="19" t="str">
        <f t="shared" ca="1" si="107"/>
        <v/>
      </c>
      <c r="BJ218" s="19" t="str">
        <f t="shared" ca="1" si="107"/>
        <v/>
      </c>
      <c r="BK218" s="19" t="str">
        <f t="shared" ca="1" si="107"/>
        <v/>
      </c>
      <c r="BL218" s="19" t="str">
        <f t="shared" ca="1" si="107"/>
        <v/>
      </c>
      <c r="BM218" s="19" t="str">
        <f t="shared" ca="1" si="108"/>
        <v/>
      </c>
      <c r="BN218" s="19" t="str">
        <f t="shared" ca="1" si="108"/>
        <v/>
      </c>
      <c r="BO218" s="19" t="str">
        <f t="shared" ca="1" si="108"/>
        <v/>
      </c>
      <c r="BP218" s="19" t="str">
        <f t="shared" ca="1" si="108"/>
        <v/>
      </c>
      <c r="BQ218" s="20" t="str">
        <f t="shared" ca="1" si="108"/>
        <v/>
      </c>
    </row>
    <row r="219" spans="10:69" x14ac:dyDescent="0.25">
      <c r="J219" s="85">
        <f t="shared" ca="1" si="92"/>
        <v>0</v>
      </c>
      <c r="K219" s="86">
        <f t="shared" ca="1" si="93"/>
        <v>0</v>
      </c>
      <c r="L219" s="86">
        <f t="shared" ca="1" si="94"/>
        <v>0</v>
      </c>
      <c r="M219" s="86">
        <f t="shared" ca="1" si="95"/>
        <v>0</v>
      </c>
      <c r="N219" s="86">
        <f t="shared" ca="1" si="96"/>
        <v>0</v>
      </c>
      <c r="O219" s="87">
        <f t="shared" ca="1" si="97"/>
        <v>0</v>
      </c>
      <c r="P219" s="48">
        <f t="shared" ca="1" si="81"/>
        <v>0</v>
      </c>
      <c r="Q219" s="49">
        <f t="shared" si="105"/>
        <v>0.98</v>
      </c>
      <c r="R219" s="49">
        <f t="shared" si="106"/>
        <v>0.5</v>
      </c>
      <c r="S219" s="50">
        <f t="array" aca="1" ref="S219" ca="1">IF($U219=0,0,SUM(OFFSET($AH219,0,$W219,1,$U219)/OFFSET($AH$3,0,0,1,$U219)))</f>
        <v>0</v>
      </c>
      <c r="T219" s="51">
        <f t="array" aca="1" ref="T219" ca="1">IF(U219=0,0,SUM(OFFSET(AH219,0,W219,1,U219)))</f>
        <v>0</v>
      </c>
      <c r="U219" s="51">
        <f t="shared" ca="1" si="104"/>
        <v>0</v>
      </c>
      <c r="V219" s="46">
        <f t="shared" ca="1" si="101"/>
        <v>189329.48511258001</v>
      </c>
      <c r="W219" s="52">
        <f t="shared" ca="1" si="98"/>
        <v>12</v>
      </c>
      <c r="X219" s="55">
        <v>102</v>
      </c>
      <c r="Y219" s="19">
        <v>2</v>
      </c>
      <c r="Z219" s="44">
        <v>1.4022856E-2</v>
      </c>
      <c r="AA219" s="17">
        <v>44054</v>
      </c>
      <c r="AB219" s="19">
        <v>80</v>
      </c>
      <c r="AC219" s="19">
        <v>75000</v>
      </c>
      <c r="AD219" s="18" t="s">
        <v>19</v>
      </c>
      <c r="AE219" s="18" t="s">
        <v>20</v>
      </c>
      <c r="AF219" s="20">
        <f t="shared" ca="1" si="102"/>
        <v>189329.48511258001</v>
      </c>
      <c r="AG219" s="40"/>
      <c r="AH219" s="19">
        <f t="shared" ca="1" si="109"/>
        <v>93921.864231120009</v>
      </c>
      <c r="AI219" s="19">
        <f t="shared" ca="1" si="109"/>
        <v>95407.62088146001</v>
      </c>
      <c r="AJ219" s="19" t="str">
        <f t="shared" ca="1" si="109"/>
        <v/>
      </c>
      <c r="AK219" s="19" t="str">
        <f t="shared" ca="1" si="109"/>
        <v/>
      </c>
      <c r="AL219" s="19" t="str">
        <f t="shared" ca="1" si="109"/>
        <v/>
      </c>
      <c r="AM219" s="19" t="str">
        <f t="shared" ca="1" si="109"/>
        <v/>
      </c>
      <c r="AN219" s="19" t="str">
        <f t="shared" ca="1" si="109"/>
        <v/>
      </c>
      <c r="AO219" s="19" t="str">
        <f t="shared" ca="1" si="109"/>
        <v/>
      </c>
      <c r="AP219" s="19" t="str">
        <f t="shared" ca="1" si="109"/>
        <v/>
      </c>
      <c r="AQ219" s="19" t="str">
        <f t="shared" ca="1" si="109"/>
        <v/>
      </c>
      <c r="AR219" s="19" t="str">
        <f t="shared" ca="1" si="109"/>
        <v/>
      </c>
      <c r="AS219" s="19" t="str">
        <f t="shared" ca="1" si="109"/>
        <v/>
      </c>
      <c r="AT219" s="19" t="str">
        <f t="shared" ca="1" si="109"/>
        <v/>
      </c>
      <c r="AU219" s="19" t="str">
        <f t="shared" ca="1" si="109"/>
        <v/>
      </c>
      <c r="AV219" s="19" t="str">
        <f t="shared" ca="1" si="109"/>
        <v/>
      </c>
      <c r="AW219" s="19" t="str">
        <f t="shared" ca="1" si="107"/>
        <v/>
      </c>
      <c r="AX219" s="19" t="str">
        <f t="shared" ca="1" si="107"/>
        <v/>
      </c>
      <c r="AY219" s="19" t="str">
        <f t="shared" ca="1" si="107"/>
        <v/>
      </c>
      <c r="AZ219" s="19" t="str">
        <f t="shared" ca="1" si="107"/>
        <v/>
      </c>
      <c r="BA219" s="19" t="str">
        <f t="shared" ca="1" si="107"/>
        <v/>
      </c>
      <c r="BB219" s="19" t="str">
        <f t="shared" ca="1" si="107"/>
        <v/>
      </c>
      <c r="BC219" s="19" t="str">
        <f t="shared" ca="1" si="107"/>
        <v/>
      </c>
      <c r="BD219" s="19" t="str">
        <f t="shared" ca="1" si="107"/>
        <v/>
      </c>
      <c r="BE219" s="19" t="str">
        <f t="shared" ca="1" si="107"/>
        <v/>
      </c>
      <c r="BF219" s="19" t="str">
        <f t="shared" ca="1" si="107"/>
        <v/>
      </c>
      <c r="BG219" s="19" t="str">
        <f t="shared" ca="1" si="107"/>
        <v/>
      </c>
      <c r="BH219" s="19" t="str">
        <f t="shared" ca="1" si="107"/>
        <v/>
      </c>
      <c r="BI219" s="19" t="str">
        <f t="shared" ca="1" si="107"/>
        <v/>
      </c>
      <c r="BJ219" s="19" t="str">
        <f t="shared" ca="1" si="107"/>
        <v/>
      </c>
      <c r="BK219" s="19" t="str">
        <f t="shared" ca="1" si="107"/>
        <v/>
      </c>
      <c r="BL219" s="19" t="str">
        <f t="shared" ca="1" si="107"/>
        <v/>
      </c>
      <c r="BM219" s="19" t="str">
        <f t="shared" ca="1" si="108"/>
        <v/>
      </c>
      <c r="BN219" s="19" t="str">
        <f t="shared" ca="1" si="108"/>
        <v/>
      </c>
      <c r="BO219" s="19" t="str">
        <f t="shared" ca="1" si="108"/>
        <v/>
      </c>
      <c r="BP219" s="19" t="str">
        <f t="shared" ca="1" si="108"/>
        <v/>
      </c>
      <c r="BQ219" s="20" t="str">
        <f t="shared" ca="1" si="108"/>
        <v/>
      </c>
    </row>
    <row r="220" spans="10:69" x14ac:dyDescent="0.25">
      <c r="J220" s="85">
        <f t="shared" ca="1" si="92"/>
        <v>159510.60912474032</v>
      </c>
      <c r="K220" s="86">
        <f t="shared" ca="1" si="93"/>
        <v>152197.54359029836</v>
      </c>
      <c r="L220" s="86">
        <f t="shared" ca="1" si="94"/>
        <v>152197.54359029836</v>
      </c>
      <c r="M220" s="86">
        <f t="shared" ca="1" si="95"/>
        <v>138546.21946096845</v>
      </c>
      <c r="N220" s="86">
        <f t="shared" ca="1" si="96"/>
        <v>132179.77749329025</v>
      </c>
      <c r="O220" s="87">
        <f t="shared" ca="1" si="97"/>
        <v>126099.37401294458</v>
      </c>
      <c r="P220" s="48">
        <f t="shared" ref="P220:P283" ca="1" si="110">Q220*R220*S220</f>
        <v>2345066.0600997396</v>
      </c>
      <c r="Q220" s="49">
        <f t="shared" si="105"/>
        <v>1</v>
      </c>
      <c r="R220" s="49">
        <f t="shared" si="106"/>
        <v>0.97</v>
      </c>
      <c r="S220" s="50">
        <f t="array" aca="1" ref="S220" ca="1">IF($U220=0,0,SUM(OFFSET($AH220,0,$W220,1,$U220)/OFFSET($AH$3,0,0,1,$U220)))</f>
        <v>2417593.8763914844</v>
      </c>
      <c r="T220" s="51">
        <f t="array" aca="1" ref="T220" ca="1">IF(U220=0,0,SUM(OFFSET(AH220,0,W220,1,U220)))</f>
        <v>4017743.3551224354</v>
      </c>
      <c r="U220" s="51">
        <f t="shared" ca="1" si="104"/>
        <v>24</v>
      </c>
      <c r="V220" s="46">
        <f t="shared" ca="1" si="101"/>
        <v>1990280.9454067801</v>
      </c>
      <c r="W220" s="52">
        <f t="shared" ca="1" si="98"/>
        <v>12</v>
      </c>
      <c r="X220" s="55">
        <v>307</v>
      </c>
      <c r="Y220" s="19">
        <v>36</v>
      </c>
      <c r="Z220" s="44">
        <v>2.9617352E-2</v>
      </c>
      <c r="AA220" s="17">
        <v>44054</v>
      </c>
      <c r="AB220" s="19">
        <v>57</v>
      </c>
      <c r="AC220" s="19">
        <v>75000</v>
      </c>
      <c r="AD220" s="18" t="s">
        <v>17</v>
      </c>
      <c r="AE220" s="18" t="s">
        <v>24</v>
      </c>
      <c r="AF220" s="20">
        <f t="shared" ca="1" si="102"/>
        <v>6008024.3005292173</v>
      </c>
      <c r="AG220" s="40"/>
      <c r="AH220" s="19">
        <f t="shared" ca="1" si="109"/>
        <v>167769.11935836001</v>
      </c>
      <c r="AI220" s="19">
        <f t="shared" ca="1" si="109"/>
        <v>171103.29275975999</v>
      </c>
      <c r="AJ220" s="19">
        <f t="shared" ca="1" si="109"/>
        <v>169702.54009691998</v>
      </c>
      <c r="AK220" s="19">
        <f t="shared" ca="1" si="109"/>
        <v>163737.45731736001</v>
      </c>
      <c r="AL220" s="19">
        <f t="shared" ca="1" si="109"/>
        <v>164100.19583597998</v>
      </c>
      <c r="AM220" s="19">
        <f t="shared" ca="1" si="109"/>
        <v>164048.88377363997</v>
      </c>
      <c r="AN220" s="19">
        <f t="shared" ca="1" si="109"/>
        <v>164463.60074502</v>
      </c>
      <c r="AO220" s="19">
        <f t="shared" ca="1" si="109"/>
        <v>171408.27744198</v>
      </c>
      <c r="AP220" s="19">
        <f t="shared" ca="1" si="109"/>
        <v>164681.28828221999</v>
      </c>
      <c r="AQ220" s="19">
        <f t="shared" ca="1" si="109"/>
        <v>160372.18569635999</v>
      </c>
      <c r="AR220" s="19">
        <f t="shared" ca="1" si="109"/>
        <v>165414.76200449999</v>
      </c>
      <c r="AS220" s="19">
        <f t="shared" ca="1" si="109"/>
        <v>163479.34209468</v>
      </c>
      <c r="AT220" s="19">
        <f t="shared" ca="1" si="109"/>
        <v>164443.92693272198</v>
      </c>
      <c r="AU220" s="19">
        <f t="shared" ca="1" si="109"/>
        <v>164749.91831939516</v>
      </c>
      <c r="AV220" s="19">
        <f t="shared" ca="1" si="109"/>
        <v>165056.66868506238</v>
      </c>
      <c r="AW220" s="19">
        <f t="shared" ca="1" si="107"/>
        <v>165344.91474588006</v>
      </c>
      <c r="AX220" s="19">
        <f t="shared" ca="1" si="107"/>
        <v>165634.37697598312</v>
      </c>
      <c r="AY220" s="19">
        <f t="shared" ca="1" si="107"/>
        <v>165915.77947991012</v>
      </c>
      <c r="AZ220" s="19">
        <f t="shared" ca="1" si="107"/>
        <v>166163.38592928584</v>
      </c>
      <c r="BA220" s="19">
        <f t="shared" ca="1" si="107"/>
        <v>166430.62661351153</v>
      </c>
      <c r="BB220" s="19">
        <f t="shared" ca="1" si="107"/>
        <v>166682.6881431998</v>
      </c>
      <c r="BC220" s="19">
        <f t="shared" ca="1" si="107"/>
        <v>166936.71160597363</v>
      </c>
      <c r="BD220" s="19">
        <f t="shared" ca="1" si="107"/>
        <v>167176.60760270944</v>
      </c>
      <c r="BE220" s="19">
        <f t="shared" ca="1" si="107"/>
        <v>167418.65968726648</v>
      </c>
      <c r="BF220" s="19">
        <f t="shared" ca="1" si="107"/>
        <v>167655.05028035783</v>
      </c>
      <c r="BG220" s="19">
        <f t="shared" ca="1" si="107"/>
        <v>167878.66877127762</v>
      </c>
      <c r="BH220" s="19">
        <f t="shared" ca="1" si="107"/>
        <v>168104.65831469456</v>
      </c>
      <c r="BI220" s="19">
        <f t="shared" ca="1" si="107"/>
        <v>168318.64958613235</v>
      </c>
      <c r="BJ220" s="19">
        <f t="shared" ca="1" si="107"/>
        <v>168535.11481920228</v>
      </c>
      <c r="BK220" s="19">
        <f t="shared" ca="1" si="107"/>
        <v>168747.04104705455</v>
      </c>
      <c r="BL220" s="19">
        <f t="shared" ca="1" si="107"/>
        <v>168934.71223336059</v>
      </c>
      <c r="BM220" s="19">
        <f t="shared" ca="1" si="108"/>
        <v>169138.5054455311</v>
      </c>
      <c r="BN220" s="19">
        <f t="shared" ca="1" si="108"/>
        <v>169331.88781480689</v>
      </c>
      <c r="BO220" s="19">
        <f t="shared" ca="1" si="108"/>
        <v>169527.90362272464</v>
      </c>
      <c r="BP220" s="19">
        <f t="shared" ca="1" si="108"/>
        <v>169714.04412315594</v>
      </c>
      <c r="BQ220" s="20">
        <f t="shared" ca="1" si="108"/>
        <v>169902.85434323843</v>
      </c>
    </row>
    <row r="221" spans="10:69" x14ac:dyDescent="0.25">
      <c r="J221" s="85">
        <f t="shared" ca="1" si="92"/>
        <v>6721.7439344730101</v>
      </c>
      <c r="K221" s="86">
        <f t="shared" ca="1" si="93"/>
        <v>6412.1239706513916</v>
      </c>
      <c r="L221" s="86">
        <f t="shared" ca="1" si="94"/>
        <v>6412.1239706513916</v>
      </c>
      <c r="M221" s="86">
        <f t="shared" ca="1" si="95"/>
        <v>0</v>
      </c>
      <c r="N221" s="86">
        <f t="shared" ca="1" si="96"/>
        <v>0</v>
      </c>
      <c r="O221" s="87">
        <f t="shared" ca="1" si="97"/>
        <v>0</v>
      </c>
      <c r="P221" s="48">
        <f t="shared" ca="1" si="110"/>
        <v>13133.867905124402</v>
      </c>
      <c r="Q221" s="49">
        <f t="shared" si="105"/>
        <v>0.95</v>
      </c>
      <c r="R221" s="49">
        <f t="shared" si="106"/>
        <v>0.995</v>
      </c>
      <c r="S221" s="50">
        <f t="array" aca="1" ref="S221" ca="1">IF($U221=0,0,SUM(OFFSET($AH221,0,$W221,1,$U221)/OFFSET($AH$3,0,0,1,$U221)))</f>
        <v>13894.597096137955</v>
      </c>
      <c r="T221" s="51">
        <f t="array" aca="1" ref="T221" ca="1">IF(U221=0,0,SUM(OFFSET(AH221,0,W221,1,U221)))</f>
        <v>14233.773185566752</v>
      </c>
      <c r="U221" s="51">
        <f t="shared" ca="1" si="104"/>
        <v>2</v>
      </c>
      <c r="V221" s="46">
        <f t="shared" ca="1" si="101"/>
        <v>86378.448430871998</v>
      </c>
      <c r="W221" s="52">
        <f t="shared" ca="1" si="98"/>
        <v>12</v>
      </c>
      <c r="X221" s="55">
        <v>38</v>
      </c>
      <c r="Y221" s="19">
        <v>14</v>
      </c>
      <c r="Z221" s="44">
        <v>1.0358231000000001E-2</v>
      </c>
      <c r="AA221" s="17">
        <v>44055</v>
      </c>
      <c r="AB221" s="19">
        <v>100</v>
      </c>
      <c r="AC221" s="19">
        <v>1000000</v>
      </c>
      <c r="AD221" s="18" t="s">
        <v>25</v>
      </c>
      <c r="AE221" s="18" t="s">
        <v>18</v>
      </c>
      <c r="AF221" s="20">
        <f t="shared" ca="1" si="102"/>
        <v>100612.22161643875</v>
      </c>
      <c r="AG221" s="40"/>
      <c r="AH221" s="19">
        <f t="shared" ca="1" si="109"/>
        <v>7304.3655454250002</v>
      </c>
      <c r="AI221" s="19">
        <f t="shared" ca="1" si="109"/>
        <v>7536.3899198250001</v>
      </c>
      <c r="AJ221" s="19">
        <f t="shared" ca="1" si="109"/>
        <v>7485.4170650740007</v>
      </c>
      <c r="AK221" s="19">
        <f t="shared" ca="1" si="109"/>
        <v>7274.5441983760002</v>
      </c>
      <c r="AL221" s="19">
        <f t="shared" ca="1" si="109"/>
        <v>7413.4480760859997</v>
      </c>
      <c r="AM221" s="19">
        <f t="shared" ca="1" si="109"/>
        <v>7300.1911783320002</v>
      </c>
      <c r="AN221" s="19">
        <f t="shared" ca="1" si="109"/>
        <v>7015.2155270599997</v>
      </c>
      <c r="AO221" s="19">
        <f t="shared" ca="1" si="109"/>
        <v>7295.5506908439993</v>
      </c>
      <c r="AP221" s="19">
        <f t="shared" ca="1" si="109"/>
        <v>7051.9354559550011</v>
      </c>
      <c r="AQ221" s="19">
        <f t="shared" ca="1" si="109"/>
        <v>6776.5722430510014</v>
      </c>
      <c r="AR221" s="19">
        <f t="shared" ca="1" si="109"/>
        <v>7008.783065609</v>
      </c>
      <c r="AS221" s="19">
        <f t="shared" ca="1" si="109"/>
        <v>6916.0354652349997</v>
      </c>
      <c r="AT221" s="19">
        <f t="shared" ca="1" si="109"/>
        <v>7111.0753075620314</v>
      </c>
      <c r="AU221" s="19">
        <f t="shared" ca="1" si="109"/>
        <v>7122.6978780047202</v>
      </c>
      <c r="AV221" s="19" t="str">
        <f t="shared" ca="1" si="109"/>
        <v/>
      </c>
      <c r="AW221" s="19" t="str">
        <f t="shared" ca="1" si="107"/>
        <v/>
      </c>
      <c r="AX221" s="19" t="str">
        <f t="shared" ca="1" si="107"/>
        <v/>
      </c>
      <c r="AY221" s="19" t="str">
        <f t="shared" ca="1" si="107"/>
        <v/>
      </c>
      <c r="AZ221" s="19" t="str">
        <f t="shared" ca="1" si="107"/>
        <v/>
      </c>
      <c r="BA221" s="19" t="str">
        <f t="shared" ca="1" si="107"/>
        <v/>
      </c>
      <c r="BB221" s="19" t="str">
        <f t="shared" ca="1" si="107"/>
        <v/>
      </c>
      <c r="BC221" s="19" t="str">
        <f t="shared" ca="1" si="107"/>
        <v/>
      </c>
      <c r="BD221" s="19" t="str">
        <f t="shared" ca="1" si="107"/>
        <v/>
      </c>
      <c r="BE221" s="19" t="str">
        <f t="shared" ca="1" si="107"/>
        <v/>
      </c>
      <c r="BF221" s="19" t="str">
        <f t="shared" ca="1" si="107"/>
        <v/>
      </c>
      <c r="BG221" s="19" t="str">
        <f t="shared" ca="1" si="107"/>
        <v/>
      </c>
      <c r="BH221" s="19" t="str">
        <f t="shared" ca="1" si="107"/>
        <v/>
      </c>
      <c r="BI221" s="19" t="str">
        <f t="shared" ca="1" si="107"/>
        <v/>
      </c>
      <c r="BJ221" s="19" t="str">
        <f t="shared" ca="1" si="107"/>
        <v/>
      </c>
      <c r="BK221" s="19" t="str">
        <f t="shared" ca="1" si="107"/>
        <v/>
      </c>
      <c r="BL221" s="19" t="str">
        <f t="shared" ca="1" si="107"/>
        <v/>
      </c>
      <c r="BM221" s="19" t="str">
        <f t="shared" ca="1" si="108"/>
        <v/>
      </c>
      <c r="BN221" s="19" t="str">
        <f t="shared" ca="1" si="108"/>
        <v/>
      </c>
      <c r="BO221" s="19" t="str">
        <f t="shared" ca="1" si="108"/>
        <v/>
      </c>
      <c r="BP221" s="19" t="str">
        <f t="shared" ca="1" si="108"/>
        <v/>
      </c>
      <c r="BQ221" s="20" t="str">
        <f t="shared" ca="1" si="108"/>
        <v/>
      </c>
    </row>
    <row r="222" spans="10:69" x14ac:dyDescent="0.25">
      <c r="J222" s="85"/>
      <c r="K222" s="86"/>
      <c r="L222" s="86"/>
      <c r="M222" s="86"/>
      <c r="N222" s="86"/>
      <c r="O222" s="87"/>
      <c r="P222" s="119"/>
      <c r="Q222" s="96"/>
      <c r="R222" s="96"/>
      <c r="S222" s="97"/>
      <c r="T222" s="97"/>
      <c r="U222" s="97"/>
      <c r="V222" s="98"/>
      <c r="W222" s="97"/>
      <c r="X222" s="55">
        <v>304</v>
      </c>
      <c r="Y222" s="19">
        <v>24</v>
      </c>
      <c r="Z222" s="44">
        <v>3.7120143000000001E-2</v>
      </c>
      <c r="AA222" s="17">
        <v>44056</v>
      </c>
      <c r="AB222" s="19"/>
      <c r="AC222" s="19"/>
      <c r="AD222" s="18"/>
      <c r="AE222" s="18"/>
      <c r="AF222" s="20">
        <f t="shared" ca="1" si="102"/>
        <v>0</v>
      </c>
      <c r="AG222" s="40"/>
      <c r="AH222" s="19">
        <f t="shared" ca="1" si="109"/>
        <v>0</v>
      </c>
      <c r="AI222" s="19">
        <f t="shared" ca="1" si="109"/>
        <v>0</v>
      </c>
      <c r="AJ222" s="19">
        <f t="shared" ca="1" si="109"/>
        <v>0</v>
      </c>
      <c r="AK222" s="19">
        <f t="shared" ca="1" si="109"/>
        <v>0</v>
      </c>
      <c r="AL222" s="19">
        <f t="shared" ca="1" si="109"/>
        <v>0</v>
      </c>
      <c r="AM222" s="19">
        <f t="shared" ca="1" si="109"/>
        <v>0</v>
      </c>
      <c r="AN222" s="19">
        <f t="shared" ca="1" si="109"/>
        <v>0</v>
      </c>
      <c r="AO222" s="19">
        <f t="shared" ca="1" si="109"/>
        <v>0</v>
      </c>
      <c r="AP222" s="19">
        <f t="shared" ca="1" si="109"/>
        <v>0</v>
      </c>
      <c r="AQ222" s="19">
        <f t="shared" ca="1" si="109"/>
        <v>0</v>
      </c>
      <c r="AR222" s="19">
        <f t="shared" ca="1" si="109"/>
        <v>0</v>
      </c>
      <c r="AS222" s="19">
        <f t="shared" ca="1" si="109"/>
        <v>0</v>
      </c>
      <c r="AT222" s="19">
        <f t="shared" ca="1" si="109"/>
        <v>0</v>
      </c>
      <c r="AU222" s="19">
        <f t="shared" ca="1" si="109"/>
        <v>0</v>
      </c>
      <c r="AV222" s="19">
        <f t="shared" ca="1" si="109"/>
        <v>0</v>
      </c>
      <c r="AW222" s="19">
        <f t="shared" ca="1" si="107"/>
        <v>0</v>
      </c>
      <c r="AX222" s="19">
        <f t="shared" ca="1" si="107"/>
        <v>0</v>
      </c>
      <c r="AY222" s="19">
        <f t="shared" ca="1" si="107"/>
        <v>0</v>
      </c>
      <c r="AZ222" s="19">
        <f t="shared" ca="1" si="107"/>
        <v>0</v>
      </c>
      <c r="BA222" s="19">
        <f t="shared" ca="1" si="107"/>
        <v>0</v>
      </c>
      <c r="BB222" s="19">
        <f t="shared" ca="1" si="107"/>
        <v>0</v>
      </c>
      <c r="BC222" s="19">
        <f t="shared" ca="1" si="107"/>
        <v>0</v>
      </c>
      <c r="BD222" s="19">
        <f t="shared" ca="1" si="107"/>
        <v>0</v>
      </c>
      <c r="BE222" s="19">
        <f t="shared" ca="1" si="107"/>
        <v>0</v>
      </c>
      <c r="BF222" s="19" t="str">
        <f t="shared" ca="1" si="107"/>
        <v/>
      </c>
      <c r="BG222" s="19" t="str">
        <f t="shared" ca="1" si="107"/>
        <v/>
      </c>
      <c r="BH222" s="19" t="str">
        <f t="shared" ca="1" si="107"/>
        <v/>
      </c>
      <c r="BI222" s="19" t="str">
        <f t="shared" ca="1" si="107"/>
        <v/>
      </c>
      <c r="BJ222" s="19" t="str">
        <f t="shared" ca="1" si="107"/>
        <v/>
      </c>
      <c r="BK222" s="19" t="str">
        <f t="shared" ca="1" si="107"/>
        <v/>
      </c>
      <c r="BL222" s="19" t="str">
        <f t="shared" ca="1" si="107"/>
        <v/>
      </c>
      <c r="BM222" s="19" t="str">
        <f t="shared" ca="1" si="108"/>
        <v/>
      </c>
      <c r="BN222" s="19" t="str">
        <f t="shared" ca="1" si="108"/>
        <v/>
      </c>
      <c r="BO222" s="19" t="str">
        <f t="shared" ca="1" si="108"/>
        <v/>
      </c>
      <c r="BP222" s="19" t="str">
        <f t="shared" ca="1" si="108"/>
        <v/>
      </c>
      <c r="BQ222" s="20" t="str">
        <f t="shared" ca="1" si="108"/>
        <v/>
      </c>
    </row>
    <row r="223" spans="10:69" x14ac:dyDescent="0.25">
      <c r="J223" s="85">
        <f t="shared" ca="1" si="92"/>
        <v>1026408.7749575386</v>
      </c>
      <c r="K223" s="86">
        <f t="shared" ca="1" si="93"/>
        <v>979345.29091473448</v>
      </c>
      <c r="L223" s="86">
        <f t="shared" ca="1" si="94"/>
        <v>979345.29091473448</v>
      </c>
      <c r="M223" s="86">
        <f t="shared" ca="1" si="95"/>
        <v>891493.28920128173</v>
      </c>
      <c r="N223" s="86">
        <f t="shared" ca="1" si="96"/>
        <v>850523.24494152621</v>
      </c>
      <c r="O223" s="87">
        <f t="shared" ca="1" si="97"/>
        <v>811394.38857348729</v>
      </c>
      <c r="P223" s="48">
        <f t="shared" ca="1" si="110"/>
        <v>10215709.557950044</v>
      </c>
      <c r="Q223" s="49">
        <f t="shared" ref="Q223:Q260" si="111">IF($E$5,VLOOKUP($AE223,$D$6:$E$11,2,0),1)</f>
        <v>1</v>
      </c>
      <c r="R223" s="49">
        <f t="shared" ref="R223:R260" si="112">IF($G$5,VLOOKUP($AD223,$F$6:$G$11,2,0),1)</f>
        <v>0.97</v>
      </c>
      <c r="S223" s="50">
        <f t="array" aca="1" ref="S223" ca="1">IF($U223=0,0,SUM(OFFSET($AH223,0,$W223,1,$U223)/OFFSET($AH$3,0,0,1,$U223)))</f>
        <v>10531659.33809283</v>
      </c>
      <c r="T223" s="51">
        <f t="array" aca="1" ref="T223" ca="1">IF(U223=0,0,SUM(OFFSET(AH223,0,W223,1,U223)))</f>
        <v>13896104.842241138</v>
      </c>
      <c r="U223" s="51">
        <f t="shared" ca="1" si="104"/>
        <v>13</v>
      </c>
      <c r="V223" s="46">
        <f t="shared" ca="1" si="101"/>
        <v>12781884.795636602</v>
      </c>
      <c r="W223" s="52">
        <f t="shared" ca="1" si="98"/>
        <v>12</v>
      </c>
      <c r="X223" s="55">
        <v>252</v>
      </c>
      <c r="Y223" s="19">
        <v>25</v>
      </c>
      <c r="Z223" s="44">
        <v>5.7163176000000003E-2</v>
      </c>
      <c r="AA223" s="17">
        <v>44057</v>
      </c>
      <c r="AB223" s="19">
        <v>12</v>
      </c>
      <c r="AC223" s="19">
        <v>250000</v>
      </c>
      <c r="AD223" s="18" t="s">
        <v>17</v>
      </c>
      <c r="AE223" s="18" t="s">
        <v>21</v>
      </c>
      <c r="AF223" s="20">
        <f t="shared" ca="1" si="102"/>
        <v>26677989.637877747</v>
      </c>
      <c r="AG223" s="40"/>
      <c r="AH223" s="19">
        <f t="shared" ca="1" si="109"/>
        <v>1070231.8463424002</v>
      </c>
      <c r="AI223" s="19">
        <f t="shared" ca="1" si="109"/>
        <v>1104471.1596870001</v>
      </c>
      <c r="AJ223" s="19">
        <f t="shared" ca="1" si="109"/>
        <v>1105052.7950027999</v>
      </c>
      <c r="AK223" s="19">
        <f t="shared" ca="1" si="109"/>
        <v>1044935.7118830001</v>
      </c>
      <c r="AL223" s="19">
        <f t="shared" ca="1" si="109"/>
        <v>1050750.6359615999</v>
      </c>
      <c r="AM223" s="19">
        <f t="shared" ca="1" si="109"/>
        <v>1056629.8686132</v>
      </c>
      <c r="AN223" s="19">
        <f t="shared" ca="1" si="109"/>
        <v>1050489.1144314001</v>
      </c>
      <c r="AO223" s="19">
        <f t="shared" ca="1" si="109"/>
        <v>1104013.8542790001</v>
      </c>
      <c r="AP223" s="19">
        <f t="shared" ca="1" si="109"/>
        <v>1062614.8531404</v>
      </c>
      <c r="AQ223" s="19">
        <f t="shared" ca="1" si="109"/>
        <v>1024359.8266818</v>
      </c>
      <c r="AR223" s="19">
        <f t="shared" ca="1" si="109"/>
        <v>1058360.4837666</v>
      </c>
      <c r="AS223" s="19">
        <f t="shared" ca="1" si="109"/>
        <v>1049974.6458474</v>
      </c>
      <c r="AT223" s="19">
        <f t="shared" ca="1" si="109"/>
        <v>1058153.3762448851</v>
      </c>
      <c r="AU223" s="19">
        <f t="shared" ca="1" si="109"/>
        <v>1060116.0365571869</v>
      </c>
      <c r="AV223" s="19">
        <f t="shared" ca="1" si="109"/>
        <v>1062083.7423810984</v>
      </c>
      <c r="AW223" s="19">
        <f t="shared" ca="1" si="107"/>
        <v>1063932.906094468</v>
      </c>
      <c r="AX223" s="19">
        <f t="shared" ca="1" si="107"/>
        <v>1065790.0206151609</v>
      </c>
      <c r="AY223" s="19">
        <f t="shared" ca="1" si="107"/>
        <v>1067595.5650023739</v>
      </c>
      <c r="AZ223" s="19">
        <f t="shared" ca="1" si="107"/>
        <v>1069184.3763037568</v>
      </c>
      <c r="BA223" s="19">
        <f t="shared" ca="1" si="107"/>
        <v>1070899.2870926734</v>
      </c>
      <c r="BB223" s="19">
        <f t="shared" ca="1" si="107"/>
        <v>1072516.8964252833</v>
      </c>
      <c r="BC223" s="19">
        <f t="shared" ca="1" si="107"/>
        <v>1074147.1967793868</v>
      </c>
      <c r="BD223" s="19">
        <f t="shared" ca="1" si="107"/>
        <v>1075686.9184846245</v>
      </c>
      <c r="BE223" s="19">
        <f t="shared" ca="1" si="107"/>
        <v>1077240.5652606136</v>
      </c>
      <c r="BF223" s="19">
        <f t="shared" ca="1" si="107"/>
        <v>1078757.9549996282</v>
      </c>
      <c r="BG223" s="19" t="str">
        <f t="shared" ca="1" si="107"/>
        <v/>
      </c>
      <c r="BH223" s="19" t="str">
        <f t="shared" ca="1" si="107"/>
        <v/>
      </c>
      <c r="BI223" s="19" t="str">
        <f t="shared" ca="1" si="107"/>
        <v/>
      </c>
      <c r="BJ223" s="19" t="str">
        <f t="shared" ca="1" si="107"/>
        <v/>
      </c>
      <c r="BK223" s="19" t="str">
        <f t="shared" ca="1" si="107"/>
        <v/>
      </c>
      <c r="BL223" s="19" t="str">
        <f t="shared" ca="1" si="107"/>
        <v/>
      </c>
      <c r="BM223" s="19" t="str">
        <f t="shared" ca="1" si="108"/>
        <v/>
      </c>
      <c r="BN223" s="19" t="str">
        <f t="shared" ca="1" si="108"/>
        <v/>
      </c>
      <c r="BO223" s="19" t="str">
        <f t="shared" ca="1" si="108"/>
        <v/>
      </c>
      <c r="BP223" s="19" t="str">
        <f t="shared" ca="1" si="108"/>
        <v/>
      </c>
      <c r="BQ223" s="20" t="str">
        <f t="shared" ca="1" si="108"/>
        <v/>
      </c>
    </row>
    <row r="224" spans="10:69" x14ac:dyDescent="0.25">
      <c r="J224" s="85">
        <f t="shared" ca="1" si="92"/>
        <v>150730.64221812075</v>
      </c>
      <c r="K224" s="86">
        <f t="shared" ca="1" si="93"/>
        <v>143816.43740147474</v>
      </c>
      <c r="L224" s="86">
        <f t="shared" ca="1" si="94"/>
        <v>143816.43740147474</v>
      </c>
      <c r="M224" s="86">
        <f t="shared" ca="1" si="95"/>
        <v>130910.64965508106</v>
      </c>
      <c r="N224" s="86">
        <f t="shared" ca="1" si="96"/>
        <v>124892.32552939792</v>
      </c>
      <c r="O224" s="87">
        <f t="shared" ca="1" si="97"/>
        <v>119144.67651388819</v>
      </c>
      <c r="P224" s="48">
        <f t="shared" ca="1" si="110"/>
        <v>1500070.3631270975</v>
      </c>
      <c r="Q224" s="49">
        <f t="shared" si="111"/>
        <v>0.95</v>
      </c>
      <c r="R224" s="49">
        <f t="shared" si="112"/>
        <v>0.97</v>
      </c>
      <c r="S224" s="50">
        <f t="array" aca="1" ref="S224" ca="1">IF($U224=0,0,SUM(OFFSET($AH224,0,$W224,1,$U224)/OFFSET($AH$3,0,0,1,$U224)))</f>
        <v>1627857.149351164</v>
      </c>
      <c r="T224" s="51">
        <f t="array" aca="1" ref="T224" ca="1">IF(U224=0,0,SUM(OFFSET(AH224,0,W224,1,U224)))</f>
        <v>2147871.1350202453</v>
      </c>
      <c r="U224" s="51">
        <f t="shared" ca="1" si="104"/>
        <v>13</v>
      </c>
      <c r="V224" s="46">
        <f t="shared" ca="1" si="101"/>
        <v>1979856.5972366477</v>
      </c>
      <c r="W224" s="52">
        <f t="shared" ca="1" si="98"/>
        <v>12</v>
      </c>
      <c r="X224" s="55">
        <v>278</v>
      </c>
      <c r="Y224" s="19">
        <v>25</v>
      </c>
      <c r="Z224" s="44">
        <v>8.8308559999999998E-3</v>
      </c>
      <c r="AA224" s="17">
        <v>44067</v>
      </c>
      <c r="AB224" s="19">
        <v>100</v>
      </c>
      <c r="AC224" s="19">
        <v>250000</v>
      </c>
      <c r="AD224" s="18" t="s">
        <v>17</v>
      </c>
      <c r="AE224" s="18" t="s">
        <v>18</v>
      </c>
      <c r="AF224" s="20">
        <f t="shared" ca="1" si="102"/>
        <v>4127727.7322568931</v>
      </c>
      <c r="AG224" s="40"/>
      <c r="AH224" s="19">
        <f t="shared" ca="1" si="109"/>
        <v>168568.898613</v>
      </c>
      <c r="AI224" s="19">
        <f t="shared" ca="1" si="109"/>
        <v>168816.6041238</v>
      </c>
      <c r="AJ224" s="19">
        <f t="shared" ca="1" si="109"/>
        <v>167256.41264000002</v>
      </c>
      <c r="AK224" s="19">
        <f t="shared" ca="1" si="109"/>
        <v>166587.6960694</v>
      </c>
      <c r="AL224" s="19">
        <f t="shared" ca="1" si="109"/>
        <v>164168.92461100002</v>
      </c>
      <c r="AM224" s="19">
        <f t="shared" ca="1" si="109"/>
        <v>163333.96717620001</v>
      </c>
      <c r="AN224" s="19">
        <f t="shared" ca="1" si="109"/>
        <v>166370.01546900001</v>
      </c>
      <c r="AO224" s="19">
        <f t="shared" ca="1" si="109"/>
        <v>165775.69886020001</v>
      </c>
      <c r="AP224" s="19">
        <f t="shared" ca="1" si="109"/>
        <v>162444.25843419999</v>
      </c>
      <c r="AQ224" s="19">
        <f t="shared" ca="1" si="109"/>
        <v>160428.17400940001</v>
      </c>
      <c r="AR224" s="19">
        <f t="shared" ca="1" si="109"/>
        <v>162854.89323819999</v>
      </c>
      <c r="AS224" s="19">
        <f t="shared" ca="1" si="109"/>
        <v>163251.05399224767</v>
      </c>
      <c r="AT224" s="19">
        <f t="shared" ca="1" si="109"/>
        <v>163570.96279774365</v>
      </c>
      <c r="AU224" s="19">
        <f t="shared" ca="1" si="109"/>
        <v>163871.14408198427</v>
      </c>
      <c r="AV224" s="19">
        <f t="shared" ca="1" si="109"/>
        <v>164172.18633376941</v>
      </c>
      <c r="AW224" s="19">
        <f t="shared" ca="1" si="107"/>
        <v>164455.17179268936</v>
      </c>
      <c r="AX224" s="19">
        <f t="shared" ca="1" si="107"/>
        <v>164739.44900490262</v>
      </c>
      <c r="AY224" s="19">
        <f t="shared" ca="1" si="107"/>
        <v>165015.90222973662</v>
      </c>
      <c r="AZ224" s="19">
        <f t="shared" ca="1" si="107"/>
        <v>165259.22636262592</v>
      </c>
      <c r="BA224" s="19">
        <f t="shared" ca="1" si="107"/>
        <v>165521.91944568156</v>
      </c>
      <c r="BB224" s="19">
        <f t="shared" ca="1" si="107"/>
        <v>165769.7606225065</v>
      </c>
      <c r="BC224" s="19">
        <f t="shared" ca="1" si="107"/>
        <v>166019.59692848142</v>
      </c>
      <c r="BD224" s="19">
        <f t="shared" ca="1" si="107"/>
        <v>166255.59806029766</v>
      </c>
      <c r="BE224" s="19">
        <f t="shared" ca="1" si="107"/>
        <v>166493.77740443166</v>
      </c>
      <c r="BF224" s="19">
        <f t="shared" ca="1" si="107"/>
        <v>166726.43995539492</v>
      </c>
      <c r="BG224" s="19" t="str">
        <f t="shared" ca="1" si="107"/>
        <v/>
      </c>
      <c r="BH224" s="19" t="str">
        <f t="shared" ca="1" si="107"/>
        <v/>
      </c>
      <c r="BI224" s="19" t="str">
        <f t="shared" ca="1" si="107"/>
        <v/>
      </c>
      <c r="BJ224" s="19" t="str">
        <f t="shared" ca="1" si="107"/>
        <v/>
      </c>
      <c r="BK224" s="19" t="str">
        <f t="shared" ca="1" si="107"/>
        <v/>
      </c>
      <c r="BL224" s="19" t="str">
        <f t="shared" ca="1" si="107"/>
        <v/>
      </c>
      <c r="BM224" s="19" t="str">
        <f t="shared" ca="1" si="108"/>
        <v/>
      </c>
      <c r="BN224" s="19" t="str">
        <f t="shared" ca="1" si="108"/>
        <v/>
      </c>
      <c r="BO224" s="19" t="str">
        <f t="shared" ca="1" si="108"/>
        <v/>
      </c>
      <c r="BP224" s="19" t="str">
        <f t="shared" ca="1" si="108"/>
        <v/>
      </c>
      <c r="BQ224" s="20" t="str">
        <f t="shared" ca="1" si="108"/>
        <v/>
      </c>
    </row>
    <row r="225" spans="10:69" x14ac:dyDescent="0.25">
      <c r="J225" s="85">
        <f t="shared" ca="1" si="92"/>
        <v>0</v>
      </c>
      <c r="K225" s="86">
        <f t="shared" ca="1" si="93"/>
        <v>0</v>
      </c>
      <c r="L225" s="86">
        <f t="shared" ca="1" si="94"/>
        <v>0</v>
      </c>
      <c r="M225" s="86">
        <f t="shared" ca="1" si="95"/>
        <v>0</v>
      </c>
      <c r="N225" s="86">
        <f t="shared" ca="1" si="96"/>
        <v>0</v>
      </c>
      <c r="O225" s="87">
        <f t="shared" ca="1" si="97"/>
        <v>0</v>
      </c>
      <c r="P225" s="48">
        <f t="shared" ca="1" si="110"/>
        <v>0</v>
      </c>
      <c r="Q225" s="49">
        <f t="shared" si="111"/>
        <v>0.97</v>
      </c>
      <c r="R225" s="49">
        <f t="shared" si="112"/>
        <v>0.93</v>
      </c>
      <c r="S225" s="50">
        <f t="array" aca="1" ref="S225" ca="1">IF($U225=0,0,SUM(OFFSET($AH225,0,$W225,1,$U225)/OFFSET($AH$3,0,0,1,$U225)))</f>
        <v>0</v>
      </c>
      <c r="T225" s="51">
        <f t="array" aca="1" ref="T225" ca="1">IF(U225=0,0,SUM(OFFSET(AH225,0,W225,1,U225)))</f>
        <v>0</v>
      </c>
      <c r="U225" s="51">
        <f t="shared" ca="1" si="104"/>
        <v>0</v>
      </c>
      <c r="V225" s="46">
        <f t="shared" ca="1" si="101"/>
        <v>346726.40100000001</v>
      </c>
      <c r="W225" s="52">
        <f t="shared" ca="1" si="98"/>
        <v>12</v>
      </c>
      <c r="X225" s="55">
        <v>85</v>
      </c>
      <c r="Y225" s="19">
        <v>7</v>
      </c>
      <c r="Z225" s="44">
        <v>4.9532343E-2</v>
      </c>
      <c r="AA225" s="17">
        <v>44069</v>
      </c>
      <c r="AB225" s="19">
        <v>13</v>
      </c>
      <c r="AC225" s="19">
        <v>1000000</v>
      </c>
      <c r="AD225" s="18" t="s">
        <v>23</v>
      </c>
      <c r="AE225" s="18" t="s">
        <v>22</v>
      </c>
      <c r="AF225" s="20">
        <f t="shared" ca="1" si="102"/>
        <v>346726.40100000001</v>
      </c>
      <c r="AG225" s="40"/>
      <c r="AH225" s="19">
        <f t="shared" ca="1" si="109"/>
        <v>49532.343000000001</v>
      </c>
      <c r="AI225" s="19">
        <f t="shared" ca="1" si="109"/>
        <v>49532.343000000001</v>
      </c>
      <c r="AJ225" s="19">
        <f t="shared" ca="1" si="109"/>
        <v>49532.343000000001</v>
      </c>
      <c r="AK225" s="19">
        <f t="shared" ca="1" si="109"/>
        <v>49532.343000000001</v>
      </c>
      <c r="AL225" s="19">
        <f t="shared" ca="1" si="109"/>
        <v>49532.343000000001</v>
      </c>
      <c r="AM225" s="19">
        <f t="shared" ca="1" si="109"/>
        <v>49532.343000000001</v>
      </c>
      <c r="AN225" s="19">
        <f t="shared" ca="1" si="109"/>
        <v>49532.343000000001</v>
      </c>
      <c r="AO225" s="19" t="str">
        <f t="shared" ca="1" si="109"/>
        <v/>
      </c>
      <c r="AP225" s="19" t="str">
        <f t="shared" ca="1" si="109"/>
        <v/>
      </c>
      <c r="AQ225" s="19" t="str">
        <f t="shared" ca="1" si="109"/>
        <v/>
      </c>
      <c r="AR225" s="19" t="str">
        <f t="shared" ca="1" si="109"/>
        <v/>
      </c>
      <c r="AS225" s="19" t="str">
        <f t="shared" ca="1" si="109"/>
        <v/>
      </c>
      <c r="AT225" s="19" t="str">
        <f t="shared" ca="1" si="109"/>
        <v/>
      </c>
      <c r="AU225" s="19" t="str">
        <f t="shared" ca="1" si="109"/>
        <v/>
      </c>
      <c r="AV225" s="19" t="str">
        <f t="shared" ca="1" si="109"/>
        <v/>
      </c>
      <c r="AW225" s="19" t="str">
        <f t="shared" ca="1" si="107"/>
        <v/>
      </c>
      <c r="AX225" s="19" t="str">
        <f t="shared" ca="1" si="107"/>
        <v/>
      </c>
      <c r="AY225" s="19" t="str">
        <f t="shared" ca="1" si="107"/>
        <v/>
      </c>
      <c r="AZ225" s="19" t="str">
        <f t="shared" ca="1" si="107"/>
        <v/>
      </c>
      <c r="BA225" s="19" t="str">
        <f t="shared" ca="1" si="107"/>
        <v/>
      </c>
      <c r="BB225" s="19" t="str">
        <f t="shared" ca="1" si="107"/>
        <v/>
      </c>
      <c r="BC225" s="19" t="str">
        <f t="shared" ca="1" si="107"/>
        <v/>
      </c>
      <c r="BD225" s="19" t="str">
        <f t="shared" ca="1" si="107"/>
        <v/>
      </c>
      <c r="BE225" s="19" t="str">
        <f t="shared" ca="1" si="107"/>
        <v/>
      </c>
      <c r="BF225" s="19" t="str">
        <f t="shared" ca="1" si="107"/>
        <v/>
      </c>
      <c r="BG225" s="19" t="str">
        <f t="shared" ca="1" si="107"/>
        <v/>
      </c>
      <c r="BH225" s="19" t="str">
        <f t="shared" ca="1" si="107"/>
        <v/>
      </c>
      <c r="BI225" s="19" t="str">
        <f t="shared" ca="1" si="107"/>
        <v/>
      </c>
      <c r="BJ225" s="19" t="str">
        <f t="shared" ca="1" si="107"/>
        <v/>
      </c>
      <c r="BK225" s="19" t="str">
        <f t="shared" ca="1" si="107"/>
        <v/>
      </c>
      <c r="BL225" s="19" t="str">
        <f t="shared" ca="1" si="107"/>
        <v/>
      </c>
      <c r="BM225" s="19" t="str">
        <f t="shared" ca="1" si="108"/>
        <v/>
      </c>
      <c r="BN225" s="19" t="str">
        <f t="shared" ca="1" si="108"/>
        <v/>
      </c>
      <c r="BO225" s="19" t="str">
        <f t="shared" ca="1" si="108"/>
        <v/>
      </c>
      <c r="BP225" s="19" t="str">
        <f t="shared" ca="1" si="108"/>
        <v/>
      </c>
      <c r="BQ225" s="20" t="str">
        <f t="shared" ca="1" si="108"/>
        <v/>
      </c>
    </row>
    <row r="226" spans="10:69" x14ac:dyDescent="0.25">
      <c r="J226" s="85">
        <f t="shared" ca="1" si="92"/>
        <v>0</v>
      </c>
      <c r="K226" s="86">
        <f t="shared" ca="1" si="93"/>
        <v>0</v>
      </c>
      <c r="L226" s="86">
        <f t="shared" ca="1" si="94"/>
        <v>0</v>
      </c>
      <c r="M226" s="86">
        <f t="shared" ca="1" si="95"/>
        <v>0</v>
      </c>
      <c r="N226" s="86">
        <f t="shared" ca="1" si="96"/>
        <v>0</v>
      </c>
      <c r="O226" s="87">
        <f t="shared" ca="1" si="97"/>
        <v>0</v>
      </c>
      <c r="P226" s="48">
        <f t="shared" ca="1" si="110"/>
        <v>0</v>
      </c>
      <c r="Q226" s="49">
        <f t="shared" si="111"/>
        <v>0.97</v>
      </c>
      <c r="R226" s="49">
        <f t="shared" si="112"/>
        <v>0.93</v>
      </c>
      <c r="S226" s="50">
        <f t="array" aca="1" ref="S226" ca="1">IF($U226=0,0,SUM(OFFSET($AH226,0,$W226,1,$U226)/OFFSET($AH$3,0,0,1,$U226)))</f>
        <v>0</v>
      </c>
      <c r="T226" s="51">
        <f t="array" aca="1" ref="T226" ca="1">IF(U226=0,0,SUM(OFFSET(AH226,0,W226,1,U226)))</f>
        <v>0</v>
      </c>
      <c r="U226" s="51">
        <f t="shared" ca="1" si="104"/>
        <v>0</v>
      </c>
      <c r="V226" s="46">
        <f t="shared" ca="1" si="101"/>
        <v>58764.513500000001</v>
      </c>
      <c r="W226" s="52">
        <f t="shared" ca="1" si="98"/>
        <v>12</v>
      </c>
      <c r="X226" s="55">
        <v>173</v>
      </c>
      <c r="Y226" s="19">
        <v>1</v>
      </c>
      <c r="Z226" s="44">
        <v>3.3579721999999999E-2</v>
      </c>
      <c r="AA226" s="27">
        <v>44074</v>
      </c>
      <c r="AB226" s="19">
        <v>13</v>
      </c>
      <c r="AC226" s="19">
        <v>1750000</v>
      </c>
      <c r="AD226" s="18" t="s">
        <v>23</v>
      </c>
      <c r="AE226" s="18" t="s">
        <v>22</v>
      </c>
      <c r="AF226" s="20">
        <f t="shared" ca="1" si="102"/>
        <v>58764.513500000001</v>
      </c>
      <c r="AG226" s="40"/>
      <c r="AH226" s="19">
        <f t="shared" ca="1" si="109"/>
        <v>58764.513500000001</v>
      </c>
      <c r="AI226" s="19" t="str">
        <f t="shared" ca="1" si="109"/>
        <v/>
      </c>
      <c r="AJ226" s="19" t="str">
        <f t="shared" ca="1" si="109"/>
        <v/>
      </c>
      <c r="AK226" s="19" t="str">
        <f t="shared" ca="1" si="109"/>
        <v/>
      </c>
      <c r="AL226" s="19" t="str">
        <f t="shared" ca="1" si="109"/>
        <v/>
      </c>
      <c r="AM226" s="19" t="str">
        <f t="shared" ca="1" si="109"/>
        <v/>
      </c>
      <c r="AN226" s="19" t="str">
        <f t="shared" ca="1" si="109"/>
        <v/>
      </c>
      <c r="AO226" s="19" t="str">
        <f t="shared" ca="1" si="109"/>
        <v/>
      </c>
      <c r="AP226" s="19" t="str">
        <f t="shared" ca="1" si="109"/>
        <v/>
      </c>
      <c r="AQ226" s="19" t="str">
        <f t="shared" ca="1" si="109"/>
        <v/>
      </c>
      <c r="AR226" s="19" t="str">
        <f t="shared" ca="1" si="109"/>
        <v/>
      </c>
      <c r="AS226" s="19" t="str">
        <f t="shared" ca="1" si="109"/>
        <v/>
      </c>
      <c r="AT226" s="19" t="str">
        <f t="shared" ca="1" si="109"/>
        <v/>
      </c>
      <c r="AU226" s="19" t="str">
        <f t="shared" ca="1" si="109"/>
        <v/>
      </c>
      <c r="AV226" s="19" t="str">
        <f t="shared" ca="1" si="109"/>
        <v/>
      </c>
      <c r="AW226" s="19" t="str">
        <f t="shared" ca="1" si="107"/>
        <v/>
      </c>
      <c r="AX226" s="19" t="str">
        <f t="shared" ca="1" si="107"/>
        <v/>
      </c>
      <c r="AY226" s="19" t="str">
        <f t="shared" ca="1" si="107"/>
        <v/>
      </c>
      <c r="AZ226" s="19" t="str">
        <f t="shared" ca="1" si="107"/>
        <v/>
      </c>
      <c r="BA226" s="19" t="str">
        <f t="shared" ca="1" si="107"/>
        <v/>
      </c>
      <c r="BB226" s="19" t="str">
        <f t="shared" ca="1" si="107"/>
        <v/>
      </c>
      <c r="BC226" s="19" t="str">
        <f t="shared" ca="1" si="107"/>
        <v/>
      </c>
      <c r="BD226" s="19" t="str">
        <f t="shared" ca="1" si="107"/>
        <v/>
      </c>
      <c r="BE226" s="19" t="str">
        <f t="shared" ca="1" si="107"/>
        <v/>
      </c>
      <c r="BF226" s="19" t="str">
        <f t="shared" ca="1" si="107"/>
        <v/>
      </c>
      <c r="BG226" s="19" t="str">
        <f t="shared" ca="1" si="107"/>
        <v/>
      </c>
      <c r="BH226" s="19" t="str">
        <f t="shared" ca="1" si="107"/>
        <v/>
      </c>
      <c r="BI226" s="19" t="str">
        <f t="shared" ca="1" si="107"/>
        <v/>
      </c>
      <c r="BJ226" s="19" t="str">
        <f t="shared" ca="1" si="107"/>
        <v/>
      </c>
      <c r="BK226" s="19" t="str">
        <f t="shared" ca="1" si="107"/>
        <v/>
      </c>
      <c r="BL226" s="19" t="str">
        <f t="shared" ca="1" si="107"/>
        <v/>
      </c>
      <c r="BM226" s="19" t="str">
        <f t="shared" ca="1" si="108"/>
        <v/>
      </c>
      <c r="BN226" s="19" t="str">
        <f t="shared" ca="1" si="108"/>
        <v/>
      </c>
      <c r="BO226" s="19" t="str">
        <f t="shared" ca="1" si="108"/>
        <v/>
      </c>
      <c r="BP226" s="19" t="str">
        <f t="shared" ca="1" si="108"/>
        <v/>
      </c>
      <c r="BQ226" s="20" t="str">
        <f t="shared" ca="1" si="108"/>
        <v/>
      </c>
    </row>
    <row r="227" spans="10:69" x14ac:dyDescent="0.25">
      <c r="J227" s="85">
        <f t="shared" ca="1" si="92"/>
        <v>0</v>
      </c>
      <c r="K227" s="86">
        <f t="shared" ca="1" si="93"/>
        <v>0</v>
      </c>
      <c r="L227" s="86">
        <f t="shared" ca="1" si="94"/>
        <v>0</v>
      </c>
      <c r="M227" s="86">
        <f t="shared" ca="1" si="95"/>
        <v>0</v>
      </c>
      <c r="N227" s="86">
        <f t="shared" ca="1" si="96"/>
        <v>0</v>
      </c>
      <c r="O227" s="87">
        <f t="shared" ca="1" si="97"/>
        <v>0</v>
      </c>
      <c r="P227" s="48">
        <f t="shared" ca="1" si="110"/>
        <v>0</v>
      </c>
      <c r="Q227" s="49">
        <f t="shared" si="111"/>
        <v>0.98</v>
      </c>
      <c r="R227" s="49">
        <f t="shared" si="112"/>
        <v>0.93</v>
      </c>
      <c r="S227" s="50">
        <f t="array" aca="1" ref="S227" ca="1">IF($U227=0,0,SUM(OFFSET($AH227,0,$W227,1,$U227)/OFFSET($AH$3,0,0,1,$U227)))</f>
        <v>0</v>
      </c>
      <c r="T227" s="51">
        <f t="array" aca="1" ref="T227" ca="1">IF(U227=0,0,SUM(OFFSET(AH227,0,W227,1,U227)))</f>
        <v>0</v>
      </c>
      <c r="U227" s="51">
        <f t="shared" ca="1" si="104"/>
        <v>0</v>
      </c>
      <c r="V227" s="46">
        <f t="shared" ca="1" si="101"/>
        <v>68625.485249999998</v>
      </c>
      <c r="W227" s="52">
        <f t="shared" ca="1" si="98"/>
        <v>11</v>
      </c>
      <c r="X227" s="55">
        <v>24</v>
      </c>
      <c r="Y227" s="19">
        <v>7</v>
      </c>
      <c r="Z227" s="44">
        <v>1.3071520999999999E-2</v>
      </c>
      <c r="AA227" s="27">
        <v>44078</v>
      </c>
      <c r="AB227" s="19">
        <v>80</v>
      </c>
      <c r="AC227" s="19">
        <v>750000</v>
      </c>
      <c r="AD227" s="18" t="s">
        <v>23</v>
      </c>
      <c r="AE227" s="18" t="s">
        <v>20</v>
      </c>
      <c r="AF227" s="20">
        <f t="shared" ca="1" si="102"/>
        <v>68625.485249999998</v>
      </c>
      <c r="AG227" s="40"/>
      <c r="AH227" s="19">
        <f t="shared" ca="1" si="109"/>
        <v>9803.6407499999987</v>
      </c>
      <c r="AI227" s="19">
        <f t="shared" ca="1" si="109"/>
        <v>9803.6407499999987</v>
      </c>
      <c r="AJ227" s="19">
        <f t="shared" ca="1" si="109"/>
        <v>9803.6407499999987</v>
      </c>
      <c r="AK227" s="19">
        <f t="shared" ca="1" si="109"/>
        <v>9803.6407499999987</v>
      </c>
      <c r="AL227" s="19">
        <f t="shared" ca="1" si="109"/>
        <v>9803.6407499999987</v>
      </c>
      <c r="AM227" s="19">
        <f t="shared" ca="1" si="109"/>
        <v>9803.6407499999987</v>
      </c>
      <c r="AN227" s="19">
        <f t="shared" ca="1" si="109"/>
        <v>9803.6407499999987</v>
      </c>
      <c r="AO227" s="19" t="str">
        <f t="shared" ca="1" si="109"/>
        <v/>
      </c>
      <c r="AP227" s="19" t="str">
        <f t="shared" ca="1" si="109"/>
        <v/>
      </c>
      <c r="AQ227" s="19" t="str">
        <f t="shared" ca="1" si="109"/>
        <v/>
      </c>
      <c r="AR227" s="19" t="str">
        <f t="shared" ca="1" si="109"/>
        <v/>
      </c>
      <c r="AS227" s="19" t="str">
        <f t="shared" ca="1" si="109"/>
        <v/>
      </c>
      <c r="AT227" s="19" t="str">
        <f t="shared" ca="1" si="109"/>
        <v/>
      </c>
      <c r="AU227" s="19" t="str">
        <f t="shared" ca="1" si="109"/>
        <v/>
      </c>
      <c r="AV227" s="19" t="str">
        <f t="shared" ca="1" si="109"/>
        <v/>
      </c>
      <c r="AW227" s="19" t="str">
        <f t="shared" ca="1" si="107"/>
        <v/>
      </c>
      <c r="AX227" s="19" t="str">
        <f t="shared" ca="1" si="107"/>
        <v/>
      </c>
      <c r="AY227" s="19" t="str">
        <f t="shared" ca="1" si="107"/>
        <v/>
      </c>
      <c r="AZ227" s="19" t="str">
        <f t="shared" ca="1" si="107"/>
        <v/>
      </c>
      <c r="BA227" s="19" t="str">
        <f t="shared" ca="1" si="107"/>
        <v/>
      </c>
      <c r="BB227" s="19" t="str">
        <f t="shared" ca="1" si="107"/>
        <v/>
      </c>
      <c r="BC227" s="19" t="str">
        <f t="shared" ca="1" si="107"/>
        <v/>
      </c>
      <c r="BD227" s="19" t="str">
        <f t="shared" ca="1" si="107"/>
        <v/>
      </c>
      <c r="BE227" s="19" t="str">
        <f t="shared" ca="1" si="107"/>
        <v/>
      </c>
      <c r="BF227" s="19" t="str">
        <f t="shared" ca="1" si="107"/>
        <v/>
      </c>
      <c r="BG227" s="19" t="str">
        <f t="shared" ca="1" si="107"/>
        <v/>
      </c>
      <c r="BH227" s="19" t="str">
        <f t="shared" ca="1" si="107"/>
        <v/>
      </c>
      <c r="BI227" s="19" t="str">
        <f t="shared" ca="1" si="107"/>
        <v/>
      </c>
      <c r="BJ227" s="19" t="str">
        <f t="shared" ca="1" si="107"/>
        <v/>
      </c>
      <c r="BK227" s="19" t="str">
        <f t="shared" ca="1" si="107"/>
        <v/>
      </c>
      <c r="BL227" s="19" t="str">
        <f t="shared" ca="1" si="107"/>
        <v/>
      </c>
      <c r="BM227" s="19" t="str">
        <f t="shared" ca="1" si="108"/>
        <v/>
      </c>
      <c r="BN227" s="19" t="str">
        <f t="shared" ca="1" si="108"/>
        <v/>
      </c>
      <c r="BO227" s="19" t="str">
        <f t="shared" ca="1" si="108"/>
        <v/>
      </c>
      <c r="BP227" s="19" t="str">
        <f t="shared" ca="1" si="108"/>
        <v/>
      </c>
      <c r="BQ227" s="20" t="str">
        <f t="shared" ca="1" si="108"/>
        <v/>
      </c>
    </row>
    <row r="228" spans="10:69" x14ac:dyDescent="0.25">
      <c r="J228" s="85">
        <f t="shared" ca="1" si="92"/>
        <v>18468.914007600004</v>
      </c>
      <c r="K228" s="86">
        <f t="shared" ca="1" si="93"/>
        <v>17589.441912000002</v>
      </c>
      <c r="L228" s="86">
        <f t="shared" ca="1" si="94"/>
        <v>17589.441912000002</v>
      </c>
      <c r="M228" s="86">
        <f t="shared" ca="1" si="95"/>
        <v>15954.142323809523</v>
      </c>
      <c r="N228" s="86">
        <f t="shared" ca="1" si="96"/>
        <v>15194.421260770978</v>
      </c>
      <c r="O228" s="87">
        <f t="shared" ca="1" si="97"/>
        <v>14470.877391210453</v>
      </c>
      <c r="P228" s="48">
        <f t="shared" ca="1" si="110"/>
        <v>112211.43432701996</v>
      </c>
      <c r="Q228" s="49">
        <f t="shared" si="111"/>
        <v>0.98</v>
      </c>
      <c r="R228" s="49">
        <f t="shared" si="112"/>
        <v>0.93</v>
      </c>
      <c r="S228" s="50">
        <f t="array" aca="1" ref="S228" ca="1">IF($U228=0,0,SUM(OFFSET($AH228,0,$W228,1,$U228)/OFFSET($AH$3,0,0,1,$U228)))</f>
        <v>123119.85333225802</v>
      </c>
      <c r="T228" s="51">
        <f t="array" aca="1" ref="T228" ca="1">IF(U228=0,0,SUM(OFFSET(AH228,0,W228,1,U228)))</f>
        <v>141850.33800000002</v>
      </c>
      <c r="U228" s="51">
        <f t="shared" ca="1" si="104"/>
        <v>7</v>
      </c>
      <c r="V228" s="46">
        <f t="shared" ca="1" si="101"/>
        <v>222907.67400000003</v>
      </c>
      <c r="W228" s="52">
        <f t="shared" ca="1" si="98"/>
        <v>11</v>
      </c>
      <c r="X228" s="55">
        <v>97</v>
      </c>
      <c r="Y228" s="19">
        <v>18</v>
      </c>
      <c r="Z228" s="44">
        <v>1.3509556000000001E-2</v>
      </c>
      <c r="AA228" s="27">
        <v>44082</v>
      </c>
      <c r="AB228" s="19">
        <v>80</v>
      </c>
      <c r="AC228" s="19">
        <v>1500000</v>
      </c>
      <c r="AD228" s="18" t="s">
        <v>23</v>
      </c>
      <c r="AE228" s="18" t="s">
        <v>20</v>
      </c>
      <c r="AF228" s="20">
        <f t="shared" ca="1" si="102"/>
        <v>364758.01200000022</v>
      </c>
      <c r="AG228" s="40"/>
      <c r="AH228" s="19">
        <f t="shared" ca="1" si="109"/>
        <v>20264.334000000003</v>
      </c>
      <c r="AI228" s="19">
        <f t="shared" ca="1" si="109"/>
        <v>20264.334000000003</v>
      </c>
      <c r="AJ228" s="19">
        <f t="shared" ca="1" si="109"/>
        <v>20264.334000000003</v>
      </c>
      <c r="AK228" s="19">
        <f t="shared" ca="1" si="109"/>
        <v>20264.334000000003</v>
      </c>
      <c r="AL228" s="19">
        <f t="shared" ca="1" si="109"/>
        <v>20264.334000000003</v>
      </c>
      <c r="AM228" s="19">
        <f t="shared" ca="1" si="109"/>
        <v>20264.334000000003</v>
      </c>
      <c r="AN228" s="19">
        <f t="shared" ca="1" si="109"/>
        <v>20264.334000000003</v>
      </c>
      <c r="AO228" s="19">
        <f t="shared" ca="1" si="109"/>
        <v>20264.334000000003</v>
      </c>
      <c r="AP228" s="19">
        <f t="shared" ca="1" si="109"/>
        <v>20264.334000000003</v>
      </c>
      <c r="AQ228" s="19">
        <f t="shared" ca="1" si="109"/>
        <v>20264.334000000003</v>
      </c>
      <c r="AR228" s="19">
        <f t="shared" ca="1" si="109"/>
        <v>20264.334000000003</v>
      </c>
      <c r="AS228" s="19">
        <f t="shared" ca="1" si="109"/>
        <v>20264.334000000003</v>
      </c>
      <c r="AT228" s="19">
        <f t="shared" ca="1" si="109"/>
        <v>20264.334000000003</v>
      </c>
      <c r="AU228" s="19">
        <f t="shared" ca="1" si="109"/>
        <v>20264.334000000003</v>
      </c>
      <c r="AV228" s="19">
        <f t="shared" ca="1" si="109"/>
        <v>20264.334000000003</v>
      </c>
      <c r="AW228" s="19">
        <f t="shared" ca="1" si="109"/>
        <v>20264.334000000003</v>
      </c>
      <c r="AX228" s="19">
        <f t="shared" ca="1" si="107"/>
        <v>20264.334000000003</v>
      </c>
      <c r="AY228" s="19">
        <f t="shared" ca="1" si="107"/>
        <v>20264.334000000003</v>
      </c>
      <c r="AZ228" s="19" t="str">
        <f t="shared" ca="1" si="107"/>
        <v/>
      </c>
      <c r="BA228" s="19" t="str">
        <f t="shared" ca="1" si="107"/>
        <v/>
      </c>
      <c r="BB228" s="19" t="str">
        <f t="shared" ca="1" si="107"/>
        <v/>
      </c>
      <c r="BC228" s="19" t="str">
        <f t="shared" ca="1" si="107"/>
        <v/>
      </c>
      <c r="BD228" s="19" t="str">
        <f t="shared" ca="1" si="107"/>
        <v/>
      </c>
      <c r="BE228" s="19" t="str">
        <f t="shared" ca="1" si="107"/>
        <v/>
      </c>
      <c r="BF228" s="19" t="str">
        <f t="shared" ca="1" si="107"/>
        <v/>
      </c>
      <c r="BG228" s="19" t="str">
        <f t="shared" ca="1" si="107"/>
        <v/>
      </c>
      <c r="BH228" s="19" t="str">
        <f t="shared" ca="1" si="107"/>
        <v/>
      </c>
      <c r="BI228" s="19" t="str">
        <f t="shared" ca="1" si="107"/>
        <v/>
      </c>
      <c r="BJ228" s="19" t="str">
        <f t="shared" ca="1" si="107"/>
        <v/>
      </c>
      <c r="BK228" s="19" t="str">
        <f t="shared" ca="1" si="107"/>
        <v/>
      </c>
      <c r="BL228" s="19" t="str">
        <f t="shared" ca="1" si="107"/>
        <v/>
      </c>
      <c r="BM228" s="19" t="str">
        <f t="shared" ca="1" si="108"/>
        <v/>
      </c>
      <c r="BN228" s="19" t="str">
        <f t="shared" ca="1" si="108"/>
        <v/>
      </c>
      <c r="BO228" s="19" t="str">
        <f t="shared" ca="1" si="108"/>
        <v/>
      </c>
      <c r="BP228" s="19" t="str">
        <f t="shared" ca="1" si="108"/>
        <v/>
      </c>
      <c r="BQ228" s="20" t="str">
        <f t="shared" ca="1" si="108"/>
        <v/>
      </c>
    </row>
    <row r="229" spans="10:69" x14ac:dyDescent="0.25">
      <c r="J229" s="85">
        <f t="shared" ca="1" si="92"/>
        <v>0</v>
      </c>
      <c r="K229" s="86">
        <f t="shared" ca="1" si="93"/>
        <v>0</v>
      </c>
      <c r="L229" s="86">
        <f t="shared" ca="1" si="94"/>
        <v>0</v>
      </c>
      <c r="M229" s="86">
        <f t="shared" ca="1" si="95"/>
        <v>0</v>
      </c>
      <c r="N229" s="86">
        <f t="shared" ca="1" si="96"/>
        <v>0</v>
      </c>
      <c r="O229" s="87">
        <f t="shared" ca="1" si="97"/>
        <v>0</v>
      </c>
      <c r="P229" s="48">
        <f t="shared" ca="1" si="110"/>
        <v>0</v>
      </c>
      <c r="Q229" s="49">
        <f t="shared" si="111"/>
        <v>0.98</v>
      </c>
      <c r="R229" s="49">
        <f t="shared" si="112"/>
        <v>0.5</v>
      </c>
      <c r="S229" s="50">
        <f t="array" aca="1" ref="S229" ca="1">IF($U229=0,0,SUM(OFFSET($AH229,0,$W229,1,$U229)/OFFSET($AH$3,0,0,1,$U229)))</f>
        <v>0</v>
      </c>
      <c r="T229" s="51">
        <f t="array" aca="1" ref="T229" ca="1">IF(U229=0,0,SUM(OFFSET(AH229,0,W229,1,U229)))</f>
        <v>0</v>
      </c>
      <c r="U229" s="51">
        <f t="shared" ca="1" si="104"/>
        <v>0</v>
      </c>
      <c r="V229" s="46">
        <f t="shared" ca="1" si="101"/>
        <v>1609540.28086535</v>
      </c>
      <c r="W229" s="52">
        <f t="shared" ca="1" si="98"/>
        <v>11</v>
      </c>
      <c r="X229" s="55">
        <v>128</v>
      </c>
      <c r="Y229" s="19">
        <v>5</v>
      </c>
      <c r="Z229" s="44">
        <v>1.4313749000000001E-2</v>
      </c>
      <c r="AA229" s="27">
        <v>44086</v>
      </c>
      <c r="AB229" s="19">
        <v>80</v>
      </c>
      <c r="AC229" s="19">
        <v>250000</v>
      </c>
      <c r="AD229" s="18" t="s">
        <v>19</v>
      </c>
      <c r="AE229" s="18" t="s">
        <v>20</v>
      </c>
      <c r="AF229" s="20">
        <f t="shared" ca="1" si="102"/>
        <v>1609540.28086535</v>
      </c>
      <c r="AG229" s="40"/>
      <c r="AH229" s="19">
        <f t="shared" ca="1" si="109"/>
        <v>324622.58710217499</v>
      </c>
      <c r="AI229" s="19">
        <f t="shared" ca="1" si="109"/>
        <v>322226.82336330006</v>
      </c>
      <c r="AJ229" s="19">
        <f t="shared" ca="1" si="109"/>
        <v>317673.61980640003</v>
      </c>
      <c r="AK229" s="19">
        <f t="shared" ca="1" si="109"/>
        <v>324966.11707817495</v>
      </c>
      <c r="AL229" s="19">
        <f t="shared" ca="1" si="109"/>
        <v>320051.1335153</v>
      </c>
      <c r="AM229" s="19" t="str">
        <f t="shared" ca="1" si="109"/>
        <v/>
      </c>
      <c r="AN229" s="19" t="str">
        <f t="shared" ca="1" si="109"/>
        <v/>
      </c>
      <c r="AO229" s="19" t="str">
        <f t="shared" ca="1" si="109"/>
        <v/>
      </c>
      <c r="AP229" s="19" t="str">
        <f t="shared" ca="1" si="109"/>
        <v/>
      </c>
      <c r="AQ229" s="19" t="str">
        <f t="shared" ca="1" si="109"/>
        <v/>
      </c>
      <c r="AR229" s="19" t="str">
        <f t="shared" ca="1" si="109"/>
        <v/>
      </c>
      <c r="AS229" s="19" t="str">
        <f t="shared" ca="1" si="109"/>
        <v/>
      </c>
      <c r="AT229" s="19" t="str">
        <f t="shared" ca="1" si="109"/>
        <v/>
      </c>
      <c r="AU229" s="19" t="str">
        <f t="shared" ca="1" si="109"/>
        <v/>
      </c>
      <c r="AV229" s="19" t="str">
        <f t="shared" ca="1" si="109"/>
        <v/>
      </c>
      <c r="AW229" s="19" t="str">
        <f t="shared" ca="1" si="109"/>
        <v/>
      </c>
      <c r="AX229" s="19" t="str">
        <f t="shared" ref="AX229:BM244" ca="1" si="113">IF(AX$4&lt;=$Y229,(VLOOKUP(DATE(YEAR($AA229),MONTH($AA229)+AX$4,DAY($AA229)),INDIRECT($AF$3),IF($AD229="USD",2,IF($AD229="EUR",3,IF($AD229="YEN",4,5))),0))*$Z229*$AC229,"")</f>
        <v/>
      </c>
      <c r="AY229" s="19" t="str">
        <f t="shared" ca="1" si="113"/>
        <v/>
      </c>
      <c r="AZ229" s="19" t="str">
        <f t="shared" ca="1" si="113"/>
        <v/>
      </c>
      <c r="BA229" s="19" t="str">
        <f t="shared" ca="1" si="113"/>
        <v/>
      </c>
      <c r="BB229" s="19" t="str">
        <f t="shared" ca="1" si="113"/>
        <v/>
      </c>
      <c r="BC229" s="19" t="str">
        <f t="shared" ca="1" si="113"/>
        <v/>
      </c>
      <c r="BD229" s="19" t="str">
        <f t="shared" ca="1" si="113"/>
        <v/>
      </c>
      <c r="BE229" s="19" t="str">
        <f t="shared" ca="1" si="113"/>
        <v/>
      </c>
      <c r="BF229" s="19" t="str">
        <f t="shared" ca="1" si="113"/>
        <v/>
      </c>
      <c r="BG229" s="19" t="str">
        <f t="shared" ca="1" si="113"/>
        <v/>
      </c>
      <c r="BH229" s="19" t="str">
        <f t="shared" ca="1" si="113"/>
        <v/>
      </c>
      <c r="BI229" s="19" t="str">
        <f t="shared" ca="1" si="113"/>
        <v/>
      </c>
      <c r="BJ229" s="19" t="str">
        <f t="shared" ca="1" si="113"/>
        <v/>
      </c>
      <c r="BK229" s="19" t="str">
        <f t="shared" ca="1" si="113"/>
        <v/>
      </c>
      <c r="BL229" s="19" t="str">
        <f t="shared" ca="1" si="113"/>
        <v/>
      </c>
      <c r="BM229" s="19" t="str">
        <f t="shared" ca="1" si="113"/>
        <v/>
      </c>
      <c r="BN229" s="19" t="str">
        <f t="shared" ref="BL229:BQ248" ca="1" si="114">IF(BN$4&lt;=$Y229,(VLOOKUP(DATE(YEAR($AA229),MONTH($AA229)+BN$4,DAY($AA229)),INDIRECT($AF$3),IF($AD229="USD",2,IF($AD229="EUR",3,IF($AD229="YEN",4,5))),0))*$Z229*$AC229,"")</f>
        <v/>
      </c>
      <c r="BO229" s="19" t="str">
        <f t="shared" ca="1" si="114"/>
        <v/>
      </c>
      <c r="BP229" s="19" t="str">
        <f t="shared" ca="1" si="114"/>
        <v/>
      </c>
      <c r="BQ229" s="20" t="str">
        <f t="shared" ca="1" si="114"/>
        <v/>
      </c>
    </row>
    <row r="230" spans="10:69" x14ac:dyDescent="0.25">
      <c r="J230" s="85">
        <f t="shared" ca="1" si="92"/>
        <v>0</v>
      </c>
      <c r="K230" s="86">
        <f t="shared" ca="1" si="93"/>
        <v>0</v>
      </c>
      <c r="L230" s="86">
        <f t="shared" ca="1" si="94"/>
        <v>0</v>
      </c>
      <c r="M230" s="86">
        <f t="shared" ca="1" si="95"/>
        <v>0</v>
      </c>
      <c r="N230" s="86">
        <f t="shared" ca="1" si="96"/>
        <v>0</v>
      </c>
      <c r="O230" s="87">
        <f t="shared" ca="1" si="97"/>
        <v>0</v>
      </c>
      <c r="P230" s="48">
        <f t="shared" ca="1" si="110"/>
        <v>0</v>
      </c>
      <c r="Q230" s="49">
        <f t="shared" si="111"/>
        <v>0.97</v>
      </c>
      <c r="R230" s="49">
        <f t="shared" si="112"/>
        <v>0.97</v>
      </c>
      <c r="S230" s="50">
        <f t="array" aca="1" ref="S230" ca="1">IF($U230=0,0,SUM(OFFSET($AH230,0,$W230,1,$U230)/OFFSET($AH$3,0,0,1,$U230)))</f>
        <v>0</v>
      </c>
      <c r="T230" s="51">
        <f t="array" aca="1" ref="T230" ca="1">IF(U230=0,0,SUM(OFFSET(AH230,0,W230,1,U230)))</f>
        <v>0</v>
      </c>
      <c r="U230" s="51">
        <f t="shared" ca="1" si="104"/>
        <v>0</v>
      </c>
      <c r="V230" s="46">
        <f t="shared" ca="1" si="101"/>
        <v>1549697.8514429</v>
      </c>
      <c r="W230" s="52">
        <f t="shared" ca="1" si="98"/>
        <v>11</v>
      </c>
      <c r="X230" s="55">
        <v>256</v>
      </c>
      <c r="Y230" s="19">
        <v>5</v>
      </c>
      <c r="Z230" s="44">
        <v>4.1366200999999998E-2</v>
      </c>
      <c r="AA230" s="27">
        <v>44086</v>
      </c>
      <c r="AB230" s="19">
        <v>13</v>
      </c>
      <c r="AC230" s="19">
        <v>100000</v>
      </c>
      <c r="AD230" s="18" t="s">
        <v>17</v>
      </c>
      <c r="AE230" s="18" t="s">
        <v>22</v>
      </c>
      <c r="AF230" s="20">
        <f t="shared" ca="1" si="102"/>
        <v>1549697.8514429</v>
      </c>
      <c r="AG230" s="40"/>
      <c r="AH230" s="19">
        <f t="shared" ref="AH230:AW245" ca="1" si="115">IF(AH$4&lt;=$Y230,(VLOOKUP(DATE(YEAR($AA230),MONTH($AA230)+AH$4,DAY($AA230)),INDIRECT($AF$3),IF($AD230="USD",2,IF($AD230="EUR",3,IF($AD230="YEN",4,5))),0))*$Z230*$AC230,"")</f>
        <v>318637.22771084</v>
      </c>
      <c r="AI230" s="19">
        <f t="shared" ca="1" si="115"/>
        <v>315241.47627074999</v>
      </c>
      <c r="AJ230" s="19">
        <f t="shared" ca="1" si="115"/>
        <v>302467.59340194997</v>
      </c>
      <c r="AK230" s="19">
        <f t="shared" ca="1" si="115"/>
        <v>308243.14238556998</v>
      </c>
      <c r="AL230" s="19">
        <f t="shared" ca="1" si="115"/>
        <v>305108.41167379002</v>
      </c>
      <c r="AM230" s="19" t="str">
        <f t="shared" ca="1" si="115"/>
        <v/>
      </c>
      <c r="AN230" s="19" t="str">
        <f t="shared" ca="1" si="115"/>
        <v/>
      </c>
      <c r="AO230" s="19" t="str">
        <f t="shared" ca="1" si="115"/>
        <v/>
      </c>
      <c r="AP230" s="19" t="str">
        <f t="shared" ca="1" si="115"/>
        <v/>
      </c>
      <c r="AQ230" s="19" t="str">
        <f t="shared" ca="1" si="115"/>
        <v/>
      </c>
      <c r="AR230" s="19" t="str">
        <f t="shared" ca="1" si="115"/>
        <v/>
      </c>
      <c r="AS230" s="19" t="str">
        <f t="shared" ca="1" si="115"/>
        <v/>
      </c>
      <c r="AT230" s="19" t="str">
        <f t="shared" ca="1" si="115"/>
        <v/>
      </c>
      <c r="AU230" s="19" t="str">
        <f t="shared" ca="1" si="115"/>
        <v/>
      </c>
      <c r="AV230" s="19" t="str">
        <f t="shared" ca="1" si="115"/>
        <v/>
      </c>
      <c r="AW230" s="19" t="str">
        <f t="shared" ca="1" si="115"/>
        <v/>
      </c>
      <c r="AX230" s="19" t="str">
        <f t="shared" ca="1" si="113"/>
        <v/>
      </c>
      <c r="AY230" s="19" t="str">
        <f t="shared" ca="1" si="113"/>
        <v/>
      </c>
      <c r="AZ230" s="19" t="str">
        <f t="shared" ca="1" si="113"/>
        <v/>
      </c>
      <c r="BA230" s="19" t="str">
        <f t="shared" ca="1" si="113"/>
        <v/>
      </c>
      <c r="BB230" s="19" t="str">
        <f t="shared" ca="1" si="113"/>
        <v/>
      </c>
      <c r="BC230" s="19" t="str">
        <f t="shared" ca="1" si="113"/>
        <v/>
      </c>
      <c r="BD230" s="19" t="str">
        <f t="shared" ca="1" si="113"/>
        <v/>
      </c>
      <c r="BE230" s="19" t="str">
        <f t="shared" ca="1" si="113"/>
        <v/>
      </c>
      <c r="BF230" s="19" t="str">
        <f t="shared" ca="1" si="113"/>
        <v/>
      </c>
      <c r="BG230" s="19" t="str">
        <f t="shared" ca="1" si="113"/>
        <v/>
      </c>
      <c r="BH230" s="19" t="str">
        <f t="shared" ca="1" si="113"/>
        <v/>
      </c>
      <c r="BI230" s="19" t="str">
        <f t="shared" ca="1" si="113"/>
        <v/>
      </c>
      <c r="BJ230" s="19" t="str">
        <f t="shared" ca="1" si="113"/>
        <v/>
      </c>
      <c r="BK230" s="19" t="str">
        <f t="shared" ca="1" si="113"/>
        <v/>
      </c>
      <c r="BL230" s="19" t="str">
        <f t="shared" ca="1" si="113"/>
        <v/>
      </c>
      <c r="BM230" s="19" t="str">
        <f t="shared" ca="1" si="113"/>
        <v/>
      </c>
      <c r="BN230" s="19" t="str">
        <f t="shared" ca="1" si="114"/>
        <v/>
      </c>
      <c r="BO230" s="19" t="str">
        <f t="shared" ca="1" si="114"/>
        <v/>
      </c>
      <c r="BP230" s="19" t="str">
        <f t="shared" ca="1" si="114"/>
        <v/>
      </c>
      <c r="BQ230" s="20" t="str">
        <f t="shared" ca="1" si="114"/>
        <v/>
      </c>
    </row>
    <row r="231" spans="10:69" x14ac:dyDescent="0.25">
      <c r="J231" s="85">
        <f t="shared" ca="1" si="92"/>
        <v>262499.93348425959</v>
      </c>
      <c r="K231" s="86">
        <f t="shared" ca="1" si="93"/>
        <v>250462.1535266657</v>
      </c>
      <c r="L231" s="86">
        <f t="shared" ca="1" si="94"/>
        <v>250462.1535266657</v>
      </c>
      <c r="M231" s="86">
        <f t="shared" ca="1" si="95"/>
        <v>227991.9853116349</v>
      </c>
      <c r="N231" s="86">
        <f t="shared" ca="1" si="96"/>
        <v>217513.12824567384</v>
      </c>
      <c r="O231" s="87">
        <f t="shared" ca="1" si="97"/>
        <v>207505.30143813087</v>
      </c>
      <c r="P231" s="48">
        <f t="shared" ca="1" si="110"/>
        <v>1791660.9179119749</v>
      </c>
      <c r="Q231" s="49">
        <f t="shared" si="111"/>
        <v>0.97</v>
      </c>
      <c r="R231" s="49">
        <f t="shared" si="112"/>
        <v>0.97</v>
      </c>
      <c r="S231" s="50">
        <f t="array" aca="1" ref="S231" ca="1">IF($U231=0,0,SUM(OFFSET($AH231,0,$W231,1,$U231)/OFFSET($AH$3,0,0,1,$U231)))</f>
        <v>1904199.0837623286</v>
      </c>
      <c r="T231" s="51">
        <f t="array" aca="1" ref="T231" ca="1">IF(U231=0,0,SUM(OFFSET(AH231,0,W231,1,U231)))</f>
        <v>2245712.3755352208</v>
      </c>
      <c r="U231" s="51">
        <f t="shared" ca="1" si="104"/>
        <v>8</v>
      </c>
      <c r="V231" s="46">
        <f t="shared" ca="1" si="101"/>
        <v>3078662.0460745497</v>
      </c>
      <c r="W231" s="52">
        <f t="shared" ca="1" si="98"/>
        <v>11</v>
      </c>
      <c r="X231" s="55">
        <v>9</v>
      </c>
      <c r="Y231" s="19">
        <v>19</v>
      </c>
      <c r="Z231" s="44">
        <v>3.7671404999999998E-2</v>
      </c>
      <c r="AA231" s="27">
        <v>44091</v>
      </c>
      <c r="AB231" s="19">
        <v>13</v>
      </c>
      <c r="AC231" s="19">
        <v>100000</v>
      </c>
      <c r="AD231" s="18" t="s">
        <v>17</v>
      </c>
      <c r="AE231" s="18" t="s">
        <v>22</v>
      </c>
      <c r="AF231" s="20">
        <f t="shared" ca="1" si="102"/>
        <v>5324374.4216097705</v>
      </c>
      <c r="AG231" s="40"/>
      <c r="AH231" s="19">
        <f t="shared" ca="1" si="115"/>
        <v>293702.84879819996</v>
      </c>
      <c r="AI231" s="19">
        <f t="shared" ca="1" si="115"/>
        <v>289767.31711785001</v>
      </c>
      <c r="AJ231" s="19">
        <f t="shared" ca="1" si="115"/>
        <v>276583.83222405001</v>
      </c>
      <c r="AK231" s="19">
        <f t="shared" ca="1" si="115"/>
        <v>277055.47821464995</v>
      </c>
      <c r="AL231" s="19">
        <f t="shared" ca="1" si="115"/>
        <v>276091.84367475001</v>
      </c>
      <c r="AM231" s="19">
        <f t="shared" ca="1" si="115"/>
        <v>274857.72844694997</v>
      </c>
      <c r="AN231" s="19">
        <f t="shared" ca="1" si="115"/>
        <v>284620.64976674999</v>
      </c>
      <c r="AO231" s="19">
        <f t="shared" ca="1" si="115"/>
        <v>278756.34215039999</v>
      </c>
      <c r="AP231" s="19">
        <f t="shared" ca="1" si="115"/>
        <v>271355.79463815002</v>
      </c>
      <c r="AQ231" s="19">
        <f t="shared" ca="1" si="115"/>
        <v>279392.23546679999</v>
      </c>
      <c r="AR231" s="19">
        <f t="shared" ca="1" si="115"/>
        <v>276477.975576</v>
      </c>
      <c r="AS231" s="19">
        <f t="shared" ca="1" si="115"/>
        <v>278988.13209082751</v>
      </c>
      <c r="AT231" s="19">
        <f t="shared" ca="1" si="115"/>
        <v>279503.94431182806</v>
      </c>
      <c r="AU231" s="19">
        <f t="shared" ca="1" si="115"/>
        <v>280021.12889330235</v>
      </c>
      <c r="AV231" s="19">
        <f t="shared" ca="1" si="115"/>
        <v>280507.19736037985</v>
      </c>
      <c r="AW231" s="19">
        <f t="shared" ca="1" si="115"/>
        <v>280995.39466433</v>
      </c>
      <c r="AX231" s="19">
        <f t="shared" ca="1" si="113"/>
        <v>281470.07157667255</v>
      </c>
      <c r="AY231" s="19">
        <f t="shared" ca="1" si="113"/>
        <v>281887.79829643655</v>
      </c>
      <c r="AZ231" s="19">
        <f t="shared" ca="1" si="113"/>
        <v>282338.70834144374</v>
      </c>
      <c r="BA231" s="19" t="str">
        <f t="shared" ca="1" si="113"/>
        <v/>
      </c>
      <c r="BB231" s="19" t="str">
        <f t="shared" ca="1" si="113"/>
        <v/>
      </c>
      <c r="BC231" s="19" t="str">
        <f t="shared" ca="1" si="113"/>
        <v/>
      </c>
      <c r="BD231" s="19" t="str">
        <f t="shared" ca="1" si="113"/>
        <v/>
      </c>
      <c r="BE231" s="19" t="str">
        <f t="shared" ca="1" si="113"/>
        <v/>
      </c>
      <c r="BF231" s="19" t="str">
        <f t="shared" ca="1" si="113"/>
        <v/>
      </c>
      <c r="BG231" s="19" t="str">
        <f t="shared" ca="1" si="113"/>
        <v/>
      </c>
      <c r="BH231" s="19" t="str">
        <f t="shared" ca="1" si="113"/>
        <v/>
      </c>
      <c r="BI231" s="19" t="str">
        <f t="shared" ca="1" si="113"/>
        <v/>
      </c>
      <c r="BJ231" s="19" t="str">
        <f t="shared" ca="1" si="113"/>
        <v/>
      </c>
      <c r="BK231" s="19" t="str">
        <f t="shared" ca="1" si="113"/>
        <v/>
      </c>
      <c r="BL231" s="19" t="str">
        <f t="shared" ca="1" si="113"/>
        <v/>
      </c>
      <c r="BM231" s="19" t="str">
        <f t="shared" ca="1" si="113"/>
        <v/>
      </c>
      <c r="BN231" s="19" t="str">
        <f t="shared" ca="1" si="114"/>
        <v/>
      </c>
      <c r="BO231" s="19" t="str">
        <f t="shared" ca="1" si="114"/>
        <v/>
      </c>
      <c r="BP231" s="19" t="str">
        <f t="shared" ca="1" si="114"/>
        <v/>
      </c>
      <c r="BQ231" s="20" t="str">
        <f t="shared" ca="1" si="114"/>
        <v/>
      </c>
    </row>
    <row r="232" spans="10:69" x14ac:dyDescent="0.25">
      <c r="J232" s="85">
        <f t="shared" ca="1" si="92"/>
        <v>0</v>
      </c>
      <c r="K232" s="86">
        <f t="shared" ca="1" si="93"/>
        <v>0</v>
      </c>
      <c r="L232" s="86">
        <f t="shared" ca="1" si="94"/>
        <v>0</v>
      </c>
      <c r="M232" s="86">
        <f t="shared" ca="1" si="95"/>
        <v>0</v>
      </c>
      <c r="N232" s="86">
        <f t="shared" ca="1" si="96"/>
        <v>0</v>
      </c>
      <c r="O232" s="87">
        <f t="shared" ca="1" si="97"/>
        <v>0</v>
      </c>
      <c r="P232" s="48">
        <f t="shared" ca="1" si="110"/>
        <v>0</v>
      </c>
      <c r="Q232" s="49">
        <f t="shared" si="111"/>
        <v>0.98</v>
      </c>
      <c r="R232" s="49">
        <f t="shared" si="112"/>
        <v>0.97</v>
      </c>
      <c r="S232" s="50">
        <f t="array" aca="1" ref="S232" ca="1">IF($U232=0,0,SUM(OFFSET($AH232,0,$W232,1,$U232)/OFFSET($AH$3,0,0,1,$U232)))</f>
        <v>0</v>
      </c>
      <c r="T232" s="51">
        <f t="array" aca="1" ref="T232" ca="1">IF(U232=0,0,SUM(OFFSET(AH232,0,W232,1,U232)))</f>
        <v>0</v>
      </c>
      <c r="U232" s="51">
        <f t="shared" ca="1" si="104"/>
        <v>0</v>
      </c>
      <c r="V232" s="46">
        <f t="shared" ca="1" si="101"/>
        <v>1347804.7059475998</v>
      </c>
      <c r="W232" s="52">
        <f t="shared" ca="1" si="98"/>
        <v>11</v>
      </c>
      <c r="X232" s="55">
        <v>218</v>
      </c>
      <c r="Y232" s="19">
        <v>4</v>
      </c>
      <c r="Z232" s="44">
        <v>1.7926463E-2</v>
      </c>
      <c r="AA232" s="17">
        <v>44092</v>
      </c>
      <c r="AB232" s="19">
        <v>80</v>
      </c>
      <c r="AC232" s="19">
        <v>250000</v>
      </c>
      <c r="AD232" s="18" t="s">
        <v>17</v>
      </c>
      <c r="AE232" s="18" t="s">
        <v>20</v>
      </c>
      <c r="AF232" s="20">
        <f t="shared" ca="1" si="102"/>
        <v>1347804.7059475998</v>
      </c>
      <c r="AG232" s="40"/>
      <c r="AH232" s="19">
        <f t="shared" ca="1" si="115"/>
        <v>349406.48297929997</v>
      </c>
      <c r="AI232" s="19">
        <f t="shared" ca="1" si="115"/>
        <v>341736.64578475</v>
      </c>
      <c r="AJ232" s="19">
        <f t="shared" ca="1" si="115"/>
        <v>327059.80236507498</v>
      </c>
      <c r="AK232" s="19">
        <f t="shared" ca="1" si="115"/>
        <v>329601.77481847495</v>
      </c>
      <c r="AL232" s="19" t="str">
        <f t="shared" ca="1" si="115"/>
        <v/>
      </c>
      <c r="AM232" s="19" t="str">
        <f t="shared" ca="1" si="115"/>
        <v/>
      </c>
      <c r="AN232" s="19" t="str">
        <f t="shared" ca="1" si="115"/>
        <v/>
      </c>
      <c r="AO232" s="19" t="str">
        <f t="shared" ca="1" si="115"/>
        <v/>
      </c>
      <c r="AP232" s="19" t="str">
        <f t="shared" ca="1" si="115"/>
        <v/>
      </c>
      <c r="AQ232" s="19" t="str">
        <f t="shared" ca="1" si="115"/>
        <v/>
      </c>
      <c r="AR232" s="19" t="str">
        <f t="shared" ca="1" si="115"/>
        <v/>
      </c>
      <c r="AS232" s="19" t="str">
        <f t="shared" ca="1" si="115"/>
        <v/>
      </c>
      <c r="AT232" s="19" t="str">
        <f t="shared" ca="1" si="115"/>
        <v/>
      </c>
      <c r="AU232" s="19" t="str">
        <f t="shared" ca="1" si="115"/>
        <v/>
      </c>
      <c r="AV232" s="19" t="str">
        <f t="shared" ca="1" si="115"/>
        <v/>
      </c>
      <c r="AW232" s="19" t="str">
        <f t="shared" ca="1" si="115"/>
        <v/>
      </c>
      <c r="AX232" s="19" t="str">
        <f t="shared" ca="1" si="113"/>
        <v/>
      </c>
      <c r="AY232" s="19" t="str">
        <f t="shared" ca="1" si="113"/>
        <v/>
      </c>
      <c r="AZ232" s="19" t="str">
        <f t="shared" ca="1" si="113"/>
        <v/>
      </c>
      <c r="BA232" s="19" t="str">
        <f t="shared" ca="1" si="113"/>
        <v/>
      </c>
      <c r="BB232" s="19" t="str">
        <f t="shared" ca="1" si="113"/>
        <v/>
      </c>
      <c r="BC232" s="19" t="str">
        <f t="shared" ca="1" si="113"/>
        <v/>
      </c>
      <c r="BD232" s="19" t="str">
        <f t="shared" ca="1" si="113"/>
        <v/>
      </c>
      <c r="BE232" s="19" t="str">
        <f t="shared" ca="1" si="113"/>
        <v/>
      </c>
      <c r="BF232" s="19" t="str">
        <f t="shared" ca="1" si="113"/>
        <v/>
      </c>
      <c r="BG232" s="19" t="str">
        <f t="shared" ca="1" si="113"/>
        <v/>
      </c>
      <c r="BH232" s="19" t="str">
        <f t="shared" ca="1" si="113"/>
        <v/>
      </c>
      <c r="BI232" s="19" t="str">
        <f t="shared" ca="1" si="113"/>
        <v/>
      </c>
      <c r="BJ232" s="19" t="str">
        <f t="shared" ca="1" si="113"/>
        <v/>
      </c>
      <c r="BK232" s="19" t="str">
        <f t="shared" ca="1" si="113"/>
        <v/>
      </c>
      <c r="BL232" s="19" t="str">
        <f t="shared" ca="1" si="114"/>
        <v/>
      </c>
      <c r="BM232" s="19" t="str">
        <f t="shared" ca="1" si="114"/>
        <v/>
      </c>
      <c r="BN232" s="19" t="str">
        <f t="shared" ca="1" si="114"/>
        <v/>
      </c>
      <c r="BO232" s="19" t="str">
        <f t="shared" ca="1" si="114"/>
        <v/>
      </c>
      <c r="BP232" s="19" t="str">
        <f t="shared" ca="1" si="114"/>
        <v/>
      </c>
      <c r="BQ232" s="20" t="str">
        <f t="shared" ca="1" si="114"/>
        <v/>
      </c>
    </row>
    <row r="233" spans="10:69" x14ac:dyDescent="0.25">
      <c r="J233" s="85">
        <f t="shared" ca="1" si="92"/>
        <v>51379.172939360207</v>
      </c>
      <c r="K233" s="86">
        <f t="shared" ca="1" si="93"/>
        <v>49044.644888007162</v>
      </c>
      <c r="L233" s="86">
        <f t="shared" ca="1" si="94"/>
        <v>49044.644888007162</v>
      </c>
      <c r="M233" s="86">
        <f t="shared" ca="1" si="95"/>
        <v>44682.726360838322</v>
      </c>
      <c r="N233" s="86">
        <f t="shared" ca="1" si="96"/>
        <v>42646.651882527563</v>
      </c>
      <c r="O233" s="87">
        <f t="shared" ca="1" si="97"/>
        <v>40700.756368602983</v>
      </c>
      <c r="P233" s="48">
        <f t="shared" ca="1" si="110"/>
        <v>567066.67376909661</v>
      </c>
      <c r="Q233" s="49">
        <f t="shared" si="111"/>
        <v>0.98</v>
      </c>
      <c r="R233" s="49">
        <f t="shared" si="112"/>
        <v>0.5</v>
      </c>
      <c r="S233" s="50">
        <f t="array" aca="1" ref="S233" ca="1">IF($U233=0,0,SUM(OFFSET($AH233,0,$W233,1,$U233)/OFFSET($AH$3,0,0,1,$U233)))</f>
        <v>1157278.9260593809</v>
      </c>
      <c r="T233" s="51">
        <f t="array" aca="1" ref="T233" ca="1">IF(U233=0,0,SUM(OFFSET(AH233,0,W233,1,U233)))</f>
        <v>1595566.8338128536</v>
      </c>
      <c r="U233" s="51">
        <f t="shared" ca="1" si="104"/>
        <v>15</v>
      </c>
      <c r="V233" s="46">
        <f t="shared" ca="1" si="101"/>
        <v>1186600.0144700848</v>
      </c>
      <c r="W233" s="52">
        <f t="shared" ca="1" si="98"/>
        <v>11</v>
      </c>
      <c r="X233" s="55">
        <v>145</v>
      </c>
      <c r="Y233" s="19">
        <v>26</v>
      </c>
      <c r="Z233" s="44">
        <v>1.6136581000000001E-2</v>
      </c>
      <c r="AA233" s="17">
        <v>44094</v>
      </c>
      <c r="AB233" s="19">
        <v>80</v>
      </c>
      <c r="AC233" s="19">
        <v>75000</v>
      </c>
      <c r="AD233" s="18" t="s">
        <v>19</v>
      </c>
      <c r="AE233" s="18" t="s">
        <v>20</v>
      </c>
      <c r="AF233" s="20">
        <f t="shared" ca="1" si="102"/>
        <v>2782166.8482829384</v>
      </c>
      <c r="AG233" s="40"/>
      <c r="AH233" s="19">
        <f t="shared" ca="1" si="115"/>
        <v>110509.15619861249</v>
      </c>
      <c r="AI233" s="19">
        <f t="shared" ca="1" si="115"/>
        <v>109343.57061153</v>
      </c>
      <c r="AJ233" s="19">
        <f t="shared" ca="1" si="115"/>
        <v>108711.58141666501</v>
      </c>
      <c r="AK233" s="19">
        <f t="shared" ca="1" si="115"/>
        <v>107961.47244888001</v>
      </c>
      <c r="AL233" s="19">
        <f t="shared" ca="1" si="115"/>
        <v>108368.4773631525</v>
      </c>
      <c r="AM233" s="19">
        <f t="shared" ca="1" si="115"/>
        <v>107025.47006797501</v>
      </c>
      <c r="AN233" s="19">
        <f t="shared" ca="1" si="115"/>
        <v>110708.2412667</v>
      </c>
      <c r="AO233" s="19">
        <f t="shared" ca="1" si="115"/>
        <v>109043.672253645</v>
      </c>
      <c r="AP233" s="19">
        <f t="shared" ca="1" si="115"/>
        <v>104074.0490616225</v>
      </c>
      <c r="AQ233" s="19">
        <f t="shared" ca="1" si="115"/>
        <v>106029.0765326775</v>
      </c>
      <c r="AR233" s="19">
        <f t="shared" ca="1" si="115"/>
        <v>104825.247248625</v>
      </c>
      <c r="AS233" s="19">
        <f t="shared" ca="1" si="115"/>
        <v>104855.45497828614</v>
      </c>
      <c r="AT233" s="19">
        <f t="shared" ca="1" si="115"/>
        <v>105095.66761715822</v>
      </c>
      <c r="AU233" s="19">
        <f t="shared" ca="1" si="115"/>
        <v>105336.54081402031</v>
      </c>
      <c r="AV233" s="19">
        <f t="shared" ca="1" si="115"/>
        <v>105562.94102748056</v>
      </c>
      <c r="AW233" s="19">
        <f t="shared" ca="1" si="115"/>
        <v>105790.35082609493</v>
      </c>
      <c r="AX233" s="19">
        <f t="shared" ca="1" si="113"/>
        <v>106011.47945520908</v>
      </c>
      <c r="AY233" s="19">
        <f t="shared" ca="1" si="113"/>
        <v>106206.09116049962</v>
      </c>
      <c r="AZ233" s="19">
        <f t="shared" ca="1" si="113"/>
        <v>106416.1760946282</v>
      </c>
      <c r="BA233" s="19">
        <f t="shared" ca="1" si="113"/>
        <v>106614.36659512964</v>
      </c>
      <c r="BB233" s="19">
        <f t="shared" ca="1" si="113"/>
        <v>106814.13640246399</v>
      </c>
      <c r="BC233" s="19">
        <f t="shared" ca="1" si="113"/>
        <v>107002.82904917306</v>
      </c>
      <c r="BD233" s="19">
        <f t="shared" ca="1" si="113"/>
        <v>107193.24930890325</v>
      </c>
      <c r="BE233" s="19">
        <f t="shared" ca="1" si="113"/>
        <v>107379.24576546761</v>
      </c>
      <c r="BF233" s="19">
        <f t="shared" ca="1" si="113"/>
        <v>107555.21960506232</v>
      </c>
      <c r="BG233" s="19">
        <f t="shared" ca="1" si="113"/>
        <v>107733.08511327652</v>
      </c>
      <c r="BH233" s="19" t="str">
        <f t="shared" ca="1" si="113"/>
        <v/>
      </c>
      <c r="BI233" s="19" t="str">
        <f t="shared" ca="1" si="113"/>
        <v/>
      </c>
      <c r="BJ233" s="19" t="str">
        <f t="shared" ca="1" si="113"/>
        <v/>
      </c>
      <c r="BK233" s="19" t="str">
        <f t="shared" ca="1" si="113"/>
        <v/>
      </c>
      <c r="BL233" s="19" t="str">
        <f t="shared" ca="1" si="114"/>
        <v/>
      </c>
      <c r="BM233" s="19" t="str">
        <f t="shared" ca="1" si="114"/>
        <v/>
      </c>
      <c r="BN233" s="19" t="str">
        <f t="shared" ca="1" si="114"/>
        <v/>
      </c>
      <c r="BO233" s="19" t="str">
        <f t="shared" ca="1" si="114"/>
        <v/>
      </c>
      <c r="BP233" s="19" t="str">
        <f t="shared" ca="1" si="114"/>
        <v/>
      </c>
      <c r="BQ233" s="20" t="str">
        <f t="shared" ca="1" si="114"/>
        <v/>
      </c>
    </row>
    <row r="234" spans="10:69" x14ac:dyDescent="0.25">
      <c r="J234" s="85">
        <f t="shared" ca="1" si="92"/>
        <v>171865.95359552256</v>
      </c>
      <c r="K234" s="86">
        <f t="shared" ca="1" si="93"/>
        <v>164056.83821301477</v>
      </c>
      <c r="L234" s="86">
        <f t="shared" ca="1" si="94"/>
        <v>164056.83821301477</v>
      </c>
      <c r="M234" s="86">
        <f t="shared" ca="1" si="95"/>
        <v>149465.99830084571</v>
      </c>
      <c r="N234" s="86">
        <f t="shared" ca="1" si="96"/>
        <v>142655.22533999273</v>
      </c>
      <c r="O234" s="87">
        <f t="shared" ca="1" si="97"/>
        <v>136146.10561374473</v>
      </c>
      <c r="P234" s="48">
        <f t="shared" ca="1" si="110"/>
        <v>1896866.9416806791</v>
      </c>
      <c r="Q234" s="49">
        <f t="shared" si="111"/>
        <v>0.97</v>
      </c>
      <c r="R234" s="49">
        <f t="shared" si="112"/>
        <v>0.5</v>
      </c>
      <c r="S234" s="50">
        <f t="array" aca="1" ref="S234" ca="1">IF($U234=0,0,SUM(OFFSET($AH234,0,$W234,1,$U234)/OFFSET($AH$3,0,0,1,$U234)))</f>
        <v>3911065.859135421</v>
      </c>
      <c r="T234" s="51">
        <f t="array" aca="1" ref="T234" ca="1">IF(U234=0,0,SUM(OFFSET(AH234,0,W234,1,U234)))</f>
        <v>5392275.6469290908</v>
      </c>
      <c r="U234" s="51">
        <f t="shared" ca="1" si="104"/>
        <v>15</v>
      </c>
      <c r="V234" s="46">
        <f t="shared" ca="1" si="101"/>
        <v>4010157.53466284</v>
      </c>
      <c r="W234" s="52">
        <f t="shared" ca="1" si="98"/>
        <v>11</v>
      </c>
      <c r="X234" s="55">
        <v>168</v>
      </c>
      <c r="Y234" s="19">
        <v>26</v>
      </c>
      <c r="Z234" s="44">
        <v>4.0900618E-2</v>
      </c>
      <c r="AA234" s="17">
        <v>44094</v>
      </c>
      <c r="AB234" s="19">
        <v>13</v>
      </c>
      <c r="AC234" s="19">
        <v>100000</v>
      </c>
      <c r="AD234" s="18" t="s">
        <v>19</v>
      </c>
      <c r="AE234" s="18" t="s">
        <v>22</v>
      </c>
      <c r="AF234" s="20">
        <f t="shared" ca="1" si="102"/>
        <v>9402433.181591928</v>
      </c>
      <c r="AG234" s="40"/>
      <c r="AH234" s="19">
        <f t="shared" ca="1" si="115"/>
        <v>373469.67805069999</v>
      </c>
      <c r="AI234" s="19">
        <f t="shared" ca="1" si="115"/>
        <v>369530.53953111998</v>
      </c>
      <c r="AJ234" s="19">
        <f t="shared" ca="1" si="115"/>
        <v>367394.70925915998</v>
      </c>
      <c r="AK234" s="19">
        <f t="shared" ca="1" si="115"/>
        <v>364859.68895551999</v>
      </c>
      <c r="AL234" s="19">
        <f t="shared" ca="1" si="115"/>
        <v>366235.17673885997</v>
      </c>
      <c r="AM234" s="19">
        <f t="shared" ca="1" si="115"/>
        <v>361696.43515940005</v>
      </c>
      <c r="AN234" s="19">
        <f t="shared" ca="1" si="115"/>
        <v>374142.49321679998</v>
      </c>
      <c r="AO234" s="19">
        <f t="shared" ca="1" si="115"/>
        <v>368517.02221708</v>
      </c>
      <c r="AP234" s="19">
        <f t="shared" ca="1" si="115"/>
        <v>351722.00144773995</v>
      </c>
      <c r="AQ234" s="19">
        <f t="shared" ca="1" si="115"/>
        <v>358329.08727945999</v>
      </c>
      <c r="AR234" s="19">
        <f t="shared" ca="1" si="115"/>
        <v>354260.70280699997</v>
      </c>
      <c r="AS234" s="19">
        <f t="shared" ca="1" si="115"/>
        <v>354362.79091860325</v>
      </c>
      <c r="AT234" s="19">
        <f t="shared" ca="1" si="115"/>
        <v>355174.59819312475</v>
      </c>
      <c r="AU234" s="19">
        <f t="shared" ca="1" si="115"/>
        <v>355988.63784719154</v>
      </c>
      <c r="AV234" s="19">
        <f t="shared" ca="1" si="115"/>
        <v>356753.76553199289</v>
      </c>
      <c r="AW234" s="19">
        <f t="shared" ca="1" si="115"/>
        <v>357522.30514622584</v>
      </c>
      <c r="AX234" s="19">
        <f t="shared" ca="1" si="113"/>
        <v>358269.61732164986</v>
      </c>
      <c r="AY234" s="19">
        <f t="shared" ca="1" si="113"/>
        <v>358927.31459687953</v>
      </c>
      <c r="AZ234" s="19">
        <f t="shared" ca="1" si="113"/>
        <v>359637.30420689244</v>
      </c>
      <c r="BA234" s="19">
        <f t="shared" ca="1" si="113"/>
        <v>360307.09614957945</v>
      </c>
      <c r="BB234" s="19">
        <f t="shared" ca="1" si="113"/>
        <v>360982.22541665414</v>
      </c>
      <c r="BC234" s="19">
        <f t="shared" ca="1" si="113"/>
        <v>361619.91901998164</v>
      </c>
      <c r="BD234" s="19">
        <f t="shared" ca="1" si="113"/>
        <v>362263.45115380723</v>
      </c>
      <c r="BE234" s="19">
        <f t="shared" ca="1" si="113"/>
        <v>362892.03288532299</v>
      </c>
      <c r="BF234" s="19">
        <f t="shared" ca="1" si="113"/>
        <v>363486.74282139976</v>
      </c>
      <c r="BG234" s="19">
        <f t="shared" ca="1" si="113"/>
        <v>364087.84571978491</v>
      </c>
      <c r="BH234" s="19" t="str">
        <f t="shared" ca="1" si="113"/>
        <v/>
      </c>
      <c r="BI234" s="19" t="str">
        <f t="shared" ca="1" si="113"/>
        <v/>
      </c>
      <c r="BJ234" s="19" t="str">
        <f t="shared" ca="1" si="113"/>
        <v/>
      </c>
      <c r="BK234" s="19" t="str">
        <f t="shared" ca="1" si="113"/>
        <v/>
      </c>
      <c r="BL234" s="19" t="str">
        <f t="shared" ca="1" si="114"/>
        <v/>
      </c>
      <c r="BM234" s="19" t="str">
        <f t="shared" ca="1" si="114"/>
        <v/>
      </c>
      <c r="BN234" s="19" t="str">
        <f t="shared" ca="1" si="114"/>
        <v/>
      </c>
      <c r="BO234" s="19" t="str">
        <f t="shared" ca="1" si="114"/>
        <v/>
      </c>
      <c r="BP234" s="19" t="str">
        <f t="shared" ca="1" si="114"/>
        <v/>
      </c>
      <c r="BQ234" s="20" t="str">
        <f t="shared" ca="1" si="114"/>
        <v/>
      </c>
    </row>
    <row r="235" spans="10:69" x14ac:dyDescent="0.25">
      <c r="J235" s="85">
        <f t="shared" ca="1" si="92"/>
        <v>251252.39033617207</v>
      </c>
      <c r="K235" s="86">
        <f t="shared" ca="1" si="93"/>
        <v>239725.73618616705</v>
      </c>
      <c r="L235" s="86">
        <f t="shared" ca="1" si="94"/>
        <v>239725.73618616705</v>
      </c>
      <c r="M235" s="86">
        <f t="shared" ca="1" si="95"/>
        <v>218210.89828239297</v>
      </c>
      <c r="N235" s="86">
        <f t="shared" ca="1" si="96"/>
        <v>208178.09871462369</v>
      </c>
      <c r="O235" s="87">
        <f t="shared" ca="1" si="97"/>
        <v>198596.63056827305</v>
      </c>
      <c r="P235" s="48">
        <f t="shared" ca="1" si="110"/>
        <v>3120103.3594719358</v>
      </c>
      <c r="Q235" s="49">
        <f t="shared" si="111"/>
        <v>0.97</v>
      </c>
      <c r="R235" s="49">
        <f t="shared" si="112"/>
        <v>0.97</v>
      </c>
      <c r="S235" s="50">
        <f t="array" aca="1" ref="S235" ca="1">IF($U235=0,0,SUM(OFFSET($AH235,0,$W235,1,$U235)/OFFSET($AH$3,0,0,1,$U235)))</f>
        <v>3316083.9190901648</v>
      </c>
      <c r="T235" s="51">
        <f t="array" aca="1" ref="T235" ca="1">IF(U235=0,0,SUM(OFFSET(AH235,0,W235,1,U235)))</f>
        <v>4872520.1024235394</v>
      </c>
      <c r="U235" s="51">
        <f t="shared" ca="1" si="104"/>
        <v>18</v>
      </c>
      <c r="V235" s="46">
        <f t="shared" ca="1" si="101"/>
        <v>2954451.4956185776</v>
      </c>
      <c r="W235" s="52">
        <f t="shared" ca="1" si="98"/>
        <v>11</v>
      </c>
      <c r="X235" s="55">
        <v>232</v>
      </c>
      <c r="Y235" s="19">
        <v>29</v>
      </c>
      <c r="Z235" s="44">
        <v>3.6034837E-2</v>
      </c>
      <c r="AA235" s="17">
        <v>44101</v>
      </c>
      <c r="AB235" s="19">
        <v>13</v>
      </c>
      <c r="AC235" s="19">
        <v>100000</v>
      </c>
      <c r="AD235" s="18" t="s">
        <v>17</v>
      </c>
      <c r="AE235" s="18" t="s">
        <v>22</v>
      </c>
      <c r="AF235" s="20">
        <f t="shared" ca="1" si="102"/>
        <v>7826971.5980421174</v>
      </c>
      <c r="AG235" s="40"/>
      <c r="AH235" s="19">
        <f t="shared" ca="1" si="115"/>
        <v>275465.78900791</v>
      </c>
      <c r="AI235" s="19">
        <f t="shared" ca="1" si="115"/>
        <v>271889.33143566002</v>
      </c>
      <c r="AJ235" s="19">
        <f t="shared" ca="1" si="115"/>
        <v>265548.28116876999</v>
      </c>
      <c r="AK235" s="19">
        <f t="shared" ca="1" si="115"/>
        <v>272550.93104298005</v>
      </c>
      <c r="AL235" s="19">
        <f t="shared" ca="1" si="115"/>
        <v>268233.59722200996</v>
      </c>
      <c r="AM235" s="19">
        <f t="shared" ca="1" si="115"/>
        <v>272991.27675111999</v>
      </c>
      <c r="AN235" s="19">
        <f t="shared" ca="1" si="115"/>
        <v>269425.26928160002</v>
      </c>
      <c r="AO235" s="19">
        <f t="shared" ca="1" si="115"/>
        <v>264761.28032868996</v>
      </c>
      <c r="AP235" s="19">
        <f t="shared" ca="1" si="115"/>
        <v>260061.25653878</v>
      </c>
      <c r="AQ235" s="19">
        <f t="shared" ca="1" si="115"/>
        <v>267010.93520259997</v>
      </c>
      <c r="AR235" s="19">
        <f t="shared" ca="1" si="115"/>
        <v>266513.54763845768</v>
      </c>
      <c r="AS235" s="19">
        <f t="shared" ca="1" si="115"/>
        <v>267034.10600082058</v>
      </c>
      <c r="AT235" s="19">
        <f t="shared" ca="1" si="115"/>
        <v>267522.60919914488</v>
      </c>
      <c r="AU235" s="19">
        <f t="shared" ca="1" si="115"/>
        <v>268012.5565411796</v>
      </c>
      <c r="AV235" s="19">
        <f t="shared" ca="1" si="115"/>
        <v>268473.15455856646</v>
      </c>
      <c r="AW235" s="19">
        <f t="shared" ca="1" si="115"/>
        <v>268935.89127510053</v>
      </c>
      <c r="AX235" s="19">
        <f t="shared" ca="1" si="113"/>
        <v>269385.92620779132</v>
      </c>
      <c r="AY235" s="19">
        <f t="shared" ca="1" si="113"/>
        <v>269782.05756594491</v>
      </c>
      <c r="AZ235" s="19">
        <f t="shared" ca="1" si="113"/>
        <v>270209.74908183794</v>
      </c>
      <c r="BA235" s="19">
        <f t="shared" ca="1" si="113"/>
        <v>270613.28572206339</v>
      </c>
      <c r="BB235" s="19">
        <f t="shared" ca="1" si="113"/>
        <v>271020.09534280782</v>
      </c>
      <c r="BC235" s="19">
        <f t="shared" ca="1" si="113"/>
        <v>271404.3991350939</v>
      </c>
      <c r="BD235" s="19">
        <f t="shared" ca="1" si="113"/>
        <v>271792.27113054239</v>
      </c>
      <c r="BE235" s="19">
        <f t="shared" ca="1" si="113"/>
        <v>272171.17919398635</v>
      </c>
      <c r="BF235" s="19">
        <f t="shared" ca="1" si="113"/>
        <v>272529.71121671196</v>
      </c>
      <c r="BG235" s="19">
        <f t="shared" ca="1" si="113"/>
        <v>272892.13777076936</v>
      </c>
      <c r="BH235" s="19">
        <f t="shared" ca="1" si="113"/>
        <v>273235.40664861159</v>
      </c>
      <c r="BI235" s="19">
        <f t="shared" ca="1" si="113"/>
        <v>273582.7257826748</v>
      </c>
      <c r="BJ235" s="19">
        <f t="shared" ca="1" si="113"/>
        <v>273922.84004989167</v>
      </c>
      <c r="BK235" s="19" t="str">
        <f t="shared" ca="1" si="113"/>
        <v/>
      </c>
      <c r="BL235" s="19" t="str">
        <f t="shared" ca="1" si="114"/>
        <v/>
      </c>
      <c r="BM235" s="19" t="str">
        <f t="shared" ca="1" si="114"/>
        <v/>
      </c>
      <c r="BN235" s="19" t="str">
        <f t="shared" ca="1" si="114"/>
        <v/>
      </c>
      <c r="BO235" s="19" t="str">
        <f t="shared" ca="1" si="114"/>
        <v/>
      </c>
      <c r="BP235" s="19" t="str">
        <f t="shared" ca="1" si="114"/>
        <v/>
      </c>
      <c r="BQ235" s="20" t="str">
        <f t="shared" ca="1" si="114"/>
        <v/>
      </c>
    </row>
    <row r="236" spans="10:69" x14ac:dyDescent="0.25">
      <c r="J236" s="85">
        <f t="shared" ca="1" si="92"/>
        <v>794346.00887553091</v>
      </c>
      <c r="K236" s="86">
        <f t="shared" ca="1" si="93"/>
        <v>757936.82703336654</v>
      </c>
      <c r="L236" s="86">
        <f t="shared" ca="1" si="94"/>
        <v>757936.82703336654</v>
      </c>
      <c r="M236" s="86">
        <f t="shared" ca="1" si="95"/>
        <v>689969.23654791934</v>
      </c>
      <c r="N236" s="86">
        <f t="shared" ca="1" si="96"/>
        <v>658270.7506149133</v>
      </c>
      <c r="O236" s="87">
        <f t="shared" ca="1" si="97"/>
        <v>627995.75942302751</v>
      </c>
      <c r="P236" s="48">
        <f t="shared" ca="1" si="110"/>
        <v>10837606.754721114</v>
      </c>
      <c r="Q236" s="49">
        <f t="shared" si="111"/>
        <v>0.97</v>
      </c>
      <c r="R236" s="49">
        <f t="shared" si="112"/>
        <v>0.97</v>
      </c>
      <c r="S236" s="50">
        <f t="array" aca="1" ref="S236" ca="1">IF($U236=0,0,SUM(OFFSET($AH236,0,$W236,1,$U236)/OFFSET($AH$3,0,0,1,$U236)))</f>
        <v>11518340.689468715</v>
      </c>
      <c r="T236" s="51">
        <f t="array" aca="1" ref="T236" ca="1">IF(U236=0,0,SUM(OFFSET(AH236,0,W236,1,U236)))</f>
        <v>18014432.092954043</v>
      </c>
      <c r="U236" s="51">
        <f t="shared" ca="1" si="104"/>
        <v>21</v>
      </c>
      <c r="V236" s="46">
        <f t="shared" ca="1" si="101"/>
        <v>8540819.3566618487</v>
      </c>
      <c r="W236" s="52">
        <f t="shared" ca="1" si="98"/>
        <v>10</v>
      </c>
      <c r="X236" s="55">
        <v>342</v>
      </c>
      <c r="Y236" s="19">
        <v>31</v>
      </c>
      <c r="Z236" s="44">
        <v>4.5633158E-2</v>
      </c>
      <c r="AA236" s="17">
        <v>44109</v>
      </c>
      <c r="AB236" s="19">
        <v>13</v>
      </c>
      <c r="AC236" s="19">
        <v>250000</v>
      </c>
      <c r="AD236" s="18" t="s">
        <v>17</v>
      </c>
      <c r="AE236" s="18" t="s">
        <v>22</v>
      </c>
      <c r="AF236" s="20">
        <f t="shared" ca="1" si="102"/>
        <v>26555251.449615892</v>
      </c>
      <c r="AG236" s="40"/>
      <c r="AH236" s="19">
        <f t="shared" ca="1" si="115"/>
        <v>912670.00497370015</v>
      </c>
      <c r="AI236" s="19">
        <f t="shared" ca="1" si="115"/>
        <v>847098.57941454987</v>
      </c>
      <c r="AJ236" s="19">
        <f t="shared" ca="1" si="115"/>
        <v>842795.37261514994</v>
      </c>
      <c r="AK236" s="19">
        <f t="shared" ca="1" si="115"/>
        <v>863941.77803235</v>
      </c>
      <c r="AL236" s="19">
        <f t="shared" ca="1" si="115"/>
        <v>841776.61236280005</v>
      </c>
      <c r="AM236" s="19">
        <f t="shared" ca="1" si="115"/>
        <v>867867.37044930004</v>
      </c>
      <c r="AN236" s="19">
        <f t="shared" ca="1" si="115"/>
        <v>858550.22041464993</v>
      </c>
      <c r="AO236" s="19">
        <f t="shared" ca="1" si="115"/>
        <v>835909.32907294994</v>
      </c>
      <c r="AP236" s="19">
        <f t="shared" ca="1" si="115"/>
        <v>839849.75226625009</v>
      </c>
      <c r="AQ236" s="19">
        <f t="shared" ca="1" si="115"/>
        <v>830360.33706015011</v>
      </c>
      <c r="AR236" s="19">
        <f t="shared" ca="1" si="115"/>
        <v>844240.63011534803</v>
      </c>
      <c r="AS236" s="19">
        <f t="shared" ca="1" si="115"/>
        <v>845821.73279310751</v>
      </c>
      <c r="AT236" s="19">
        <f t="shared" ca="1" si="115"/>
        <v>847406.46896376007</v>
      </c>
      <c r="AU236" s="19">
        <f t="shared" ca="1" si="115"/>
        <v>848895.35280984733</v>
      </c>
      <c r="AV236" s="19">
        <f t="shared" ca="1" si="115"/>
        <v>850390.27693125582</v>
      </c>
      <c r="AW236" s="19">
        <f t="shared" ca="1" si="115"/>
        <v>851843.35113167798</v>
      </c>
      <c r="AX236" s="19">
        <f t="shared" ca="1" si="113"/>
        <v>853121.73414473457</v>
      </c>
      <c r="AY236" s="19">
        <f t="shared" ca="1" si="113"/>
        <v>854501.30492513964</v>
      </c>
      <c r="AZ236" s="19">
        <f t="shared" ca="1" si="113"/>
        <v>855802.34691674705</v>
      </c>
      <c r="BA236" s="19">
        <f t="shared" ca="1" si="113"/>
        <v>857113.35313643969</v>
      </c>
      <c r="BB236" s="19">
        <f t="shared" ca="1" si="113"/>
        <v>858351.3019035249</v>
      </c>
      <c r="BC236" s="19">
        <f t="shared" ca="1" si="113"/>
        <v>859600.23649950302</v>
      </c>
      <c r="BD236" s="19">
        <f t="shared" ca="1" si="113"/>
        <v>860819.82620920846</v>
      </c>
      <c r="BE236" s="19">
        <f t="shared" ca="1" si="113"/>
        <v>861973.40386207949</v>
      </c>
      <c r="BF236" s="19">
        <f t="shared" ca="1" si="113"/>
        <v>863139.09906263778</v>
      </c>
      <c r="BG236" s="19">
        <f t="shared" ca="1" si="113"/>
        <v>864242.80169152934</v>
      </c>
      <c r="BH236" s="19">
        <f t="shared" ca="1" si="113"/>
        <v>865359.1642456234</v>
      </c>
      <c r="BI236" s="19">
        <f t="shared" ca="1" si="113"/>
        <v>866452.02267522551</v>
      </c>
      <c r="BJ236" s="19">
        <f t="shared" ca="1" si="113"/>
        <v>867419.72581717628</v>
      </c>
      <c r="BK236" s="19">
        <f t="shared" ca="1" si="113"/>
        <v>868470.47968326532</v>
      </c>
      <c r="BL236" s="19">
        <f t="shared" ca="1" si="114"/>
        <v>869467.4794362121</v>
      </c>
      <c r="BM236" s="19" t="str">
        <f t="shared" ca="1" si="114"/>
        <v/>
      </c>
      <c r="BN236" s="19" t="str">
        <f t="shared" ca="1" si="114"/>
        <v/>
      </c>
      <c r="BO236" s="19" t="str">
        <f t="shared" ca="1" si="114"/>
        <v/>
      </c>
      <c r="BP236" s="19" t="str">
        <f t="shared" ca="1" si="114"/>
        <v/>
      </c>
      <c r="BQ236" s="20" t="str">
        <f t="shared" ca="1" si="114"/>
        <v/>
      </c>
    </row>
    <row r="237" spans="10:69" x14ac:dyDescent="0.25">
      <c r="J237" s="85">
        <f t="shared" ca="1" si="92"/>
        <v>574169.4309357719</v>
      </c>
      <c r="K237" s="86">
        <f t="shared" ca="1" si="93"/>
        <v>547848.830784249</v>
      </c>
      <c r="L237" s="86">
        <f t="shared" ca="1" si="94"/>
        <v>547848.830784249</v>
      </c>
      <c r="M237" s="86">
        <f t="shared" ca="1" si="95"/>
        <v>498715.19642885932</v>
      </c>
      <c r="N237" s="86">
        <f t="shared" ca="1" si="96"/>
        <v>475800.81243537797</v>
      </c>
      <c r="O237" s="87">
        <f t="shared" ca="1" si="97"/>
        <v>453915.70267596672</v>
      </c>
      <c r="P237" s="48">
        <f t="shared" ca="1" si="110"/>
        <v>7131664.8409901271</v>
      </c>
      <c r="Q237" s="49">
        <f t="shared" si="111"/>
        <v>0.97</v>
      </c>
      <c r="R237" s="49">
        <f t="shared" si="112"/>
        <v>0.97</v>
      </c>
      <c r="S237" s="50">
        <f t="array" aca="1" ref="S237" ca="1">IF($U237=0,0,SUM(OFFSET($AH237,0,$W237,1,$U237)/OFFSET($AH$3,0,0,1,$U237)))</f>
        <v>7579620.4070465807</v>
      </c>
      <c r="T237" s="51">
        <f t="array" aca="1" ref="T237" ca="1">IF(U237=0,0,SUM(OFFSET(AH237,0,W237,1,U237)))</f>
        <v>11137552.835418053</v>
      </c>
      <c r="U237" s="51">
        <f t="shared" ca="1" si="104"/>
        <v>18</v>
      </c>
      <c r="V237" s="46">
        <f t="shared" ca="1" si="101"/>
        <v>6157711.2410978004</v>
      </c>
      <c r="W237" s="52">
        <f t="shared" ca="1" si="98"/>
        <v>10</v>
      </c>
      <c r="X237" s="55">
        <v>132</v>
      </c>
      <c r="Y237" s="19">
        <v>28</v>
      </c>
      <c r="Z237" s="44">
        <v>3.2978312000000003E-2</v>
      </c>
      <c r="AA237" s="17">
        <v>44112</v>
      </c>
      <c r="AB237" s="19">
        <v>13</v>
      </c>
      <c r="AC237" s="19">
        <v>250000</v>
      </c>
      <c r="AD237" s="18" t="s">
        <v>17</v>
      </c>
      <c r="AE237" s="18" t="s">
        <v>22</v>
      </c>
      <c r="AF237" s="20">
        <f t="shared" ca="1" si="102"/>
        <v>17295264.076515857</v>
      </c>
      <c r="AG237" s="40"/>
      <c r="AH237" s="19">
        <f t="shared" ca="1" si="115"/>
        <v>636378.364375</v>
      </c>
      <c r="AI237" s="19">
        <f t="shared" ca="1" si="115"/>
        <v>612164.86324680003</v>
      </c>
      <c r="AJ237" s="19">
        <f t="shared" ca="1" si="115"/>
        <v>609073.97095460002</v>
      </c>
      <c r="AK237" s="19">
        <f t="shared" ca="1" si="115"/>
        <v>619256.02478460001</v>
      </c>
      <c r="AL237" s="19">
        <f t="shared" ca="1" si="115"/>
        <v>613623.32909500005</v>
      </c>
      <c r="AM237" s="19">
        <f t="shared" ca="1" si="115"/>
        <v>641205.56479400001</v>
      </c>
      <c r="AN237" s="19">
        <f t="shared" ca="1" si="115"/>
        <v>611230.75255940005</v>
      </c>
      <c r="AO237" s="19">
        <f t="shared" ca="1" si="115"/>
        <v>601272.12679320003</v>
      </c>
      <c r="AP237" s="19">
        <f t="shared" ca="1" si="115"/>
        <v>610576.95752400008</v>
      </c>
      <c r="AQ237" s="19">
        <f t="shared" ca="1" si="115"/>
        <v>602929.28697119991</v>
      </c>
      <c r="AR237" s="19">
        <f t="shared" ca="1" si="115"/>
        <v>610234.27668803488</v>
      </c>
      <c r="AS237" s="19">
        <f t="shared" ca="1" si="115"/>
        <v>611373.44279249804</v>
      </c>
      <c r="AT237" s="19">
        <f t="shared" ca="1" si="115"/>
        <v>612515.33093763376</v>
      </c>
      <c r="AU237" s="19">
        <f t="shared" ca="1" si="115"/>
        <v>613588.24451690761</v>
      </c>
      <c r="AV237" s="19">
        <f t="shared" ca="1" si="115"/>
        <v>614665.59811911965</v>
      </c>
      <c r="AW237" s="19">
        <f t="shared" ca="1" si="115"/>
        <v>615712.8730519379</v>
      </c>
      <c r="AX237" s="19">
        <f t="shared" ca="1" si="113"/>
        <v>616634.30737780617</v>
      </c>
      <c r="AY237" s="19">
        <f t="shared" ca="1" si="113"/>
        <v>617628.74207959836</v>
      </c>
      <c r="AZ237" s="19">
        <f t="shared" ca="1" si="113"/>
        <v>618566.63228902745</v>
      </c>
      <c r="BA237" s="19">
        <f t="shared" ca="1" si="113"/>
        <v>619511.76418558718</v>
      </c>
      <c r="BB237" s="19">
        <f t="shared" ca="1" si="113"/>
        <v>620404.28021775326</v>
      </c>
      <c r="BC237" s="19">
        <f t="shared" ca="1" si="113"/>
        <v>621304.76734484837</v>
      </c>
      <c r="BD237" s="19">
        <f t="shared" ca="1" si="113"/>
        <v>622184.14468874445</v>
      </c>
      <c r="BE237" s="19">
        <f t="shared" ca="1" si="113"/>
        <v>623015.96711456566</v>
      </c>
      <c r="BF237" s="19">
        <f t="shared" ca="1" si="113"/>
        <v>623856.56844784052</v>
      </c>
      <c r="BG237" s="19">
        <f t="shared" ca="1" si="113"/>
        <v>624652.50327753997</v>
      </c>
      <c r="BH237" s="19">
        <f t="shared" ca="1" si="113"/>
        <v>625457.60395001131</v>
      </c>
      <c r="BI237" s="19">
        <f t="shared" ca="1" si="113"/>
        <v>626245.78833860043</v>
      </c>
      <c r="BJ237" s="19" t="str">
        <f t="shared" ca="1" si="113"/>
        <v/>
      </c>
      <c r="BK237" s="19" t="str">
        <f t="shared" ca="1" si="113"/>
        <v/>
      </c>
      <c r="BL237" s="19" t="str">
        <f t="shared" ca="1" si="114"/>
        <v/>
      </c>
      <c r="BM237" s="19" t="str">
        <f t="shared" ca="1" si="114"/>
        <v/>
      </c>
      <c r="BN237" s="19" t="str">
        <f t="shared" ca="1" si="114"/>
        <v/>
      </c>
      <c r="BO237" s="19" t="str">
        <f t="shared" ca="1" si="114"/>
        <v/>
      </c>
      <c r="BP237" s="19" t="str">
        <f t="shared" ca="1" si="114"/>
        <v/>
      </c>
      <c r="BQ237" s="20" t="str">
        <f t="shared" ca="1" si="114"/>
        <v/>
      </c>
    </row>
    <row r="238" spans="10:69" x14ac:dyDescent="0.25">
      <c r="J238" s="85">
        <f t="shared" ca="1" si="92"/>
        <v>549861.84685302689</v>
      </c>
      <c r="K238" s="86">
        <f t="shared" ca="1" si="93"/>
        <v>524653.43650705577</v>
      </c>
      <c r="L238" s="86">
        <f t="shared" ca="1" si="94"/>
        <v>524653.43650705577</v>
      </c>
      <c r="M238" s="86">
        <f t="shared" ca="1" si="95"/>
        <v>0</v>
      </c>
      <c r="N238" s="86">
        <f t="shared" ca="1" si="96"/>
        <v>0</v>
      </c>
      <c r="O238" s="87">
        <f t="shared" ca="1" si="97"/>
        <v>0</v>
      </c>
      <c r="P238" s="48">
        <f t="shared" ca="1" si="110"/>
        <v>1575116.5345275193</v>
      </c>
      <c r="Q238" s="49">
        <f t="shared" si="111"/>
        <v>0.99</v>
      </c>
      <c r="R238" s="49">
        <f t="shared" si="112"/>
        <v>0.97</v>
      </c>
      <c r="S238" s="50">
        <f t="array" aca="1" ref="S238" ca="1">IF($U238=0,0,SUM(OFFSET($AH238,0,$W238,1,$U238)/OFFSET($AH$3,0,0,1,$U238)))</f>
        <v>1640233.8170649998</v>
      </c>
      <c r="T238" s="51">
        <f t="array" aca="1" ref="T238" ca="1">IF(U238=0,0,SUM(OFFSET(AH238,0,W238,1,U238)))</f>
        <v>1720983.8952385031</v>
      </c>
      <c r="U238" s="51">
        <f t="shared" ca="1" si="104"/>
        <v>3</v>
      </c>
      <c r="V238" s="46">
        <f t="shared" ca="1" si="101"/>
        <v>5753935.3621686762</v>
      </c>
      <c r="W238" s="52">
        <f t="shared" ca="1" si="98"/>
        <v>10</v>
      </c>
      <c r="X238" s="55">
        <v>306</v>
      </c>
      <c r="Y238" s="19">
        <v>13</v>
      </c>
      <c r="Z238" s="44">
        <v>3.0940239000000001E-2</v>
      </c>
      <c r="AA238" s="17">
        <v>44114</v>
      </c>
      <c r="AB238" s="19">
        <v>26</v>
      </c>
      <c r="AC238" s="19">
        <v>250000</v>
      </c>
      <c r="AD238" s="18" t="s">
        <v>17</v>
      </c>
      <c r="AE238" s="18" t="s">
        <v>26</v>
      </c>
      <c r="AF238" s="20">
        <f t="shared" ca="1" si="102"/>
        <v>7474919.2574071791</v>
      </c>
      <c r="AG238" s="40"/>
      <c r="AH238" s="19">
        <f t="shared" ca="1" si="115"/>
        <v>595224.45035212499</v>
      </c>
      <c r="AI238" s="19">
        <f t="shared" ca="1" si="115"/>
        <v>567023.96951557498</v>
      </c>
      <c r="AJ238" s="19">
        <f t="shared" ca="1" si="115"/>
        <v>571432.95357307501</v>
      </c>
      <c r="AK238" s="19">
        <f t="shared" ca="1" si="115"/>
        <v>573316.44062220014</v>
      </c>
      <c r="AL238" s="19">
        <f t="shared" ca="1" si="115"/>
        <v>574436.47727400006</v>
      </c>
      <c r="AM238" s="19">
        <f t="shared" ca="1" si="115"/>
        <v>596881.300150575</v>
      </c>
      <c r="AN238" s="19">
        <f t="shared" ca="1" si="115"/>
        <v>573456.44520367496</v>
      </c>
      <c r="AO238" s="19">
        <f t="shared" ca="1" si="115"/>
        <v>557565.53845327499</v>
      </c>
      <c r="AP238" s="19">
        <f t="shared" ca="1" si="115"/>
        <v>576010.56193312502</v>
      </c>
      <c r="AQ238" s="19">
        <f t="shared" ca="1" si="115"/>
        <v>568587.22509105003</v>
      </c>
      <c r="AR238" s="19">
        <f t="shared" ca="1" si="115"/>
        <v>572593.82156932936</v>
      </c>
      <c r="AS238" s="19">
        <f t="shared" ca="1" si="115"/>
        <v>573660.42729606223</v>
      </c>
      <c r="AT238" s="19">
        <f t="shared" ca="1" si="115"/>
        <v>574729.64637311152</v>
      </c>
      <c r="AU238" s="19" t="str">
        <f t="shared" ca="1" si="115"/>
        <v/>
      </c>
      <c r="AV238" s="19" t="str">
        <f t="shared" ca="1" si="115"/>
        <v/>
      </c>
      <c r="AW238" s="19" t="str">
        <f t="shared" ca="1" si="115"/>
        <v/>
      </c>
      <c r="AX238" s="19" t="str">
        <f t="shared" ca="1" si="113"/>
        <v/>
      </c>
      <c r="AY238" s="19" t="str">
        <f t="shared" ca="1" si="113"/>
        <v/>
      </c>
      <c r="AZ238" s="19" t="str">
        <f t="shared" ca="1" si="113"/>
        <v/>
      </c>
      <c r="BA238" s="19" t="str">
        <f t="shared" ca="1" si="113"/>
        <v/>
      </c>
      <c r="BB238" s="19" t="str">
        <f t="shared" ca="1" si="113"/>
        <v/>
      </c>
      <c r="BC238" s="19" t="str">
        <f t="shared" ca="1" si="113"/>
        <v/>
      </c>
      <c r="BD238" s="19" t="str">
        <f t="shared" ca="1" si="113"/>
        <v/>
      </c>
      <c r="BE238" s="19" t="str">
        <f t="shared" ca="1" si="113"/>
        <v/>
      </c>
      <c r="BF238" s="19" t="str">
        <f t="shared" ca="1" si="113"/>
        <v/>
      </c>
      <c r="BG238" s="19" t="str">
        <f t="shared" ca="1" si="113"/>
        <v/>
      </c>
      <c r="BH238" s="19" t="str">
        <f t="shared" ca="1" si="113"/>
        <v/>
      </c>
      <c r="BI238" s="19" t="str">
        <f t="shared" ca="1" si="113"/>
        <v/>
      </c>
      <c r="BJ238" s="19" t="str">
        <f t="shared" ca="1" si="113"/>
        <v/>
      </c>
      <c r="BK238" s="19" t="str">
        <f t="shared" ca="1" si="113"/>
        <v/>
      </c>
      <c r="BL238" s="19" t="str">
        <f t="shared" ca="1" si="114"/>
        <v/>
      </c>
      <c r="BM238" s="19" t="str">
        <f t="shared" ca="1" si="114"/>
        <v/>
      </c>
      <c r="BN238" s="19" t="str">
        <f t="shared" ca="1" si="114"/>
        <v/>
      </c>
      <c r="BO238" s="19" t="str">
        <f t="shared" ca="1" si="114"/>
        <v/>
      </c>
      <c r="BP238" s="19" t="str">
        <f t="shared" ca="1" si="114"/>
        <v/>
      </c>
      <c r="BQ238" s="20" t="str">
        <f t="shared" ca="1" si="114"/>
        <v/>
      </c>
    </row>
    <row r="239" spans="10:69" x14ac:dyDescent="0.25">
      <c r="J239" s="85">
        <f t="shared" ca="1" si="92"/>
        <v>0</v>
      </c>
      <c r="K239" s="86">
        <f t="shared" ca="1" si="93"/>
        <v>0</v>
      </c>
      <c r="L239" s="86">
        <f t="shared" ca="1" si="94"/>
        <v>0</v>
      </c>
      <c r="M239" s="86">
        <f t="shared" ca="1" si="95"/>
        <v>0</v>
      </c>
      <c r="N239" s="86">
        <f t="shared" ca="1" si="96"/>
        <v>0</v>
      </c>
      <c r="O239" s="87">
        <f t="shared" ca="1" si="97"/>
        <v>0</v>
      </c>
      <c r="P239" s="48">
        <f t="shared" ca="1" si="110"/>
        <v>0</v>
      </c>
      <c r="Q239" s="49">
        <f t="shared" si="111"/>
        <v>0.97</v>
      </c>
      <c r="R239" s="49">
        <f t="shared" si="112"/>
        <v>0.97</v>
      </c>
      <c r="S239" s="50">
        <f t="array" aca="1" ref="S239" ca="1">IF($U239=0,0,SUM(OFFSET($AH239,0,$W239,1,$U239)/OFFSET($AH$3,0,0,1,$U239)))</f>
        <v>0</v>
      </c>
      <c r="T239" s="51">
        <f t="array" aca="1" ref="T239" ca="1">IF(U239=0,0,SUM(OFFSET(AH239,0,W239,1,U239)))</f>
        <v>0</v>
      </c>
      <c r="U239" s="51">
        <f t="shared" ca="1" si="104"/>
        <v>0</v>
      </c>
      <c r="V239" s="46">
        <f t="shared" ca="1" si="101"/>
        <v>6387132.634090499</v>
      </c>
      <c r="W239" s="52">
        <f t="shared" ca="1" si="98"/>
        <v>10</v>
      </c>
      <c r="X239" s="55">
        <v>193</v>
      </c>
      <c r="Y239" s="19">
        <v>4</v>
      </c>
      <c r="Z239" s="44">
        <v>4.2889905999999998E-2</v>
      </c>
      <c r="AA239" s="17">
        <v>44115</v>
      </c>
      <c r="AB239" s="19">
        <v>13</v>
      </c>
      <c r="AC239" s="19">
        <v>500000</v>
      </c>
      <c r="AD239" s="18" t="s">
        <v>17</v>
      </c>
      <c r="AE239" s="18" t="s">
        <v>22</v>
      </c>
      <c r="AF239" s="20">
        <f t="shared" ca="1" si="102"/>
        <v>6387132.634090499</v>
      </c>
      <c r="AG239" s="40"/>
      <c r="AH239" s="19">
        <f t="shared" ca="1" si="115"/>
        <v>1638347.2303034002</v>
      </c>
      <c r="AI239" s="19">
        <f t="shared" ca="1" si="115"/>
        <v>1580758.9535172</v>
      </c>
      <c r="AJ239" s="19">
        <f t="shared" ca="1" si="115"/>
        <v>1584260.9143420998</v>
      </c>
      <c r="AK239" s="19">
        <f t="shared" ca="1" si="115"/>
        <v>1583765.5359277998</v>
      </c>
      <c r="AL239" s="19" t="str">
        <f t="shared" ca="1" si="115"/>
        <v/>
      </c>
      <c r="AM239" s="19" t="str">
        <f t="shared" ca="1" si="115"/>
        <v/>
      </c>
      <c r="AN239" s="19" t="str">
        <f t="shared" ca="1" si="115"/>
        <v/>
      </c>
      <c r="AO239" s="19" t="str">
        <f t="shared" ca="1" si="115"/>
        <v/>
      </c>
      <c r="AP239" s="19" t="str">
        <f t="shared" ca="1" si="115"/>
        <v/>
      </c>
      <c r="AQ239" s="19" t="str">
        <f t="shared" ca="1" si="115"/>
        <v/>
      </c>
      <c r="AR239" s="19" t="str">
        <f t="shared" ca="1" si="115"/>
        <v/>
      </c>
      <c r="AS239" s="19" t="str">
        <f t="shared" ca="1" si="115"/>
        <v/>
      </c>
      <c r="AT239" s="19" t="str">
        <f t="shared" ca="1" si="115"/>
        <v/>
      </c>
      <c r="AU239" s="19" t="str">
        <f t="shared" ca="1" si="115"/>
        <v/>
      </c>
      <c r="AV239" s="19" t="str">
        <f t="shared" ca="1" si="115"/>
        <v/>
      </c>
      <c r="AW239" s="19" t="str">
        <f t="shared" ca="1" si="115"/>
        <v/>
      </c>
      <c r="AX239" s="19" t="str">
        <f t="shared" ca="1" si="113"/>
        <v/>
      </c>
      <c r="AY239" s="19" t="str">
        <f t="shared" ca="1" si="113"/>
        <v/>
      </c>
      <c r="AZ239" s="19" t="str">
        <f t="shared" ca="1" si="113"/>
        <v/>
      </c>
      <c r="BA239" s="19" t="str">
        <f t="shared" ca="1" si="113"/>
        <v/>
      </c>
      <c r="BB239" s="19" t="str">
        <f t="shared" ca="1" si="113"/>
        <v/>
      </c>
      <c r="BC239" s="19" t="str">
        <f t="shared" ca="1" si="113"/>
        <v/>
      </c>
      <c r="BD239" s="19" t="str">
        <f t="shared" ca="1" si="113"/>
        <v/>
      </c>
      <c r="BE239" s="19" t="str">
        <f t="shared" ca="1" si="113"/>
        <v/>
      </c>
      <c r="BF239" s="19" t="str">
        <f t="shared" ca="1" si="113"/>
        <v/>
      </c>
      <c r="BG239" s="19" t="str">
        <f t="shared" ca="1" si="113"/>
        <v/>
      </c>
      <c r="BH239" s="19" t="str">
        <f t="shared" ca="1" si="113"/>
        <v/>
      </c>
      <c r="BI239" s="19" t="str">
        <f t="shared" ca="1" si="113"/>
        <v/>
      </c>
      <c r="BJ239" s="19" t="str">
        <f t="shared" ca="1" si="113"/>
        <v/>
      </c>
      <c r="BK239" s="19" t="str">
        <f t="shared" ca="1" si="113"/>
        <v/>
      </c>
      <c r="BL239" s="19" t="str">
        <f t="shared" ca="1" si="114"/>
        <v/>
      </c>
      <c r="BM239" s="19" t="str">
        <f t="shared" ca="1" si="114"/>
        <v/>
      </c>
      <c r="BN239" s="19" t="str">
        <f t="shared" ca="1" si="114"/>
        <v/>
      </c>
      <c r="BO239" s="19" t="str">
        <f t="shared" ca="1" si="114"/>
        <v/>
      </c>
      <c r="BP239" s="19" t="str">
        <f t="shared" ca="1" si="114"/>
        <v/>
      </c>
      <c r="BQ239" s="20" t="str">
        <f t="shared" ca="1" si="114"/>
        <v/>
      </c>
    </row>
    <row r="240" spans="10:69" x14ac:dyDescent="0.25">
      <c r="J240" s="85">
        <f t="shared" ca="1" si="92"/>
        <v>0</v>
      </c>
      <c r="K240" s="86">
        <f t="shared" ca="1" si="93"/>
        <v>0</v>
      </c>
      <c r="L240" s="86">
        <f t="shared" ca="1" si="94"/>
        <v>0</v>
      </c>
      <c r="M240" s="86">
        <f t="shared" ca="1" si="95"/>
        <v>0</v>
      </c>
      <c r="N240" s="86">
        <f t="shared" ca="1" si="96"/>
        <v>0</v>
      </c>
      <c r="O240" s="87">
        <f t="shared" ca="1" si="97"/>
        <v>0</v>
      </c>
      <c r="P240" s="48">
        <f t="shared" ca="1" si="110"/>
        <v>0</v>
      </c>
      <c r="Q240" s="49">
        <f t="shared" si="111"/>
        <v>0.97</v>
      </c>
      <c r="R240" s="49">
        <f t="shared" si="112"/>
        <v>0.5</v>
      </c>
      <c r="S240" s="50">
        <f t="array" aca="1" ref="S240" ca="1">IF($U240=0,0,SUM(OFFSET($AH240,0,$W240,1,$U240)/OFFSET($AH$3,0,0,1,$U240)))</f>
        <v>0</v>
      </c>
      <c r="T240" s="51">
        <f t="array" aca="1" ref="T240" ca="1">IF(U240=0,0,SUM(OFFSET(AH240,0,W240,1,U240)))</f>
        <v>0</v>
      </c>
      <c r="U240" s="51">
        <f t="shared" ca="1" si="104"/>
        <v>0</v>
      </c>
      <c r="V240" s="46">
        <f t="shared" ca="1" si="101"/>
        <v>2930555.0637115999</v>
      </c>
      <c r="W240" s="52">
        <f t="shared" ca="1" si="98"/>
        <v>10</v>
      </c>
      <c r="X240" s="55">
        <v>82</v>
      </c>
      <c r="Y240" s="19">
        <v>9</v>
      </c>
      <c r="Z240" s="44">
        <v>3.6397285000000001E-2</v>
      </c>
      <c r="AA240" s="17">
        <v>44117</v>
      </c>
      <c r="AB240" s="19">
        <v>13</v>
      </c>
      <c r="AC240" s="19">
        <v>100000</v>
      </c>
      <c r="AD240" s="18" t="s">
        <v>19</v>
      </c>
      <c r="AE240" s="18" t="s">
        <v>22</v>
      </c>
      <c r="AF240" s="20">
        <f t="shared" ca="1" si="102"/>
        <v>2930555.0637115999</v>
      </c>
      <c r="AG240" s="40"/>
      <c r="AH240" s="19">
        <f t="shared" ca="1" si="115"/>
        <v>330525.2009764</v>
      </c>
      <c r="AI240" s="19">
        <f t="shared" ca="1" si="115"/>
        <v>323114.7137504</v>
      </c>
      <c r="AJ240" s="19">
        <f t="shared" ca="1" si="115"/>
        <v>328750.10538695002</v>
      </c>
      <c r="AK240" s="19">
        <f t="shared" ca="1" si="115"/>
        <v>326138.60018819995</v>
      </c>
      <c r="AL240" s="19">
        <f t="shared" ca="1" si="115"/>
        <v>319561.24681585003</v>
      </c>
      <c r="AM240" s="19">
        <f t="shared" ca="1" si="115"/>
        <v>335098.51983665</v>
      </c>
      <c r="AN240" s="19">
        <f t="shared" ca="1" si="115"/>
        <v>327020.50640374998</v>
      </c>
      <c r="AO240" s="19">
        <f t="shared" ca="1" si="115"/>
        <v>317848.02661090001</v>
      </c>
      <c r="AP240" s="19">
        <f t="shared" ca="1" si="115"/>
        <v>322498.14374250005</v>
      </c>
      <c r="AQ240" s="19" t="str">
        <f t="shared" ca="1" si="115"/>
        <v/>
      </c>
      <c r="AR240" s="19" t="str">
        <f t="shared" ca="1" si="115"/>
        <v/>
      </c>
      <c r="AS240" s="19" t="str">
        <f t="shared" ca="1" si="115"/>
        <v/>
      </c>
      <c r="AT240" s="19" t="str">
        <f t="shared" ca="1" si="115"/>
        <v/>
      </c>
      <c r="AU240" s="19" t="str">
        <f t="shared" ca="1" si="115"/>
        <v/>
      </c>
      <c r="AV240" s="19" t="str">
        <f t="shared" ca="1" si="115"/>
        <v/>
      </c>
      <c r="AW240" s="19" t="str">
        <f t="shared" ca="1" si="115"/>
        <v/>
      </c>
      <c r="AX240" s="19" t="str">
        <f t="shared" ca="1" si="113"/>
        <v/>
      </c>
      <c r="AY240" s="19" t="str">
        <f t="shared" ca="1" si="113"/>
        <v/>
      </c>
      <c r="AZ240" s="19" t="str">
        <f t="shared" ca="1" si="113"/>
        <v/>
      </c>
      <c r="BA240" s="19" t="str">
        <f t="shared" ca="1" si="113"/>
        <v/>
      </c>
      <c r="BB240" s="19" t="str">
        <f t="shared" ca="1" si="113"/>
        <v/>
      </c>
      <c r="BC240" s="19" t="str">
        <f t="shared" ca="1" si="113"/>
        <v/>
      </c>
      <c r="BD240" s="19" t="str">
        <f t="shared" ca="1" si="113"/>
        <v/>
      </c>
      <c r="BE240" s="19" t="str">
        <f t="shared" ca="1" si="113"/>
        <v/>
      </c>
      <c r="BF240" s="19" t="str">
        <f t="shared" ca="1" si="113"/>
        <v/>
      </c>
      <c r="BG240" s="19" t="str">
        <f t="shared" ca="1" si="113"/>
        <v/>
      </c>
      <c r="BH240" s="19" t="str">
        <f t="shared" ca="1" si="113"/>
        <v/>
      </c>
      <c r="BI240" s="19" t="str">
        <f t="shared" ca="1" si="113"/>
        <v/>
      </c>
      <c r="BJ240" s="19" t="str">
        <f t="shared" ca="1" si="113"/>
        <v/>
      </c>
      <c r="BK240" s="19" t="str">
        <f t="shared" ca="1" si="113"/>
        <v/>
      </c>
      <c r="BL240" s="19" t="str">
        <f t="shared" ca="1" si="114"/>
        <v/>
      </c>
      <c r="BM240" s="19" t="str">
        <f t="shared" ca="1" si="114"/>
        <v/>
      </c>
      <c r="BN240" s="19" t="str">
        <f t="shared" ca="1" si="114"/>
        <v/>
      </c>
      <c r="BO240" s="19" t="str">
        <f t="shared" ca="1" si="114"/>
        <v/>
      </c>
      <c r="BP240" s="19" t="str">
        <f t="shared" ca="1" si="114"/>
        <v/>
      </c>
      <c r="BQ240" s="20" t="str">
        <f t="shared" ca="1" si="114"/>
        <v/>
      </c>
    </row>
    <row r="241" spans="10:69" x14ac:dyDescent="0.25">
      <c r="J241" s="85">
        <f t="shared" ca="1" si="92"/>
        <v>0</v>
      </c>
      <c r="K241" s="86">
        <f t="shared" ca="1" si="93"/>
        <v>0</v>
      </c>
      <c r="L241" s="86">
        <f t="shared" ca="1" si="94"/>
        <v>0</v>
      </c>
      <c r="M241" s="86">
        <f t="shared" ca="1" si="95"/>
        <v>0</v>
      </c>
      <c r="N241" s="86">
        <f t="shared" ca="1" si="96"/>
        <v>0</v>
      </c>
      <c r="O241" s="87">
        <f t="shared" ca="1" si="97"/>
        <v>0</v>
      </c>
      <c r="P241" s="48">
        <f t="shared" ca="1" si="110"/>
        <v>0</v>
      </c>
      <c r="Q241" s="49">
        <f t="shared" si="111"/>
        <v>1</v>
      </c>
      <c r="R241" s="49">
        <f t="shared" si="112"/>
        <v>0.5</v>
      </c>
      <c r="S241" s="50">
        <f t="array" aca="1" ref="S241" ca="1">IF($U241=0,0,SUM(OFFSET($AH241,0,$W241,1,$U241)/OFFSET($AH$3,0,0,1,$U241)))</f>
        <v>0</v>
      </c>
      <c r="T241" s="51">
        <f t="array" aca="1" ref="T241" ca="1">IF(U241=0,0,SUM(OFFSET(AH241,0,W241,1,U241)))</f>
        <v>0</v>
      </c>
      <c r="U241" s="51">
        <f t="shared" ca="1" si="104"/>
        <v>0</v>
      </c>
      <c r="V241" s="46">
        <f t="shared" ca="1" si="101"/>
        <v>4754987.3852218799</v>
      </c>
      <c r="W241" s="52">
        <f t="shared" ca="1" si="98"/>
        <v>10</v>
      </c>
      <c r="X241" s="55">
        <v>104</v>
      </c>
      <c r="Y241" s="19">
        <v>9</v>
      </c>
      <c r="Z241" s="44">
        <v>5.9123771999999998E-2</v>
      </c>
      <c r="AA241" s="17">
        <v>44118</v>
      </c>
      <c r="AB241" s="19">
        <v>12</v>
      </c>
      <c r="AC241" s="19">
        <v>100000</v>
      </c>
      <c r="AD241" s="18" t="s">
        <v>19</v>
      </c>
      <c r="AE241" s="18" t="s">
        <v>21</v>
      </c>
      <c r="AF241" s="20">
        <f t="shared" ca="1" si="102"/>
        <v>4754987.3852218799</v>
      </c>
      <c r="AG241" s="40"/>
      <c r="AH241" s="19">
        <f t="shared" ca="1" si="115"/>
        <v>539931.29313383996</v>
      </c>
      <c r="AI241" s="19">
        <f t="shared" ca="1" si="115"/>
        <v>524867.73850367998</v>
      </c>
      <c r="AJ241" s="19">
        <f t="shared" ca="1" si="115"/>
        <v>530831.55338532</v>
      </c>
      <c r="AK241" s="19">
        <f t="shared" ca="1" si="115"/>
        <v>529779.74148144003</v>
      </c>
      <c r="AL241" s="19">
        <f t="shared" ca="1" si="115"/>
        <v>519095.48464332003</v>
      </c>
      <c r="AM241" s="19">
        <f t="shared" ca="1" si="115"/>
        <v>543443.2451906401</v>
      </c>
      <c r="AN241" s="19">
        <f t="shared" ca="1" si="115"/>
        <v>531725.50481795997</v>
      </c>
      <c r="AO241" s="19">
        <f t="shared" ca="1" si="115"/>
        <v>516312.52869527991</v>
      </c>
      <c r="AP241" s="19">
        <f t="shared" ca="1" si="115"/>
        <v>519000.29537040001</v>
      </c>
      <c r="AQ241" s="19" t="str">
        <f t="shared" ca="1" si="115"/>
        <v/>
      </c>
      <c r="AR241" s="19" t="str">
        <f t="shared" ca="1" si="115"/>
        <v/>
      </c>
      <c r="AS241" s="19" t="str">
        <f t="shared" ca="1" si="115"/>
        <v/>
      </c>
      <c r="AT241" s="19" t="str">
        <f t="shared" ca="1" si="115"/>
        <v/>
      </c>
      <c r="AU241" s="19" t="str">
        <f t="shared" ca="1" si="115"/>
        <v/>
      </c>
      <c r="AV241" s="19" t="str">
        <f t="shared" ca="1" si="115"/>
        <v/>
      </c>
      <c r="AW241" s="19" t="str">
        <f t="shared" ca="1" si="115"/>
        <v/>
      </c>
      <c r="AX241" s="19" t="str">
        <f t="shared" ca="1" si="113"/>
        <v/>
      </c>
      <c r="AY241" s="19" t="str">
        <f t="shared" ca="1" si="113"/>
        <v/>
      </c>
      <c r="AZ241" s="19" t="str">
        <f t="shared" ca="1" si="113"/>
        <v/>
      </c>
      <c r="BA241" s="19" t="str">
        <f t="shared" ca="1" si="113"/>
        <v/>
      </c>
      <c r="BB241" s="19" t="str">
        <f t="shared" ca="1" si="113"/>
        <v/>
      </c>
      <c r="BC241" s="19" t="str">
        <f t="shared" ca="1" si="113"/>
        <v/>
      </c>
      <c r="BD241" s="19" t="str">
        <f t="shared" ca="1" si="113"/>
        <v/>
      </c>
      <c r="BE241" s="19" t="str">
        <f t="shared" ca="1" si="113"/>
        <v/>
      </c>
      <c r="BF241" s="19" t="str">
        <f t="shared" ca="1" si="113"/>
        <v/>
      </c>
      <c r="BG241" s="19" t="str">
        <f t="shared" ca="1" si="113"/>
        <v/>
      </c>
      <c r="BH241" s="19" t="str">
        <f t="shared" ca="1" si="113"/>
        <v/>
      </c>
      <c r="BI241" s="19" t="str">
        <f t="shared" ca="1" si="113"/>
        <v/>
      </c>
      <c r="BJ241" s="19" t="str">
        <f t="shared" ca="1" si="113"/>
        <v/>
      </c>
      <c r="BK241" s="19" t="str">
        <f t="shared" ca="1" si="113"/>
        <v/>
      </c>
      <c r="BL241" s="19" t="str">
        <f t="shared" ca="1" si="114"/>
        <v/>
      </c>
      <c r="BM241" s="19" t="str">
        <f t="shared" ca="1" si="114"/>
        <v/>
      </c>
      <c r="BN241" s="19" t="str">
        <f t="shared" ca="1" si="114"/>
        <v/>
      </c>
      <c r="BO241" s="19" t="str">
        <f t="shared" ca="1" si="114"/>
        <v/>
      </c>
      <c r="BP241" s="19" t="str">
        <f t="shared" ca="1" si="114"/>
        <v/>
      </c>
      <c r="BQ241" s="20" t="str">
        <f t="shared" ca="1" si="114"/>
        <v/>
      </c>
    </row>
    <row r="242" spans="10:69" x14ac:dyDescent="0.25">
      <c r="J242" s="85">
        <f t="shared" ca="1" si="92"/>
        <v>399412.80821189191</v>
      </c>
      <c r="K242" s="86">
        <f t="shared" ca="1" si="93"/>
        <v>381270.26093210455</v>
      </c>
      <c r="L242" s="86">
        <f t="shared" ca="1" si="94"/>
        <v>381270.26093210455</v>
      </c>
      <c r="M242" s="86">
        <f t="shared" ca="1" si="95"/>
        <v>347370.53496168164</v>
      </c>
      <c r="N242" s="86">
        <f t="shared" ca="1" si="96"/>
        <v>331546.01600435207</v>
      </c>
      <c r="O242" s="87">
        <f t="shared" ca="1" si="97"/>
        <v>316421.94528865919</v>
      </c>
      <c r="P242" s="48">
        <f t="shared" ca="1" si="110"/>
        <v>4606342.1060335413</v>
      </c>
      <c r="Q242" s="49">
        <f t="shared" si="111"/>
        <v>0.97</v>
      </c>
      <c r="R242" s="49">
        <f t="shared" si="112"/>
        <v>0.5</v>
      </c>
      <c r="S242" s="50">
        <f t="array" aca="1" ref="S242" ca="1">IF($U242=0,0,SUM(OFFSET($AH242,0,$W242,1,$U242)/OFFSET($AH$3,0,0,1,$U242)))</f>
        <v>9497612.5897598788</v>
      </c>
      <c r="T242" s="51">
        <f t="array" aca="1" ref="T242" ca="1">IF(U242=0,0,SUM(OFFSET(AH242,0,W242,1,U242)))</f>
        <v>13380172.666770151</v>
      </c>
      <c r="U242" s="51">
        <f t="shared" ca="1" si="104"/>
        <v>16</v>
      </c>
      <c r="V242" s="46">
        <f t="shared" ca="1" si="101"/>
        <v>8467988.4335472006</v>
      </c>
      <c r="W242" s="52">
        <f t="shared" ca="1" si="98"/>
        <v>10</v>
      </c>
      <c r="X242" s="55">
        <v>325</v>
      </c>
      <c r="Y242" s="19">
        <v>26</v>
      </c>
      <c r="Z242" s="44">
        <v>3.8038611999999999E-2</v>
      </c>
      <c r="AA242" s="17">
        <v>44118</v>
      </c>
      <c r="AB242" s="19">
        <v>13</v>
      </c>
      <c r="AC242" s="19">
        <v>250000</v>
      </c>
      <c r="AD242" s="18" t="s">
        <v>19</v>
      </c>
      <c r="AE242" s="18" t="s">
        <v>22</v>
      </c>
      <c r="AF242" s="20">
        <f t="shared" ca="1" si="102"/>
        <v>21848161.100317348</v>
      </c>
      <c r="AG242" s="40"/>
      <c r="AH242" s="19">
        <f t="shared" ca="1" si="115"/>
        <v>868442.43319659994</v>
      </c>
      <c r="AI242" s="19">
        <f t="shared" ca="1" si="115"/>
        <v>844213.7392832</v>
      </c>
      <c r="AJ242" s="19">
        <f t="shared" ca="1" si="115"/>
        <v>853806.12626430008</v>
      </c>
      <c r="AK242" s="19">
        <f t="shared" ca="1" si="115"/>
        <v>852114.35899559991</v>
      </c>
      <c r="AL242" s="19">
        <f t="shared" ca="1" si="115"/>
        <v>834929.46505929995</v>
      </c>
      <c r="AM242" s="19">
        <f t="shared" ca="1" si="115"/>
        <v>874091.16707860003</v>
      </c>
      <c r="AN242" s="19">
        <f t="shared" ca="1" si="115"/>
        <v>855243.98579790001</v>
      </c>
      <c r="AO242" s="19">
        <f t="shared" ca="1" si="115"/>
        <v>830453.27139219991</v>
      </c>
      <c r="AP242" s="19">
        <f t="shared" ca="1" si="115"/>
        <v>834776.35964599997</v>
      </c>
      <c r="AQ242" s="19">
        <f t="shared" ca="1" si="115"/>
        <v>819917.5268334999</v>
      </c>
      <c r="AR242" s="19">
        <f t="shared" ca="1" si="115"/>
        <v>823531.56332348846</v>
      </c>
      <c r="AS242" s="19">
        <f t="shared" ca="1" si="115"/>
        <v>825430.46181177266</v>
      </c>
      <c r="AT242" s="19">
        <f t="shared" ca="1" si="115"/>
        <v>827334.24189587322</v>
      </c>
      <c r="AU242" s="19">
        <f t="shared" ca="1" si="115"/>
        <v>829123.33100003458</v>
      </c>
      <c r="AV242" s="19">
        <f t="shared" ca="1" si="115"/>
        <v>830920.11261008249</v>
      </c>
      <c r="AW242" s="19">
        <f t="shared" ca="1" si="115"/>
        <v>832666.99946865882</v>
      </c>
      <c r="AX242" s="19">
        <f t="shared" ca="1" si="113"/>
        <v>834204.19434617052</v>
      </c>
      <c r="AY242" s="19">
        <f t="shared" ca="1" si="113"/>
        <v>835863.39206072455</v>
      </c>
      <c r="AZ242" s="19">
        <f t="shared" ca="1" si="113"/>
        <v>837428.44939493318</v>
      </c>
      <c r="BA242" s="19">
        <f t="shared" ca="1" si="113"/>
        <v>839005.78545173979</v>
      </c>
      <c r="BB242" s="19">
        <f t="shared" ca="1" si="113"/>
        <v>840495.48552878771</v>
      </c>
      <c r="BC242" s="19">
        <f t="shared" ca="1" si="113"/>
        <v>841998.65828658082</v>
      </c>
      <c r="BD242" s="19">
        <f t="shared" ca="1" si="113"/>
        <v>843466.75190598809</v>
      </c>
      <c r="BE242" s="19">
        <f t="shared" ca="1" si="113"/>
        <v>844855.5955123842</v>
      </c>
      <c r="BF242" s="19">
        <f t="shared" ca="1" si="113"/>
        <v>846259.23334817984</v>
      </c>
      <c r="BG242" s="19">
        <f t="shared" ca="1" si="113"/>
        <v>847588.41082474939</v>
      </c>
      <c r="BH242" s="19" t="str">
        <f t="shared" ca="1" si="113"/>
        <v/>
      </c>
      <c r="BI242" s="19" t="str">
        <f t="shared" ca="1" si="113"/>
        <v/>
      </c>
      <c r="BJ242" s="19" t="str">
        <f t="shared" ca="1" si="113"/>
        <v/>
      </c>
      <c r="BK242" s="19" t="str">
        <f t="shared" ca="1" si="113"/>
        <v/>
      </c>
      <c r="BL242" s="19" t="str">
        <f t="shared" ca="1" si="114"/>
        <v/>
      </c>
      <c r="BM242" s="19" t="str">
        <f t="shared" ca="1" si="114"/>
        <v/>
      </c>
      <c r="BN242" s="19" t="str">
        <f t="shared" ca="1" si="114"/>
        <v/>
      </c>
      <c r="BO242" s="19" t="str">
        <f t="shared" ca="1" si="114"/>
        <v/>
      </c>
      <c r="BP242" s="19" t="str">
        <f t="shared" ca="1" si="114"/>
        <v/>
      </c>
      <c r="BQ242" s="20" t="str">
        <f t="shared" ca="1" si="114"/>
        <v/>
      </c>
    </row>
    <row r="243" spans="10:69" x14ac:dyDescent="0.25">
      <c r="J243" s="85">
        <f t="shared" ca="1" si="92"/>
        <v>0</v>
      </c>
      <c r="K243" s="86">
        <f t="shared" ca="1" si="93"/>
        <v>0</v>
      </c>
      <c r="L243" s="86">
        <f t="shared" ca="1" si="94"/>
        <v>0</v>
      </c>
      <c r="M243" s="86">
        <f t="shared" ca="1" si="95"/>
        <v>0</v>
      </c>
      <c r="N243" s="86">
        <f t="shared" ca="1" si="96"/>
        <v>0</v>
      </c>
      <c r="O243" s="87">
        <f t="shared" ca="1" si="97"/>
        <v>0</v>
      </c>
      <c r="P243" s="48">
        <f t="shared" ca="1" si="110"/>
        <v>0</v>
      </c>
      <c r="Q243" s="49">
        <f t="shared" si="111"/>
        <v>0.98</v>
      </c>
      <c r="R243" s="49">
        <f t="shared" si="112"/>
        <v>0.97</v>
      </c>
      <c r="S243" s="50">
        <f t="array" aca="1" ref="S243" ca="1">IF($U243=0,0,SUM(OFFSET($AH243,0,$W243,1,$U243)/OFFSET($AH$3,0,0,1,$U243)))</f>
        <v>0</v>
      </c>
      <c r="T243" s="51">
        <f t="array" aca="1" ref="T243" ca="1">IF(U243=0,0,SUM(OFFSET(AH243,0,W243,1,U243)))</f>
        <v>0</v>
      </c>
      <c r="U243" s="51">
        <f t="shared" ca="1" si="104"/>
        <v>0</v>
      </c>
      <c r="V243" s="46">
        <f t="shared" ca="1" si="101"/>
        <v>4230225.5684984</v>
      </c>
      <c r="W243" s="52">
        <f t="shared" ca="1" si="98"/>
        <v>10</v>
      </c>
      <c r="X243" s="55">
        <v>165</v>
      </c>
      <c r="Y243" s="19">
        <v>8</v>
      </c>
      <c r="Z243" s="44">
        <v>1.4160149E-2</v>
      </c>
      <c r="AA243" s="17">
        <v>44127</v>
      </c>
      <c r="AB243" s="19">
        <v>80</v>
      </c>
      <c r="AC243" s="19">
        <v>500000</v>
      </c>
      <c r="AD243" s="18" t="s">
        <v>17</v>
      </c>
      <c r="AE243" s="18" t="s">
        <v>20</v>
      </c>
      <c r="AF243" s="20">
        <f t="shared" ca="1" si="102"/>
        <v>4230225.5684984</v>
      </c>
      <c r="AG243" s="40"/>
      <c r="AH243" s="19">
        <f t="shared" ca="1" si="115"/>
        <v>538170.62289400003</v>
      </c>
      <c r="AI243" s="19">
        <f t="shared" ca="1" si="115"/>
        <v>533482.19756010012</v>
      </c>
      <c r="AJ243" s="19">
        <f t="shared" ca="1" si="115"/>
        <v>526484.95993175008</v>
      </c>
      <c r="AK243" s="19">
        <f t="shared" ca="1" si="115"/>
        <v>523807.27575585007</v>
      </c>
      <c r="AL243" s="19">
        <f t="shared" ca="1" si="115"/>
        <v>528233.73833325005</v>
      </c>
      <c r="AM243" s="19">
        <f t="shared" ca="1" si="115"/>
        <v>541071.32941665</v>
      </c>
      <c r="AN243" s="19">
        <f t="shared" ca="1" si="115"/>
        <v>520954.00573234993</v>
      </c>
      <c r="AO243" s="19">
        <f t="shared" ca="1" si="115"/>
        <v>518021.43887445005</v>
      </c>
      <c r="AP243" s="19" t="str">
        <f t="shared" ca="1" si="115"/>
        <v/>
      </c>
      <c r="AQ243" s="19" t="str">
        <f t="shared" ca="1" si="115"/>
        <v/>
      </c>
      <c r="AR243" s="19" t="str">
        <f t="shared" ca="1" si="115"/>
        <v/>
      </c>
      <c r="AS243" s="19" t="str">
        <f t="shared" ca="1" si="115"/>
        <v/>
      </c>
      <c r="AT243" s="19" t="str">
        <f t="shared" ca="1" si="115"/>
        <v/>
      </c>
      <c r="AU243" s="19" t="str">
        <f t="shared" ca="1" si="115"/>
        <v/>
      </c>
      <c r="AV243" s="19" t="str">
        <f t="shared" ca="1" si="115"/>
        <v/>
      </c>
      <c r="AW243" s="19" t="str">
        <f t="shared" ca="1" si="115"/>
        <v/>
      </c>
      <c r="AX243" s="19" t="str">
        <f t="shared" ca="1" si="113"/>
        <v/>
      </c>
      <c r="AY243" s="19" t="str">
        <f t="shared" ca="1" si="113"/>
        <v/>
      </c>
      <c r="AZ243" s="19" t="str">
        <f t="shared" ca="1" si="113"/>
        <v/>
      </c>
      <c r="BA243" s="19" t="str">
        <f t="shared" ca="1" si="113"/>
        <v/>
      </c>
      <c r="BB243" s="19" t="str">
        <f t="shared" ca="1" si="113"/>
        <v/>
      </c>
      <c r="BC243" s="19" t="str">
        <f t="shared" ca="1" si="113"/>
        <v/>
      </c>
      <c r="BD243" s="19" t="str">
        <f t="shared" ca="1" si="113"/>
        <v/>
      </c>
      <c r="BE243" s="19" t="str">
        <f t="shared" ca="1" si="113"/>
        <v/>
      </c>
      <c r="BF243" s="19" t="str">
        <f t="shared" ca="1" si="113"/>
        <v/>
      </c>
      <c r="BG243" s="19" t="str">
        <f t="shared" ca="1" si="113"/>
        <v/>
      </c>
      <c r="BH243" s="19" t="str">
        <f t="shared" ca="1" si="113"/>
        <v/>
      </c>
      <c r="BI243" s="19" t="str">
        <f t="shared" ca="1" si="113"/>
        <v/>
      </c>
      <c r="BJ243" s="19" t="str">
        <f t="shared" ca="1" si="113"/>
        <v/>
      </c>
      <c r="BK243" s="19" t="str">
        <f t="shared" ca="1" si="113"/>
        <v/>
      </c>
      <c r="BL243" s="19" t="str">
        <f t="shared" ca="1" si="113"/>
        <v/>
      </c>
      <c r="BM243" s="19" t="str">
        <f t="shared" ca="1" si="113"/>
        <v/>
      </c>
      <c r="BN243" s="19" t="str">
        <f t="shared" ca="1" si="114"/>
        <v/>
      </c>
      <c r="BO243" s="19" t="str">
        <f t="shared" ca="1" si="114"/>
        <v/>
      </c>
      <c r="BP243" s="19" t="str">
        <f t="shared" ca="1" si="114"/>
        <v/>
      </c>
      <c r="BQ243" s="20" t="str">
        <f t="shared" ca="1" si="114"/>
        <v/>
      </c>
    </row>
    <row r="244" spans="10:69" x14ac:dyDescent="0.25">
      <c r="J244" s="85">
        <f t="shared" ca="1" si="92"/>
        <v>499776.1785032053</v>
      </c>
      <c r="K244" s="86">
        <f t="shared" ca="1" si="93"/>
        <v>477063.04509830446</v>
      </c>
      <c r="L244" s="86">
        <f t="shared" ca="1" si="94"/>
        <v>477063.04509830446</v>
      </c>
      <c r="M244" s="86">
        <f t="shared" ca="1" si="95"/>
        <v>434626.23825028667</v>
      </c>
      <c r="N244" s="86">
        <f t="shared" ca="1" si="96"/>
        <v>414817.95583530475</v>
      </c>
      <c r="O244" s="87">
        <f t="shared" ca="1" si="97"/>
        <v>395887.34802971687</v>
      </c>
      <c r="P244" s="48">
        <f t="shared" ca="1" si="110"/>
        <v>7687323.7397959037</v>
      </c>
      <c r="Q244" s="49">
        <f t="shared" si="111"/>
        <v>0.97</v>
      </c>
      <c r="R244" s="49">
        <f t="shared" si="112"/>
        <v>0.5</v>
      </c>
      <c r="S244" s="50">
        <f t="array" aca="1" ref="S244" ca="1">IF($U244=0,0,SUM(OFFSET($AH244,0,$W244,1,$U244)/OFFSET($AH$3,0,0,1,$U244)))</f>
        <v>15850152.040816296</v>
      </c>
      <c r="T244" s="51">
        <f t="array" aca="1" ref="T244" ca="1">IF(U244=0,0,SUM(OFFSET(AH244,0,W244,1,U244)))</f>
        <v>27427636.409310393</v>
      </c>
      <c r="U244" s="51">
        <f t="shared" ca="1" si="104"/>
        <v>26</v>
      </c>
      <c r="V244" s="46">
        <f t="shared" ca="1" si="101"/>
        <v>10608005.174712168</v>
      </c>
      <c r="W244" s="52">
        <f t="shared" ca="1" si="98"/>
        <v>10</v>
      </c>
      <c r="X244" s="55">
        <v>50</v>
      </c>
      <c r="Y244" s="19">
        <v>36</v>
      </c>
      <c r="Z244" s="44">
        <v>4.7559928000000001E-2</v>
      </c>
      <c r="AA244" s="17">
        <v>44128</v>
      </c>
      <c r="AB244" s="19">
        <v>13</v>
      </c>
      <c r="AC244" s="19">
        <v>250000</v>
      </c>
      <c r="AD244" s="18" t="s">
        <v>19</v>
      </c>
      <c r="AE244" s="18" t="s">
        <v>22</v>
      </c>
      <c r="AF244" s="20">
        <f t="shared" ca="1" si="102"/>
        <v>38035641.584022559</v>
      </c>
      <c r="AG244" s="40"/>
      <c r="AH244" s="19">
        <f t="shared" ca="1" si="115"/>
        <v>1069321.9641754001</v>
      </c>
      <c r="AI244" s="19">
        <f t="shared" ca="1" si="115"/>
        <v>1093666.7023204002</v>
      </c>
      <c r="AJ244" s="19">
        <f t="shared" ca="1" si="115"/>
        <v>1074957.8156434</v>
      </c>
      <c r="AK244" s="19">
        <f t="shared" ca="1" si="115"/>
        <v>1066060.5421128001</v>
      </c>
      <c r="AL244" s="19">
        <f t="shared" ca="1" si="115"/>
        <v>1067328.014194</v>
      </c>
      <c r="AM244" s="19">
        <f t="shared" ca="1" si="115"/>
        <v>1075658.1355832</v>
      </c>
      <c r="AN244" s="19">
        <f t="shared" ca="1" si="115"/>
        <v>1069439.6749972</v>
      </c>
      <c r="AO244" s="19">
        <f t="shared" ca="1" si="115"/>
        <v>1031024.3321534001</v>
      </c>
      <c r="AP244" s="19">
        <f t="shared" ca="1" si="115"/>
        <v>1032586.6757882001</v>
      </c>
      <c r="AQ244" s="19">
        <f t="shared" ca="1" si="115"/>
        <v>1027961.3177441692</v>
      </c>
      <c r="AR244" s="19">
        <f t="shared" ca="1" si="115"/>
        <v>1030466.3474292892</v>
      </c>
      <c r="AS244" s="19">
        <f t="shared" ca="1" si="115"/>
        <v>1032816.901759216</v>
      </c>
      <c r="AT244" s="19">
        <f t="shared" ca="1" si="115"/>
        <v>1035174.1978518572</v>
      </c>
      <c r="AU244" s="19">
        <f t="shared" ca="1" si="115"/>
        <v>1037390.1011432745</v>
      </c>
      <c r="AV244" s="19">
        <f t="shared" ca="1" si="115"/>
        <v>1039616.119443375</v>
      </c>
      <c r="AW244" s="19">
        <f t="shared" ca="1" si="115"/>
        <v>1041780.872406904</v>
      </c>
      <c r="AX244" s="19">
        <f t="shared" ca="1" si="113"/>
        <v>1043686.2096952879</v>
      </c>
      <c r="AY244" s="19">
        <f t="shared" ca="1" si="113"/>
        <v>1045743.2145661289</v>
      </c>
      <c r="AZ244" s="19">
        <f t="shared" ca="1" si="113"/>
        <v>1047683.9223380798</v>
      </c>
      <c r="BA244" s="19">
        <f t="shared" ca="1" si="113"/>
        <v>1049640.2528677061</v>
      </c>
      <c r="BB244" s="19">
        <f t="shared" ca="1" si="113"/>
        <v>1051488.2477673932</v>
      </c>
      <c r="BC244" s="19">
        <f t="shared" ca="1" si="113"/>
        <v>1053353.2990482205</v>
      </c>
      <c r="BD244" s="19">
        <f t="shared" ca="1" si="113"/>
        <v>1055175.151359773</v>
      </c>
      <c r="BE244" s="19">
        <f t="shared" ca="1" si="113"/>
        <v>1056898.946383785</v>
      </c>
      <c r="BF244" s="19">
        <f t="shared" ca="1" si="113"/>
        <v>1058641.3829846343</v>
      </c>
      <c r="BG244" s="19">
        <f t="shared" ca="1" si="113"/>
        <v>1060291.6399790791</v>
      </c>
      <c r="BH244" s="19">
        <f t="shared" ca="1" si="113"/>
        <v>1061961.2954855254</v>
      </c>
      <c r="BI244" s="19">
        <f t="shared" ca="1" si="113"/>
        <v>1063596.2456032897</v>
      </c>
      <c r="BJ244" s="19">
        <f t="shared" ca="1" si="113"/>
        <v>1065044.3221451091</v>
      </c>
      <c r="BK244" s="19">
        <f t="shared" ca="1" si="113"/>
        <v>1066617.0545193728</v>
      </c>
      <c r="BL244" s="19">
        <f t="shared" ca="1" si="113"/>
        <v>1068109.6868769075</v>
      </c>
      <c r="BM244" s="19">
        <f t="shared" ca="1" si="113"/>
        <v>1069622.8829752514</v>
      </c>
      <c r="BN244" s="19">
        <f t="shared" ca="1" si="114"/>
        <v>1071060.0611686711</v>
      </c>
      <c r="BO244" s="19">
        <f t="shared" ca="1" si="114"/>
        <v>1072518.0642340207</v>
      </c>
      <c r="BP244" s="19">
        <f t="shared" ca="1" si="114"/>
        <v>1073949.5333322622</v>
      </c>
      <c r="BQ244" s="20">
        <f t="shared" ca="1" si="114"/>
        <v>1075310.4559459791</v>
      </c>
    </row>
    <row r="245" spans="10:69" x14ac:dyDescent="0.25">
      <c r="J245" s="85">
        <f t="shared" ca="1" si="92"/>
        <v>0</v>
      </c>
      <c r="K245" s="86">
        <f t="shared" ca="1" si="93"/>
        <v>0</v>
      </c>
      <c r="L245" s="86">
        <f t="shared" ca="1" si="94"/>
        <v>0</v>
      </c>
      <c r="M245" s="86">
        <f t="shared" ca="1" si="95"/>
        <v>0</v>
      </c>
      <c r="N245" s="86">
        <f t="shared" ca="1" si="96"/>
        <v>0</v>
      </c>
      <c r="O245" s="87">
        <f t="shared" ca="1" si="97"/>
        <v>0</v>
      </c>
      <c r="P245" s="48">
        <f t="shared" ca="1" si="110"/>
        <v>0</v>
      </c>
      <c r="Q245" s="49">
        <f t="shared" si="111"/>
        <v>0.97</v>
      </c>
      <c r="R245" s="49">
        <f t="shared" si="112"/>
        <v>0.93</v>
      </c>
      <c r="S245" s="50">
        <f t="array" aca="1" ref="S245" ca="1">IF($U245=0,0,SUM(OFFSET($AH245,0,$W245,1,$U245)/OFFSET($AH$3,0,0,1,$U245)))</f>
        <v>0</v>
      </c>
      <c r="T245" s="51">
        <f t="array" aca="1" ref="T245" ca="1">IF(U245=0,0,SUM(OFFSET(AH245,0,W245,1,U245)))</f>
        <v>0</v>
      </c>
      <c r="U245" s="51">
        <f t="shared" ca="1" si="104"/>
        <v>0</v>
      </c>
      <c r="V245" s="46">
        <f t="shared" ca="1" si="101"/>
        <v>231540.61050000001</v>
      </c>
      <c r="W245" s="52">
        <f t="shared" ca="1" si="98"/>
        <v>10</v>
      </c>
      <c r="X245" s="55">
        <v>100</v>
      </c>
      <c r="Y245" s="19">
        <v>6</v>
      </c>
      <c r="Z245" s="44">
        <v>5.1453469000000002E-2</v>
      </c>
      <c r="AA245" s="17">
        <v>44128</v>
      </c>
      <c r="AB245" s="19">
        <v>13</v>
      </c>
      <c r="AC245" s="19">
        <v>750000</v>
      </c>
      <c r="AD245" s="18" t="s">
        <v>23</v>
      </c>
      <c r="AE245" s="18" t="s">
        <v>22</v>
      </c>
      <c r="AF245" s="20">
        <f t="shared" ca="1" si="102"/>
        <v>231540.61050000001</v>
      </c>
      <c r="AG245" s="40"/>
      <c r="AH245" s="19">
        <f t="shared" ca="1" si="115"/>
        <v>38590.101750000002</v>
      </c>
      <c r="AI245" s="19">
        <f t="shared" ca="1" si="115"/>
        <v>38590.101750000002</v>
      </c>
      <c r="AJ245" s="19">
        <f t="shared" ca="1" si="115"/>
        <v>38590.101750000002</v>
      </c>
      <c r="AK245" s="19">
        <f t="shared" ca="1" si="115"/>
        <v>38590.101750000002</v>
      </c>
      <c r="AL245" s="19">
        <f t="shared" ca="1" si="115"/>
        <v>38590.101750000002</v>
      </c>
      <c r="AM245" s="19">
        <f t="shared" ca="1" si="115"/>
        <v>38590.101750000002</v>
      </c>
      <c r="AN245" s="19" t="str">
        <f t="shared" ca="1" si="115"/>
        <v/>
      </c>
      <c r="AO245" s="19" t="str">
        <f t="shared" ca="1" si="115"/>
        <v/>
      </c>
      <c r="AP245" s="19" t="str">
        <f t="shared" ca="1" si="115"/>
        <v/>
      </c>
      <c r="AQ245" s="19" t="str">
        <f t="shared" ca="1" si="115"/>
        <v/>
      </c>
      <c r="AR245" s="19" t="str">
        <f t="shared" ca="1" si="115"/>
        <v/>
      </c>
      <c r="AS245" s="19" t="str">
        <f t="shared" ca="1" si="115"/>
        <v/>
      </c>
      <c r="AT245" s="19" t="str">
        <f t="shared" ca="1" si="115"/>
        <v/>
      </c>
      <c r="AU245" s="19" t="str">
        <f t="shared" ca="1" si="115"/>
        <v/>
      </c>
      <c r="AV245" s="19" t="str">
        <f t="shared" ca="1" si="115"/>
        <v/>
      </c>
      <c r="AW245" s="19" t="str">
        <f t="shared" ref="AW245:BL260" ca="1" si="116">IF(AW$4&lt;=$Y245,(VLOOKUP(DATE(YEAR($AA245),MONTH($AA245)+AW$4,DAY($AA245)),INDIRECT($AF$3),IF($AD245="USD",2,IF($AD245="EUR",3,IF($AD245="YEN",4,5))),0))*$Z245*$AC245,"")</f>
        <v/>
      </c>
      <c r="AX245" s="19" t="str">
        <f t="shared" ca="1" si="116"/>
        <v/>
      </c>
      <c r="AY245" s="19" t="str">
        <f t="shared" ca="1" si="116"/>
        <v/>
      </c>
      <c r="AZ245" s="19" t="str">
        <f t="shared" ca="1" si="116"/>
        <v/>
      </c>
      <c r="BA245" s="19" t="str">
        <f t="shared" ca="1" si="116"/>
        <v/>
      </c>
      <c r="BB245" s="19" t="str">
        <f t="shared" ca="1" si="116"/>
        <v/>
      </c>
      <c r="BC245" s="19" t="str">
        <f t="shared" ca="1" si="116"/>
        <v/>
      </c>
      <c r="BD245" s="19" t="str">
        <f t="shared" ca="1" si="116"/>
        <v/>
      </c>
      <c r="BE245" s="19" t="str">
        <f t="shared" ca="1" si="116"/>
        <v/>
      </c>
      <c r="BF245" s="19" t="str">
        <f t="shared" ca="1" si="116"/>
        <v/>
      </c>
      <c r="BG245" s="19" t="str">
        <f t="shared" ca="1" si="116"/>
        <v/>
      </c>
      <c r="BH245" s="19" t="str">
        <f t="shared" ca="1" si="116"/>
        <v/>
      </c>
      <c r="BI245" s="19" t="str">
        <f t="shared" ca="1" si="116"/>
        <v/>
      </c>
      <c r="BJ245" s="19" t="str">
        <f t="shared" ca="1" si="116"/>
        <v/>
      </c>
      <c r="BK245" s="19" t="str">
        <f t="shared" ca="1" si="116"/>
        <v/>
      </c>
      <c r="BL245" s="19" t="str">
        <f t="shared" ca="1" si="116"/>
        <v/>
      </c>
      <c r="BM245" s="19" t="str">
        <f t="shared" ref="BM245:BQ260" ca="1" si="117">IF(BM$4&lt;=$Y245,(VLOOKUP(DATE(YEAR($AA245),MONTH($AA245)+BM$4,DAY($AA245)),INDIRECT($AF$3),IF($AD245="USD",2,IF($AD245="EUR",3,IF($AD245="YEN",4,5))),0))*$Z245*$AC245,"")</f>
        <v/>
      </c>
      <c r="BN245" s="19" t="str">
        <f t="shared" ca="1" si="114"/>
        <v/>
      </c>
      <c r="BO245" s="19" t="str">
        <f t="shared" ca="1" si="114"/>
        <v/>
      </c>
      <c r="BP245" s="19" t="str">
        <f t="shared" ca="1" si="114"/>
        <v/>
      </c>
      <c r="BQ245" s="20" t="str">
        <f t="shared" ca="1" si="114"/>
        <v/>
      </c>
    </row>
    <row r="246" spans="10:69" x14ac:dyDescent="0.25">
      <c r="J246" s="85">
        <f t="shared" ca="1" si="92"/>
        <v>8421.0730859836531</v>
      </c>
      <c r="K246" s="86">
        <f t="shared" ca="1" si="93"/>
        <v>8032.9990448563722</v>
      </c>
      <c r="L246" s="86">
        <f t="shared" ca="1" si="94"/>
        <v>8032.9990448563722</v>
      </c>
      <c r="M246" s="86">
        <f t="shared" ca="1" si="95"/>
        <v>7308.9845096937843</v>
      </c>
      <c r="N246" s="86">
        <f t="shared" ca="1" si="96"/>
        <v>6971.5156957427816</v>
      </c>
      <c r="O246" s="87">
        <f t="shared" ca="1" si="97"/>
        <v>6649.336083638229</v>
      </c>
      <c r="P246" s="48">
        <f t="shared" ca="1" si="110"/>
        <v>111427.5046692389</v>
      </c>
      <c r="Q246" s="49">
        <f t="shared" si="111"/>
        <v>0.95</v>
      </c>
      <c r="R246" s="49">
        <f t="shared" si="112"/>
        <v>0.995</v>
      </c>
      <c r="S246" s="50">
        <f t="array" aca="1" ref="S246" ca="1">IF($U246=0,0,SUM(OFFSET($AH246,0,$W246,1,$U246)/OFFSET($AH$3,0,0,1,$U246)))</f>
        <v>117881.51776698112</v>
      </c>
      <c r="T246" s="51">
        <f t="array" aca="1" ref="T246" ca="1">IF(U246=0,0,SUM(OFFSET(AH246,0,W246,1,U246)))</f>
        <v>180546.08606645648</v>
      </c>
      <c r="U246" s="51">
        <f t="shared" ca="1" si="104"/>
        <v>20</v>
      </c>
      <c r="V246" s="46">
        <f t="shared" ca="1" si="101"/>
        <v>90048.583203690971</v>
      </c>
      <c r="W246" s="52">
        <f t="shared" ca="1" si="98"/>
        <v>10</v>
      </c>
      <c r="X246" s="55">
        <v>30</v>
      </c>
      <c r="Y246" s="19">
        <v>30</v>
      </c>
      <c r="Z246" s="44">
        <v>9.2625999999999993E-3</v>
      </c>
      <c r="AA246" s="17">
        <v>44129</v>
      </c>
      <c r="AB246" s="19">
        <v>100</v>
      </c>
      <c r="AC246" s="19">
        <v>1400000</v>
      </c>
      <c r="AD246" s="18" t="s">
        <v>25</v>
      </c>
      <c r="AE246" s="18" t="s">
        <v>18</v>
      </c>
      <c r="AF246" s="20">
        <f t="shared" ca="1" si="102"/>
        <v>270594.66927014739</v>
      </c>
      <c r="AG246" s="40"/>
      <c r="AH246" s="19">
        <f t="shared" ref="AH246:AW261" ca="1" si="118">IF(AH$4&lt;=$Y246,(VLOOKUP(DATE(YEAR($AA246),MONTH($AA246)+AH$4,DAY($AA246)),INDIRECT($AF$3),IF($AD246="USD",2,IF($AD246="EUR",3,IF($AD246="YEN",4,5))),0))*$Z246*$AC246,"")</f>
        <v>9425.5939722000003</v>
      </c>
      <c r="AI246" s="19">
        <f t="shared" ca="1" si="118"/>
        <v>9366.292954479999</v>
      </c>
      <c r="AJ246" s="19">
        <f t="shared" ca="1" si="118"/>
        <v>9305.6043992799987</v>
      </c>
      <c r="AK246" s="19">
        <f t="shared" ca="1" si="118"/>
        <v>9058.1558927999995</v>
      </c>
      <c r="AL246" s="19">
        <f t="shared" ca="1" si="118"/>
        <v>9088.6817173599993</v>
      </c>
      <c r="AM246" s="19">
        <f t="shared" ca="1" si="118"/>
        <v>9023.9602261199998</v>
      </c>
      <c r="AN246" s="19">
        <f t="shared" ca="1" si="118"/>
        <v>8765.0872287999991</v>
      </c>
      <c r="AO246" s="19">
        <f t="shared" ca="1" si="118"/>
        <v>8460.5811063199999</v>
      </c>
      <c r="AP246" s="19">
        <f t="shared" ca="1" si="118"/>
        <v>8661.0997236399999</v>
      </c>
      <c r="AQ246" s="19">
        <f t="shared" ca="1" si="118"/>
        <v>8893.5259826909823</v>
      </c>
      <c r="AR246" s="19">
        <f t="shared" ca="1" si="118"/>
        <v>8908.8316170152375</v>
      </c>
      <c r="AS246" s="19">
        <f t="shared" ca="1" si="118"/>
        <v>8923.1938609883018</v>
      </c>
      <c r="AT246" s="19">
        <f t="shared" ca="1" si="118"/>
        <v>8937.5977207603628</v>
      </c>
      <c r="AU246" s="19">
        <f t="shared" ca="1" si="118"/>
        <v>8951.1379984493724</v>
      </c>
      <c r="AV246" s="19">
        <f t="shared" ca="1" si="118"/>
        <v>8964.7404391943401</v>
      </c>
      <c r="AW246" s="19">
        <f t="shared" ca="1" si="116"/>
        <v>8977.9688404267981</v>
      </c>
      <c r="AX246" s="19">
        <f t="shared" ca="1" si="116"/>
        <v>8989.6122647458305</v>
      </c>
      <c r="AY246" s="19">
        <f t="shared" ca="1" si="116"/>
        <v>9002.1827925636608</v>
      </c>
      <c r="AZ246" s="19">
        <f t="shared" ca="1" si="116"/>
        <v>9014.0428700082211</v>
      </c>
      <c r="BA246" s="19">
        <f t="shared" ca="1" si="116"/>
        <v>9025.998661830532</v>
      </c>
      <c r="BB246" s="19">
        <f t="shared" ca="1" si="116"/>
        <v>9037.2925946426094</v>
      </c>
      <c r="BC246" s="19">
        <f t="shared" ca="1" si="116"/>
        <v>9048.6909747712034</v>
      </c>
      <c r="BD246" s="19">
        <f t="shared" ca="1" si="116"/>
        <v>9059.8255387717254</v>
      </c>
      <c r="BE246" s="19">
        <f t="shared" ca="1" si="116"/>
        <v>9070.3609840975623</v>
      </c>
      <c r="BF246" s="19">
        <f t="shared" ca="1" si="116"/>
        <v>9081.0105319346894</v>
      </c>
      <c r="BG246" s="19">
        <f t="shared" ca="1" si="116"/>
        <v>9091.0968435826107</v>
      </c>
      <c r="BH246" s="19">
        <f t="shared" ca="1" si="116"/>
        <v>9101.3018671666814</v>
      </c>
      <c r="BI246" s="19">
        <f t="shared" ca="1" si="116"/>
        <v>9111.2949117080279</v>
      </c>
      <c r="BJ246" s="19">
        <f t="shared" ca="1" si="116"/>
        <v>9120.1458738478104</v>
      </c>
      <c r="BK246" s="19">
        <f t="shared" ca="1" si="116"/>
        <v>9129.7588799509376</v>
      </c>
      <c r="BL246" s="19" t="str">
        <f t="shared" ca="1" si="116"/>
        <v/>
      </c>
      <c r="BM246" s="19" t="str">
        <f t="shared" ca="1" si="117"/>
        <v/>
      </c>
      <c r="BN246" s="19" t="str">
        <f t="shared" ca="1" si="114"/>
        <v/>
      </c>
      <c r="BO246" s="19" t="str">
        <f t="shared" ca="1" si="114"/>
        <v/>
      </c>
      <c r="BP246" s="19" t="str">
        <f t="shared" ca="1" si="114"/>
        <v/>
      </c>
      <c r="BQ246" s="20" t="str">
        <f t="shared" ca="1" si="114"/>
        <v/>
      </c>
    </row>
    <row r="247" spans="10:69" x14ac:dyDescent="0.25">
      <c r="J247" s="85">
        <f t="shared" ca="1" si="92"/>
        <v>7099.4666429395438</v>
      </c>
      <c r="K247" s="86">
        <f t="shared" ca="1" si="93"/>
        <v>6772.297090812086</v>
      </c>
      <c r="L247" s="86">
        <f t="shared" ca="1" si="94"/>
        <v>6772.297090812086</v>
      </c>
      <c r="M247" s="86">
        <f t="shared" ca="1" si="95"/>
        <v>6161.9096747539606</v>
      </c>
      <c r="N247" s="86">
        <f t="shared" ca="1" si="96"/>
        <v>5877.403346021908</v>
      </c>
      <c r="O247" s="87">
        <f t="shared" ca="1" si="97"/>
        <v>5605.7867259288505</v>
      </c>
      <c r="P247" s="48">
        <f t="shared" ca="1" si="110"/>
        <v>108602.15125982584</v>
      </c>
      <c r="Q247" s="49">
        <f t="shared" si="111"/>
        <v>0.95</v>
      </c>
      <c r="R247" s="49">
        <f t="shared" si="112"/>
        <v>0.995</v>
      </c>
      <c r="S247" s="50">
        <f t="array" aca="1" ref="S247" ca="1">IF($U247=0,0,SUM(OFFSET($AH247,0,$W247,1,$U247)/OFFSET($AH$3,0,0,1,$U247)))</f>
        <v>114892.51654041349</v>
      </c>
      <c r="T247" s="51">
        <f t="array" aca="1" ref="T247" ca="1">IF(U247=0,0,SUM(OFFSET(AH247,0,W247,1,U247)))</f>
        <v>198551.77066055962</v>
      </c>
      <c r="U247" s="51">
        <f t="shared" ca="1" si="104"/>
        <v>26</v>
      </c>
      <c r="V247" s="46">
        <f t="shared" ca="1" si="101"/>
        <v>75916.323985198469</v>
      </c>
      <c r="W247" s="52">
        <f t="shared" ca="1" si="98"/>
        <v>10</v>
      </c>
      <c r="X247" s="55">
        <v>52</v>
      </c>
      <c r="Y247" s="19">
        <v>36</v>
      </c>
      <c r="Z247" s="44">
        <v>7.8089240000000001E-3</v>
      </c>
      <c r="AA247" s="17">
        <v>44129</v>
      </c>
      <c r="AB247" s="19">
        <v>100</v>
      </c>
      <c r="AC247" s="19">
        <v>1400000</v>
      </c>
      <c r="AD247" s="18" t="s">
        <v>25</v>
      </c>
      <c r="AE247" s="18" t="s">
        <v>18</v>
      </c>
      <c r="AF247" s="20">
        <f t="shared" ca="1" si="102"/>
        <v>274468.09464575804</v>
      </c>
      <c r="AG247" s="40"/>
      <c r="AH247" s="19">
        <f t="shared" ca="1" si="118"/>
        <v>7946.3376356280005</v>
      </c>
      <c r="AI247" s="19">
        <f t="shared" ca="1" si="118"/>
        <v>7896.3433423952001</v>
      </c>
      <c r="AJ247" s="19">
        <f t="shared" ca="1" si="118"/>
        <v>7845.179272347199</v>
      </c>
      <c r="AK247" s="19">
        <f t="shared" ca="1" si="118"/>
        <v>7636.5654294720007</v>
      </c>
      <c r="AL247" s="19">
        <f t="shared" ca="1" si="118"/>
        <v>7662.3005194064008</v>
      </c>
      <c r="AM247" s="19">
        <f t="shared" ca="1" si="118"/>
        <v>7607.7364438488003</v>
      </c>
      <c r="AN247" s="19">
        <f t="shared" ca="1" si="118"/>
        <v>7389.4910741120002</v>
      </c>
      <c r="AO247" s="19">
        <f t="shared" ca="1" si="118"/>
        <v>7132.7742593967996</v>
      </c>
      <c r="AP247" s="19">
        <f t="shared" ca="1" si="118"/>
        <v>7301.8234079335998</v>
      </c>
      <c r="AQ247" s="19">
        <f t="shared" ca="1" si="118"/>
        <v>7497.7726006584762</v>
      </c>
      <c r="AR247" s="19">
        <f t="shared" ca="1" si="118"/>
        <v>7510.6761628559043</v>
      </c>
      <c r="AS247" s="19">
        <f t="shared" ca="1" si="118"/>
        <v>7522.7843907460356</v>
      </c>
      <c r="AT247" s="19">
        <f t="shared" ca="1" si="118"/>
        <v>7534.9277032356895</v>
      </c>
      <c r="AU247" s="19">
        <f t="shared" ca="1" si="118"/>
        <v>7546.3429645459446</v>
      </c>
      <c r="AV247" s="19">
        <f t="shared" ca="1" si="118"/>
        <v>7557.8106330182927</v>
      </c>
      <c r="AW247" s="19">
        <f t="shared" ca="1" si="116"/>
        <v>7568.9629638828183</v>
      </c>
      <c r="AX247" s="19">
        <f t="shared" ca="1" si="116"/>
        <v>7578.7790647192014</v>
      </c>
      <c r="AY247" s="19">
        <f t="shared" ca="1" si="116"/>
        <v>7589.3767690753575</v>
      </c>
      <c r="AZ247" s="19">
        <f t="shared" ca="1" si="116"/>
        <v>7599.3755214125713</v>
      </c>
      <c r="BA247" s="19">
        <f t="shared" ca="1" si="116"/>
        <v>7609.4549666763469</v>
      </c>
      <c r="BB247" s="19">
        <f t="shared" ca="1" si="116"/>
        <v>7618.9764253370477</v>
      </c>
      <c r="BC247" s="19">
        <f t="shared" ca="1" si="116"/>
        <v>7628.5859393123146</v>
      </c>
      <c r="BD247" s="19">
        <f t="shared" ca="1" si="116"/>
        <v>7637.9730405639302</v>
      </c>
      <c r="BE247" s="19">
        <f t="shared" ca="1" si="116"/>
        <v>7646.8550490556727</v>
      </c>
      <c r="BF247" s="19">
        <f t="shared" ca="1" si="116"/>
        <v>7655.833252766779</v>
      </c>
      <c r="BG247" s="19">
        <f t="shared" ca="1" si="116"/>
        <v>7664.3366147924444</v>
      </c>
      <c r="BH247" s="19">
        <f t="shared" ca="1" si="116"/>
        <v>7672.9400580574256</v>
      </c>
      <c r="BI247" s="19">
        <f t="shared" ca="1" si="116"/>
        <v>7681.3647903520286</v>
      </c>
      <c r="BJ247" s="19">
        <f t="shared" ca="1" si="116"/>
        <v>7688.8266790956259</v>
      </c>
      <c r="BK247" s="19">
        <f t="shared" ca="1" si="116"/>
        <v>7696.9310163304044</v>
      </c>
      <c r="BL247" s="19">
        <f t="shared" ca="1" si="116"/>
        <v>7704.6226914474209</v>
      </c>
      <c r="BM247" s="19">
        <f t="shared" ca="1" si="117"/>
        <v>7712.4204267443356</v>
      </c>
      <c r="BN247" s="19">
        <f t="shared" ca="1" si="114"/>
        <v>7719.8265152768718</v>
      </c>
      <c r="BO247" s="19">
        <f t="shared" ca="1" si="114"/>
        <v>7727.3400022481801</v>
      </c>
      <c r="BP247" s="19">
        <f t="shared" ca="1" si="114"/>
        <v>7734.7168326888577</v>
      </c>
      <c r="BQ247" s="20">
        <f t="shared" ca="1" si="114"/>
        <v>7741.7301863221428</v>
      </c>
    </row>
    <row r="248" spans="10:69" x14ac:dyDescent="0.25">
      <c r="J248" s="85">
        <f t="shared" ca="1" si="92"/>
        <v>1154613.0857761451</v>
      </c>
      <c r="K248" s="86">
        <f t="shared" ca="1" si="93"/>
        <v>1101643.1391061663</v>
      </c>
      <c r="L248" s="86">
        <f t="shared" ca="1" si="94"/>
        <v>1101643.1391061663</v>
      </c>
      <c r="M248" s="86">
        <f t="shared" ca="1" si="95"/>
        <v>0</v>
      </c>
      <c r="N248" s="86">
        <f t="shared" ca="1" si="96"/>
        <v>0</v>
      </c>
      <c r="O248" s="87">
        <f t="shared" ca="1" si="97"/>
        <v>0</v>
      </c>
      <c r="P248" s="48">
        <f t="shared" ca="1" si="110"/>
        <v>2256256.2248823112</v>
      </c>
      <c r="Q248" s="49">
        <f t="shared" si="111"/>
        <v>0.99</v>
      </c>
      <c r="R248" s="49">
        <f t="shared" si="112"/>
        <v>0.97</v>
      </c>
      <c r="S248" s="50">
        <f t="array" aca="1" ref="S248" ca="1">IF($U248=0,0,SUM(OFFSET($AH248,0,$W248,1,$U248)/OFFSET($AH$3,0,0,1,$U248)))</f>
        <v>2349532.6719590873</v>
      </c>
      <c r="T248" s="51">
        <f t="array" aca="1" ref="T248" ca="1">IF(U248=0,0,SUM(OFFSET(AH248,0,W248,1,U248)))</f>
        <v>2406891.9939993955</v>
      </c>
      <c r="U248" s="51">
        <f t="shared" ca="1" si="104"/>
        <v>2</v>
      </c>
      <c r="V248" s="46">
        <f t="shared" ca="1" si="101"/>
        <v>12062385.647644458</v>
      </c>
      <c r="W248" s="52">
        <f t="shared" ca="1" si="98"/>
        <v>10</v>
      </c>
      <c r="X248" s="55">
        <v>340</v>
      </c>
      <c r="Y248" s="19">
        <v>12</v>
      </c>
      <c r="Z248" s="44">
        <v>3.2450050000000001E-2</v>
      </c>
      <c r="AA248" s="17">
        <v>44131</v>
      </c>
      <c r="AB248" s="19">
        <v>26</v>
      </c>
      <c r="AC248" s="19">
        <v>500000</v>
      </c>
      <c r="AD248" s="18" t="s">
        <v>17</v>
      </c>
      <c r="AE248" s="18" t="s">
        <v>26</v>
      </c>
      <c r="AF248" s="20">
        <f t="shared" ca="1" si="102"/>
        <v>14469277.641643854</v>
      </c>
      <c r="AG248" s="40"/>
      <c r="AH248" s="19">
        <f t="shared" ca="1" si="118"/>
        <v>1224207.3412950002</v>
      </c>
      <c r="AI248" s="19">
        <f t="shared" ca="1" si="118"/>
        <v>1195656.1648024998</v>
      </c>
      <c r="AJ248" s="19">
        <f t="shared" ca="1" si="118"/>
        <v>1227186.2558850001</v>
      </c>
      <c r="AK248" s="19">
        <f t="shared" ca="1" si="118"/>
        <v>1207747.0534325</v>
      </c>
      <c r="AL248" s="19">
        <f t="shared" ca="1" si="118"/>
        <v>1229168.9539399999</v>
      </c>
      <c r="AM248" s="19">
        <f t="shared" ca="1" si="118"/>
        <v>1213112.6692000001</v>
      </c>
      <c r="AN248" s="19">
        <f t="shared" ca="1" si="118"/>
        <v>1192112.6193425001</v>
      </c>
      <c r="AO248" s="19">
        <f t="shared" ca="1" si="118"/>
        <v>1170950.3192349998</v>
      </c>
      <c r="AP248" s="19">
        <f t="shared" ca="1" si="118"/>
        <v>1202241.9024499999</v>
      </c>
      <c r="AQ248" s="19">
        <f t="shared" ca="1" si="118"/>
        <v>1200002.3680619583</v>
      </c>
      <c r="AR248" s="19">
        <f t="shared" ca="1" si="118"/>
        <v>1202346.2311529159</v>
      </c>
      <c r="AS248" s="19">
        <f t="shared" ca="1" si="118"/>
        <v>1204545.7628464799</v>
      </c>
      <c r="AT248" s="19" t="str">
        <f t="shared" ca="1" si="118"/>
        <v/>
      </c>
      <c r="AU248" s="19" t="str">
        <f t="shared" ca="1" si="118"/>
        <v/>
      </c>
      <c r="AV248" s="19" t="str">
        <f t="shared" ca="1" si="118"/>
        <v/>
      </c>
      <c r="AW248" s="19" t="str">
        <f t="shared" ca="1" si="116"/>
        <v/>
      </c>
      <c r="AX248" s="19" t="str">
        <f t="shared" ca="1" si="116"/>
        <v/>
      </c>
      <c r="AY248" s="19" t="str">
        <f t="shared" ca="1" si="116"/>
        <v/>
      </c>
      <c r="AZ248" s="19" t="str">
        <f t="shared" ca="1" si="116"/>
        <v/>
      </c>
      <c r="BA248" s="19" t="str">
        <f t="shared" ca="1" si="116"/>
        <v/>
      </c>
      <c r="BB248" s="19" t="str">
        <f t="shared" ca="1" si="116"/>
        <v/>
      </c>
      <c r="BC248" s="19" t="str">
        <f t="shared" ca="1" si="116"/>
        <v/>
      </c>
      <c r="BD248" s="19" t="str">
        <f t="shared" ca="1" si="116"/>
        <v/>
      </c>
      <c r="BE248" s="19" t="str">
        <f t="shared" ca="1" si="116"/>
        <v/>
      </c>
      <c r="BF248" s="19" t="str">
        <f t="shared" ca="1" si="116"/>
        <v/>
      </c>
      <c r="BG248" s="19" t="str">
        <f t="shared" ca="1" si="116"/>
        <v/>
      </c>
      <c r="BH248" s="19" t="str">
        <f t="shared" ca="1" si="116"/>
        <v/>
      </c>
      <c r="BI248" s="19" t="str">
        <f t="shared" ca="1" si="116"/>
        <v/>
      </c>
      <c r="BJ248" s="19" t="str">
        <f t="shared" ca="1" si="116"/>
        <v/>
      </c>
      <c r="BK248" s="19" t="str">
        <f t="shared" ca="1" si="116"/>
        <v/>
      </c>
      <c r="BL248" s="19" t="str">
        <f t="shared" ca="1" si="116"/>
        <v/>
      </c>
      <c r="BM248" s="19" t="str">
        <f t="shared" ca="1" si="117"/>
        <v/>
      </c>
      <c r="BN248" s="19" t="str">
        <f t="shared" ca="1" si="114"/>
        <v/>
      </c>
      <c r="BO248" s="19" t="str">
        <f t="shared" ca="1" si="114"/>
        <v/>
      </c>
      <c r="BP248" s="19" t="str">
        <f t="shared" ca="1" si="114"/>
        <v/>
      </c>
      <c r="BQ248" s="20" t="str">
        <f t="shared" ca="1" si="114"/>
        <v/>
      </c>
    </row>
    <row r="249" spans="10:69" x14ac:dyDescent="0.25">
      <c r="J249" s="85">
        <f t="shared" ca="1" si="92"/>
        <v>22593.71574</v>
      </c>
      <c r="K249" s="86">
        <f t="shared" ca="1" si="93"/>
        <v>21517.824514285716</v>
      </c>
      <c r="L249" s="86">
        <f t="shared" ca="1" si="94"/>
        <v>21517.824514285716</v>
      </c>
      <c r="M249" s="86">
        <f t="shared" ca="1" si="95"/>
        <v>19517.301146744412</v>
      </c>
      <c r="N249" s="86">
        <f t="shared" ca="1" si="96"/>
        <v>18587.905854042296</v>
      </c>
      <c r="O249" s="87">
        <f t="shared" ca="1" si="97"/>
        <v>17702.767480040282</v>
      </c>
      <c r="P249" s="48">
        <f t="shared" ca="1" si="110"/>
        <v>334356.3060395596</v>
      </c>
      <c r="Q249" s="49">
        <f t="shared" si="111"/>
        <v>1</v>
      </c>
      <c r="R249" s="49">
        <f t="shared" si="112"/>
        <v>0.93</v>
      </c>
      <c r="S249" s="50">
        <f t="array" aca="1" ref="S249" ca="1">IF($U249=0,0,SUM(OFFSET($AH249,0,$W249,1,$U249)/OFFSET($AH$3,0,0,1,$U249)))</f>
        <v>359522.90971995651</v>
      </c>
      <c r="T249" s="51">
        <f t="array" aca="1" ref="T249" ca="1">IF(U249=0,0,SUM(OFFSET(AH249,0,W249,1,U249)))</f>
        <v>607357.9499999996</v>
      </c>
      <c r="U249" s="51">
        <f t="shared" ca="1" si="104"/>
        <v>25</v>
      </c>
      <c r="V249" s="46">
        <f t="shared" ca="1" si="101"/>
        <v>242943.18</v>
      </c>
      <c r="W249" s="52">
        <f t="shared" ca="1" si="98"/>
        <v>10</v>
      </c>
      <c r="X249" s="55">
        <v>78</v>
      </c>
      <c r="Y249" s="19">
        <v>35</v>
      </c>
      <c r="Z249" s="44">
        <v>2.4294317999999999E-2</v>
      </c>
      <c r="AA249" s="17">
        <v>44132</v>
      </c>
      <c r="AB249" s="19">
        <v>57</v>
      </c>
      <c r="AC249" s="19">
        <v>1000000</v>
      </c>
      <c r="AD249" s="18" t="s">
        <v>23</v>
      </c>
      <c r="AE249" s="18" t="s">
        <v>24</v>
      </c>
      <c r="AF249" s="20">
        <f t="shared" ca="1" si="102"/>
        <v>850301.12999999931</v>
      </c>
      <c r="AG249" s="40"/>
      <c r="AH249" s="19">
        <f t="shared" ca="1" si="118"/>
        <v>24294.317999999999</v>
      </c>
      <c r="AI249" s="19">
        <f t="shared" ca="1" si="118"/>
        <v>24294.317999999999</v>
      </c>
      <c r="AJ249" s="19">
        <f t="shared" ca="1" si="118"/>
        <v>24294.317999999999</v>
      </c>
      <c r="AK249" s="19">
        <f t="shared" ca="1" si="118"/>
        <v>24294.317999999999</v>
      </c>
      <c r="AL249" s="19">
        <f t="shared" ca="1" si="118"/>
        <v>24294.317999999999</v>
      </c>
      <c r="AM249" s="19">
        <f t="shared" ca="1" si="118"/>
        <v>24294.317999999999</v>
      </c>
      <c r="AN249" s="19">
        <f t="shared" ca="1" si="118"/>
        <v>24294.317999999999</v>
      </c>
      <c r="AO249" s="19">
        <f t="shared" ca="1" si="118"/>
        <v>24294.317999999999</v>
      </c>
      <c r="AP249" s="19">
        <f t="shared" ca="1" si="118"/>
        <v>24294.317999999999</v>
      </c>
      <c r="AQ249" s="19">
        <f t="shared" ca="1" si="118"/>
        <v>24294.317999999999</v>
      </c>
      <c r="AR249" s="19">
        <f t="shared" ca="1" si="118"/>
        <v>24294.317999999999</v>
      </c>
      <c r="AS249" s="19">
        <f t="shared" ca="1" si="118"/>
        <v>24294.317999999999</v>
      </c>
      <c r="AT249" s="19">
        <f t="shared" ca="1" si="118"/>
        <v>24294.317999999999</v>
      </c>
      <c r="AU249" s="19">
        <f t="shared" ca="1" si="118"/>
        <v>24294.317999999999</v>
      </c>
      <c r="AV249" s="19">
        <f t="shared" ca="1" si="118"/>
        <v>24294.317999999999</v>
      </c>
      <c r="AW249" s="19">
        <f t="shared" ca="1" si="116"/>
        <v>24294.317999999999</v>
      </c>
      <c r="AX249" s="19">
        <f t="shared" ca="1" si="116"/>
        <v>24294.317999999999</v>
      </c>
      <c r="AY249" s="19">
        <f t="shared" ca="1" si="116"/>
        <v>24294.317999999999</v>
      </c>
      <c r="AZ249" s="19">
        <f t="shared" ca="1" si="116"/>
        <v>24294.317999999999</v>
      </c>
      <c r="BA249" s="19">
        <f t="shared" ca="1" si="116"/>
        <v>24294.317999999999</v>
      </c>
      <c r="BB249" s="19">
        <f t="shared" ca="1" si="116"/>
        <v>24294.317999999999</v>
      </c>
      <c r="BC249" s="19">
        <f t="shared" ca="1" si="116"/>
        <v>24294.317999999999</v>
      </c>
      <c r="BD249" s="19">
        <f t="shared" ca="1" si="116"/>
        <v>24294.317999999999</v>
      </c>
      <c r="BE249" s="19">
        <f t="shared" ca="1" si="116"/>
        <v>24294.317999999999</v>
      </c>
      <c r="BF249" s="19">
        <f t="shared" ca="1" si="116"/>
        <v>24294.317999999999</v>
      </c>
      <c r="BG249" s="19">
        <f t="shared" ca="1" si="116"/>
        <v>24294.317999999999</v>
      </c>
      <c r="BH249" s="19">
        <f t="shared" ca="1" si="116"/>
        <v>24294.317999999999</v>
      </c>
      <c r="BI249" s="19">
        <f t="shared" ca="1" si="116"/>
        <v>24294.317999999999</v>
      </c>
      <c r="BJ249" s="19">
        <f t="shared" ca="1" si="116"/>
        <v>24294.317999999999</v>
      </c>
      <c r="BK249" s="19">
        <f t="shared" ca="1" si="116"/>
        <v>24294.317999999999</v>
      </c>
      <c r="BL249" s="19">
        <f t="shared" ca="1" si="116"/>
        <v>24294.317999999999</v>
      </c>
      <c r="BM249" s="19">
        <f t="shared" ca="1" si="117"/>
        <v>24294.317999999999</v>
      </c>
      <c r="BN249" s="19">
        <f t="shared" ca="1" si="117"/>
        <v>24294.317999999999</v>
      </c>
      <c r="BO249" s="19">
        <f t="shared" ca="1" si="117"/>
        <v>24294.317999999999</v>
      </c>
      <c r="BP249" s="19">
        <f t="shared" ca="1" si="117"/>
        <v>24294.317999999999</v>
      </c>
      <c r="BQ249" s="20" t="str">
        <f t="shared" ca="1" si="117"/>
        <v/>
      </c>
    </row>
    <row r="250" spans="10:69" x14ac:dyDescent="0.25">
      <c r="J250" s="85">
        <f t="shared" ca="1" si="92"/>
        <v>0</v>
      </c>
      <c r="K250" s="86">
        <f t="shared" ca="1" si="93"/>
        <v>0</v>
      </c>
      <c r="L250" s="86">
        <f t="shared" ca="1" si="94"/>
        <v>0</v>
      </c>
      <c r="M250" s="86">
        <f t="shared" ca="1" si="95"/>
        <v>0</v>
      </c>
      <c r="N250" s="86">
        <f t="shared" ca="1" si="96"/>
        <v>0</v>
      </c>
      <c r="O250" s="87">
        <f t="shared" ca="1" si="97"/>
        <v>0</v>
      </c>
      <c r="P250" s="48">
        <f t="shared" ca="1" si="110"/>
        <v>0</v>
      </c>
      <c r="Q250" s="49">
        <f t="shared" si="111"/>
        <v>0.95</v>
      </c>
      <c r="R250" s="49">
        <f t="shared" si="112"/>
        <v>0.995</v>
      </c>
      <c r="S250" s="50">
        <f t="array" aca="1" ref="S250" ca="1">IF($U250=0,0,SUM(OFFSET($AH250,0,$W250,1,$U250)/OFFSET($AH$3,0,0,1,$U250)))</f>
        <v>0</v>
      </c>
      <c r="T250" s="51">
        <f t="array" aca="1" ref="T250" ca="1">IF(U250=0,0,SUM(OFFSET(AH250,0,W250,1,U250)))</f>
        <v>0</v>
      </c>
      <c r="U250" s="51">
        <f t="shared" ca="1" si="104"/>
        <v>0</v>
      </c>
      <c r="V250" s="46">
        <f t="shared" ca="1" si="101"/>
        <v>70803.373794917396</v>
      </c>
      <c r="W250" s="52">
        <f t="shared" ca="1" si="98"/>
        <v>10</v>
      </c>
      <c r="X250" s="55">
        <v>228</v>
      </c>
      <c r="Y250" s="19">
        <v>9</v>
      </c>
      <c r="Z250" s="44">
        <v>8.0968289999999998E-3</v>
      </c>
      <c r="AA250" s="17">
        <v>44133</v>
      </c>
      <c r="AB250" s="19">
        <v>100</v>
      </c>
      <c r="AC250" s="19">
        <v>1400000</v>
      </c>
      <c r="AD250" s="18" t="s">
        <v>25</v>
      </c>
      <c r="AE250" s="18" t="s">
        <v>18</v>
      </c>
      <c r="AF250" s="20">
        <f t="shared" ca="1" si="102"/>
        <v>70803.373794917396</v>
      </c>
      <c r="AG250" s="40"/>
      <c r="AH250" s="19">
        <f t="shared" ca="1" si="118"/>
        <v>8265.6300716261994</v>
      </c>
      <c r="AI250" s="19">
        <f t="shared" ca="1" si="118"/>
        <v>8078.4006171959991</v>
      </c>
      <c r="AJ250" s="19">
        <f t="shared" ca="1" si="118"/>
        <v>8279.2100732250001</v>
      </c>
      <c r="AK250" s="19">
        <f t="shared" ca="1" si="118"/>
        <v>7958.0169636239998</v>
      </c>
      <c r="AL250" s="19">
        <f t="shared" ca="1" si="118"/>
        <v>7847.8806568344007</v>
      </c>
      <c r="AM250" s="19">
        <f t="shared" ca="1" si="118"/>
        <v>7801.5862273439998</v>
      </c>
      <c r="AN250" s="19">
        <f t="shared" ca="1" si="118"/>
        <v>7593.8847504701998</v>
      </c>
      <c r="AO250" s="19">
        <f t="shared" ca="1" si="118"/>
        <v>7390.5814711091989</v>
      </c>
      <c r="AP250" s="19">
        <f t="shared" ca="1" si="118"/>
        <v>7588.1829634883998</v>
      </c>
      <c r="AQ250" s="19" t="str">
        <f t="shared" ca="1" si="118"/>
        <v/>
      </c>
      <c r="AR250" s="19" t="str">
        <f t="shared" ca="1" si="118"/>
        <v/>
      </c>
      <c r="AS250" s="19" t="str">
        <f t="shared" ca="1" si="118"/>
        <v/>
      </c>
      <c r="AT250" s="19" t="str">
        <f t="shared" ca="1" si="118"/>
        <v/>
      </c>
      <c r="AU250" s="19" t="str">
        <f t="shared" ca="1" si="118"/>
        <v/>
      </c>
      <c r="AV250" s="19" t="str">
        <f t="shared" ca="1" si="118"/>
        <v/>
      </c>
      <c r="AW250" s="19" t="str">
        <f t="shared" ca="1" si="116"/>
        <v/>
      </c>
      <c r="AX250" s="19" t="str">
        <f t="shared" ca="1" si="116"/>
        <v/>
      </c>
      <c r="AY250" s="19" t="str">
        <f t="shared" ca="1" si="116"/>
        <v/>
      </c>
      <c r="AZ250" s="19" t="str">
        <f t="shared" ca="1" si="116"/>
        <v/>
      </c>
      <c r="BA250" s="19" t="str">
        <f t="shared" ca="1" si="116"/>
        <v/>
      </c>
      <c r="BB250" s="19" t="str">
        <f t="shared" ca="1" si="116"/>
        <v/>
      </c>
      <c r="BC250" s="19" t="str">
        <f t="shared" ca="1" si="116"/>
        <v/>
      </c>
      <c r="BD250" s="19" t="str">
        <f t="shared" ca="1" si="116"/>
        <v/>
      </c>
      <c r="BE250" s="19" t="str">
        <f t="shared" ca="1" si="116"/>
        <v/>
      </c>
      <c r="BF250" s="19" t="str">
        <f t="shared" ca="1" si="116"/>
        <v/>
      </c>
      <c r="BG250" s="19" t="str">
        <f t="shared" ca="1" si="116"/>
        <v/>
      </c>
      <c r="BH250" s="19" t="str">
        <f t="shared" ca="1" si="116"/>
        <v/>
      </c>
      <c r="BI250" s="19" t="str">
        <f t="shared" ca="1" si="116"/>
        <v/>
      </c>
      <c r="BJ250" s="19" t="str">
        <f t="shared" ca="1" si="116"/>
        <v/>
      </c>
      <c r="BK250" s="19" t="str">
        <f t="shared" ca="1" si="116"/>
        <v/>
      </c>
      <c r="BL250" s="19" t="str">
        <f t="shared" ca="1" si="116"/>
        <v/>
      </c>
      <c r="BM250" s="19" t="str">
        <f t="shared" ca="1" si="117"/>
        <v/>
      </c>
      <c r="BN250" s="19" t="str">
        <f t="shared" ca="1" si="117"/>
        <v/>
      </c>
      <c r="BO250" s="19" t="str">
        <f t="shared" ca="1" si="117"/>
        <v/>
      </c>
      <c r="BP250" s="19" t="str">
        <f t="shared" ca="1" si="117"/>
        <v/>
      </c>
      <c r="BQ250" s="20" t="str">
        <f t="shared" ca="1" si="117"/>
        <v/>
      </c>
    </row>
    <row r="251" spans="10:69" x14ac:dyDescent="0.25">
      <c r="J251" s="85">
        <f t="shared" ca="1" si="92"/>
        <v>63178.629901782442</v>
      </c>
      <c r="K251" s="86">
        <f t="shared" ca="1" si="93"/>
        <v>60306.351516641924</v>
      </c>
      <c r="L251" s="86">
        <f t="shared" ca="1" si="94"/>
        <v>60306.351516641924</v>
      </c>
      <c r="M251" s="86">
        <f t="shared" ca="1" si="95"/>
        <v>54940.11149879211</v>
      </c>
      <c r="N251" s="86">
        <f t="shared" ca="1" si="96"/>
        <v>0</v>
      </c>
      <c r="O251" s="87">
        <f t="shared" ca="1" si="97"/>
        <v>0</v>
      </c>
      <c r="P251" s="48">
        <f t="shared" ca="1" si="110"/>
        <v>235989.85285797252</v>
      </c>
      <c r="Q251" s="49">
        <f t="shared" si="111"/>
        <v>0.98</v>
      </c>
      <c r="R251" s="49">
        <f t="shared" si="112"/>
        <v>0.5</v>
      </c>
      <c r="S251" s="50">
        <f t="array" aca="1" ref="S251" ca="1">IF($U251=0,0,SUM(OFFSET($AH251,0,$W251,1,$U251)/OFFSET($AH$3,0,0,1,$U251)))</f>
        <v>481611.94460810721</v>
      </c>
      <c r="T251" s="51">
        <f t="array" aca="1" ref="T251" ca="1">IF(U251=0,0,SUM(OFFSET(AH251,0,W251,1,U251)))</f>
        <v>517480.59878108004</v>
      </c>
      <c r="U251" s="51">
        <f t="shared" ca="1" si="104"/>
        <v>4</v>
      </c>
      <c r="V251" s="46">
        <f t="shared" ca="1" si="101"/>
        <v>1327664.1262000541</v>
      </c>
      <c r="W251" s="52">
        <f t="shared" ca="1" si="98"/>
        <v>10</v>
      </c>
      <c r="X251" s="55">
        <v>294</v>
      </c>
      <c r="Y251" s="19">
        <v>14</v>
      </c>
      <c r="Z251" s="44">
        <v>1.9825606999999999E-2</v>
      </c>
      <c r="AA251" s="17">
        <v>44135</v>
      </c>
      <c r="AB251" s="19">
        <v>80</v>
      </c>
      <c r="AC251" s="19">
        <v>75000</v>
      </c>
      <c r="AD251" s="18" t="s">
        <v>19</v>
      </c>
      <c r="AE251" s="18" t="s">
        <v>20</v>
      </c>
      <c r="AF251" s="20">
        <f t="shared" ca="1" si="102"/>
        <v>1845144.7249811343</v>
      </c>
      <c r="AG251" s="40"/>
      <c r="AH251" s="19">
        <f t="shared" ca="1" si="118"/>
        <v>135612.65348594249</v>
      </c>
      <c r="AI251" s="19">
        <f t="shared" ca="1" si="118"/>
        <v>134837.52181625998</v>
      </c>
      <c r="AJ251" s="19">
        <f t="shared" ca="1" si="118"/>
        <v>137237.26285155749</v>
      </c>
      <c r="AK251" s="19">
        <f t="shared" ca="1" si="118"/>
        <v>133176.33420573</v>
      </c>
      <c r="AL251" s="19">
        <f t="shared" ca="1" si="118"/>
        <v>132160.61879510246</v>
      </c>
      <c r="AM251" s="19">
        <f t="shared" ca="1" si="118"/>
        <v>134692.69575712498</v>
      </c>
      <c r="AN251" s="19">
        <f t="shared" ca="1" si="118"/>
        <v>133336.77293037748</v>
      </c>
      <c r="AO251" s="19">
        <f t="shared" ca="1" si="118"/>
        <v>128636.17107469498</v>
      </c>
      <c r="AP251" s="19">
        <f t="shared" ca="1" si="118"/>
        <v>129349.14946643249</v>
      </c>
      <c r="AQ251" s="19">
        <f t="shared" ca="1" si="118"/>
        <v>128624.94581683169</v>
      </c>
      <c r="AR251" s="19">
        <f t="shared" ca="1" si="118"/>
        <v>128935.97939139274</v>
      </c>
      <c r="AS251" s="19">
        <f t="shared" ca="1" si="118"/>
        <v>129227.89610708985</v>
      </c>
      <c r="AT251" s="19">
        <f t="shared" ca="1" si="118"/>
        <v>129520.70986670107</v>
      </c>
      <c r="AU251" s="19">
        <f t="shared" ca="1" si="118"/>
        <v>129796.01341589638</v>
      </c>
      <c r="AV251" s="19" t="str">
        <f t="shared" ca="1" si="118"/>
        <v/>
      </c>
      <c r="AW251" s="19" t="str">
        <f t="shared" ca="1" si="116"/>
        <v/>
      </c>
      <c r="AX251" s="19" t="str">
        <f t="shared" ca="1" si="116"/>
        <v/>
      </c>
      <c r="AY251" s="19" t="str">
        <f t="shared" ca="1" si="116"/>
        <v/>
      </c>
      <c r="AZ251" s="19" t="str">
        <f t="shared" ca="1" si="116"/>
        <v/>
      </c>
      <c r="BA251" s="19" t="str">
        <f t="shared" ca="1" si="116"/>
        <v/>
      </c>
      <c r="BB251" s="19" t="str">
        <f t="shared" ca="1" si="116"/>
        <v/>
      </c>
      <c r="BC251" s="19" t="str">
        <f t="shared" ca="1" si="116"/>
        <v/>
      </c>
      <c r="BD251" s="19" t="str">
        <f t="shared" ca="1" si="116"/>
        <v/>
      </c>
      <c r="BE251" s="19" t="str">
        <f t="shared" ca="1" si="116"/>
        <v/>
      </c>
      <c r="BF251" s="19" t="str">
        <f t="shared" ca="1" si="116"/>
        <v/>
      </c>
      <c r="BG251" s="19" t="str">
        <f t="shared" ca="1" si="116"/>
        <v/>
      </c>
      <c r="BH251" s="19" t="str">
        <f t="shared" ca="1" si="116"/>
        <v/>
      </c>
      <c r="BI251" s="19" t="str">
        <f t="shared" ca="1" si="116"/>
        <v/>
      </c>
      <c r="BJ251" s="19" t="str">
        <f t="shared" ca="1" si="116"/>
        <v/>
      </c>
      <c r="BK251" s="19" t="str">
        <f t="shared" ca="1" si="116"/>
        <v/>
      </c>
      <c r="BL251" s="19" t="str">
        <f t="shared" ca="1" si="116"/>
        <v/>
      </c>
      <c r="BM251" s="19" t="str">
        <f t="shared" ca="1" si="117"/>
        <v/>
      </c>
      <c r="BN251" s="19" t="str">
        <f t="shared" ca="1" si="117"/>
        <v/>
      </c>
      <c r="BO251" s="19" t="str">
        <f t="shared" ca="1" si="117"/>
        <v/>
      </c>
      <c r="BP251" s="19" t="str">
        <f t="shared" ca="1" si="117"/>
        <v/>
      </c>
      <c r="BQ251" s="20" t="str">
        <f t="shared" ca="1" si="117"/>
        <v/>
      </c>
    </row>
    <row r="252" spans="10:69" x14ac:dyDescent="0.25">
      <c r="J252" s="85">
        <f t="shared" ca="1" si="92"/>
        <v>0</v>
      </c>
      <c r="K252" s="86">
        <f t="shared" ca="1" si="93"/>
        <v>0</v>
      </c>
      <c r="L252" s="86">
        <f t="shared" ca="1" si="94"/>
        <v>0</v>
      </c>
      <c r="M252" s="86">
        <f t="shared" ca="1" si="95"/>
        <v>0</v>
      </c>
      <c r="N252" s="86">
        <f t="shared" ca="1" si="96"/>
        <v>0</v>
      </c>
      <c r="O252" s="87">
        <f t="shared" ca="1" si="97"/>
        <v>0</v>
      </c>
      <c r="P252" s="48">
        <f t="shared" ca="1" si="110"/>
        <v>0</v>
      </c>
      <c r="Q252" s="49">
        <f t="shared" si="111"/>
        <v>0.98</v>
      </c>
      <c r="R252" s="49">
        <f t="shared" si="112"/>
        <v>0.5</v>
      </c>
      <c r="S252" s="50">
        <f t="array" aca="1" ref="S252" ca="1">IF($U252=0,0,SUM(OFFSET($AH252,0,$W252,1,$U252)/OFFSET($AH$3,0,0,1,$U252)))</f>
        <v>0</v>
      </c>
      <c r="T252" s="51">
        <f t="array" aca="1" ref="T252" ca="1">IF(U252=0,0,SUM(OFFSET(AH252,0,W252,1,U252)))</f>
        <v>0</v>
      </c>
      <c r="U252" s="51">
        <f t="shared" ca="1" si="104"/>
        <v>0</v>
      </c>
      <c r="V252" s="46">
        <f t="shared" ca="1" si="101"/>
        <v>436993.75019387499</v>
      </c>
      <c r="W252" s="52">
        <f t="shared" ca="1" si="98"/>
        <v>10</v>
      </c>
      <c r="X252" s="55">
        <v>46</v>
      </c>
      <c r="Y252" s="19">
        <v>1</v>
      </c>
      <c r="Z252" s="44">
        <v>1.9165615E-2</v>
      </c>
      <c r="AA252" s="17">
        <v>44136</v>
      </c>
      <c r="AB252" s="19">
        <v>80</v>
      </c>
      <c r="AC252" s="19">
        <v>250000</v>
      </c>
      <c r="AD252" s="18" t="s">
        <v>19</v>
      </c>
      <c r="AE252" s="18" t="s">
        <v>20</v>
      </c>
      <c r="AF252" s="20">
        <f t="shared" ca="1" si="102"/>
        <v>436993.75019387499</v>
      </c>
      <c r="AG252" s="40"/>
      <c r="AH252" s="19">
        <f t="shared" ca="1" si="118"/>
        <v>436993.75019387499</v>
      </c>
      <c r="AI252" s="19" t="str">
        <f t="shared" ca="1" si="118"/>
        <v/>
      </c>
      <c r="AJ252" s="19" t="str">
        <f t="shared" ca="1" si="118"/>
        <v/>
      </c>
      <c r="AK252" s="19" t="str">
        <f t="shared" ca="1" si="118"/>
        <v/>
      </c>
      <c r="AL252" s="19" t="str">
        <f t="shared" ca="1" si="118"/>
        <v/>
      </c>
      <c r="AM252" s="19" t="str">
        <f t="shared" ca="1" si="118"/>
        <v/>
      </c>
      <c r="AN252" s="19" t="str">
        <f t="shared" ca="1" si="118"/>
        <v/>
      </c>
      <c r="AO252" s="19" t="str">
        <f t="shared" ca="1" si="118"/>
        <v/>
      </c>
      <c r="AP252" s="19" t="str">
        <f t="shared" ca="1" si="118"/>
        <v/>
      </c>
      <c r="AQ252" s="19" t="str">
        <f t="shared" ca="1" si="118"/>
        <v/>
      </c>
      <c r="AR252" s="19" t="str">
        <f t="shared" ca="1" si="118"/>
        <v/>
      </c>
      <c r="AS252" s="19" t="str">
        <f t="shared" ca="1" si="118"/>
        <v/>
      </c>
      <c r="AT252" s="19" t="str">
        <f t="shared" ca="1" si="118"/>
        <v/>
      </c>
      <c r="AU252" s="19" t="str">
        <f t="shared" ca="1" si="118"/>
        <v/>
      </c>
      <c r="AV252" s="19" t="str">
        <f t="shared" ca="1" si="118"/>
        <v/>
      </c>
      <c r="AW252" s="19" t="str">
        <f t="shared" ca="1" si="116"/>
        <v/>
      </c>
      <c r="AX252" s="19" t="str">
        <f t="shared" ca="1" si="116"/>
        <v/>
      </c>
      <c r="AY252" s="19" t="str">
        <f t="shared" ca="1" si="116"/>
        <v/>
      </c>
      <c r="AZ252" s="19" t="str">
        <f t="shared" ca="1" si="116"/>
        <v/>
      </c>
      <c r="BA252" s="19" t="str">
        <f t="shared" ca="1" si="116"/>
        <v/>
      </c>
      <c r="BB252" s="19" t="str">
        <f t="shared" ca="1" si="116"/>
        <v/>
      </c>
      <c r="BC252" s="19" t="str">
        <f t="shared" ca="1" si="116"/>
        <v/>
      </c>
      <c r="BD252" s="19" t="str">
        <f t="shared" ca="1" si="116"/>
        <v/>
      </c>
      <c r="BE252" s="19" t="str">
        <f t="shared" ca="1" si="116"/>
        <v/>
      </c>
      <c r="BF252" s="19" t="str">
        <f t="shared" ca="1" si="116"/>
        <v/>
      </c>
      <c r="BG252" s="19" t="str">
        <f t="shared" ca="1" si="116"/>
        <v/>
      </c>
      <c r="BH252" s="19" t="str">
        <f t="shared" ca="1" si="116"/>
        <v/>
      </c>
      <c r="BI252" s="19" t="str">
        <f t="shared" ca="1" si="116"/>
        <v/>
      </c>
      <c r="BJ252" s="19" t="str">
        <f t="shared" ca="1" si="116"/>
        <v/>
      </c>
      <c r="BK252" s="19" t="str">
        <f t="shared" ca="1" si="116"/>
        <v/>
      </c>
      <c r="BL252" s="19" t="str">
        <f t="shared" ca="1" si="116"/>
        <v/>
      </c>
      <c r="BM252" s="19" t="str">
        <f t="shared" ca="1" si="117"/>
        <v/>
      </c>
      <c r="BN252" s="19" t="str">
        <f t="shared" ca="1" si="117"/>
        <v/>
      </c>
      <c r="BO252" s="19" t="str">
        <f t="shared" ca="1" si="117"/>
        <v/>
      </c>
      <c r="BP252" s="19" t="str">
        <f t="shared" ca="1" si="117"/>
        <v/>
      </c>
      <c r="BQ252" s="20" t="str">
        <f t="shared" ca="1" si="117"/>
        <v/>
      </c>
    </row>
    <row r="253" spans="10:69" x14ac:dyDescent="0.25">
      <c r="J253" s="85">
        <f t="shared" ca="1" si="92"/>
        <v>55669.223400000003</v>
      </c>
      <c r="K253" s="86">
        <f t="shared" ca="1" si="93"/>
        <v>53018.307999999997</v>
      </c>
      <c r="L253" s="86">
        <f t="shared" ca="1" si="94"/>
        <v>53018.307999999997</v>
      </c>
      <c r="M253" s="86">
        <f t="shared" ca="1" si="95"/>
        <v>48089.168253968244</v>
      </c>
      <c r="N253" s="86">
        <f t="shared" ca="1" si="96"/>
        <v>45799.207860922143</v>
      </c>
      <c r="O253" s="87">
        <f t="shared" ca="1" si="97"/>
        <v>43618.293200878237</v>
      </c>
      <c r="P253" s="48">
        <f t="shared" ca="1" si="110"/>
        <v>415471.25838623062</v>
      </c>
      <c r="Q253" s="49">
        <f t="shared" si="111"/>
        <v>1</v>
      </c>
      <c r="R253" s="49">
        <f t="shared" si="112"/>
        <v>0.93</v>
      </c>
      <c r="S253" s="50">
        <f t="array" aca="1" ref="S253" ca="1">IF($U253=0,0,SUM(OFFSET($AH253,0,$W253,1,$U253)/OFFSET($AH$3,0,0,1,$U253)))</f>
        <v>446743.28858734475</v>
      </c>
      <c r="T253" s="51">
        <f t="array" aca="1" ref="T253" ca="1">IF(U253=0,0,SUM(OFFSET(AH253,0,W253,1,U253)))</f>
        <v>538734.41999999993</v>
      </c>
      <c r="U253" s="51">
        <f t="shared" ca="1" si="104"/>
        <v>9</v>
      </c>
      <c r="V253" s="46">
        <f t="shared" ca="1" si="101"/>
        <v>538734.41999999993</v>
      </c>
      <c r="W253" s="52">
        <f t="shared" ca="1" si="98"/>
        <v>9</v>
      </c>
      <c r="X253" s="55">
        <v>273</v>
      </c>
      <c r="Y253" s="19">
        <v>18</v>
      </c>
      <c r="Z253" s="44">
        <v>5.9859379999999997E-2</v>
      </c>
      <c r="AA253" s="17">
        <v>44137</v>
      </c>
      <c r="AB253" s="19">
        <v>12</v>
      </c>
      <c r="AC253" s="19">
        <v>1000000</v>
      </c>
      <c r="AD253" s="18" t="s">
        <v>23</v>
      </c>
      <c r="AE253" s="18" t="s">
        <v>21</v>
      </c>
      <c r="AF253" s="20">
        <f t="shared" ca="1" si="102"/>
        <v>1077468.8399999999</v>
      </c>
      <c r="AG253" s="40"/>
      <c r="AH253" s="19">
        <f t="shared" ca="1" si="118"/>
        <v>59859.38</v>
      </c>
      <c r="AI253" s="19">
        <f t="shared" ca="1" si="118"/>
        <v>59859.38</v>
      </c>
      <c r="AJ253" s="19">
        <f t="shared" ca="1" si="118"/>
        <v>59859.38</v>
      </c>
      <c r="AK253" s="19">
        <f t="shared" ca="1" si="118"/>
        <v>59859.38</v>
      </c>
      <c r="AL253" s="19">
        <f t="shared" ca="1" si="118"/>
        <v>59859.38</v>
      </c>
      <c r="AM253" s="19">
        <f t="shared" ca="1" si="118"/>
        <v>59859.38</v>
      </c>
      <c r="AN253" s="19">
        <f t="shared" ca="1" si="118"/>
        <v>59859.38</v>
      </c>
      <c r="AO253" s="19">
        <f t="shared" ca="1" si="118"/>
        <v>59859.38</v>
      </c>
      <c r="AP253" s="19">
        <f t="shared" ca="1" si="118"/>
        <v>59859.38</v>
      </c>
      <c r="AQ253" s="19">
        <f t="shared" ca="1" si="118"/>
        <v>59859.38</v>
      </c>
      <c r="AR253" s="19">
        <f t="shared" ca="1" si="118"/>
        <v>59859.38</v>
      </c>
      <c r="AS253" s="19">
        <f t="shared" ca="1" si="118"/>
        <v>59859.38</v>
      </c>
      <c r="AT253" s="19">
        <f t="shared" ca="1" si="118"/>
        <v>59859.38</v>
      </c>
      <c r="AU253" s="19">
        <f t="shared" ca="1" si="118"/>
        <v>59859.38</v>
      </c>
      <c r="AV253" s="19">
        <f t="shared" ca="1" si="118"/>
        <v>59859.38</v>
      </c>
      <c r="AW253" s="19">
        <f t="shared" ca="1" si="116"/>
        <v>59859.38</v>
      </c>
      <c r="AX253" s="19">
        <f t="shared" ca="1" si="116"/>
        <v>59859.38</v>
      </c>
      <c r="AY253" s="19">
        <f t="shared" ca="1" si="116"/>
        <v>59859.38</v>
      </c>
      <c r="AZ253" s="19" t="str">
        <f t="shared" ca="1" si="116"/>
        <v/>
      </c>
      <c r="BA253" s="19" t="str">
        <f t="shared" ca="1" si="116"/>
        <v/>
      </c>
      <c r="BB253" s="19" t="str">
        <f t="shared" ca="1" si="116"/>
        <v/>
      </c>
      <c r="BC253" s="19" t="str">
        <f t="shared" ca="1" si="116"/>
        <v/>
      </c>
      <c r="BD253" s="19" t="str">
        <f t="shared" ca="1" si="116"/>
        <v/>
      </c>
      <c r="BE253" s="19" t="str">
        <f t="shared" ca="1" si="116"/>
        <v/>
      </c>
      <c r="BF253" s="19" t="str">
        <f t="shared" ca="1" si="116"/>
        <v/>
      </c>
      <c r="BG253" s="19" t="str">
        <f t="shared" ca="1" si="116"/>
        <v/>
      </c>
      <c r="BH253" s="19" t="str">
        <f t="shared" ca="1" si="116"/>
        <v/>
      </c>
      <c r="BI253" s="19" t="str">
        <f t="shared" ca="1" si="116"/>
        <v/>
      </c>
      <c r="BJ253" s="19" t="str">
        <f t="shared" ca="1" si="116"/>
        <v/>
      </c>
      <c r="BK253" s="19" t="str">
        <f t="shared" ca="1" si="116"/>
        <v/>
      </c>
      <c r="BL253" s="19" t="str">
        <f t="shared" ca="1" si="116"/>
        <v/>
      </c>
      <c r="BM253" s="19" t="str">
        <f t="shared" ca="1" si="117"/>
        <v/>
      </c>
      <c r="BN253" s="19" t="str">
        <f t="shared" ca="1" si="117"/>
        <v/>
      </c>
      <c r="BO253" s="19" t="str">
        <f t="shared" ca="1" si="117"/>
        <v/>
      </c>
      <c r="BP253" s="19" t="str">
        <f t="shared" ca="1" si="117"/>
        <v/>
      </c>
      <c r="BQ253" s="20" t="str">
        <f t="shared" ca="1" si="117"/>
        <v/>
      </c>
    </row>
    <row r="254" spans="10:69" x14ac:dyDescent="0.25">
      <c r="J254" s="85">
        <f t="shared" ca="1" si="92"/>
        <v>566416.31043208425</v>
      </c>
      <c r="K254" s="86">
        <f t="shared" ca="1" si="93"/>
        <v>540448.96088466339</v>
      </c>
      <c r="L254" s="86">
        <f t="shared" ca="1" si="94"/>
        <v>540448.96088466339</v>
      </c>
      <c r="M254" s="86">
        <f t="shared" ca="1" si="95"/>
        <v>491975.3327961358</v>
      </c>
      <c r="N254" s="86">
        <f t="shared" ca="1" si="96"/>
        <v>469369.00833107968</v>
      </c>
      <c r="O254" s="87">
        <f t="shared" ca="1" si="97"/>
        <v>447778.28413624526</v>
      </c>
      <c r="P254" s="48">
        <f t="shared" ca="1" si="110"/>
        <v>6236782.1301758848</v>
      </c>
      <c r="Q254" s="49">
        <f t="shared" si="111"/>
        <v>0.99</v>
      </c>
      <c r="R254" s="49">
        <f t="shared" si="112"/>
        <v>0.97</v>
      </c>
      <c r="S254" s="50">
        <f t="array" aca="1" ref="S254" ca="1">IF($U254=0,0,SUM(OFFSET($AH254,0,$W254,1,$U254)/OFFSET($AH$3,0,0,1,$U254)))</f>
        <v>6494618.4839903004</v>
      </c>
      <c r="T254" s="51">
        <f t="array" aca="1" ref="T254" ca="1">IF(U254=0,0,SUM(OFFSET(AH254,0,W254,1,U254)))</f>
        <v>8951371.0128993094</v>
      </c>
      <c r="U254" s="51">
        <f t="shared" ca="1" si="104"/>
        <v>15</v>
      </c>
      <c r="V254" s="46">
        <f t="shared" ca="1" si="101"/>
        <v>5314022.0911488002</v>
      </c>
      <c r="W254" s="52">
        <f t="shared" ca="1" si="98"/>
        <v>9</v>
      </c>
      <c r="X254" s="55">
        <v>315</v>
      </c>
      <c r="Y254" s="19">
        <v>24</v>
      </c>
      <c r="Z254" s="44">
        <v>3.1871744E-2</v>
      </c>
      <c r="AA254" s="17">
        <v>44145</v>
      </c>
      <c r="AB254" s="19">
        <v>26</v>
      </c>
      <c r="AC254" s="19">
        <v>250000</v>
      </c>
      <c r="AD254" s="18" t="s">
        <v>17</v>
      </c>
      <c r="AE254" s="18" t="s">
        <v>26</v>
      </c>
      <c r="AF254" s="20">
        <f t="shared" ca="1" si="102"/>
        <v>14265393.104048109</v>
      </c>
      <c r="AG254" s="40"/>
      <c r="AH254" s="19">
        <f t="shared" ca="1" si="118"/>
        <v>584095.12603519997</v>
      </c>
      <c r="AI254" s="19">
        <f t="shared" ca="1" si="118"/>
        <v>588636.84955519997</v>
      </c>
      <c r="AJ254" s="19">
        <f t="shared" ca="1" si="118"/>
        <v>590577.04197120015</v>
      </c>
      <c r="AK254" s="19">
        <f t="shared" ca="1" si="118"/>
        <v>591730.79910399998</v>
      </c>
      <c r="AL254" s="19">
        <f t="shared" ca="1" si="118"/>
        <v>614851.35899520002</v>
      </c>
      <c r="AM254" s="19">
        <f t="shared" ca="1" si="118"/>
        <v>590721.26161280007</v>
      </c>
      <c r="AN254" s="19">
        <f t="shared" ca="1" si="118"/>
        <v>574351.93389440002</v>
      </c>
      <c r="AO254" s="19">
        <f t="shared" ca="1" si="118"/>
        <v>593352.27408</v>
      </c>
      <c r="AP254" s="19">
        <f t="shared" ca="1" si="118"/>
        <v>585705.44590079994</v>
      </c>
      <c r="AQ254" s="19">
        <f t="shared" ca="1" si="118"/>
        <v>589832.667324882</v>
      </c>
      <c r="AR254" s="19">
        <f t="shared" ca="1" si="118"/>
        <v>590931.38490981632</v>
      </c>
      <c r="AS254" s="19">
        <f t="shared" ca="1" si="118"/>
        <v>592032.79452412564</v>
      </c>
      <c r="AT254" s="19">
        <f t="shared" ca="1" si="118"/>
        <v>593067.73365419847</v>
      </c>
      <c r="AU254" s="19">
        <f t="shared" ca="1" si="118"/>
        <v>594107.01154090324</v>
      </c>
      <c r="AV254" s="19">
        <f t="shared" ca="1" si="118"/>
        <v>595117.32597206719</v>
      </c>
      <c r="AW254" s="19">
        <f t="shared" ca="1" si="116"/>
        <v>596006.28237791348</v>
      </c>
      <c r="AX254" s="19">
        <f t="shared" ca="1" si="116"/>
        <v>596965.70846626</v>
      </c>
      <c r="AY254" s="19">
        <f t="shared" ca="1" si="116"/>
        <v>597870.61997459386</v>
      </c>
      <c r="AZ254" s="19">
        <f t="shared" ca="1" si="116"/>
        <v>598782.55614511832</v>
      </c>
      <c r="BA254" s="19">
        <f t="shared" ca="1" si="116"/>
        <v>599643.75829080446</v>
      </c>
      <c r="BB254" s="19">
        <f t="shared" ca="1" si="116"/>
        <v>600512.68436155899</v>
      </c>
      <c r="BC254" s="19">
        <f t="shared" ca="1" si="116"/>
        <v>601361.27128752682</v>
      </c>
      <c r="BD254" s="19">
        <f t="shared" ca="1" si="116"/>
        <v>602163.99571594119</v>
      </c>
      <c r="BE254" s="19">
        <f t="shared" ca="1" si="116"/>
        <v>602975.21835359861</v>
      </c>
      <c r="BF254" s="19" t="str">
        <f t="shared" ca="1" si="116"/>
        <v/>
      </c>
      <c r="BG254" s="19" t="str">
        <f t="shared" ca="1" si="116"/>
        <v/>
      </c>
      <c r="BH254" s="19" t="str">
        <f t="shared" ca="1" si="116"/>
        <v/>
      </c>
      <c r="BI254" s="19" t="str">
        <f t="shared" ca="1" si="116"/>
        <v/>
      </c>
      <c r="BJ254" s="19" t="str">
        <f t="shared" ca="1" si="116"/>
        <v/>
      </c>
      <c r="BK254" s="19" t="str">
        <f t="shared" ca="1" si="116"/>
        <v/>
      </c>
      <c r="BL254" s="19" t="str">
        <f t="shared" ca="1" si="116"/>
        <v/>
      </c>
      <c r="BM254" s="19" t="str">
        <f t="shared" ca="1" si="117"/>
        <v/>
      </c>
      <c r="BN254" s="19" t="str">
        <f t="shared" ca="1" si="117"/>
        <v/>
      </c>
      <c r="BO254" s="19" t="str">
        <f t="shared" ca="1" si="117"/>
        <v/>
      </c>
      <c r="BP254" s="19" t="str">
        <f t="shared" ca="1" si="117"/>
        <v/>
      </c>
      <c r="BQ254" s="20" t="str">
        <f t="shared" ca="1" si="117"/>
        <v/>
      </c>
    </row>
    <row r="255" spans="10:69" x14ac:dyDescent="0.25">
      <c r="J255" s="85">
        <f t="shared" ca="1" si="92"/>
        <v>1058783.4209554691</v>
      </c>
      <c r="K255" s="86">
        <f t="shared" ca="1" si="93"/>
        <v>1010239.4829763516</v>
      </c>
      <c r="L255" s="86">
        <f t="shared" ca="1" si="94"/>
        <v>1010239.4829763516</v>
      </c>
      <c r="M255" s="86">
        <f t="shared" ca="1" si="95"/>
        <v>919622.88881706609</v>
      </c>
      <c r="N255" s="86">
        <f t="shared" ca="1" si="96"/>
        <v>877363.0998822042</v>
      </c>
      <c r="O255" s="87">
        <f t="shared" ca="1" si="97"/>
        <v>837002.15702315047</v>
      </c>
      <c r="P255" s="48">
        <f t="shared" ca="1" si="110"/>
        <v>16537532.755967405</v>
      </c>
      <c r="Q255" s="49">
        <f t="shared" si="111"/>
        <v>1</v>
      </c>
      <c r="R255" s="49">
        <f t="shared" si="112"/>
        <v>0.97</v>
      </c>
      <c r="S255" s="50">
        <f t="array" aca="1" ref="S255" ca="1">IF($U255=0,0,SUM(OFFSET($AH255,0,$W255,1,$U255)/OFFSET($AH$3,0,0,1,$U255)))</f>
        <v>17049002.841203511</v>
      </c>
      <c r="T255" s="51">
        <f t="array" aca="1" ref="T255" ca="1">IF(U255=0,0,SUM(OFFSET(AH255,0,W255,1,U255)))</f>
        <v>30058551.042487442</v>
      </c>
      <c r="U255" s="51">
        <f t="shared" ca="1" si="104"/>
        <v>27</v>
      </c>
      <c r="V255" s="46">
        <f t="shared" ca="1" si="101"/>
        <v>9823997.7593665514</v>
      </c>
      <c r="W255" s="52">
        <f t="shared" ca="1" si="98"/>
        <v>9</v>
      </c>
      <c r="X255" s="55">
        <v>204</v>
      </c>
      <c r="Y255" s="19">
        <v>36</v>
      </c>
      <c r="Z255" s="44">
        <v>5.8973609000000003E-2</v>
      </c>
      <c r="AA255" s="17">
        <v>44147</v>
      </c>
      <c r="AB255" s="19">
        <v>12</v>
      </c>
      <c r="AC255" s="19">
        <v>250000</v>
      </c>
      <c r="AD255" s="18" t="s">
        <v>17</v>
      </c>
      <c r="AE255" s="18" t="s">
        <v>21</v>
      </c>
      <c r="AF255" s="20">
        <f t="shared" ca="1" si="102"/>
        <v>39882548.801853999</v>
      </c>
      <c r="AG255" s="40"/>
      <c r="AH255" s="19">
        <f t="shared" ca="1" si="118"/>
        <v>1078030.2008188751</v>
      </c>
      <c r="AI255" s="19">
        <f t="shared" ca="1" si="118"/>
        <v>1098614.9390403251</v>
      </c>
      <c r="AJ255" s="19">
        <f t="shared" ca="1" si="118"/>
        <v>1087442.3888152752</v>
      </c>
      <c r="AK255" s="19">
        <f t="shared" ca="1" si="118"/>
        <v>1083634.1680141003</v>
      </c>
      <c r="AL255" s="19">
        <f t="shared" ca="1" si="118"/>
        <v>1137684.9550028252</v>
      </c>
      <c r="AM255" s="19">
        <f t="shared" ca="1" si="118"/>
        <v>1093322.057632575</v>
      </c>
      <c r="AN255" s="19">
        <f t="shared" ca="1" si="118"/>
        <v>1056802.650259325</v>
      </c>
      <c r="AO255" s="19">
        <f t="shared" ca="1" si="118"/>
        <v>1097904.3070518749</v>
      </c>
      <c r="AP255" s="19">
        <f t="shared" ca="1" si="118"/>
        <v>1090562.092731375</v>
      </c>
      <c r="AQ255" s="19">
        <f t="shared" ca="1" si="118"/>
        <v>1091529.2999540919</v>
      </c>
      <c r="AR255" s="19">
        <f t="shared" ca="1" si="118"/>
        <v>1093558.203221824</v>
      </c>
      <c r="AS255" s="19">
        <f t="shared" ca="1" si="118"/>
        <v>1095592.2001964643</v>
      </c>
      <c r="AT255" s="19">
        <f t="shared" ca="1" si="118"/>
        <v>1097503.5532648002</v>
      </c>
      <c r="AU255" s="19">
        <f t="shared" ca="1" si="118"/>
        <v>1099423.0220888592</v>
      </c>
      <c r="AV255" s="19">
        <f t="shared" ca="1" si="118"/>
        <v>1101289.0935890484</v>
      </c>
      <c r="AW255" s="19">
        <f t="shared" ca="1" si="116"/>
        <v>1102931.0905345378</v>
      </c>
      <c r="AX255" s="19">
        <f t="shared" ca="1" si="116"/>
        <v>1104703.3304499756</v>
      </c>
      <c r="AY255" s="19">
        <f t="shared" ca="1" si="116"/>
        <v>1106374.9440466498</v>
      </c>
      <c r="AZ255" s="19">
        <f t="shared" ca="1" si="116"/>
        <v>1108059.6033274527</v>
      </c>
      <c r="BA255" s="19">
        <f t="shared" ca="1" si="116"/>
        <v>1109650.6017217897</v>
      </c>
      <c r="BB255" s="19">
        <f t="shared" ca="1" si="116"/>
        <v>1111255.9292644372</v>
      </c>
      <c r="BC255" s="19">
        <f t="shared" ca="1" si="116"/>
        <v>1112823.7372153683</v>
      </c>
      <c r="BD255" s="19">
        <f t="shared" ca="1" si="116"/>
        <v>1114306.8622049054</v>
      </c>
      <c r="BE255" s="19">
        <f t="shared" ca="1" si="116"/>
        <v>1115805.7372365699</v>
      </c>
      <c r="BF255" s="19">
        <f t="shared" ca="1" si="116"/>
        <v>1117225.0557903866</v>
      </c>
      <c r="BG255" s="19">
        <f t="shared" ca="1" si="116"/>
        <v>1118660.8044770858</v>
      </c>
      <c r="BH255" s="19">
        <f t="shared" ca="1" si="116"/>
        <v>1120066.467661123</v>
      </c>
      <c r="BI255" s="19">
        <f t="shared" ca="1" si="116"/>
        <v>1121311.2686048222</v>
      </c>
      <c r="BJ255" s="19">
        <f t="shared" ca="1" si="116"/>
        <v>1122663.0222326829</v>
      </c>
      <c r="BK255" s="19">
        <f t="shared" ca="1" si="116"/>
        <v>1123945.7373085774</v>
      </c>
      <c r="BL255" s="19">
        <f t="shared" ca="1" si="116"/>
        <v>1125245.9359278537</v>
      </c>
      <c r="BM255" s="19">
        <f t="shared" ca="1" si="117"/>
        <v>1126480.6447931128</v>
      </c>
      <c r="BN255" s="19">
        <f t="shared" ca="1" si="117"/>
        <v>1127733.0765884463</v>
      </c>
      <c r="BO255" s="19">
        <f t="shared" ca="1" si="117"/>
        <v>1128962.5538584911</v>
      </c>
      <c r="BP255" s="19">
        <f t="shared" ca="1" si="117"/>
        <v>1130131.2934297186</v>
      </c>
      <c r="BQ255" s="20">
        <f t="shared" ca="1" si="117"/>
        <v>1131317.9734983707</v>
      </c>
    </row>
    <row r="256" spans="10:69" x14ac:dyDescent="0.25">
      <c r="J256" s="85">
        <f t="shared" ca="1" si="92"/>
        <v>0</v>
      </c>
      <c r="K256" s="86">
        <f t="shared" ca="1" si="93"/>
        <v>0</v>
      </c>
      <c r="L256" s="86">
        <f t="shared" ca="1" si="94"/>
        <v>0</v>
      </c>
      <c r="M256" s="86">
        <f t="shared" ca="1" si="95"/>
        <v>0</v>
      </c>
      <c r="N256" s="86">
        <f t="shared" ca="1" si="96"/>
        <v>0</v>
      </c>
      <c r="O256" s="87">
        <f t="shared" ca="1" si="97"/>
        <v>0</v>
      </c>
      <c r="P256" s="48">
        <f t="shared" ca="1" si="110"/>
        <v>0</v>
      </c>
      <c r="Q256" s="49">
        <f t="shared" si="111"/>
        <v>0.98</v>
      </c>
      <c r="R256" s="49">
        <f t="shared" si="112"/>
        <v>0.97</v>
      </c>
      <c r="S256" s="50">
        <f t="array" aca="1" ref="S256" ca="1">IF($U256=0,0,SUM(OFFSET($AH256,0,$W256,1,$U256)/OFFSET($AH$3,0,0,1,$U256)))</f>
        <v>0</v>
      </c>
      <c r="T256" s="51">
        <f t="array" aca="1" ref="T256" ca="1">IF(U256=0,0,SUM(OFFSET(AH256,0,W256,1,U256)))</f>
        <v>0</v>
      </c>
      <c r="U256" s="51">
        <f t="shared" ca="1" si="104"/>
        <v>0</v>
      </c>
      <c r="V256" s="46">
        <f t="shared" ca="1" si="101"/>
        <v>958991.14209690015</v>
      </c>
      <c r="W256" s="52">
        <f t="shared" ca="1" si="98"/>
        <v>9</v>
      </c>
      <c r="X256" s="55">
        <v>21</v>
      </c>
      <c r="Y256" s="19">
        <v>9</v>
      </c>
      <c r="Z256" s="44">
        <v>5.7691260000000003E-3</v>
      </c>
      <c r="AA256" s="17">
        <v>44149</v>
      </c>
      <c r="AB256" s="19">
        <v>80</v>
      </c>
      <c r="AC256" s="19">
        <v>250000</v>
      </c>
      <c r="AD256" s="18" t="s">
        <v>17</v>
      </c>
      <c r="AE256" s="18" t="s">
        <v>20</v>
      </c>
      <c r="AF256" s="20">
        <f t="shared" ca="1" si="102"/>
        <v>958991.14209690015</v>
      </c>
      <c r="AG256" s="40"/>
      <c r="AH256" s="19">
        <f t="shared" ca="1" si="118"/>
        <v>105458.90213925001</v>
      </c>
      <c r="AI256" s="19">
        <f t="shared" ca="1" si="118"/>
        <v>106045.76648159999</v>
      </c>
      <c r="AJ256" s="19">
        <f t="shared" ca="1" si="118"/>
        <v>106639.12109069999</v>
      </c>
      <c r="AK256" s="19">
        <f t="shared" ca="1" si="118"/>
        <v>106019.37273015</v>
      </c>
      <c r="AL256" s="19">
        <f t="shared" ca="1" si="118"/>
        <v>111421.29386025002</v>
      </c>
      <c r="AM256" s="19">
        <f t="shared" ca="1" si="118"/>
        <v>107243.1485829</v>
      </c>
      <c r="AN256" s="19">
        <f t="shared" ca="1" si="118"/>
        <v>103382.30523555</v>
      </c>
      <c r="AO256" s="19">
        <f t="shared" ca="1" si="118"/>
        <v>106813.78138035</v>
      </c>
      <c r="AP256" s="19">
        <f t="shared" ca="1" si="118"/>
        <v>105967.45059615</v>
      </c>
      <c r="AQ256" s="19" t="str">
        <f t="shared" ca="1" si="118"/>
        <v/>
      </c>
      <c r="AR256" s="19" t="str">
        <f t="shared" ca="1" si="118"/>
        <v/>
      </c>
      <c r="AS256" s="19" t="str">
        <f t="shared" ca="1" si="118"/>
        <v/>
      </c>
      <c r="AT256" s="19" t="str">
        <f t="shared" ca="1" si="118"/>
        <v/>
      </c>
      <c r="AU256" s="19" t="str">
        <f t="shared" ca="1" si="118"/>
        <v/>
      </c>
      <c r="AV256" s="19" t="str">
        <f t="shared" ca="1" si="118"/>
        <v/>
      </c>
      <c r="AW256" s="19" t="str">
        <f t="shared" ca="1" si="116"/>
        <v/>
      </c>
      <c r="AX256" s="19" t="str">
        <f t="shared" ca="1" si="116"/>
        <v/>
      </c>
      <c r="AY256" s="19" t="str">
        <f t="shared" ca="1" si="116"/>
        <v/>
      </c>
      <c r="AZ256" s="19" t="str">
        <f t="shared" ca="1" si="116"/>
        <v/>
      </c>
      <c r="BA256" s="19" t="str">
        <f t="shared" ca="1" si="116"/>
        <v/>
      </c>
      <c r="BB256" s="19" t="str">
        <f t="shared" ca="1" si="116"/>
        <v/>
      </c>
      <c r="BC256" s="19" t="str">
        <f t="shared" ca="1" si="116"/>
        <v/>
      </c>
      <c r="BD256" s="19" t="str">
        <f t="shared" ca="1" si="116"/>
        <v/>
      </c>
      <c r="BE256" s="19" t="str">
        <f t="shared" ca="1" si="116"/>
        <v/>
      </c>
      <c r="BF256" s="19" t="str">
        <f t="shared" ca="1" si="116"/>
        <v/>
      </c>
      <c r="BG256" s="19" t="str">
        <f t="shared" ca="1" si="116"/>
        <v/>
      </c>
      <c r="BH256" s="19" t="str">
        <f t="shared" ca="1" si="116"/>
        <v/>
      </c>
      <c r="BI256" s="19" t="str">
        <f t="shared" ca="1" si="116"/>
        <v/>
      </c>
      <c r="BJ256" s="19" t="str">
        <f t="shared" ca="1" si="116"/>
        <v/>
      </c>
      <c r="BK256" s="19" t="str">
        <f t="shared" ca="1" si="116"/>
        <v/>
      </c>
      <c r="BL256" s="19" t="str">
        <f t="shared" ca="1" si="116"/>
        <v/>
      </c>
      <c r="BM256" s="19" t="str">
        <f t="shared" ca="1" si="117"/>
        <v/>
      </c>
      <c r="BN256" s="19" t="str">
        <f t="shared" ca="1" si="117"/>
        <v/>
      </c>
      <c r="BO256" s="19" t="str">
        <f t="shared" ca="1" si="117"/>
        <v/>
      </c>
      <c r="BP256" s="19" t="str">
        <f t="shared" ca="1" si="117"/>
        <v/>
      </c>
      <c r="BQ256" s="20" t="str">
        <f t="shared" ca="1" si="117"/>
        <v/>
      </c>
    </row>
    <row r="257" spans="10:69" x14ac:dyDescent="0.25">
      <c r="J257" s="85">
        <f t="shared" ca="1" si="92"/>
        <v>0</v>
      </c>
      <c r="K257" s="86">
        <f t="shared" ca="1" si="93"/>
        <v>0</v>
      </c>
      <c r="L257" s="86">
        <f t="shared" ca="1" si="94"/>
        <v>0</v>
      </c>
      <c r="M257" s="86">
        <f t="shared" ca="1" si="95"/>
        <v>0</v>
      </c>
      <c r="N257" s="86">
        <f t="shared" ca="1" si="96"/>
        <v>0</v>
      </c>
      <c r="O257" s="87">
        <f t="shared" ca="1" si="97"/>
        <v>0</v>
      </c>
      <c r="P257" s="48">
        <f t="shared" ca="1" si="110"/>
        <v>0</v>
      </c>
      <c r="Q257" s="49">
        <f t="shared" si="111"/>
        <v>1</v>
      </c>
      <c r="R257" s="49">
        <f t="shared" si="112"/>
        <v>0.5</v>
      </c>
      <c r="S257" s="50">
        <f t="array" aca="1" ref="S257" ca="1">IF($U257=0,0,SUM(OFFSET($AH257,0,$W257,1,$U257)/OFFSET($AH$3,0,0,1,$U257)))</f>
        <v>0</v>
      </c>
      <c r="T257" s="51">
        <f t="array" aca="1" ref="T257" ca="1">IF(U257=0,0,SUM(OFFSET(AH257,0,W257,1,U257)))</f>
        <v>0</v>
      </c>
      <c r="U257" s="51">
        <f t="shared" ca="1" si="104"/>
        <v>0</v>
      </c>
      <c r="V257" s="46">
        <f t="shared" ca="1" si="101"/>
        <v>1190122.654263125</v>
      </c>
      <c r="W257" s="52">
        <f t="shared" ca="1" si="98"/>
        <v>9</v>
      </c>
      <c r="X257" s="55">
        <v>170</v>
      </c>
      <c r="Y257" s="19">
        <v>2</v>
      </c>
      <c r="Z257" s="44">
        <v>2.6660827000000002E-2</v>
      </c>
      <c r="AA257" s="17">
        <v>44149</v>
      </c>
      <c r="AB257" s="19">
        <v>57</v>
      </c>
      <c r="AC257" s="19">
        <v>250000</v>
      </c>
      <c r="AD257" s="18" t="s">
        <v>19</v>
      </c>
      <c r="AE257" s="18" t="s">
        <v>24</v>
      </c>
      <c r="AF257" s="20">
        <f t="shared" ca="1" si="102"/>
        <v>1190122.654263125</v>
      </c>
      <c r="AG257" s="40"/>
      <c r="AH257" s="19">
        <f t="shared" ca="1" si="118"/>
        <v>591699.73010719998</v>
      </c>
      <c r="AI257" s="19">
        <f t="shared" ca="1" si="118"/>
        <v>598422.92415592505</v>
      </c>
      <c r="AJ257" s="19" t="str">
        <f t="shared" ca="1" si="118"/>
        <v/>
      </c>
      <c r="AK257" s="19" t="str">
        <f t="shared" ca="1" si="118"/>
        <v/>
      </c>
      <c r="AL257" s="19" t="str">
        <f t="shared" ca="1" si="118"/>
        <v/>
      </c>
      <c r="AM257" s="19" t="str">
        <f t="shared" ca="1" si="118"/>
        <v/>
      </c>
      <c r="AN257" s="19" t="str">
        <f t="shared" ca="1" si="118"/>
        <v/>
      </c>
      <c r="AO257" s="19" t="str">
        <f t="shared" ca="1" si="118"/>
        <v/>
      </c>
      <c r="AP257" s="19" t="str">
        <f t="shared" ca="1" si="118"/>
        <v/>
      </c>
      <c r="AQ257" s="19" t="str">
        <f t="shared" ca="1" si="118"/>
        <v/>
      </c>
      <c r="AR257" s="19" t="str">
        <f t="shared" ca="1" si="118"/>
        <v/>
      </c>
      <c r="AS257" s="19" t="str">
        <f t="shared" ca="1" si="118"/>
        <v/>
      </c>
      <c r="AT257" s="19" t="str">
        <f t="shared" ca="1" si="118"/>
        <v/>
      </c>
      <c r="AU257" s="19" t="str">
        <f t="shared" ca="1" si="118"/>
        <v/>
      </c>
      <c r="AV257" s="19" t="str">
        <f t="shared" ca="1" si="118"/>
        <v/>
      </c>
      <c r="AW257" s="19" t="str">
        <f t="shared" ca="1" si="116"/>
        <v/>
      </c>
      <c r="AX257" s="19" t="str">
        <f t="shared" ca="1" si="116"/>
        <v/>
      </c>
      <c r="AY257" s="19" t="str">
        <f t="shared" ca="1" si="116"/>
        <v/>
      </c>
      <c r="AZ257" s="19" t="str">
        <f t="shared" ca="1" si="116"/>
        <v/>
      </c>
      <c r="BA257" s="19" t="str">
        <f t="shared" ca="1" si="116"/>
        <v/>
      </c>
      <c r="BB257" s="19" t="str">
        <f t="shared" ca="1" si="116"/>
        <v/>
      </c>
      <c r="BC257" s="19" t="str">
        <f t="shared" ca="1" si="116"/>
        <v/>
      </c>
      <c r="BD257" s="19" t="str">
        <f t="shared" ca="1" si="116"/>
        <v/>
      </c>
      <c r="BE257" s="19" t="str">
        <f t="shared" ca="1" si="116"/>
        <v/>
      </c>
      <c r="BF257" s="19" t="str">
        <f t="shared" ca="1" si="116"/>
        <v/>
      </c>
      <c r="BG257" s="19" t="str">
        <f t="shared" ca="1" si="116"/>
        <v/>
      </c>
      <c r="BH257" s="19" t="str">
        <f t="shared" ca="1" si="116"/>
        <v/>
      </c>
      <c r="BI257" s="19" t="str">
        <f t="shared" ca="1" si="116"/>
        <v/>
      </c>
      <c r="BJ257" s="19" t="str">
        <f t="shared" ca="1" si="116"/>
        <v/>
      </c>
      <c r="BK257" s="19" t="str">
        <f t="shared" ca="1" si="116"/>
        <v/>
      </c>
      <c r="BL257" s="19" t="str">
        <f t="shared" ca="1" si="116"/>
        <v/>
      </c>
      <c r="BM257" s="19" t="str">
        <f t="shared" ca="1" si="117"/>
        <v/>
      </c>
      <c r="BN257" s="19" t="str">
        <f t="shared" ca="1" si="117"/>
        <v/>
      </c>
      <c r="BO257" s="19" t="str">
        <f t="shared" ca="1" si="117"/>
        <v/>
      </c>
      <c r="BP257" s="19" t="str">
        <f t="shared" ca="1" si="117"/>
        <v/>
      </c>
      <c r="BQ257" s="20" t="str">
        <f t="shared" ca="1" si="117"/>
        <v/>
      </c>
    </row>
    <row r="258" spans="10:69" x14ac:dyDescent="0.25">
      <c r="J258" s="85">
        <f t="shared" ca="1" si="92"/>
        <v>1142341.301724657</v>
      </c>
      <c r="K258" s="86">
        <f t="shared" ca="1" si="93"/>
        <v>1090444.5436236977</v>
      </c>
      <c r="L258" s="86">
        <f t="shared" ca="1" si="94"/>
        <v>1090444.5436236977</v>
      </c>
      <c r="M258" s="86">
        <f t="shared" ca="1" si="95"/>
        <v>993476.55709282821</v>
      </c>
      <c r="N258" s="86">
        <f t="shared" ca="1" si="96"/>
        <v>948212.49118772568</v>
      </c>
      <c r="O258" s="87">
        <f t="shared" ca="1" si="97"/>
        <v>904952.58637889975</v>
      </c>
      <c r="P258" s="48">
        <f t="shared" ca="1" si="110"/>
        <v>11394082.144742148</v>
      </c>
      <c r="Q258" s="49">
        <f t="shared" si="111"/>
        <v>0.97</v>
      </c>
      <c r="R258" s="49">
        <f t="shared" si="112"/>
        <v>0.5</v>
      </c>
      <c r="S258" s="50">
        <f t="array" aca="1" ref="S258" ca="1">IF($U258=0,0,SUM(OFFSET($AH258,0,$W258,1,$U258)/OFFSET($AH$3,0,0,1,$U258)))</f>
        <v>23492952.875757005</v>
      </c>
      <c r="T258" s="51">
        <f t="array" aca="1" ref="T258" ca="1">IF(U258=0,0,SUM(OFFSET(AH258,0,W258,1,U258)))</f>
        <v>31006010.958019949</v>
      </c>
      <c r="U258" s="51">
        <f t="shared" ca="1" si="104"/>
        <v>13</v>
      </c>
      <c r="V258" s="46">
        <f t="shared" ca="1" si="101"/>
        <v>21645172.058880001</v>
      </c>
      <c r="W258" s="52">
        <f t="shared" ca="1" si="98"/>
        <v>9</v>
      </c>
      <c r="X258" s="55">
        <v>264</v>
      </c>
      <c r="Y258" s="19">
        <v>22</v>
      </c>
      <c r="Z258" s="44">
        <v>5.4383488000000001E-2</v>
      </c>
      <c r="AA258" s="17">
        <v>44152</v>
      </c>
      <c r="AB258" s="19">
        <v>13</v>
      </c>
      <c r="AC258" s="19">
        <v>500000</v>
      </c>
      <c r="AD258" s="18" t="s">
        <v>19</v>
      </c>
      <c r="AE258" s="18" t="s">
        <v>22</v>
      </c>
      <c r="AF258" s="20">
        <f t="shared" ca="1" si="102"/>
        <v>52651183.016899943</v>
      </c>
      <c r="AG258" s="40"/>
      <c r="AH258" s="19">
        <f t="shared" ca="1" si="118"/>
        <v>2428845.4301376003</v>
      </c>
      <c r="AI258" s="19">
        <f t="shared" ca="1" si="118"/>
        <v>2426988.2340223999</v>
      </c>
      <c r="AJ258" s="19">
        <f t="shared" ca="1" si="118"/>
        <v>2418545.1975103999</v>
      </c>
      <c r="AK258" s="19">
        <f t="shared" ca="1" si="118"/>
        <v>2365279.2901888001</v>
      </c>
      <c r="AL258" s="19">
        <f t="shared" ca="1" si="118"/>
        <v>2459770.6005888004</v>
      </c>
      <c r="AM258" s="19">
        <f t="shared" ca="1" si="118"/>
        <v>2437057.3368255999</v>
      </c>
      <c r="AN258" s="19">
        <f t="shared" ca="1" si="118"/>
        <v>2375296.7286783997</v>
      </c>
      <c r="AO258" s="19">
        <f t="shared" ca="1" si="118"/>
        <v>2381107.6043712003</v>
      </c>
      <c r="AP258" s="19">
        <f t="shared" ca="1" si="118"/>
        <v>2352281.6365568</v>
      </c>
      <c r="AQ258" s="19">
        <f t="shared" ca="1" si="118"/>
        <v>2355342.8901539319</v>
      </c>
      <c r="AR258" s="19">
        <f t="shared" ca="1" si="118"/>
        <v>2360756.2284636758</v>
      </c>
      <c r="AS258" s="19">
        <f t="shared" ca="1" si="118"/>
        <v>2366183.9694014019</v>
      </c>
      <c r="AT258" s="19">
        <f t="shared" ca="1" si="118"/>
        <v>2371285.1534115165</v>
      </c>
      <c r="AU258" s="19">
        <f t="shared" ca="1" si="118"/>
        <v>2376408.6791067021</v>
      </c>
      <c r="AV258" s="19">
        <f t="shared" ca="1" si="118"/>
        <v>2381390.3112001619</v>
      </c>
      <c r="AW258" s="19">
        <f t="shared" ca="1" si="116"/>
        <v>2385774.2632723255</v>
      </c>
      <c r="AX258" s="19">
        <f t="shared" ca="1" si="116"/>
        <v>2390506.4672052832</v>
      </c>
      <c r="AY258" s="19">
        <f t="shared" ca="1" si="116"/>
        <v>2394970.4605735424</v>
      </c>
      <c r="AZ258" s="19">
        <f t="shared" ca="1" si="116"/>
        <v>2399469.7517864201</v>
      </c>
      <c r="BA258" s="19">
        <f t="shared" ca="1" si="116"/>
        <v>2403719.3124288092</v>
      </c>
      <c r="BB258" s="19">
        <f t="shared" ca="1" si="116"/>
        <v>2408007.5437431363</v>
      </c>
      <c r="BC258" s="19">
        <f t="shared" ca="1" si="116"/>
        <v>2412195.9272730392</v>
      </c>
      <c r="BD258" s="19" t="str">
        <f t="shared" ca="1" si="116"/>
        <v/>
      </c>
      <c r="BE258" s="19" t="str">
        <f t="shared" ca="1" si="116"/>
        <v/>
      </c>
      <c r="BF258" s="19" t="str">
        <f t="shared" ca="1" si="116"/>
        <v/>
      </c>
      <c r="BG258" s="19" t="str">
        <f t="shared" ca="1" si="116"/>
        <v/>
      </c>
      <c r="BH258" s="19" t="str">
        <f t="shared" ca="1" si="116"/>
        <v/>
      </c>
      <c r="BI258" s="19" t="str">
        <f t="shared" ca="1" si="116"/>
        <v/>
      </c>
      <c r="BJ258" s="19" t="str">
        <f t="shared" ca="1" si="116"/>
        <v/>
      </c>
      <c r="BK258" s="19" t="str">
        <f t="shared" ca="1" si="116"/>
        <v/>
      </c>
      <c r="BL258" s="19" t="str">
        <f t="shared" ca="1" si="116"/>
        <v/>
      </c>
      <c r="BM258" s="19" t="str">
        <f t="shared" ca="1" si="117"/>
        <v/>
      </c>
      <c r="BN258" s="19" t="str">
        <f t="shared" ca="1" si="117"/>
        <v/>
      </c>
      <c r="BO258" s="19" t="str">
        <f t="shared" ca="1" si="117"/>
        <v/>
      </c>
      <c r="BP258" s="19" t="str">
        <f t="shared" ca="1" si="117"/>
        <v/>
      </c>
      <c r="BQ258" s="20" t="str">
        <f t="shared" ca="1" si="117"/>
        <v/>
      </c>
    </row>
    <row r="259" spans="10:69" x14ac:dyDescent="0.25">
      <c r="J259" s="85">
        <f t="shared" ca="1" si="92"/>
        <v>66665.33388495</v>
      </c>
      <c r="K259" s="86">
        <f t="shared" ca="1" si="93"/>
        <v>63490.794176142852</v>
      </c>
      <c r="L259" s="86">
        <f t="shared" ca="1" si="94"/>
        <v>63490.794176142852</v>
      </c>
      <c r="M259" s="86">
        <f t="shared" ca="1" si="95"/>
        <v>57588.021928474234</v>
      </c>
      <c r="N259" s="86">
        <f t="shared" ca="1" si="96"/>
        <v>0</v>
      </c>
      <c r="O259" s="87">
        <f t="shared" ca="1" si="97"/>
        <v>0</v>
      </c>
      <c r="P259" s="48">
        <f t="shared" ca="1" si="110"/>
        <v>248211.57301446504</v>
      </c>
      <c r="Q259" s="49">
        <f t="shared" si="111"/>
        <v>0.97</v>
      </c>
      <c r="R259" s="49">
        <f t="shared" si="112"/>
        <v>0.93</v>
      </c>
      <c r="S259" s="50">
        <f t="array" aca="1" ref="S259" ca="1">IF($U259=0,0,SUM(OFFSET($AH259,0,$W259,1,$U259)/OFFSET($AH$3,0,0,1,$U259)))</f>
        <v>275148.62322853901</v>
      </c>
      <c r="T259" s="51">
        <f t="array" aca="1" ref="T259" ca="1">IF(U259=0,0,SUM(OFFSET(AH259,0,W259,1,U259)))</f>
        <v>295600.63799999998</v>
      </c>
      <c r="U259" s="51">
        <f t="shared" ca="1" si="104"/>
        <v>4</v>
      </c>
      <c r="V259" s="46">
        <f t="shared" ca="1" si="101"/>
        <v>665101.43549999991</v>
      </c>
      <c r="W259" s="52">
        <f t="shared" ca="1" si="98"/>
        <v>9</v>
      </c>
      <c r="X259" s="55">
        <v>17</v>
      </c>
      <c r="Y259" s="19">
        <v>13</v>
      </c>
      <c r="Z259" s="44">
        <v>4.9266773E-2</v>
      </c>
      <c r="AA259" s="17">
        <v>44153</v>
      </c>
      <c r="AB259" s="19">
        <v>13</v>
      </c>
      <c r="AC259" s="19">
        <v>1500000</v>
      </c>
      <c r="AD259" s="18" t="s">
        <v>23</v>
      </c>
      <c r="AE259" s="18" t="s">
        <v>22</v>
      </c>
      <c r="AF259" s="20">
        <f t="shared" ca="1" si="102"/>
        <v>960702.07349999971</v>
      </c>
      <c r="AG259" s="40"/>
      <c r="AH259" s="19">
        <f t="shared" ca="1" si="118"/>
        <v>73900.159499999994</v>
      </c>
      <c r="AI259" s="19">
        <f t="shared" ca="1" si="118"/>
        <v>73900.159499999994</v>
      </c>
      <c r="AJ259" s="19">
        <f t="shared" ca="1" si="118"/>
        <v>73900.159499999994</v>
      </c>
      <c r="AK259" s="19">
        <f t="shared" ca="1" si="118"/>
        <v>73900.159499999994</v>
      </c>
      <c r="AL259" s="19">
        <f t="shared" ca="1" si="118"/>
        <v>73900.159499999994</v>
      </c>
      <c r="AM259" s="19">
        <f t="shared" ca="1" si="118"/>
        <v>73900.159499999994</v>
      </c>
      <c r="AN259" s="19">
        <f t="shared" ca="1" si="118"/>
        <v>73900.159499999994</v>
      </c>
      <c r="AO259" s="19">
        <f t="shared" ca="1" si="118"/>
        <v>73900.159499999994</v>
      </c>
      <c r="AP259" s="19">
        <f t="shared" ca="1" si="118"/>
        <v>73900.159499999994</v>
      </c>
      <c r="AQ259" s="19">
        <f t="shared" ca="1" si="118"/>
        <v>73900.159499999994</v>
      </c>
      <c r="AR259" s="19">
        <f t="shared" ca="1" si="118"/>
        <v>73900.159499999994</v>
      </c>
      <c r="AS259" s="19">
        <f t="shared" ca="1" si="118"/>
        <v>73900.159499999994</v>
      </c>
      <c r="AT259" s="19">
        <f t="shared" ca="1" si="118"/>
        <v>73900.159499999994</v>
      </c>
      <c r="AU259" s="19" t="str">
        <f t="shared" ca="1" si="118"/>
        <v/>
      </c>
      <c r="AV259" s="19" t="str">
        <f t="shared" ca="1" si="118"/>
        <v/>
      </c>
      <c r="AW259" s="19" t="str">
        <f t="shared" ca="1" si="116"/>
        <v/>
      </c>
      <c r="AX259" s="19" t="str">
        <f t="shared" ca="1" si="116"/>
        <v/>
      </c>
      <c r="AY259" s="19" t="str">
        <f t="shared" ca="1" si="116"/>
        <v/>
      </c>
      <c r="AZ259" s="19" t="str">
        <f t="shared" ca="1" si="116"/>
        <v/>
      </c>
      <c r="BA259" s="19" t="str">
        <f t="shared" ca="1" si="116"/>
        <v/>
      </c>
      <c r="BB259" s="19" t="str">
        <f t="shared" ca="1" si="116"/>
        <v/>
      </c>
      <c r="BC259" s="19" t="str">
        <f t="shared" ca="1" si="116"/>
        <v/>
      </c>
      <c r="BD259" s="19" t="str">
        <f t="shared" ca="1" si="116"/>
        <v/>
      </c>
      <c r="BE259" s="19" t="str">
        <f t="shared" ca="1" si="116"/>
        <v/>
      </c>
      <c r="BF259" s="19" t="str">
        <f t="shared" ca="1" si="116"/>
        <v/>
      </c>
      <c r="BG259" s="19" t="str">
        <f t="shared" ca="1" si="116"/>
        <v/>
      </c>
      <c r="BH259" s="19" t="str">
        <f t="shared" ca="1" si="116"/>
        <v/>
      </c>
      <c r="BI259" s="19" t="str">
        <f t="shared" ca="1" si="116"/>
        <v/>
      </c>
      <c r="BJ259" s="19" t="str">
        <f t="shared" ca="1" si="116"/>
        <v/>
      </c>
      <c r="BK259" s="19" t="str">
        <f t="shared" ca="1" si="116"/>
        <v/>
      </c>
      <c r="BL259" s="19" t="str">
        <f t="shared" ca="1" si="116"/>
        <v/>
      </c>
      <c r="BM259" s="19" t="str">
        <f t="shared" ca="1" si="117"/>
        <v/>
      </c>
      <c r="BN259" s="19" t="str">
        <f t="shared" ca="1" si="117"/>
        <v/>
      </c>
      <c r="BO259" s="19" t="str">
        <f t="shared" ca="1" si="117"/>
        <v/>
      </c>
      <c r="BP259" s="19" t="str">
        <f t="shared" ca="1" si="117"/>
        <v/>
      </c>
      <c r="BQ259" s="20" t="str">
        <f t="shared" ca="1" si="117"/>
        <v/>
      </c>
    </row>
    <row r="260" spans="10:69" x14ac:dyDescent="0.25">
      <c r="J260" s="85">
        <f t="shared" ca="1" si="92"/>
        <v>918348.65581900871</v>
      </c>
      <c r="K260" s="86">
        <f t="shared" ca="1" si="93"/>
        <v>876231.38068350242</v>
      </c>
      <c r="L260" s="86">
        <f t="shared" ca="1" si="94"/>
        <v>876231.38068350242</v>
      </c>
      <c r="M260" s="86">
        <f t="shared" ca="1" si="95"/>
        <v>0</v>
      </c>
      <c r="N260" s="86">
        <f t="shared" ca="1" si="96"/>
        <v>0</v>
      </c>
      <c r="O260" s="87">
        <f t="shared" ca="1" si="97"/>
        <v>0</v>
      </c>
      <c r="P260" s="48">
        <f t="shared" ca="1" si="110"/>
        <v>2630627.0681545148</v>
      </c>
      <c r="Q260" s="49">
        <f t="shared" si="111"/>
        <v>1</v>
      </c>
      <c r="R260" s="49">
        <f t="shared" si="112"/>
        <v>0.97</v>
      </c>
      <c r="S260" s="50">
        <f t="array" aca="1" ref="S260" ca="1">IF($U260=0,0,SUM(OFFSET($AH260,0,$W260,1,$U260)/OFFSET($AH$3,0,0,1,$U260)))</f>
        <v>2711986.6682005306</v>
      </c>
      <c r="T260" s="51">
        <f t="array" aca="1" ref="T260" ca="1">IF(U260=0,0,SUM(OFFSET(AH260,0,W260,1,U260)))</f>
        <v>2845498.4102402269</v>
      </c>
      <c r="U260" s="51">
        <f t="shared" ca="1" si="104"/>
        <v>3</v>
      </c>
      <c r="V260" s="46">
        <f t="shared" ca="1" si="101"/>
        <v>8485195.5804469492</v>
      </c>
      <c r="W260" s="52">
        <f t="shared" ca="1" si="98"/>
        <v>9</v>
      </c>
      <c r="X260" s="55">
        <v>296</v>
      </c>
      <c r="Y260" s="19">
        <v>12</v>
      </c>
      <c r="Z260" s="44">
        <v>2.5564521E-2</v>
      </c>
      <c r="AA260" s="17">
        <v>44154</v>
      </c>
      <c r="AB260" s="19">
        <v>57</v>
      </c>
      <c r="AC260" s="19">
        <v>500000</v>
      </c>
      <c r="AD260" s="18" t="s">
        <v>17</v>
      </c>
      <c r="AE260" s="18" t="s">
        <v>24</v>
      </c>
      <c r="AF260" s="20">
        <f t="shared" ca="1" si="102"/>
        <v>11330693.990687177</v>
      </c>
      <c r="AG260" s="40"/>
      <c r="AH260" s="19">
        <f t="shared" ca="1" si="118"/>
        <v>937137.81968774996</v>
      </c>
      <c r="AI260" s="19">
        <f t="shared" ca="1" si="118"/>
        <v>945548.54709675</v>
      </c>
      <c r="AJ260" s="19">
        <f t="shared" ca="1" si="118"/>
        <v>943017.65951774991</v>
      </c>
      <c r="AK260" s="19">
        <f t="shared" ca="1" si="118"/>
        <v>941518.3003611</v>
      </c>
      <c r="AL260" s="19">
        <f t="shared" ca="1" si="118"/>
        <v>965744.51868675009</v>
      </c>
      <c r="AM260" s="19">
        <f t="shared" ca="1" si="118"/>
        <v>942042.37304160011</v>
      </c>
      <c r="AN260" s="19">
        <f t="shared" ca="1" si="118"/>
        <v>923155.30492679996</v>
      </c>
      <c r="AO260" s="19">
        <f t="shared" ca="1" si="118"/>
        <v>948004.01933879999</v>
      </c>
      <c r="AP260" s="19">
        <f t="shared" ca="1" si="118"/>
        <v>939027.03778965003</v>
      </c>
      <c r="AQ260" s="19">
        <f t="shared" ca="1" si="118"/>
        <v>946751.19156598835</v>
      </c>
      <c r="AR260" s="19">
        <f t="shared" ca="1" si="118"/>
        <v>948497.88630688412</v>
      </c>
      <c r="AS260" s="19">
        <f t="shared" ca="1" si="118"/>
        <v>950249.33236735465</v>
      </c>
      <c r="AT260" s="19" t="str">
        <f t="shared" ca="1" si="118"/>
        <v/>
      </c>
      <c r="AU260" s="19" t="str">
        <f t="shared" ca="1" si="118"/>
        <v/>
      </c>
      <c r="AV260" s="19" t="str">
        <f t="shared" ca="1" si="118"/>
        <v/>
      </c>
      <c r="AW260" s="19" t="str">
        <f t="shared" ca="1" si="118"/>
        <v/>
      </c>
      <c r="AX260" s="19" t="str">
        <f t="shared" ca="1" si="116"/>
        <v/>
      </c>
      <c r="AY260" s="19" t="str">
        <f t="shared" ca="1" si="116"/>
        <v/>
      </c>
      <c r="AZ260" s="19" t="str">
        <f t="shared" ca="1" si="116"/>
        <v/>
      </c>
      <c r="BA260" s="19" t="str">
        <f t="shared" ca="1" si="116"/>
        <v/>
      </c>
      <c r="BB260" s="19" t="str">
        <f t="shared" ca="1" si="116"/>
        <v/>
      </c>
      <c r="BC260" s="19" t="str">
        <f t="shared" ca="1" si="116"/>
        <v/>
      </c>
      <c r="BD260" s="19" t="str">
        <f t="shared" ca="1" si="116"/>
        <v/>
      </c>
      <c r="BE260" s="19" t="str">
        <f t="shared" ca="1" si="116"/>
        <v/>
      </c>
      <c r="BF260" s="19" t="str">
        <f t="shared" ca="1" si="116"/>
        <v/>
      </c>
      <c r="BG260" s="19" t="str">
        <f t="shared" ca="1" si="116"/>
        <v/>
      </c>
      <c r="BH260" s="19" t="str">
        <f t="shared" ca="1" si="116"/>
        <v/>
      </c>
      <c r="BI260" s="19" t="str">
        <f t="shared" ca="1" si="116"/>
        <v/>
      </c>
      <c r="BJ260" s="19" t="str">
        <f t="shared" ca="1" si="116"/>
        <v/>
      </c>
      <c r="BK260" s="19" t="str">
        <f t="shared" ca="1" si="116"/>
        <v/>
      </c>
      <c r="BL260" s="19" t="str">
        <f t="shared" ca="1" si="116"/>
        <v/>
      </c>
      <c r="BM260" s="19" t="str">
        <f t="shared" ca="1" si="117"/>
        <v/>
      </c>
      <c r="BN260" s="19" t="str">
        <f t="shared" ca="1" si="117"/>
        <v/>
      </c>
      <c r="BO260" s="19" t="str">
        <f t="shared" ca="1" si="117"/>
        <v/>
      </c>
      <c r="BP260" s="19" t="str">
        <f t="shared" ca="1" si="117"/>
        <v/>
      </c>
      <c r="BQ260" s="20" t="str">
        <f t="shared" ca="1" si="117"/>
        <v/>
      </c>
    </row>
    <row r="261" spans="10:69" x14ac:dyDescent="0.25">
      <c r="J261" s="85"/>
      <c r="K261" s="86"/>
      <c r="L261" s="86"/>
      <c r="M261" s="86"/>
      <c r="N261" s="86"/>
      <c r="O261" s="87"/>
      <c r="P261" s="119"/>
      <c r="Q261" s="96"/>
      <c r="R261" s="96"/>
      <c r="S261" s="97"/>
      <c r="T261" s="97"/>
      <c r="U261" s="97"/>
      <c r="V261" s="98"/>
      <c r="W261" s="97"/>
      <c r="X261" s="55">
        <v>333</v>
      </c>
      <c r="Y261" s="19">
        <v>4</v>
      </c>
      <c r="Z261" s="44">
        <v>3.7347362000000002E-2</v>
      </c>
      <c r="AA261" s="17">
        <v>44157</v>
      </c>
      <c r="AB261" s="19"/>
      <c r="AC261" s="19"/>
      <c r="AD261" s="18"/>
      <c r="AE261" s="18"/>
      <c r="AF261" s="20">
        <f t="shared" ca="1" si="102"/>
        <v>0</v>
      </c>
      <c r="AG261" s="40"/>
      <c r="AH261" s="19">
        <f t="shared" ca="1" si="118"/>
        <v>0</v>
      </c>
      <c r="AI261" s="19">
        <f t="shared" ca="1" si="118"/>
        <v>0</v>
      </c>
      <c r="AJ261" s="19">
        <f t="shared" ca="1" si="118"/>
        <v>0</v>
      </c>
      <c r="AK261" s="19">
        <f t="shared" ca="1" si="118"/>
        <v>0</v>
      </c>
      <c r="AL261" s="19" t="str">
        <f t="shared" ca="1" si="118"/>
        <v/>
      </c>
      <c r="AM261" s="19" t="str">
        <f t="shared" ca="1" si="118"/>
        <v/>
      </c>
      <c r="AN261" s="19" t="str">
        <f t="shared" ca="1" si="118"/>
        <v/>
      </c>
      <c r="AO261" s="19" t="str">
        <f t="shared" ca="1" si="118"/>
        <v/>
      </c>
      <c r="AP261" s="19" t="str">
        <f t="shared" ca="1" si="118"/>
        <v/>
      </c>
      <c r="AQ261" s="19" t="str">
        <f t="shared" ca="1" si="118"/>
        <v/>
      </c>
      <c r="AR261" s="19" t="str">
        <f t="shared" ca="1" si="118"/>
        <v/>
      </c>
      <c r="AS261" s="19" t="str">
        <f t="shared" ca="1" si="118"/>
        <v/>
      </c>
      <c r="AT261" s="19" t="str">
        <f t="shared" ca="1" si="118"/>
        <v/>
      </c>
      <c r="AU261" s="19" t="str">
        <f t="shared" ca="1" si="118"/>
        <v/>
      </c>
      <c r="AV261" s="19" t="str">
        <f t="shared" ca="1" si="118"/>
        <v/>
      </c>
      <c r="AW261" s="19" t="str">
        <f t="shared" ca="1" si="118"/>
        <v/>
      </c>
      <c r="AX261" s="19" t="str">
        <f t="shared" ref="AX261:BM276" ca="1" si="119">IF(AX$4&lt;=$Y261,(VLOOKUP(DATE(YEAR($AA261),MONTH($AA261)+AX$4,DAY($AA261)),INDIRECT($AF$3),IF($AD261="USD",2,IF($AD261="EUR",3,IF($AD261="YEN",4,5))),0))*$Z261*$AC261,"")</f>
        <v/>
      </c>
      <c r="AY261" s="19" t="str">
        <f t="shared" ca="1" si="119"/>
        <v/>
      </c>
      <c r="AZ261" s="19" t="str">
        <f t="shared" ca="1" si="119"/>
        <v/>
      </c>
      <c r="BA261" s="19" t="str">
        <f t="shared" ca="1" si="119"/>
        <v/>
      </c>
      <c r="BB261" s="19" t="str">
        <f t="shared" ca="1" si="119"/>
        <v/>
      </c>
      <c r="BC261" s="19" t="str">
        <f t="shared" ca="1" si="119"/>
        <v/>
      </c>
      <c r="BD261" s="19" t="str">
        <f t="shared" ca="1" si="119"/>
        <v/>
      </c>
      <c r="BE261" s="19" t="str">
        <f t="shared" ca="1" si="119"/>
        <v/>
      </c>
      <c r="BF261" s="19" t="str">
        <f t="shared" ca="1" si="119"/>
        <v/>
      </c>
      <c r="BG261" s="19" t="str">
        <f t="shared" ca="1" si="119"/>
        <v/>
      </c>
      <c r="BH261" s="19" t="str">
        <f t="shared" ca="1" si="119"/>
        <v/>
      </c>
      <c r="BI261" s="19" t="str">
        <f t="shared" ca="1" si="119"/>
        <v/>
      </c>
      <c r="BJ261" s="19" t="str">
        <f t="shared" ca="1" si="119"/>
        <v/>
      </c>
      <c r="BK261" s="19" t="str">
        <f t="shared" ca="1" si="119"/>
        <v/>
      </c>
      <c r="BL261" s="19" t="str">
        <f t="shared" ca="1" si="119"/>
        <v/>
      </c>
      <c r="BM261" s="19" t="str">
        <f t="shared" ca="1" si="119"/>
        <v/>
      </c>
      <c r="BN261" s="19" t="str">
        <f t="shared" ref="BL261:BQ280" ca="1" si="120">IF(BN$4&lt;=$Y261,(VLOOKUP(DATE(YEAR($AA261),MONTH($AA261)+BN$4,DAY($AA261)),INDIRECT($AF$3),IF($AD261="USD",2,IF($AD261="EUR",3,IF($AD261="YEN",4,5))),0))*$Z261*$AC261,"")</f>
        <v/>
      </c>
      <c r="BO261" s="19" t="str">
        <f t="shared" ca="1" si="120"/>
        <v/>
      </c>
      <c r="BP261" s="19" t="str">
        <f t="shared" ca="1" si="120"/>
        <v/>
      </c>
      <c r="BQ261" s="20" t="str">
        <f t="shared" ca="1" si="120"/>
        <v/>
      </c>
    </row>
    <row r="262" spans="10:69" x14ac:dyDescent="0.25">
      <c r="J262" s="85">
        <f t="shared" ref="J262:J324" ca="1" si="121">IF(OR($U262&lt;J$3,$J$2&lt;0),0,((OFFSET($AH262,0,$W262+J$2,1,1)/J$4)*$Q262*$R262))</f>
        <v>9832.6411785</v>
      </c>
      <c r="K262" s="86">
        <f t="shared" ref="K262:K324" ca="1" si="122">IF(OR($U262&lt;K$3,$K$2&lt;0),0,((OFFSET($AH262,0,$W262+K$2,1,1)/K$4)*$Q262*$R262))</f>
        <v>9364.4201700000012</v>
      </c>
      <c r="L262" s="86">
        <f t="shared" ref="L262:L324" ca="1" si="123">IF(OR($U262&lt;L$3,$L$2&lt;0),0,((OFFSET($AH262,0,$W262+L$2,1,1)/L$4)*$Q262*$R262))</f>
        <v>9364.4201700000012</v>
      </c>
      <c r="M262" s="86">
        <f t="shared" ref="M262:M324" ca="1" si="124">IF(OR($U262&lt;M$3,$M$2&lt;0),0,((OFFSET($AH262,0,$W262+M$2,1,1)/M$4)*$Q262*$R262))</f>
        <v>8493.8051428571434</v>
      </c>
      <c r="N262" s="86">
        <f t="shared" ref="N262:N296" ca="1" si="125">IF(OR($U262&lt;N$3,$N$2&lt;0),0,((OFFSET($AH262,0,$W262+N$2,1,1)/N$4)*$Q262*$R262))</f>
        <v>8089.3382312925187</v>
      </c>
      <c r="O262" s="87">
        <f t="shared" ref="O262:O324" ca="1" si="126">IF(OR($U262&lt;O$3,$O$2&lt;0),0,((OFFSET($AH262,0,$W262+O$2,1,1)/O$4)*$Q262*$R262))</f>
        <v>7704.1316488500152</v>
      </c>
      <c r="P262" s="48">
        <f t="shared" ca="1" si="110"/>
        <v>124772.15471715394</v>
      </c>
      <c r="Q262" s="49">
        <f t="shared" ref="Q262:Q293" si="127">IF($E$5,VLOOKUP($AE262,$D$6:$E$11,2,0),1)</f>
        <v>0.98</v>
      </c>
      <c r="R262" s="49">
        <f t="shared" ref="R262:R293" si="128">IF($G$5,VLOOKUP($AD262,$F$6:$G$11,2,0),1)</f>
        <v>0.93</v>
      </c>
      <c r="S262" s="50">
        <f t="array" aca="1" ref="S262" ca="1">IF($U262=0,0,SUM(OFFSET($AH262,0,$W262,1,$U262)/OFFSET($AH$3,0,0,1,$U262)))</f>
        <v>136901.64002321038</v>
      </c>
      <c r="T262" s="51">
        <f t="array" aca="1" ref="T262" ca="1">IF(U262=0,0,SUM(OFFSET(AH262,0,W262,1,U262)))</f>
        <v>204981.54750000002</v>
      </c>
      <c r="U262" s="51">
        <f t="shared" ca="1" si="104"/>
        <v>19</v>
      </c>
      <c r="V262" s="46">
        <f t="shared" ref="V262:V325" ca="1" si="129">IF(W262="−",0,IF(W262&gt;Y262,AF262,SUM(OFFSET(AG262,0,0,1,W262+1)
)))</f>
        <v>97096.522500000006</v>
      </c>
      <c r="W262" s="52">
        <f t="shared" ref="W262:W285" ca="1" si="130">IF($AA262&gt;$A$3,0,DATEDIF(AA262,$A$3,"m"))</f>
        <v>9</v>
      </c>
      <c r="X262" s="55">
        <v>139</v>
      </c>
      <c r="Y262" s="19">
        <v>28</v>
      </c>
      <c r="Z262" s="44">
        <v>7.1923350000000002E-3</v>
      </c>
      <c r="AA262" s="17">
        <v>44158</v>
      </c>
      <c r="AB262" s="19">
        <v>80</v>
      </c>
      <c r="AC262" s="19">
        <v>1500000</v>
      </c>
      <c r="AD262" s="18" t="s">
        <v>23</v>
      </c>
      <c r="AE262" s="18" t="s">
        <v>20</v>
      </c>
      <c r="AF262" s="20">
        <f t="shared" ref="AF262:AF325" ca="1" si="131">SUM(AH262:BQ262)</f>
        <v>302078.07</v>
      </c>
      <c r="AG262" s="40"/>
      <c r="AH262" s="19">
        <f t="shared" ref="AH262:AW277" ca="1" si="132">IF(AH$4&lt;=$Y262,(VLOOKUP(DATE(YEAR($AA262),MONTH($AA262)+AH$4,DAY($AA262)),INDIRECT($AF$3),IF($AD262="USD",2,IF($AD262="EUR",3,IF($AD262="YEN",4,5))),0))*$Z262*$AC262,"")</f>
        <v>10788.502500000001</v>
      </c>
      <c r="AI262" s="19">
        <f t="shared" ca="1" si="132"/>
        <v>10788.502500000001</v>
      </c>
      <c r="AJ262" s="19">
        <f t="shared" ca="1" si="132"/>
        <v>10788.502500000001</v>
      </c>
      <c r="AK262" s="19">
        <f t="shared" ca="1" si="132"/>
        <v>10788.502500000001</v>
      </c>
      <c r="AL262" s="19">
        <f t="shared" ca="1" si="132"/>
        <v>10788.502500000001</v>
      </c>
      <c r="AM262" s="19">
        <f t="shared" ca="1" si="132"/>
        <v>10788.502500000001</v>
      </c>
      <c r="AN262" s="19">
        <f t="shared" ca="1" si="132"/>
        <v>10788.502500000001</v>
      </c>
      <c r="AO262" s="19">
        <f t="shared" ca="1" si="132"/>
        <v>10788.502500000001</v>
      </c>
      <c r="AP262" s="19">
        <f t="shared" ca="1" si="132"/>
        <v>10788.502500000001</v>
      </c>
      <c r="AQ262" s="19">
        <f t="shared" ca="1" si="132"/>
        <v>10788.502500000001</v>
      </c>
      <c r="AR262" s="19">
        <f t="shared" ca="1" si="132"/>
        <v>10788.502500000001</v>
      </c>
      <c r="AS262" s="19">
        <f t="shared" ca="1" si="132"/>
        <v>10788.502500000001</v>
      </c>
      <c r="AT262" s="19">
        <f t="shared" ca="1" si="132"/>
        <v>10788.502500000001</v>
      </c>
      <c r="AU262" s="19">
        <f t="shared" ca="1" si="132"/>
        <v>10788.502500000001</v>
      </c>
      <c r="AV262" s="19">
        <f t="shared" ca="1" si="132"/>
        <v>10788.502500000001</v>
      </c>
      <c r="AW262" s="19">
        <f t="shared" ca="1" si="132"/>
        <v>10788.502500000001</v>
      </c>
      <c r="AX262" s="19">
        <f t="shared" ca="1" si="119"/>
        <v>10788.502500000001</v>
      </c>
      <c r="AY262" s="19">
        <f t="shared" ca="1" si="119"/>
        <v>10788.502500000001</v>
      </c>
      <c r="AZ262" s="19">
        <f t="shared" ca="1" si="119"/>
        <v>10788.502500000001</v>
      </c>
      <c r="BA262" s="19">
        <f t="shared" ca="1" si="119"/>
        <v>10788.502500000001</v>
      </c>
      <c r="BB262" s="19">
        <f t="shared" ca="1" si="119"/>
        <v>10788.502500000001</v>
      </c>
      <c r="BC262" s="19">
        <f t="shared" ca="1" si="119"/>
        <v>10788.502500000001</v>
      </c>
      <c r="BD262" s="19">
        <f t="shared" ca="1" si="119"/>
        <v>10788.502500000001</v>
      </c>
      <c r="BE262" s="19">
        <f t="shared" ca="1" si="119"/>
        <v>10788.502500000001</v>
      </c>
      <c r="BF262" s="19">
        <f t="shared" ca="1" si="119"/>
        <v>10788.502500000001</v>
      </c>
      <c r="BG262" s="19">
        <f t="shared" ca="1" si="119"/>
        <v>10788.502500000001</v>
      </c>
      <c r="BH262" s="19">
        <f t="shared" ca="1" si="119"/>
        <v>10788.502500000001</v>
      </c>
      <c r="BI262" s="19">
        <f t="shared" ca="1" si="119"/>
        <v>10788.502500000001</v>
      </c>
      <c r="BJ262" s="19" t="str">
        <f t="shared" ca="1" si="119"/>
        <v/>
      </c>
      <c r="BK262" s="19" t="str">
        <f t="shared" ca="1" si="119"/>
        <v/>
      </c>
      <c r="BL262" s="19" t="str">
        <f t="shared" ca="1" si="119"/>
        <v/>
      </c>
      <c r="BM262" s="19" t="str">
        <f t="shared" ca="1" si="119"/>
        <v/>
      </c>
      <c r="BN262" s="19" t="str">
        <f t="shared" ca="1" si="120"/>
        <v/>
      </c>
      <c r="BO262" s="19" t="str">
        <f t="shared" ca="1" si="120"/>
        <v/>
      </c>
      <c r="BP262" s="19" t="str">
        <f t="shared" ca="1" si="120"/>
        <v/>
      </c>
      <c r="BQ262" s="20" t="str">
        <f t="shared" ca="1" si="120"/>
        <v/>
      </c>
    </row>
    <row r="263" spans="10:69" x14ac:dyDescent="0.25">
      <c r="J263" s="85">
        <f t="shared" ca="1" si="121"/>
        <v>0</v>
      </c>
      <c r="K263" s="86">
        <f t="shared" ca="1" si="122"/>
        <v>0</v>
      </c>
      <c r="L263" s="86">
        <f t="shared" ca="1" si="123"/>
        <v>0</v>
      </c>
      <c r="M263" s="86">
        <f t="shared" ca="1" si="124"/>
        <v>0</v>
      </c>
      <c r="N263" s="86">
        <f t="shared" ca="1" si="125"/>
        <v>0</v>
      </c>
      <c r="O263" s="87">
        <f t="shared" ca="1" si="126"/>
        <v>0</v>
      </c>
      <c r="P263" s="48">
        <f t="shared" ca="1" si="110"/>
        <v>0</v>
      </c>
      <c r="Q263" s="49">
        <f t="shared" si="127"/>
        <v>0.98</v>
      </c>
      <c r="R263" s="49">
        <f t="shared" si="128"/>
        <v>0.97</v>
      </c>
      <c r="S263" s="50">
        <f t="array" aca="1" ref="S263" ca="1">IF($U263=0,0,SUM(OFFSET($AH263,0,$W263,1,$U263)/OFFSET($AH$3,0,0,1,$U263)))</f>
        <v>0</v>
      </c>
      <c r="T263" s="51">
        <f t="array" aca="1" ref="T263" ca="1">IF(U263=0,0,SUM(OFFSET(AH263,0,W263,1,U263)))</f>
        <v>0</v>
      </c>
      <c r="U263" s="51">
        <f t="shared" ca="1" si="104"/>
        <v>0</v>
      </c>
      <c r="V263" s="46">
        <f t="shared" ca="1" si="129"/>
        <v>2526656.8421451012</v>
      </c>
      <c r="W263" s="52">
        <f t="shared" ca="1" si="130"/>
        <v>9</v>
      </c>
      <c r="X263" s="55">
        <v>27</v>
      </c>
      <c r="Y263" s="19">
        <v>9</v>
      </c>
      <c r="Z263" s="44">
        <v>1.5162040999999999E-2</v>
      </c>
      <c r="AA263" s="17">
        <v>44161</v>
      </c>
      <c r="AB263" s="19">
        <v>80</v>
      </c>
      <c r="AC263" s="19">
        <v>250000</v>
      </c>
      <c r="AD263" s="18" t="s">
        <v>17</v>
      </c>
      <c r="AE263" s="18" t="s">
        <v>20</v>
      </c>
      <c r="AF263" s="20">
        <f t="shared" ca="1" si="131"/>
        <v>2526656.8421451012</v>
      </c>
      <c r="AG263" s="40"/>
      <c r="AH263" s="19">
        <f t="shared" ca="1" si="132"/>
        <v>279330.66039402498</v>
      </c>
      <c r="AI263" s="19">
        <f t="shared" ca="1" si="132"/>
        <v>283745.84673322493</v>
      </c>
      <c r="AJ263" s="19">
        <f t="shared" ca="1" si="132"/>
        <v>278506.60346567497</v>
      </c>
      <c r="AK263" s="19">
        <f t="shared" ca="1" si="132"/>
        <v>288738.70683452499</v>
      </c>
      <c r="AL263" s="19">
        <f t="shared" ca="1" si="132"/>
        <v>284626.76131532498</v>
      </c>
      <c r="AM263" s="19">
        <f t="shared" ca="1" si="132"/>
        <v>278209.42746207502</v>
      </c>
      <c r="AN263" s="19">
        <f t="shared" ca="1" si="132"/>
        <v>273558.85043634998</v>
      </c>
      <c r="AO263" s="19">
        <f t="shared" ca="1" si="132"/>
        <v>279611.91625457502</v>
      </c>
      <c r="AP263" s="19">
        <f t="shared" ca="1" si="132"/>
        <v>280328.06924932619</v>
      </c>
      <c r="AQ263" s="19" t="str">
        <f t="shared" ca="1" si="132"/>
        <v/>
      </c>
      <c r="AR263" s="19" t="str">
        <f t="shared" ca="1" si="132"/>
        <v/>
      </c>
      <c r="AS263" s="19" t="str">
        <f t="shared" ca="1" si="132"/>
        <v/>
      </c>
      <c r="AT263" s="19" t="str">
        <f t="shared" ca="1" si="132"/>
        <v/>
      </c>
      <c r="AU263" s="19" t="str">
        <f t="shared" ca="1" si="132"/>
        <v/>
      </c>
      <c r="AV263" s="19" t="str">
        <f t="shared" ca="1" si="132"/>
        <v/>
      </c>
      <c r="AW263" s="19" t="str">
        <f t="shared" ca="1" si="132"/>
        <v/>
      </c>
      <c r="AX263" s="19" t="str">
        <f t="shared" ca="1" si="119"/>
        <v/>
      </c>
      <c r="AY263" s="19" t="str">
        <f t="shared" ca="1" si="119"/>
        <v/>
      </c>
      <c r="AZ263" s="19" t="str">
        <f t="shared" ca="1" si="119"/>
        <v/>
      </c>
      <c r="BA263" s="19" t="str">
        <f t="shared" ca="1" si="119"/>
        <v/>
      </c>
      <c r="BB263" s="19" t="str">
        <f t="shared" ca="1" si="119"/>
        <v/>
      </c>
      <c r="BC263" s="19" t="str">
        <f t="shared" ca="1" si="119"/>
        <v/>
      </c>
      <c r="BD263" s="19" t="str">
        <f t="shared" ca="1" si="119"/>
        <v/>
      </c>
      <c r="BE263" s="19" t="str">
        <f t="shared" ca="1" si="119"/>
        <v/>
      </c>
      <c r="BF263" s="19" t="str">
        <f t="shared" ca="1" si="119"/>
        <v/>
      </c>
      <c r="BG263" s="19" t="str">
        <f t="shared" ca="1" si="119"/>
        <v/>
      </c>
      <c r="BH263" s="19" t="str">
        <f t="shared" ca="1" si="119"/>
        <v/>
      </c>
      <c r="BI263" s="19" t="str">
        <f t="shared" ca="1" si="119"/>
        <v/>
      </c>
      <c r="BJ263" s="19" t="str">
        <f t="shared" ca="1" si="119"/>
        <v/>
      </c>
      <c r="BK263" s="19" t="str">
        <f t="shared" ca="1" si="119"/>
        <v/>
      </c>
      <c r="BL263" s="19" t="str">
        <f t="shared" ca="1" si="119"/>
        <v/>
      </c>
      <c r="BM263" s="19" t="str">
        <f t="shared" ca="1" si="119"/>
        <v/>
      </c>
      <c r="BN263" s="19" t="str">
        <f t="shared" ca="1" si="120"/>
        <v/>
      </c>
      <c r="BO263" s="19" t="str">
        <f t="shared" ca="1" si="120"/>
        <v/>
      </c>
      <c r="BP263" s="19" t="str">
        <f t="shared" ca="1" si="120"/>
        <v/>
      </c>
      <c r="BQ263" s="20" t="str">
        <f t="shared" ca="1" si="120"/>
        <v/>
      </c>
    </row>
    <row r="264" spans="10:69" x14ac:dyDescent="0.25">
      <c r="J264" s="85">
        <f t="shared" ca="1" si="121"/>
        <v>541405.92801394023</v>
      </c>
      <c r="K264" s="86">
        <f t="shared" ca="1" si="122"/>
        <v>0</v>
      </c>
      <c r="L264" s="86">
        <f t="shared" ca="1" si="123"/>
        <v>0</v>
      </c>
      <c r="M264" s="86">
        <f t="shared" ca="1" si="124"/>
        <v>0</v>
      </c>
      <c r="N264" s="86">
        <f t="shared" ca="1" si="125"/>
        <v>0</v>
      </c>
      <c r="O264" s="87">
        <f t="shared" ca="1" si="126"/>
        <v>0</v>
      </c>
      <c r="P264" s="48">
        <f t="shared" ca="1" si="110"/>
        <v>541405.92801394023</v>
      </c>
      <c r="Q264" s="49">
        <f t="shared" si="127"/>
        <v>1</v>
      </c>
      <c r="R264" s="49">
        <f t="shared" si="128"/>
        <v>0.5</v>
      </c>
      <c r="S264" s="50">
        <f t="array" aca="1" ref="S264" ca="1">IF($U264=0,0,SUM(OFFSET($AH264,0,$W264,1,$U264)/OFFSET($AH$3,0,0,1,$U264)))</f>
        <v>1082811.8560278805</v>
      </c>
      <c r="T264" s="51">
        <f t="array" aca="1" ref="T264" ca="1">IF(U264=0,0,SUM(OFFSET(AH264,0,W264,1,U264)))</f>
        <v>1082811.8560278805</v>
      </c>
      <c r="U264" s="51">
        <f t="shared" ca="1" si="104"/>
        <v>1</v>
      </c>
      <c r="V264" s="46">
        <f t="shared" ca="1" si="129"/>
        <v>10012208.579600019</v>
      </c>
      <c r="W264" s="52">
        <f t="shared" ca="1" si="130"/>
        <v>9</v>
      </c>
      <c r="X264" s="55">
        <v>209</v>
      </c>
      <c r="Y264" s="19">
        <v>10</v>
      </c>
      <c r="Z264" s="44">
        <v>2.498216E-2</v>
      </c>
      <c r="AA264" s="17">
        <v>44162</v>
      </c>
      <c r="AB264" s="19">
        <v>57</v>
      </c>
      <c r="AC264" s="19">
        <v>500000</v>
      </c>
      <c r="AD264" s="18" t="s">
        <v>19</v>
      </c>
      <c r="AE264" s="18" t="s">
        <v>24</v>
      </c>
      <c r="AF264" s="20">
        <f t="shared" ca="1" si="131"/>
        <v>11095020.4356279</v>
      </c>
      <c r="AG264" s="40"/>
      <c r="AH264" s="19">
        <f t="shared" ca="1" si="132"/>
        <v>1122634.565892</v>
      </c>
      <c r="AI264" s="19">
        <f t="shared" ca="1" si="132"/>
        <v>1145058.5527079999</v>
      </c>
      <c r="AJ264" s="19">
        <f t="shared" ca="1" si="132"/>
        <v>1128872.611244</v>
      </c>
      <c r="AK264" s="19">
        <f t="shared" ca="1" si="132"/>
        <v>1114923.8222080001</v>
      </c>
      <c r="AL264" s="19">
        <f t="shared" ca="1" si="132"/>
        <v>1129778.2145439999</v>
      </c>
      <c r="AM264" s="19">
        <f t="shared" ca="1" si="132"/>
        <v>1123437.7423360001</v>
      </c>
      <c r="AN264" s="19">
        <f t="shared" ca="1" si="132"/>
        <v>1076629.9182520001</v>
      </c>
      <c r="AO264" s="19">
        <f t="shared" ca="1" si="132"/>
        <v>1090684.8814679999</v>
      </c>
      <c r="AP264" s="19">
        <f t="shared" ca="1" si="132"/>
        <v>1080188.2709480184</v>
      </c>
      <c r="AQ264" s="19">
        <f t="shared" ca="1" si="132"/>
        <v>1082811.8560278805</v>
      </c>
      <c r="AR264" s="19" t="str">
        <f t="shared" ca="1" si="132"/>
        <v/>
      </c>
      <c r="AS264" s="19" t="str">
        <f t="shared" ca="1" si="132"/>
        <v/>
      </c>
      <c r="AT264" s="19" t="str">
        <f t="shared" ca="1" si="132"/>
        <v/>
      </c>
      <c r="AU264" s="19" t="str">
        <f t="shared" ca="1" si="132"/>
        <v/>
      </c>
      <c r="AV264" s="19" t="str">
        <f t="shared" ca="1" si="132"/>
        <v/>
      </c>
      <c r="AW264" s="19" t="str">
        <f t="shared" ca="1" si="132"/>
        <v/>
      </c>
      <c r="AX264" s="19" t="str">
        <f t="shared" ca="1" si="119"/>
        <v/>
      </c>
      <c r="AY264" s="19" t="str">
        <f t="shared" ca="1" si="119"/>
        <v/>
      </c>
      <c r="AZ264" s="19" t="str">
        <f t="shared" ca="1" si="119"/>
        <v/>
      </c>
      <c r="BA264" s="19" t="str">
        <f t="shared" ca="1" si="119"/>
        <v/>
      </c>
      <c r="BB264" s="19" t="str">
        <f t="shared" ca="1" si="119"/>
        <v/>
      </c>
      <c r="BC264" s="19" t="str">
        <f t="shared" ca="1" si="119"/>
        <v/>
      </c>
      <c r="BD264" s="19" t="str">
        <f t="shared" ca="1" si="119"/>
        <v/>
      </c>
      <c r="BE264" s="19" t="str">
        <f t="shared" ca="1" si="119"/>
        <v/>
      </c>
      <c r="BF264" s="19" t="str">
        <f t="shared" ca="1" si="119"/>
        <v/>
      </c>
      <c r="BG264" s="19" t="str">
        <f t="shared" ca="1" si="119"/>
        <v/>
      </c>
      <c r="BH264" s="19" t="str">
        <f t="shared" ca="1" si="119"/>
        <v/>
      </c>
      <c r="BI264" s="19" t="str">
        <f t="shared" ca="1" si="119"/>
        <v/>
      </c>
      <c r="BJ264" s="19" t="str">
        <f t="shared" ca="1" si="119"/>
        <v/>
      </c>
      <c r="BK264" s="19" t="str">
        <f t="shared" ca="1" si="119"/>
        <v/>
      </c>
      <c r="BL264" s="19" t="str">
        <f t="shared" ca="1" si="120"/>
        <v/>
      </c>
      <c r="BM264" s="19" t="str">
        <f t="shared" ca="1" si="120"/>
        <v/>
      </c>
      <c r="BN264" s="19" t="str">
        <f t="shared" ca="1" si="120"/>
        <v/>
      </c>
      <c r="BO264" s="19" t="str">
        <f t="shared" ca="1" si="120"/>
        <v/>
      </c>
      <c r="BP264" s="19" t="str">
        <f t="shared" ca="1" si="120"/>
        <v/>
      </c>
      <c r="BQ264" s="20" t="str">
        <f t="shared" ca="1" si="120"/>
        <v/>
      </c>
    </row>
    <row r="265" spans="10:69" x14ac:dyDescent="0.25">
      <c r="J265" s="85">
        <f t="shared" ca="1" si="121"/>
        <v>396906.69471932581</v>
      </c>
      <c r="K265" s="86">
        <f t="shared" ca="1" si="122"/>
        <v>378711.26818498562</v>
      </c>
      <c r="L265" s="86">
        <f t="shared" ca="1" si="123"/>
        <v>378711.26818498562</v>
      </c>
      <c r="M265" s="86">
        <f t="shared" ca="1" si="124"/>
        <v>344745.39847654937</v>
      </c>
      <c r="N265" s="86">
        <f t="shared" ca="1" si="125"/>
        <v>328904.87243361073</v>
      </c>
      <c r="O265" s="87">
        <f t="shared" ca="1" si="126"/>
        <v>313775.93260616536</v>
      </c>
      <c r="P265" s="48">
        <f t="shared" ca="1" si="110"/>
        <v>2981470.92338415</v>
      </c>
      <c r="Q265" s="49">
        <f t="shared" si="127"/>
        <v>0.98</v>
      </c>
      <c r="R265" s="49">
        <f t="shared" si="128"/>
        <v>0.97</v>
      </c>
      <c r="S265" s="50">
        <f t="array" aca="1" ref="S265" ca="1">IF($U265=0,0,SUM(OFFSET($AH265,0,$W265,1,$U265)/OFFSET($AH$3,0,0,1,$U265)))</f>
        <v>3136409.5554219969</v>
      </c>
      <c r="T265" s="51">
        <f t="array" aca="1" ref="T265" ca="1">IF(U265=0,0,SUM(OFFSET(AH265,0,W265,1,U265)))</f>
        <v>3784323.5815529446</v>
      </c>
      <c r="U265" s="51">
        <f t="shared" ca="1" si="104"/>
        <v>9</v>
      </c>
      <c r="V265" s="46">
        <f t="shared" ca="1" si="129"/>
        <v>3355967.0046162498</v>
      </c>
      <c r="W265" s="52">
        <f t="shared" ca="1" si="130"/>
        <v>8</v>
      </c>
      <c r="X265" s="55">
        <v>74</v>
      </c>
      <c r="Y265" s="19">
        <v>17</v>
      </c>
      <c r="Z265" s="44">
        <v>2.2562905000000001E-2</v>
      </c>
      <c r="AA265" s="17">
        <v>44174</v>
      </c>
      <c r="AB265" s="19">
        <v>80</v>
      </c>
      <c r="AC265" s="19">
        <v>250000</v>
      </c>
      <c r="AD265" s="18" t="s">
        <v>17</v>
      </c>
      <c r="AE265" s="18" t="s">
        <v>20</v>
      </c>
      <c r="AF265" s="20">
        <f t="shared" ca="1" si="131"/>
        <v>7140290.5861691944</v>
      </c>
      <c r="AG265" s="40"/>
      <c r="AH265" s="19">
        <f t="shared" ca="1" si="132"/>
        <v>416712.60022712499</v>
      </c>
      <c r="AI265" s="19">
        <f t="shared" ca="1" si="132"/>
        <v>418881.45947025</v>
      </c>
      <c r="AJ265" s="19">
        <f t="shared" ca="1" si="132"/>
        <v>419825.15297187498</v>
      </c>
      <c r="AK265" s="19">
        <f t="shared" ca="1" si="132"/>
        <v>434906.19867387501</v>
      </c>
      <c r="AL265" s="19">
        <f t="shared" ca="1" si="132"/>
        <v>418188.21421412501</v>
      </c>
      <c r="AM265" s="19">
        <f t="shared" ca="1" si="132"/>
        <v>410789.27359200001</v>
      </c>
      <c r="AN265" s="19">
        <f t="shared" ca="1" si="132"/>
        <v>424155.53851400001</v>
      </c>
      <c r="AO265" s="19">
        <f t="shared" ca="1" si="132"/>
        <v>412508.56695299997</v>
      </c>
      <c r="AP265" s="19">
        <f t="shared" ca="1" si="132"/>
        <v>417532.81582087715</v>
      </c>
      <c r="AQ265" s="19">
        <f t="shared" ca="1" si="132"/>
        <v>418311.41552097088</v>
      </c>
      <c r="AR265" s="19">
        <f t="shared" ca="1" si="132"/>
        <v>419091.89932266518</v>
      </c>
      <c r="AS265" s="19">
        <f t="shared" ca="1" si="132"/>
        <v>419825.25974270515</v>
      </c>
      <c r="AT265" s="19">
        <f t="shared" ca="1" si="132"/>
        <v>420561.67483537405</v>
      </c>
      <c r="AU265" s="19">
        <f t="shared" ca="1" si="132"/>
        <v>421277.54843413795</v>
      </c>
      <c r="AV265" s="19">
        <f t="shared" ca="1" si="132"/>
        <v>421907.41730867163</v>
      </c>
      <c r="AW265" s="19">
        <f t="shared" ca="1" si="132"/>
        <v>422587.20238817768</v>
      </c>
      <c r="AX265" s="19">
        <f t="shared" ca="1" si="119"/>
        <v>423228.34817936516</v>
      </c>
      <c r="AY265" s="19" t="str">
        <f t="shared" ca="1" si="119"/>
        <v/>
      </c>
      <c r="AZ265" s="19" t="str">
        <f t="shared" ca="1" si="119"/>
        <v/>
      </c>
      <c r="BA265" s="19" t="str">
        <f t="shared" ca="1" si="119"/>
        <v/>
      </c>
      <c r="BB265" s="19" t="str">
        <f t="shared" ca="1" si="119"/>
        <v/>
      </c>
      <c r="BC265" s="19" t="str">
        <f t="shared" ca="1" si="119"/>
        <v/>
      </c>
      <c r="BD265" s="19" t="str">
        <f t="shared" ca="1" si="119"/>
        <v/>
      </c>
      <c r="BE265" s="19" t="str">
        <f t="shared" ca="1" si="119"/>
        <v/>
      </c>
      <c r="BF265" s="19" t="str">
        <f t="shared" ca="1" si="119"/>
        <v/>
      </c>
      <c r="BG265" s="19" t="str">
        <f t="shared" ca="1" si="119"/>
        <v/>
      </c>
      <c r="BH265" s="19" t="str">
        <f t="shared" ca="1" si="119"/>
        <v/>
      </c>
      <c r="BI265" s="19" t="str">
        <f t="shared" ca="1" si="119"/>
        <v/>
      </c>
      <c r="BJ265" s="19" t="str">
        <f t="shared" ca="1" si="119"/>
        <v/>
      </c>
      <c r="BK265" s="19" t="str">
        <f t="shared" ca="1" si="119"/>
        <v/>
      </c>
      <c r="BL265" s="19" t="str">
        <f t="shared" ca="1" si="120"/>
        <v/>
      </c>
      <c r="BM265" s="19" t="str">
        <f t="shared" ca="1" si="120"/>
        <v/>
      </c>
      <c r="BN265" s="19" t="str">
        <f t="shared" ca="1" si="120"/>
        <v/>
      </c>
      <c r="BO265" s="19" t="str">
        <f t="shared" ca="1" si="120"/>
        <v/>
      </c>
      <c r="BP265" s="19" t="str">
        <f t="shared" ca="1" si="120"/>
        <v/>
      </c>
      <c r="BQ265" s="20" t="str">
        <f t="shared" ca="1" si="120"/>
        <v/>
      </c>
    </row>
    <row r="266" spans="10:69" x14ac:dyDescent="0.25">
      <c r="J266" s="85">
        <f t="shared" ca="1" si="121"/>
        <v>425689.94866431772</v>
      </c>
      <c r="K266" s="86">
        <f t="shared" ca="1" si="122"/>
        <v>406355.84491582407</v>
      </c>
      <c r="L266" s="86">
        <f t="shared" ca="1" si="123"/>
        <v>406355.84491582407</v>
      </c>
      <c r="M266" s="86">
        <f t="shared" ca="1" si="124"/>
        <v>370229.12517048244</v>
      </c>
      <c r="N266" s="86">
        <f t="shared" ca="1" si="125"/>
        <v>353364.79890152882</v>
      </c>
      <c r="O266" s="87">
        <f t="shared" ca="1" si="126"/>
        <v>337246.79238734726</v>
      </c>
      <c r="P266" s="48">
        <f t="shared" ca="1" si="110"/>
        <v>6674289.2760533057</v>
      </c>
      <c r="Q266" s="49">
        <f t="shared" si="127"/>
        <v>0.97</v>
      </c>
      <c r="R266" s="49">
        <f t="shared" si="128"/>
        <v>0.5</v>
      </c>
      <c r="S266" s="50">
        <f t="array" aca="1" ref="S266" ca="1">IF($U266=0,0,SUM(OFFSET($AH266,0,$W266,1,$U266)/OFFSET($AH$3,0,0,1,$U266)))</f>
        <v>13761421.187738774</v>
      </c>
      <c r="T266" s="51">
        <f t="array" aca="1" ref="T266" ca="1">IF(U266=0,0,SUM(OFFSET(AH266,0,W266,1,U266)))</f>
        <v>24285266.574266359</v>
      </c>
      <c r="U266" s="51">
        <f t="shared" ca="1" si="104"/>
        <v>27</v>
      </c>
      <c r="V266" s="46">
        <f t="shared" ca="1" si="129"/>
        <v>7216309.9046101253</v>
      </c>
      <c r="W266" s="52">
        <f t="shared" ca="1" si="130"/>
        <v>8</v>
      </c>
      <c r="X266" s="55">
        <v>261</v>
      </c>
      <c r="Y266" s="19">
        <v>35</v>
      </c>
      <c r="Z266" s="44">
        <v>4.0547485000000001E-2</v>
      </c>
      <c r="AA266" s="17">
        <v>44177</v>
      </c>
      <c r="AB266" s="19">
        <v>13</v>
      </c>
      <c r="AC266" s="19">
        <v>250000</v>
      </c>
      <c r="AD266" s="18" t="s">
        <v>19</v>
      </c>
      <c r="AE266" s="18" t="s">
        <v>22</v>
      </c>
      <c r="AF266" s="20">
        <f t="shared" ca="1" si="131"/>
        <v>31501576.478876479</v>
      </c>
      <c r="AG266" s="40"/>
      <c r="AH266" s="19">
        <f t="shared" ca="1" si="132"/>
        <v>920552.59301637497</v>
      </c>
      <c r="AI266" s="19">
        <f t="shared" ca="1" si="132"/>
        <v>906629.6003545</v>
      </c>
      <c r="AJ266" s="19">
        <f t="shared" ca="1" si="132"/>
        <v>889596.615593125</v>
      </c>
      <c r="AK266" s="19">
        <f t="shared" ca="1" si="132"/>
        <v>930371.16650912515</v>
      </c>
      <c r="AL266" s="19">
        <f t="shared" ca="1" si="132"/>
        <v>912358.95998500008</v>
      </c>
      <c r="AM266" s="19">
        <f t="shared" ca="1" si="132"/>
        <v>885226.61039725004</v>
      </c>
      <c r="AN266" s="19">
        <f t="shared" ca="1" si="132"/>
        <v>893460.79091362504</v>
      </c>
      <c r="AO266" s="19">
        <f t="shared" ca="1" si="132"/>
        <v>878113.56784112495</v>
      </c>
      <c r="AP266" s="19">
        <f t="shared" ca="1" si="132"/>
        <v>877711.23435941804</v>
      </c>
      <c r="AQ266" s="19">
        <f t="shared" ca="1" si="132"/>
        <v>879739.45806518616</v>
      </c>
      <c r="AR266" s="19">
        <f t="shared" ca="1" si="132"/>
        <v>881772.77377177414</v>
      </c>
      <c r="AS266" s="19">
        <f t="shared" ca="1" si="132"/>
        <v>883683.48665047379</v>
      </c>
      <c r="AT266" s="19">
        <f t="shared" ca="1" si="132"/>
        <v>885602.31256660097</v>
      </c>
      <c r="AU266" s="19">
        <f t="shared" ca="1" si="132"/>
        <v>887467.75904378702</v>
      </c>
      <c r="AV266" s="19">
        <f t="shared" ca="1" si="132"/>
        <v>889109.2060179268</v>
      </c>
      <c r="AW266" s="19">
        <f t="shared" ca="1" si="132"/>
        <v>890880.85233836342</v>
      </c>
      <c r="AX266" s="19">
        <f t="shared" ca="1" si="119"/>
        <v>892551.90604387084</v>
      </c>
      <c r="AY266" s="19">
        <f t="shared" ca="1" si="119"/>
        <v>894236.00106397783</v>
      </c>
      <c r="AZ266" s="19">
        <f t="shared" ca="1" si="119"/>
        <v>895826.46656844788</v>
      </c>
      <c r="BA266" s="19">
        <f t="shared" ca="1" si="119"/>
        <v>897431.25642181502</v>
      </c>
      <c r="BB266" s="19">
        <f t="shared" ca="1" si="119"/>
        <v>898998.53925029852</v>
      </c>
      <c r="BC266" s="19">
        <f t="shared" ca="1" si="119"/>
        <v>900481.16748114501</v>
      </c>
      <c r="BD266" s="19">
        <f t="shared" ca="1" si="119"/>
        <v>901979.54047879146</v>
      </c>
      <c r="BE266" s="19">
        <f t="shared" ca="1" si="119"/>
        <v>903398.38364528003</v>
      </c>
      <c r="BF266" s="19">
        <f t="shared" ca="1" si="119"/>
        <v>904833.65144153335</v>
      </c>
      <c r="BG266" s="19">
        <f t="shared" ca="1" si="119"/>
        <v>906238.8438119794</v>
      </c>
      <c r="BH266" s="19">
        <f t="shared" ca="1" si="119"/>
        <v>907483.22782137361</v>
      </c>
      <c r="BI266" s="19">
        <f t="shared" ca="1" si="119"/>
        <v>908834.52869213908</v>
      </c>
      <c r="BJ266" s="19">
        <f t="shared" ca="1" si="119"/>
        <v>910116.81413474877</v>
      </c>
      <c r="BK266" s="19">
        <f t="shared" ca="1" si="119"/>
        <v>911416.5772647924</v>
      </c>
      <c r="BL266" s="19">
        <f t="shared" ca="1" si="120"/>
        <v>912650.87257599272</v>
      </c>
      <c r="BM266" s="19">
        <f t="shared" ca="1" si="120"/>
        <v>913902.88488113973</v>
      </c>
      <c r="BN266" s="19">
        <f t="shared" ca="1" si="120"/>
        <v>915131.95034939912</v>
      </c>
      <c r="BO266" s="19">
        <f t="shared" ca="1" si="120"/>
        <v>916300.29846235877</v>
      </c>
      <c r="BP266" s="19">
        <f t="shared" ca="1" si="120"/>
        <v>917486.58106374356</v>
      </c>
      <c r="BQ266" s="20" t="str">
        <f t="shared" ca="1" si="120"/>
        <v/>
      </c>
    </row>
    <row r="267" spans="10:69" x14ac:dyDescent="0.25">
      <c r="J267" s="85">
        <f t="shared" ca="1" si="121"/>
        <v>18867.13479013104</v>
      </c>
      <c r="K267" s="86">
        <f t="shared" ca="1" si="122"/>
        <v>18010.132015241357</v>
      </c>
      <c r="L267" s="86">
        <f t="shared" ca="1" si="123"/>
        <v>18010.132015241357</v>
      </c>
      <c r="M267" s="86">
        <f t="shared" ca="1" si="124"/>
        <v>16408.804551317953</v>
      </c>
      <c r="N267" s="86">
        <f t="shared" ca="1" si="125"/>
        <v>15661.298897972625</v>
      </c>
      <c r="O267" s="87">
        <f t="shared" ca="1" si="126"/>
        <v>14946.880444428514</v>
      </c>
      <c r="P267" s="48">
        <f t="shared" ca="1" si="110"/>
        <v>278341.14454014541</v>
      </c>
      <c r="Q267" s="49">
        <f t="shared" si="127"/>
        <v>0.98</v>
      </c>
      <c r="R267" s="49">
        <f t="shared" si="128"/>
        <v>0.5</v>
      </c>
      <c r="S267" s="50">
        <f t="array" aca="1" ref="S267" ca="1">IF($U267=0,0,SUM(OFFSET($AH267,0,$W267,1,$U267)/OFFSET($AH$3,0,0,1,$U267)))</f>
        <v>568043.15212274576</v>
      </c>
      <c r="T267" s="51">
        <f t="array" aca="1" ref="T267" ca="1">IF(U267=0,0,SUM(OFFSET(AH267,0,W267,1,U267)))</f>
        <v>944740.6580433005</v>
      </c>
      <c r="U267" s="51">
        <f t="shared" ca="1" si="104"/>
        <v>24</v>
      </c>
      <c r="V267" s="46">
        <f t="shared" ca="1" si="129"/>
        <v>315846.695730465</v>
      </c>
      <c r="W267" s="52">
        <f t="shared" ca="1" si="130"/>
        <v>8</v>
      </c>
      <c r="X267" s="55">
        <v>91</v>
      </c>
      <c r="Y267" s="19">
        <v>32</v>
      </c>
      <c r="Z267" s="44">
        <v>5.9283390000000004E-3</v>
      </c>
      <c r="AA267" s="17">
        <v>44179</v>
      </c>
      <c r="AB267" s="19">
        <v>80</v>
      </c>
      <c r="AC267" s="19">
        <v>75000</v>
      </c>
      <c r="AD267" s="18" t="s">
        <v>19</v>
      </c>
      <c r="AE267" s="18" t="s">
        <v>20</v>
      </c>
      <c r="AF267" s="20">
        <f t="shared" ca="1" si="131"/>
        <v>1260587.3537737655</v>
      </c>
      <c r="AG267" s="40"/>
      <c r="AH267" s="19">
        <f t="shared" ca="1" si="132"/>
        <v>39919.848995317509</v>
      </c>
      <c r="AI267" s="19">
        <f t="shared" ca="1" si="132"/>
        <v>39840.75013221</v>
      </c>
      <c r="AJ267" s="19">
        <f t="shared" ca="1" si="132"/>
        <v>39037.2675266925</v>
      </c>
      <c r="AK267" s="19">
        <f t="shared" ca="1" si="132"/>
        <v>40868.279489385</v>
      </c>
      <c r="AL267" s="19">
        <f t="shared" ca="1" si="132"/>
        <v>39987.076359577499</v>
      </c>
      <c r="AM267" s="19">
        <f t="shared" ca="1" si="132"/>
        <v>38827.982339145005</v>
      </c>
      <c r="AN267" s="19">
        <f t="shared" ca="1" si="132"/>
        <v>39030.109057349997</v>
      </c>
      <c r="AO267" s="19">
        <f t="shared" ca="1" si="132"/>
        <v>38335.381830787504</v>
      </c>
      <c r="AP267" s="19">
        <f t="shared" ca="1" si="132"/>
        <v>38504.356714553142</v>
      </c>
      <c r="AQ267" s="19">
        <f t="shared" ca="1" si="132"/>
        <v>38593.140032660049</v>
      </c>
      <c r="AR267" s="19">
        <f t="shared" ca="1" si="132"/>
        <v>38682.151590600144</v>
      </c>
      <c r="AS267" s="19">
        <f t="shared" ca="1" si="132"/>
        <v>38765.800752488663</v>
      </c>
      <c r="AT267" s="19">
        <f t="shared" ca="1" si="132"/>
        <v>38849.809578783344</v>
      </c>
      <c r="AU267" s="19">
        <f t="shared" ca="1" si="132"/>
        <v>38931.485567583513</v>
      </c>
      <c r="AV267" s="19">
        <f t="shared" ca="1" si="132"/>
        <v>39003.357372550679</v>
      </c>
      <c r="AW267" s="19">
        <f t="shared" ca="1" si="132"/>
        <v>39080.933440677727</v>
      </c>
      <c r="AX267" s="19">
        <f t="shared" ca="1" si="119"/>
        <v>39154.107959492656</v>
      </c>
      <c r="AY267" s="19">
        <f t="shared" ca="1" si="119"/>
        <v>39227.856572047232</v>
      </c>
      <c r="AZ267" s="19">
        <f t="shared" ca="1" si="119"/>
        <v>39297.507749632779</v>
      </c>
      <c r="BA267" s="19">
        <f t="shared" ca="1" si="119"/>
        <v>39367.788844671915</v>
      </c>
      <c r="BB267" s="19">
        <f t="shared" ca="1" si="119"/>
        <v>39436.429808697496</v>
      </c>
      <c r="BC267" s="19">
        <f t="shared" ca="1" si="119"/>
        <v>39501.365425039374</v>
      </c>
      <c r="BD267" s="19">
        <f t="shared" ca="1" si="119"/>
        <v>39566.992748064375</v>
      </c>
      <c r="BE267" s="19">
        <f t="shared" ca="1" si="119"/>
        <v>39629.13866447375</v>
      </c>
      <c r="BF267" s="19">
        <f t="shared" ca="1" si="119"/>
        <v>39692.005850869362</v>
      </c>
      <c r="BG267" s="19">
        <f t="shared" ca="1" si="119"/>
        <v>39753.557460802047</v>
      </c>
      <c r="BH267" s="19">
        <f t="shared" ca="1" si="119"/>
        <v>39808.066625509309</v>
      </c>
      <c r="BI267" s="19">
        <f t="shared" ca="1" si="119"/>
        <v>39867.260692444797</v>
      </c>
      <c r="BJ267" s="19">
        <f t="shared" ca="1" si="119"/>
        <v>39923.432939799102</v>
      </c>
      <c r="BK267" s="19">
        <f t="shared" ca="1" si="119"/>
        <v>39980.372203077975</v>
      </c>
      <c r="BL267" s="19">
        <f t="shared" ca="1" si="120"/>
        <v>40034.444754460746</v>
      </c>
      <c r="BM267" s="19">
        <f t="shared" ca="1" si="120"/>
        <v>40089.294694320452</v>
      </c>
      <c r="BN267" s="19" t="str">
        <f t="shared" ca="1" si="120"/>
        <v/>
      </c>
      <c r="BO267" s="19" t="str">
        <f t="shared" ca="1" si="120"/>
        <v/>
      </c>
      <c r="BP267" s="19" t="str">
        <f t="shared" ca="1" si="120"/>
        <v/>
      </c>
      <c r="BQ267" s="20" t="str">
        <f t="shared" ca="1" si="120"/>
        <v/>
      </c>
    </row>
    <row r="268" spans="10:69" x14ac:dyDescent="0.25">
      <c r="J268" s="85">
        <f t="shared" ca="1" si="121"/>
        <v>197342.11902562276</v>
      </c>
      <c r="K268" s="86">
        <f t="shared" ca="1" si="122"/>
        <v>188374.51080513658</v>
      </c>
      <c r="L268" s="86">
        <f t="shared" ca="1" si="123"/>
        <v>188374.51080513658</v>
      </c>
      <c r="M268" s="86">
        <f t="shared" ca="1" si="124"/>
        <v>171619.34774642283</v>
      </c>
      <c r="N268" s="86">
        <f t="shared" ca="1" si="125"/>
        <v>163798.41125693056</v>
      </c>
      <c r="O268" s="87">
        <f t="shared" ca="1" si="126"/>
        <v>156323.93877927857</v>
      </c>
      <c r="P268" s="48">
        <f t="shared" ca="1" si="110"/>
        <v>1968245.571519091</v>
      </c>
      <c r="Q268" s="49">
        <f t="shared" si="127"/>
        <v>0.98</v>
      </c>
      <c r="R268" s="49">
        <f t="shared" si="128"/>
        <v>0.5</v>
      </c>
      <c r="S268" s="50">
        <f t="array" aca="1" ref="S268" ca="1">IF($U268=0,0,SUM(OFFSET($AH268,0,$W268,1,$U268)/OFFSET($AH$3,0,0,1,$U268)))</f>
        <v>4016827.6969777369</v>
      </c>
      <c r="T268" s="51">
        <f t="array" aca="1" ref="T268" ca="1">IF(U268=0,0,SUM(OFFSET(AH268,0,W268,1,U268)))</f>
        <v>5301377.8605523016</v>
      </c>
      <c r="U268" s="51">
        <f t="shared" ca="1" si="104"/>
        <v>13</v>
      </c>
      <c r="V268" s="46">
        <f t="shared" ca="1" si="129"/>
        <v>3300945.0445493869</v>
      </c>
      <c r="W268" s="52">
        <f t="shared" ca="1" si="130"/>
        <v>8</v>
      </c>
      <c r="X268" s="55">
        <v>205</v>
      </c>
      <c r="Y268" s="19">
        <v>21</v>
      </c>
      <c r="Z268" s="44">
        <v>1.8590804999999998E-2</v>
      </c>
      <c r="AA268" s="17">
        <v>44187</v>
      </c>
      <c r="AB268" s="19">
        <v>80</v>
      </c>
      <c r="AC268" s="19">
        <v>250000</v>
      </c>
      <c r="AD268" s="18" t="s">
        <v>19</v>
      </c>
      <c r="AE268" s="18" t="s">
        <v>20</v>
      </c>
      <c r="AF268" s="20">
        <f t="shared" ca="1" si="131"/>
        <v>8602322.9051016867</v>
      </c>
      <c r="AG268" s="40"/>
      <c r="AH268" s="19">
        <f t="shared" ca="1" si="132"/>
        <v>413495.29049962491</v>
      </c>
      <c r="AI268" s="19">
        <f t="shared" ca="1" si="132"/>
        <v>416714.75315549993</v>
      </c>
      <c r="AJ268" s="19">
        <f t="shared" ca="1" si="132"/>
        <v>411010.16464124998</v>
      </c>
      <c r="AK268" s="19">
        <f t="shared" ca="1" si="132"/>
        <v>428942.39037412504</v>
      </c>
      <c r="AL268" s="19">
        <f t="shared" ca="1" si="132"/>
        <v>418035.62985074992</v>
      </c>
      <c r="AM268" s="19">
        <f t="shared" ca="1" si="132"/>
        <v>403858.28195774998</v>
      </c>
      <c r="AN268" s="19">
        <f t="shared" ca="1" si="132"/>
        <v>407130.72840787494</v>
      </c>
      <c r="AO268" s="19">
        <f t="shared" ca="1" si="132"/>
        <v>401757.80566251266</v>
      </c>
      <c r="AP268" s="19">
        <f t="shared" ca="1" si="132"/>
        <v>402739.01841963828</v>
      </c>
      <c r="AQ268" s="19">
        <f t="shared" ca="1" si="132"/>
        <v>403659.66601100704</v>
      </c>
      <c r="AR268" s="19">
        <f t="shared" ca="1" si="132"/>
        <v>404582.89982868067</v>
      </c>
      <c r="AS268" s="19">
        <f t="shared" ca="1" si="132"/>
        <v>405450.70905092399</v>
      </c>
      <c r="AT268" s="19">
        <f t="shared" ca="1" si="132"/>
        <v>406322.43392422335</v>
      </c>
      <c r="AU268" s="19">
        <f t="shared" ca="1" si="132"/>
        <v>407170.12416606536</v>
      </c>
      <c r="AV268" s="19">
        <f t="shared" ca="1" si="132"/>
        <v>407916.19656399358</v>
      </c>
      <c r="AW268" s="19">
        <f t="shared" ca="1" si="132"/>
        <v>408721.62267886859</v>
      </c>
      <c r="AX268" s="19">
        <f t="shared" ca="1" si="119"/>
        <v>409481.48010639101</v>
      </c>
      <c r="AY268" s="19">
        <f t="shared" ca="1" si="119"/>
        <v>410247.42353300768</v>
      </c>
      <c r="AZ268" s="19">
        <f t="shared" ca="1" si="119"/>
        <v>410970.92355816916</v>
      </c>
      <c r="BA268" s="19">
        <f t="shared" ca="1" si="119"/>
        <v>411701.07453131018</v>
      </c>
      <c r="BB268" s="19">
        <f t="shared" ca="1" si="119"/>
        <v>412414.28818002279</v>
      </c>
      <c r="BC268" s="19" t="str">
        <f t="shared" ca="1" si="119"/>
        <v/>
      </c>
      <c r="BD268" s="19" t="str">
        <f t="shared" ca="1" si="119"/>
        <v/>
      </c>
      <c r="BE268" s="19" t="str">
        <f t="shared" ca="1" si="119"/>
        <v/>
      </c>
      <c r="BF268" s="19" t="str">
        <f t="shared" ca="1" si="119"/>
        <v/>
      </c>
      <c r="BG268" s="19" t="str">
        <f t="shared" ca="1" si="119"/>
        <v/>
      </c>
      <c r="BH268" s="19" t="str">
        <f t="shared" ca="1" si="119"/>
        <v/>
      </c>
      <c r="BI268" s="19" t="str">
        <f t="shared" ca="1" si="119"/>
        <v/>
      </c>
      <c r="BJ268" s="19" t="str">
        <f t="shared" ca="1" si="119"/>
        <v/>
      </c>
      <c r="BK268" s="19" t="str">
        <f t="shared" ca="1" si="119"/>
        <v/>
      </c>
      <c r="BL268" s="19" t="str">
        <f t="shared" ca="1" si="120"/>
        <v/>
      </c>
      <c r="BM268" s="19" t="str">
        <f t="shared" ca="1" si="120"/>
        <v/>
      </c>
      <c r="BN268" s="19" t="str">
        <f t="shared" ca="1" si="120"/>
        <v/>
      </c>
      <c r="BO268" s="19" t="str">
        <f t="shared" ca="1" si="120"/>
        <v/>
      </c>
      <c r="BP268" s="19" t="str">
        <f t="shared" ca="1" si="120"/>
        <v/>
      </c>
      <c r="BQ268" s="20" t="str">
        <f t="shared" ca="1" si="120"/>
        <v/>
      </c>
    </row>
    <row r="269" spans="10:69" x14ac:dyDescent="0.25">
      <c r="J269" s="85">
        <f t="shared" ca="1" si="121"/>
        <v>1016206.5984794409</v>
      </c>
      <c r="K269" s="86">
        <f t="shared" ca="1" si="122"/>
        <v>970018.72352354636</v>
      </c>
      <c r="L269" s="86">
        <f t="shared" ca="1" si="123"/>
        <v>970018.72352354636</v>
      </c>
      <c r="M269" s="86">
        <f t="shared" ca="1" si="124"/>
        <v>883723.39707516786</v>
      </c>
      <c r="N269" s="86">
        <f t="shared" ca="1" si="125"/>
        <v>843443.76928094879</v>
      </c>
      <c r="O269" s="87">
        <f t="shared" ca="1" si="126"/>
        <v>804949.22717929562</v>
      </c>
      <c r="P269" s="48">
        <f t="shared" ca="1" si="110"/>
        <v>14988781.353089409</v>
      </c>
      <c r="Q269" s="49">
        <f t="shared" si="127"/>
        <v>0.97</v>
      </c>
      <c r="R269" s="49">
        <f t="shared" si="128"/>
        <v>0.5</v>
      </c>
      <c r="S269" s="50">
        <f t="array" aca="1" ref="S269" ca="1">IF($U269=0,0,SUM(OFFSET($AH269,0,$W269,1,$U269)/OFFSET($AH$3,0,0,1,$U269)))</f>
        <v>30904703.820802905</v>
      </c>
      <c r="T269" s="51">
        <f t="array" aca="1" ref="T269" ca="1">IF(U269=0,0,SUM(OFFSET(AH269,0,W269,1,U269)))</f>
        <v>51397068.420611128</v>
      </c>
      <c r="U269" s="51">
        <f t="shared" ref="U269:U332" ca="1" si="133">IF(W269&gt;=Y269,0,DATEDIF($A$3+1,EDATE($AA269,$Y269),"m")+1)</f>
        <v>24</v>
      </c>
      <c r="V269" s="46">
        <f t="shared" ca="1" si="129"/>
        <v>17175761.257039186</v>
      </c>
      <c r="W269" s="52">
        <f t="shared" ca="1" si="130"/>
        <v>8</v>
      </c>
      <c r="X269" s="55">
        <v>191</v>
      </c>
      <c r="Y269" s="19">
        <v>32</v>
      </c>
      <c r="Z269" s="44">
        <v>4.8344902000000002E-2</v>
      </c>
      <c r="AA269" s="17">
        <v>44191</v>
      </c>
      <c r="AB269" s="19">
        <v>13</v>
      </c>
      <c r="AC269" s="19">
        <v>500000</v>
      </c>
      <c r="AD269" s="18" t="s">
        <v>19</v>
      </c>
      <c r="AE269" s="18" t="s">
        <v>22</v>
      </c>
      <c r="AF269" s="20">
        <f t="shared" ca="1" si="131"/>
        <v>68572829.677650318</v>
      </c>
      <c r="AG269" s="40"/>
      <c r="AH269" s="19">
        <f t="shared" ca="1" si="132"/>
        <v>2203217.3843558002</v>
      </c>
      <c r="AI269" s="19">
        <f t="shared" ca="1" si="132"/>
        <v>2163422.2782745003</v>
      </c>
      <c r="AJ269" s="19">
        <f t="shared" ca="1" si="132"/>
        <v>2174959.7891368</v>
      </c>
      <c r="AK269" s="19">
        <f t="shared" ca="1" si="132"/>
        <v>2186823.6280876002</v>
      </c>
      <c r="AL269" s="19">
        <f t="shared" ca="1" si="132"/>
        <v>2174420.7434795001</v>
      </c>
      <c r="AM269" s="19">
        <f t="shared" ca="1" si="132"/>
        <v>2083469.4793469</v>
      </c>
      <c r="AN269" s="19">
        <f t="shared" ca="1" si="132"/>
        <v>2099258.9243401005</v>
      </c>
      <c r="AO269" s="19">
        <f t="shared" ca="1" si="132"/>
        <v>2090189.030017985</v>
      </c>
      <c r="AP269" s="19">
        <f t="shared" ca="1" si="132"/>
        <v>2095271.3370710122</v>
      </c>
      <c r="AQ269" s="19">
        <f t="shared" ca="1" si="132"/>
        <v>2100040.535463348</v>
      </c>
      <c r="AR269" s="19">
        <f t="shared" ca="1" si="132"/>
        <v>2104823.6930669467</v>
      </c>
      <c r="AS269" s="19">
        <f t="shared" ca="1" si="132"/>
        <v>2109320.2011116315</v>
      </c>
      <c r="AT269" s="19">
        <f t="shared" ca="1" si="132"/>
        <v>2113837.4702774254</v>
      </c>
      <c r="AU269" s="19">
        <f t="shared" ca="1" si="132"/>
        <v>2118230.6338094003</v>
      </c>
      <c r="AV269" s="19">
        <f t="shared" ca="1" si="132"/>
        <v>2122097.5126054054</v>
      </c>
      <c r="AW269" s="19">
        <f t="shared" ca="1" si="132"/>
        <v>2126272.3798322533</v>
      </c>
      <c r="AX269" s="19">
        <f t="shared" ca="1" si="119"/>
        <v>2130211.378653327</v>
      </c>
      <c r="AY269" s="19">
        <f t="shared" ca="1" si="119"/>
        <v>2134182.2460848535</v>
      </c>
      <c r="AZ269" s="19">
        <f t="shared" ca="1" si="119"/>
        <v>2137933.3625641055</v>
      </c>
      <c r="BA269" s="19">
        <f t="shared" ca="1" si="119"/>
        <v>2141719.2387063731</v>
      </c>
      <c r="BB269" s="19">
        <f t="shared" ca="1" si="119"/>
        <v>2145417.5559181538</v>
      </c>
      <c r="BC269" s="19">
        <f t="shared" ca="1" si="119"/>
        <v>2148916.9355267053</v>
      </c>
      <c r="BD269" s="19">
        <f t="shared" ca="1" si="119"/>
        <v>2152454.2708145627</v>
      </c>
      <c r="BE269" s="19">
        <f t="shared" ca="1" si="119"/>
        <v>2155804.5735240374</v>
      </c>
      <c r="BF269" s="19">
        <f t="shared" ca="1" si="119"/>
        <v>2159194.3573836526</v>
      </c>
      <c r="BG269" s="19">
        <f t="shared" ca="1" si="119"/>
        <v>2162513.77570864</v>
      </c>
      <c r="BH269" s="19">
        <f t="shared" ca="1" si="119"/>
        <v>2165453.8634286025</v>
      </c>
      <c r="BI269" s="19">
        <f t="shared" ca="1" si="119"/>
        <v>2168647.1246175026</v>
      </c>
      <c r="BJ269" s="19">
        <f t="shared" ca="1" si="119"/>
        <v>2171677.8268274292</v>
      </c>
      <c r="BK269" s="19">
        <f t="shared" ca="1" si="119"/>
        <v>2174750.3559724088</v>
      </c>
      <c r="BL269" s="19">
        <f t="shared" ca="1" si="120"/>
        <v>2177668.5987580153</v>
      </c>
      <c r="BM269" s="19">
        <f t="shared" ca="1" si="120"/>
        <v>2180629.1928853425</v>
      </c>
      <c r="BN269" s="19" t="str">
        <f t="shared" ca="1" si="120"/>
        <v/>
      </c>
      <c r="BO269" s="19" t="str">
        <f t="shared" ca="1" si="120"/>
        <v/>
      </c>
      <c r="BP269" s="19" t="str">
        <f t="shared" ca="1" si="120"/>
        <v/>
      </c>
      <c r="BQ269" s="20" t="str">
        <f t="shared" ca="1" si="120"/>
        <v/>
      </c>
    </row>
    <row r="270" spans="10:69" x14ac:dyDescent="0.25">
      <c r="J270" s="85">
        <f t="shared" ca="1" si="121"/>
        <v>0</v>
      </c>
      <c r="K270" s="86">
        <f t="shared" ca="1" si="122"/>
        <v>0</v>
      </c>
      <c r="L270" s="86">
        <f t="shared" ca="1" si="123"/>
        <v>0</v>
      </c>
      <c r="M270" s="86">
        <f t="shared" ca="1" si="124"/>
        <v>0</v>
      </c>
      <c r="N270" s="86">
        <f t="shared" ca="1" si="125"/>
        <v>0</v>
      </c>
      <c r="O270" s="87">
        <f t="shared" ca="1" si="126"/>
        <v>0</v>
      </c>
      <c r="P270" s="48">
        <f t="shared" ca="1" si="110"/>
        <v>0</v>
      </c>
      <c r="Q270" s="49">
        <f t="shared" si="127"/>
        <v>1</v>
      </c>
      <c r="R270" s="49">
        <f t="shared" si="128"/>
        <v>0.5</v>
      </c>
      <c r="S270" s="50">
        <f t="array" aca="1" ref="S270" ca="1">IF($U270=0,0,SUM(OFFSET($AH270,0,$W270,1,$U270)/OFFSET($AH$3,0,0,1,$U270)))</f>
        <v>0</v>
      </c>
      <c r="T270" s="51">
        <f t="array" aca="1" ref="T270" ca="1">IF(U270=0,0,SUM(OFFSET(AH270,0,W270,1,U270)))</f>
        <v>0</v>
      </c>
      <c r="U270" s="51">
        <f t="shared" ca="1" si="133"/>
        <v>0</v>
      </c>
      <c r="V270" s="46">
        <f t="shared" ca="1" si="129"/>
        <v>3038007.04103404</v>
      </c>
      <c r="W270" s="52">
        <f t="shared" ca="1" si="130"/>
        <v>8</v>
      </c>
      <c r="X270" s="55">
        <v>263</v>
      </c>
      <c r="Y270" s="19">
        <v>8</v>
      </c>
      <c r="Z270" s="44">
        <v>5.6936424999999999E-2</v>
      </c>
      <c r="AA270" s="17">
        <v>44194</v>
      </c>
      <c r="AB270" s="19">
        <v>12</v>
      </c>
      <c r="AC270" s="19">
        <v>75000</v>
      </c>
      <c r="AD270" s="18" t="s">
        <v>19</v>
      </c>
      <c r="AE270" s="18" t="s">
        <v>21</v>
      </c>
      <c r="AF270" s="20">
        <f t="shared" ca="1" si="131"/>
        <v>3038007.04103404</v>
      </c>
      <c r="AG270" s="40"/>
      <c r="AH270" s="19">
        <f t="shared" ca="1" si="132"/>
        <v>393420.73287562502</v>
      </c>
      <c r="AI270" s="19">
        <f t="shared" ca="1" si="132"/>
        <v>385919.21654081251</v>
      </c>
      <c r="AJ270" s="19">
        <f t="shared" ca="1" si="132"/>
        <v>381150.64860599994</v>
      </c>
      <c r="AK270" s="19">
        <f t="shared" ca="1" si="132"/>
        <v>386152.37120118749</v>
      </c>
      <c r="AL270" s="19">
        <f t="shared" ca="1" si="132"/>
        <v>382924.92995006253</v>
      </c>
      <c r="AM270" s="19">
        <f t="shared" ca="1" si="132"/>
        <v>367947.51867168752</v>
      </c>
      <c r="AN270" s="19">
        <f t="shared" ca="1" si="132"/>
        <v>371157.02494893747</v>
      </c>
      <c r="AO270" s="19">
        <f t="shared" ca="1" si="132"/>
        <v>369334.5982397272</v>
      </c>
      <c r="AP270" s="19" t="str">
        <f t="shared" ca="1" si="132"/>
        <v/>
      </c>
      <c r="AQ270" s="19" t="str">
        <f t="shared" ca="1" si="132"/>
        <v/>
      </c>
      <c r="AR270" s="19" t="str">
        <f t="shared" ca="1" si="132"/>
        <v/>
      </c>
      <c r="AS270" s="19" t="str">
        <f t="shared" ca="1" si="132"/>
        <v/>
      </c>
      <c r="AT270" s="19" t="str">
        <f t="shared" ca="1" si="132"/>
        <v/>
      </c>
      <c r="AU270" s="19" t="str">
        <f t="shared" ca="1" si="132"/>
        <v/>
      </c>
      <c r="AV270" s="19" t="str">
        <f t="shared" ca="1" si="132"/>
        <v/>
      </c>
      <c r="AW270" s="19" t="str">
        <f t="shared" ca="1" si="132"/>
        <v/>
      </c>
      <c r="AX270" s="19" t="str">
        <f t="shared" ca="1" si="119"/>
        <v/>
      </c>
      <c r="AY270" s="19" t="str">
        <f t="shared" ca="1" si="119"/>
        <v/>
      </c>
      <c r="AZ270" s="19" t="str">
        <f t="shared" ca="1" si="119"/>
        <v/>
      </c>
      <c r="BA270" s="19" t="str">
        <f t="shared" ca="1" si="119"/>
        <v/>
      </c>
      <c r="BB270" s="19" t="str">
        <f t="shared" ca="1" si="119"/>
        <v/>
      </c>
      <c r="BC270" s="19" t="str">
        <f t="shared" ca="1" si="119"/>
        <v/>
      </c>
      <c r="BD270" s="19" t="str">
        <f t="shared" ca="1" si="119"/>
        <v/>
      </c>
      <c r="BE270" s="19" t="str">
        <f t="shared" ca="1" si="119"/>
        <v/>
      </c>
      <c r="BF270" s="19" t="str">
        <f t="shared" ca="1" si="119"/>
        <v/>
      </c>
      <c r="BG270" s="19" t="str">
        <f t="shared" ca="1" si="119"/>
        <v/>
      </c>
      <c r="BH270" s="19" t="str">
        <f t="shared" ca="1" si="119"/>
        <v/>
      </c>
      <c r="BI270" s="19" t="str">
        <f t="shared" ca="1" si="119"/>
        <v/>
      </c>
      <c r="BJ270" s="19" t="str">
        <f t="shared" ca="1" si="119"/>
        <v/>
      </c>
      <c r="BK270" s="19" t="str">
        <f t="shared" ca="1" si="119"/>
        <v/>
      </c>
      <c r="BL270" s="19" t="str">
        <f t="shared" ca="1" si="120"/>
        <v/>
      </c>
      <c r="BM270" s="19" t="str">
        <f t="shared" ca="1" si="120"/>
        <v/>
      </c>
      <c r="BN270" s="19" t="str">
        <f t="shared" ca="1" si="120"/>
        <v/>
      </c>
      <c r="BO270" s="19" t="str">
        <f t="shared" ca="1" si="120"/>
        <v/>
      </c>
      <c r="BP270" s="19" t="str">
        <f t="shared" ca="1" si="120"/>
        <v/>
      </c>
      <c r="BQ270" s="20" t="str">
        <f t="shared" ca="1" si="120"/>
        <v/>
      </c>
    </row>
    <row r="271" spans="10:69" x14ac:dyDescent="0.25">
      <c r="J271" s="85">
        <f t="shared" ca="1" si="121"/>
        <v>0</v>
      </c>
      <c r="K271" s="86">
        <f t="shared" ca="1" si="122"/>
        <v>0</v>
      </c>
      <c r="L271" s="86">
        <f t="shared" ca="1" si="123"/>
        <v>0</v>
      </c>
      <c r="M271" s="86">
        <f t="shared" ca="1" si="124"/>
        <v>0</v>
      </c>
      <c r="N271" s="86">
        <f t="shared" ca="1" si="125"/>
        <v>0</v>
      </c>
      <c r="O271" s="87">
        <f t="shared" ca="1" si="126"/>
        <v>0</v>
      </c>
      <c r="P271" s="48">
        <f t="shared" ca="1" si="110"/>
        <v>0</v>
      </c>
      <c r="Q271" s="49">
        <f t="shared" si="127"/>
        <v>1</v>
      </c>
      <c r="R271" s="49">
        <f t="shared" si="128"/>
        <v>0.97</v>
      </c>
      <c r="S271" s="50">
        <f t="array" aca="1" ref="S271" ca="1">IF($U271=0,0,SUM(OFFSET($AH271,0,$W271,1,$U271)/OFFSET($AH$3,0,0,1,$U271)))</f>
        <v>0</v>
      </c>
      <c r="T271" s="51">
        <f t="array" aca="1" ref="T271" ca="1">IF(U271=0,0,SUM(OFFSET(AH271,0,W271,1,U271)))</f>
        <v>0</v>
      </c>
      <c r="U271" s="51">
        <f t="shared" ca="1" si="133"/>
        <v>0</v>
      </c>
      <c r="V271" s="46">
        <f t="shared" ca="1" si="129"/>
        <v>2965879.9029355501</v>
      </c>
      <c r="W271" s="52">
        <f t="shared" ca="1" si="130"/>
        <v>8</v>
      </c>
      <c r="X271" s="55">
        <v>272</v>
      </c>
      <c r="Y271" s="19">
        <v>6</v>
      </c>
      <c r="Z271" s="44">
        <v>2.6571949000000001E-2</v>
      </c>
      <c r="AA271" s="17">
        <v>44195</v>
      </c>
      <c r="AB271" s="19">
        <v>57</v>
      </c>
      <c r="AC271" s="19">
        <v>250000</v>
      </c>
      <c r="AD271" s="18" t="s">
        <v>17</v>
      </c>
      <c r="AE271" s="18" t="s">
        <v>24</v>
      </c>
      <c r="AF271" s="20">
        <f t="shared" ca="1" si="131"/>
        <v>2965879.9029355501</v>
      </c>
      <c r="AG271" s="40"/>
      <c r="AH271" s="19">
        <f t="shared" ca="1" si="132"/>
        <v>506545.71387807501</v>
      </c>
      <c r="AI271" s="19">
        <f t="shared" ca="1" si="132"/>
        <v>491878.66232880001</v>
      </c>
      <c r="AJ271" s="19">
        <f t="shared" ca="1" si="132"/>
        <v>503729.08728407492</v>
      </c>
      <c r="AK271" s="19">
        <f t="shared" ca="1" si="132"/>
        <v>494120.67052567506</v>
      </c>
      <c r="AL271" s="19">
        <f t="shared" ca="1" si="132"/>
        <v>488837.50276575005</v>
      </c>
      <c r="AM271" s="19">
        <f t="shared" ca="1" si="132"/>
        <v>480768.26615317498</v>
      </c>
      <c r="AN271" s="19" t="str">
        <f t="shared" ca="1" si="132"/>
        <v/>
      </c>
      <c r="AO271" s="19" t="str">
        <f t="shared" ca="1" si="132"/>
        <v/>
      </c>
      <c r="AP271" s="19" t="str">
        <f t="shared" ca="1" si="132"/>
        <v/>
      </c>
      <c r="AQ271" s="19" t="str">
        <f t="shared" ca="1" si="132"/>
        <v/>
      </c>
      <c r="AR271" s="19" t="str">
        <f t="shared" ca="1" si="132"/>
        <v/>
      </c>
      <c r="AS271" s="19" t="str">
        <f t="shared" ca="1" si="132"/>
        <v/>
      </c>
      <c r="AT271" s="19" t="str">
        <f t="shared" ca="1" si="132"/>
        <v/>
      </c>
      <c r="AU271" s="19" t="str">
        <f t="shared" ca="1" si="132"/>
        <v/>
      </c>
      <c r="AV271" s="19" t="str">
        <f t="shared" ca="1" si="132"/>
        <v/>
      </c>
      <c r="AW271" s="19" t="str">
        <f t="shared" ca="1" si="132"/>
        <v/>
      </c>
      <c r="AX271" s="19" t="str">
        <f t="shared" ca="1" si="119"/>
        <v/>
      </c>
      <c r="AY271" s="19" t="str">
        <f t="shared" ca="1" si="119"/>
        <v/>
      </c>
      <c r="AZ271" s="19" t="str">
        <f t="shared" ca="1" si="119"/>
        <v/>
      </c>
      <c r="BA271" s="19" t="str">
        <f t="shared" ca="1" si="119"/>
        <v/>
      </c>
      <c r="BB271" s="19" t="str">
        <f t="shared" ca="1" si="119"/>
        <v/>
      </c>
      <c r="BC271" s="19" t="str">
        <f t="shared" ca="1" si="119"/>
        <v/>
      </c>
      <c r="BD271" s="19" t="str">
        <f t="shared" ca="1" si="119"/>
        <v/>
      </c>
      <c r="BE271" s="19" t="str">
        <f t="shared" ca="1" si="119"/>
        <v/>
      </c>
      <c r="BF271" s="19" t="str">
        <f t="shared" ca="1" si="119"/>
        <v/>
      </c>
      <c r="BG271" s="19" t="str">
        <f t="shared" ca="1" si="119"/>
        <v/>
      </c>
      <c r="BH271" s="19" t="str">
        <f t="shared" ca="1" si="119"/>
        <v/>
      </c>
      <c r="BI271" s="19" t="str">
        <f t="shared" ca="1" si="119"/>
        <v/>
      </c>
      <c r="BJ271" s="19" t="str">
        <f t="shared" ca="1" si="119"/>
        <v/>
      </c>
      <c r="BK271" s="19" t="str">
        <f t="shared" ca="1" si="119"/>
        <v/>
      </c>
      <c r="BL271" s="19" t="str">
        <f t="shared" ca="1" si="120"/>
        <v/>
      </c>
      <c r="BM271" s="19" t="str">
        <f t="shared" ca="1" si="120"/>
        <v/>
      </c>
      <c r="BN271" s="19" t="str">
        <f t="shared" ca="1" si="120"/>
        <v/>
      </c>
      <c r="BO271" s="19" t="str">
        <f t="shared" ca="1" si="120"/>
        <v/>
      </c>
      <c r="BP271" s="19" t="str">
        <f t="shared" ca="1" si="120"/>
        <v/>
      </c>
      <c r="BQ271" s="20" t="str">
        <f t="shared" ca="1" si="120"/>
        <v/>
      </c>
    </row>
    <row r="272" spans="10:69" x14ac:dyDescent="0.25">
      <c r="J272" s="85">
        <f t="shared" ca="1" si="121"/>
        <v>188647.41143148337</v>
      </c>
      <c r="K272" s="86">
        <f t="shared" ca="1" si="122"/>
        <v>179991.83585868042</v>
      </c>
      <c r="L272" s="86">
        <f t="shared" ca="1" si="123"/>
        <v>179991.83585868042</v>
      </c>
      <c r="M272" s="86">
        <f t="shared" ca="1" si="124"/>
        <v>0</v>
      </c>
      <c r="N272" s="86">
        <f t="shared" ca="1" si="125"/>
        <v>0</v>
      </c>
      <c r="O272" s="87">
        <f t="shared" ca="1" si="126"/>
        <v>0</v>
      </c>
      <c r="P272" s="48">
        <f t="shared" ca="1" si="110"/>
        <v>540373.0259825543</v>
      </c>
      <c r="Q272" s="49">
        <f t="shared" si="127"/>
        <v>1</v>
      </c>
      <c r="R272" s="49">
        <f t="shared" si="128"/>
        <v>0.97</v>
      </c>
      <c r="S272" s="50">
        <f t="array" aca="1" ref="S272" ca="1">IF($U272=0,0,SUM(OFFSET($AH272,0,$W272,1,$U272)/OFFSET($AH$3,0,0,1,$U272)))</f>
        <v>557085.59379644773</v>
      </c>
      <c r="T272" s="51">
        <f t="array" aca="1" ref="T272" ca="1">IF(U272=0,0,SUM(OFFSET(AH272,0,W272,1,U272)))</f>
        <v>584510.64957882301</v>
      </c>
      <c r="U272" s="51">
        <f t="shared" ca="1" si="133"/>
        <v>3</v>
      </c>
      <c r="V272" s="46">
        <f t="shared" ca="1" si="129"/>
        <v>1557657.5746413479</v>
      </c>
      <c r="W272" s="52">
        <f t="shared" ca="1" si="130"/>
        <v>8</v>
      </c>
      <c r="X272" s="55">
        <v>324</v>
      </c>
      <c r="Y272" s="19">
        <v>11</v>
      </c>
      <c r="Z272" s="44">
        <v>2.6239432E-2</v>
      </c>
      <c r="AA272" s="17">
        <v>44195</v>
      </c>
      <c r="AB272" s="19">
        <v>57</v>
      </c>
      <c r="AC272" s="19">
        <v>100000</v>
      </c>
      <c r="AD272" s="18" t="s">
        <v>17</v>
      </c>
      <c r="AE272" s="18" t="s">
        <v>24</v>
      </c>
      <c r="AF272" s="20">
        <f t="shared" ca="1" si="131"/>
        <v>2142168.2242201706</v>
      </c>
      <c r="AG272" s="40"/>
      <c r="AH272" s="19">
        <f t="shared" ca="1" si="132"/>
        <v>200082.75364664002</v>
      </c>
      <c r="AI272" s="19">
        <f t="shared" ca="1" si="132"/>
        <v>194289.34945535997</v>
      </c>
      <c r="AJ272" s="19">
        <f t="shared" ca="1" si="132"/>
        <v>198970.20172983999</v>
      </c>
      <c r="AK272" s="19">
        <f t="shared" ca="1" si="132"/>
        <v>195174.93028535999</v>
      </c>
      <c r="AL272" s="19">
        <f t="shared" ca="1" si="132"/>
        <v>193088.10825840003</v>
      </c>
      <c r="AM272" s="19">
        <f t="shared" ca="1" si="132"/>
        <v>189900.80445336</v>
      </c>
      <c r="AN272" s="19">
        <f t="shared" ca="1" si="132"/>
        <v>192047.45238527999</v>
      </c>
      <c r="AO272" s="19">
        <f t="shared" ca="1" si="132"/>
        <v>194103.97442710793</v>
      </c>
      <c r="AP272" s="19">
        <f t="shared" ca="1" si="132"/>
        <v>194481.86745513752</v>
      </c>
      <c r="AQ272" s="19">
        <f t="shared" ca="1" si="132"/>
        <v>194836.52335217985</v>
      </c>
      <c r="AR272" s="19">
        <f t="shared" ca="1" si="132"/>
        <v>195192.25877150567</v>
      </c>
      <c r="AS272" s="19" t="str">
        <f t="shared" ca="1" si="132"/>
        <v/>
      </c>
      <c r="AT272" s="19" t="str">
        <f t="shared" ca="1" si="132"/>
        <v/>
      </c>
      <c r="AU272" s="19" t="str">
        <f t="shared" ca="1" si="132"/>
        <v/>
      </c>
      <c r="AV272" s="19" t="str">
        <f t="shared" ca="1" si="132"/>
        <v/>
      </c>
      <c r="AW272" s="19" t="str">
        <f t="shared" ca="1" si="132"/>
        <v/>
      </c>
      <c r="AX272" s="19" t="str">
        <f t="shared" ca="1" si="119"/>
        <v/>
      </c>
      <c r="AY272" s="19" t="str">
        <f t="shared" ca="1" si="119"/>
        <v/>
      </c>
      <c r="AZ272" s="19" t="str">
        <f t="shared" ca="1" si="119"/>
        <v/>
      </c>
      <c r="BA272" s="19" t="str">
        <f t="shared" ca="1" si="119"/>
        <v/>
      </c>
      <c r="BB272" s="19" t="str">
        <f t="shared" ca="1" si="119"/>
        <v/>
      </c>
      <c r="BC272" s="19" t="str">
        <f t="shared" ca="1" si="119"/>
        <v/>
      </c>
      <c r="BD272" s="19" t="str">
        <f t="shared" ca="1" si="119"/>
        <v/>
      </c>
      <c r="BE272" s="19" t="str">
        <f t="shared" ca="1" si="119"/>
        <v/>
      </c>
      <c r="BF272" s="19" t="str">
        <f t="shared" ca="1" si="119"/>
        <v/>
      </c>
      <c r="BG272" s="19" t="str">
        <f t="shared" ca="1" si="119"/>
        <v/>
      </c>
      <c r="BH272" s="19" t="str">
        <f t="shared" ca="1" si="119"/>
        <v/>
      </c>
      <c r="BI272" s="19" t="str">
        <f t="shared" ca="1" si="119"/>
        <v/>
      </c>
      <c r="BJ272" s="19" t="str">
        <f t="shared" ca="1" si="119"/>
        <v/>
      </c>
      <c r="BK272" s="19" t="str">
        <f t="shared" ca="1" si="119"/>
        <v/>
      </c>
      <c r="BL272" s="19" t="str">
        <f t="shared" ca="1" si="120"/>
        <v/>
      </c>
      <c r="BM272" s="19" t="str">
        <f t="shared" ca="1" si="120"/>
        <v/>
      </c>
      <c r="BN272" s="19" t="str">
        <f t="shared" ca="1" si="120"/>
        <v/>
      </c>
      <c r="BO272" s="19" t="str">
        <f t="shared" ca="1" si="120"/>
        <v/>
      </c>
      <c r="BP272" s="19" t="str">
        <f t="shared" ca="1" si="120"/>
        <v/>
      </c>
      <c r="BQ272" s="20" t="str">
        <f t="shared" ca="1" si="120"/>
        <v/>
      </c>
    </row>
    <row r="273" spans="10:69" x14ac:dyDescent="0.25">
      <c r="J273" s="85">
        <f t="shared" ca="1" si="121"/>
        <v>65277.055396782649</v>
      </c>
      <c r="K273" s="86">
        <f t="shared" ca="1" si="122"/>
        <v>62309.376680842201</v>
      </c>
      <c r="L273" s="86">
        <f t="shared" ca="1" si="123"/>
        <v>62309.376680842201</v>
      </c>
      <c r="M273" s="86">
        <f t="shared" ca="1" si="124"/>
        <v>56764.901476771149</v>
      </c>
      <c r="N273" s="86">
        <f t="shared" ca="1" si="125"/>
        <v>54177.022990313002</v>
      </c>
      <c r="O273" s="87">
        <f t="shared" ca="1" si="126"/>
        <v>51703.889263479527</v>
      </c>
      <c r="P273" s="48">
        <f t="shared" ca="1" si="110"/>
        <v>1041403.5846663789</v>
      </c>
      <c r="Q273" s="49">
        <f t="shared" si="127"/>
        <v>0.98</v>
      </c>
      <c r="R273" s="49">
        <f t="shared" si="128"/>
        <v>0.5</v>
      </c>
      <c r="S273" s="50">
        <f t="array" aca="1" ref="S273" ca="1">IF($U273=0,0,SUM(OFFSET($AH273,0,$W273,1,$U273)/OFFSET($AH$3,0,0,1,$U273)))</f>
        <v>2125313.4380946509</v>
      </c>
      <c r="T273" s="51">
        <f t="array" aca="1" ref="T273" ca="1">IF(U273=0,0,SUM(OFFSET(AH273,0,W273,1,U273)))</f>
        <v>3823806.7908753944</v>
      </c>
      <c r="U273" s="51">
        <f t="shared" ca="1" si="133"/>
        <v>28</v>
      </c>
      <c r="V273" s="46">
        <f t="shared" ca="1" si="129"/>
        <v>1092328.4304565697</v>
      </c>
      <c r="W273" s="52">
        <f t="shared" ca="1" si="130"/>
        <v>8</v>
      </c>
      <c r="X273" s="55">
        <v>326</v>
      </c>
      <c r="Y273" s="19">
        <v>36</v>
      </c>
      <c r="Z273" s="44">
        <v>2.0484097999999999E-2</v>
      </c>
      <c r="AA273" s="17">
        <v>44196</v>
      </c>
      <c r="AB273" s="19">
        <v>80</v>
      </c>
      <c r="AC273" s="19">
        <v>75000</v>
      </c>
      <c r="AD273" s="18" t="s">
        <v>19</v>
      </c>
      <c r="AE273" s="18" t="s">
        <v>20</v>
      </c>
      <c r="AF273" s="20">
        <f t="shared" ca="1" si="131"/>
        <v>4916135.2213319624</v>
      </c>
      <c r="AG273" s="40"/>
      <c r="AH273" s="19">
        <f t="shared" ca="1" si="132"/>
        <v>141795.48406780499</v>
      </c>
      <c r="AI273" s="19">
        <f t="shared" ca="1" si="132"/>
        <v>137599.67506422001</v>
      </c>
      <c r="AJ273" s="19">
        <f t="shared" ca="1" si="132"/>
        <v>136550.22351343499</v>
      </c>
      <c r="AK273" s="19">
        <f t="shared" ca="1" si="132"/>
        <v>139166.40129974997</v>
      </c>
      <c r="AL273" s="19">
        <f t="shared" ca="1" si="132"/>
        <v>137765.442627285</v>
      </c>
      <c r="AM273" s="19">
        <f t="shared" ca="1" si="132"/>
        <v>132908.71420172998</v>
      </c>
      <c r="AN273" s="19">
        <f t="shared" ca="1" si="132"/>
        <v>133645.37357605499</v>
      </c>
      <c r="AO273" s="19">
        <f t="shared" ca="1" si="132"/>
        <v>132897.1161062897</v>
      </c>
      <c r="AP273" s="19">
        <f t="shared" ca="1" si="132"/>
        <v>133218.48040159725</v>
      </c>
      <c r="AQ273" s="19">
        <f t="shared" ca="1" si="132"/>
        <v>133520.09288751901</v>
      </c>
      <c r="AR273" s="19">
        <f t="shared" ca="1" si="132"/>
        <v>133822.63221192025</v>
      </c>
      <c r="AS273" s="19">
        <f t="shared" ca="1" si="132"/>
        <v>134107.07973887186</v>
      </c>
      <c r="AT273" s="19">
        <f t="shared" ca="1" si="132"/>
        <v>134392.87765534519</v>
      </c>
      <c r="AU273" s="19">
        <f t="shared" ca="1" si="132"/>
        <v>134670.85831942986</v>
      </c>
      <c r="AV273" s="19">
        <f t="shared" ca="1" si="132"/>
        <v>134915.56546015714</v>
      </c>
      <c r="AW273" s="19">
        <f t="shared" ca="1" si="132"/>
        <v>135179.79119361102</v>
      </c>
      <c r="AX273" s="19">
        <f t="shared" ca="1" si="119"/>
        <v>135429.11509994374</v>
      </c>
      <c r="AY273" s="19">
        <f t="shared" ca="1" si="119"/>
        <v>135680.48127619145</v>
      </c>
      <c r="AZ273" s="19">
        <f t="shared" ca="1" si="119"/>
        <v>135917.95925050738</v>
      </c>
      <c r="BA273" s="19">
        <f t="shared" ca="1" si="119"/>
        <v>136157.65955165343</v>
      </c>
      <c r="BB273" s="19">
        <f t="shared" ca="1" si="119"/>
        <v>136391.83672045235</v>
      </c>
      <c r="BC273" s="19">
        <f t="shared" ca="1" si="119"/>
        <v>136613.43550384234</v>
      </c>
      <c r="BD273" s="19">
        <f t="shared" ca="1" si="119"/>
        <v>136837.45555198801</v>
      </c>
      <c r="BE273" s="19">
        <f t="shared" ca="1" si="119"/>
        <v>137049.64686873468</v>
      </c>
      <c r="BF273" s="19">
        <f t="shared" ca="1" si="119"/>
        <v>137264.35430263562</v>
      </c>
      <c r="BG273" s="19">
        <f t="shared" ca="1" si="119"/>
        <v>137474.61968764558</v>
      </c>
      <c r="BH273" s="19">
        <f t="shared" ca="1" si="119"/>
        <v>137660.86878518428</v>
      </c>
      <c r="BI273" s="19">
        <f t="shared" ca="1" si="119"/>
        <v>137863.16852460065</v>
      </c>
      <c r="BJ273" s="19">
        <f t="shared" ca="1" si="119"/>
        <v>138055.18169587755</v>
      </c>
      <c r="BK273" s="19">
        <f t="shared" ca="1" si="119"/>
        <v>138249.85644087649</v>
      </c>
      <c r="BL273" s="19">
        <f t="shared" ca="1" si="120"/>
        <v>138434.76623918655</v>
      </c>
      <c r="BM273" s="19">
        <f t="shared" ca="1" si="120"/>
        <v>138622.36992345238</v>
      </c>
      <c r="BN273" s="19">
        <f t="shared" ca="1" si="120"/>
        <v>138806.57341155264</v>
      </c>
      <c r="BO273" s="19">
        <f t="shared" ca="1" si="120"/>
        <v>138981.71148852457</v>
      </c>
      <c r="BP273" s="19">
        <f t="shared" ca="1" si="120"/>
        <v>139159.57176662286</v>
      </c>
      <c r="BQ273" s="20">
        <f t="shared" ca="1" si="120"/>
        <v>139328.78091746979</v>
      </c>
    </row>
    <row r="274" spans="10:69" x14ac:dyDescent="0.25">
      <c r="J274" s="85">
        <f t="shared" ca="1" si="121"/>
        <v>189388.67258987599</v>
      </c>
      <c r="K274" s="86">
        <f t="shared" ca="1" si="122"/>
        <v>180708.32829211181</v>
      </c>
      <c r="L274" s="86">
        <f t="shared" ca="1" si="123"/>
        <v>180708.32829211181</v>
      </c>
      <c r="M274" s="86">
        <f t="shared" ca="1" si="124"/>
        <v>164504.01850814596</v>
      </c>
      <c r="N274" s="86">
        <f t="shared" ca="1" si="125"/>
        <v>156946.66663011879</v>
      </c>
      <c r="O274" s="87">
        <f t="shared" ca="1" si="126"/>
        <v>149728.66769961949</v>
      </c>
      <c r="P274" s="48">
        <f ca="1">Q274*R274*S274</f>
        <v>2903256.3604695071</v>
      </c>
      <c r="Q274" s="49">
        <f t="shared" si="127"/>
        <v>1</v>
      </c>
      <c r="R274" s="49">
        <f t="shared" si="128"/>
        <v>0.97</v>
      </c>
      <c r="S274" s="50">
        <f t="array" aca="1" ref="S274" ca="1">IF($U274=0,0,SUM(OFFSET($AH274,0,$W274,1,$U274)/OFFSET($AH$3,0,0,1,$U274)))</f>
        <v>2993047.7942984612</v>
      </c>
      <c r="T274" s="51">
        <f t="array" aca="1" ref="T274" ca="1">IF(U274=0,0,SUM(OFFSET(AH274,0,W274,1,U274)))</f>
        <v>5175040.4450249551</v>
      </c>
      <c r="U274" s="51">
        <f t="shared" ca="1" si="133"/>
        <v>26</v>
      </c>
      <c r="V274" s="46">
        <f t="shared" ca="1" si="129"/>
        <v>1372756.6173089999</v>
      </c>
      <c r="W274" s="52">
        <f t="shared" ca="1" si="130"/>
        <v>7</v>
      </c>
      <c r="X274" s="55">
        <v>308</v>
      </c>
      <c r="Y274" s="19">
        <v>33</v>
      </c>
      <c r="Z274" s="44">
        <v>2.6385425000000001E-2</v>
      </c>
      <c r="AA274" s="17">
        <v>44200</v>
      </c>
      <c r="AB274" s="19">
        <v>57</v>
      </c>
      <c r="AC274" s="19">
        <v>100000</v>
      </c>
      <c r="AD274" s="18" t="s">
        <v>17</v>
      </c>
      <c r="AE274" s="18" t="s">
        <v>24</v>
      </c>
      <c r="AF274" s="20">
        <f t="shared" ca="1" si="131"/>
        <v>6547797.0623339564</v>
      </c>
      <c r="AG274" s="40"/>
      <c r="AH274" s="19">
        <f t="shared" ca="1" si="132"/>
        <v>200740.57725425001</v>
      </c>
      <c r="AI274" s="19">
        <f t="shared" ca="1" si="132"/>
        <v>193982.21449474999</v>
      </c>
      <c r="AJ274" s="19">
        <f t="shared" ca="1" si="132"/>
        <v>200722.89901950004</v>
      </c>
      <c r="AK274" s="19">
        <f t="shared" ca="1" si="132"/>
        <v>197481.97726675001</v>
      </c>
      <c r="AL274" s="19">
        <f t="shared" ca="1" si="132"/>
        <v>193309.12230299998</v>
      </c>
      <c r="AM274" s="19">
        <f t="shared" ca="1" si="132"/>
        <v>194242.90249375004</v>
      </c>
      <c r="AN274" s="19">
        <f t="shared" ca="1" si="132"/>
        <v>192276.92447699999</v>
      </c>
      <c r="AO274" s="19">
        <f t="shared" ca="1" si="132"/>
        <v>195246.05421636702</v>
      </c>
      <c r="AP274" s="19">
        <f t="shared" ca="1" si="132"/>
        <v>195612.10794506953</v>
      </c>
      <c r="AQ274" s="19">
        <f t="shared" ca="1" si="132"/>
        <v>195978.99169296888</v>
      </c>
      <c r="AR274" s="19">
        <f t="shared" ca="1" si="132"/>
        <v>196323.67466545617</v>
      </c>
      <c r="AS274" s="19">
        <f t="shared" ca="1" si="132"/>
        <v>196669.74660368642</v>
      </c>
      <c r="AT274" s="19">
        <f t="shared" ca="1" si="132"/>
        <v>197006.12161104503</v>
      </c>
      <c r="AU274" s="19">
        <f t="shared" ca="1" si="132"/>
        <v>197302.05006392155</v>
      </c>
      <c r="AV274" s="19">
        <f t="shared" ca="1" si="132"/>
        <v>197621.39501701843</v>
      </c>
      <c r="AW274" s="19">
        <f t="shared" ca="1" si="132"/>
        <v>197922.55542934878</v>
      </c>
      <c r="AX274" s="19">
        <f t="shared" ca="1" si="119"/>
        <v>198226.01601978208</v>
      </c>
      <c r="AY274" s="19">
        <f t="shared" ca="1" si="119"/>
        <v>198512.56022378872</v>
      </c>
      <c r="AZ274" s="19">
        <f t="shared" ca="1" si="119"/>
        <v>198801.64183999482</v>
      </c>
      <c r="BA274" s="19">
        <f t="shared" ca="1" si="119"/>
        <v>199083.92606083493</v>
      </c>
      <c r="BB274" s="19">
        <f t="shared" ca="1" si="119"/>
        <v>199350.92666256183</v>
      </c>
      <c r="BC274" s="19">
        <f t="shared" ca="1" si="119"/>
        <v>199620.72750506259</v>
      </c>
      <c r="BD274" s="19">
        <f t="shared" ca="1" si="119"/>
        <v>199876.17612561589</v>
      </c>
      <c r="BE274" s="19">
        <f t="shared" ca="1" si="119"/>
        <v>200134.55097023444</v>
      </c>
      <c r="BF274" s="19">
        <f t="shared" ca="1" si="119"/>
        <v>200387.4822408926</v>
      </c>
      <c r="BG274" s="19">
        <f t="shared" ca="1" si="119"/>
        <v>200611.44456664199</v>
      </c>
      <c r="BH274" s="19">
        <f t="shared" ca="1" si="119"/>
        <v>200854.62478477144</v>
      </c>
      <c r="BI274" s="19">
        <f t="shared" ca="1" si="119"/>
        <v>201085.36152606332</v>
      </c>
      <c r="BJ274" s="19">
        <f t="shared" ca="1" si="119"/>
        <v>201319.22038062999</v>
      </c>
      <c r="BK274" s="19">
        <f t="shared" ca="1" si="119"/>
        <v>201541.27909513764</v>
      </c>
      <c r="BL274" s="19">
        <f t="shared" ca="1" si="120"/>
        <v>201766.50482236029</v>
      </c>
      <c r="BM274" s="19">
        <f t="shared" ca="1" si="120"/>
        <v>201987.58300230297</v>
      </c>
      <c r="BN274" s="19">
        <f t="shared" ca="1" si="120"/>
        <v>202197.721953398</v>
      </c>
      <c r="BO274" s="19" t="str">
        <f t="shared" ca="1" si="120"/>
        <v/>
      </c>
      <c r="BP274" s="19" t="str">
        <f t="shared" ca="1" si="120"/>
        <v/>
      </c>
      <c r="BQ274" s="20" t="str">
        <f t="shared" ca="1" si="120"/>
        <v/>
      </c>
    </row>
    <row r="275" spans="10:69" x14ac:dyDescent="0.25">
      <c r="J275" s="85">
        <f t="shared" ca="1" si="121"/>
        <v>642046.32041220192</v>
      </c>
      <c r="K275" s="86">
        <f t="shared" ca="1" si="122"/>
        <v>612891.84953066707</v>
      </c>
      <c r="L275" s="86">
        <f t="shared" ca="1" si="123"/>
        <v>612891.84953066707</v>
      </c>
      <c r="M275" s="86">
        <f t="shared" ca="1" si="124"/>
        <v>558413.63323550404</v>
      </c>
      <c r="N275" s="86">
        <f t="shared" ca="1" si="125"/>
        <v>532981.914331045</v>
      </c>
      <c r="O275" s="87">
        <f t="shared" ca="1" si="126"/>
        <v>508675.19172594848</v>
      </c>
      <c r="P275" s="48">
        <f t="shared" ca="1" si="110"/>
        <v>10247232.013597431</v>
      </c>
      <c r="Q275" s="49">
        <f t="shared" si="127"/>
        <v>1</v>
      </c>
      <c r="R275" s="49">
        <f t="shared" si="128"/>
        <v>0.5</v>
      </c>
      <c r="S275" s="50">
        <f t="array" aca="1" ref="S275" ca="1">IF($U275=0,0,SUM(OFFSET($AH275,0,$W275,1,$U275)/OFFSET($AH$3,0,0,1,$U275)))</f>
        <v>20494464.027194861</v>
      </c>
      <c r="T275" s="51">
        <f t="array" aca="1" ref="T275" ca="1">IF(U275=0,0,SUM(OFFSET(AH275,0,W275,1,U275)))</f>
        <v>36876672.509156883</v>
      </c>
      <c r="U275" s="51">
        <f t="shared" ca="1" si="133"/>
        <v>28</v>
      </c>
      <c r="V275" s="46">
        <f t="shared" ca="1" si="129"/>
        <v>9247047.5792772006</v>
      </c>
      <c r="W275" s="52">
        <f t="shared" ca="1" si="130"/>
        <v>7</v>
      </c>
      <c r="X275" s="55">
        <v>242</v>
      </c>
      <c r="Y275" s="19">
        <v>35</v>
      </c>
      <c r="Z275" s="44">
        <v>5.9339622000000002E-2</v>
      </c>
      <c r="AA275" s="17">
        <v>44204</v>
      </c>
      <c r="AB275" s="19">
        <v>12</v>
      </c>
      <c r="AC275" s="19">
        <v>250000</v>
      </c>
      <c r="AD275" s="18" t="s">
        <v>19</v>
      </c>
      <c r="AE275" s="18" t="s">
        <v>21</v>
      </c>
      <c r="AF275" s="20">
        <f t="shared" ca="1" si="131"/>
        <v>46123720.088434078</v>
      </c>
      <c r="AG275" s="40"/>
      <c r="AH275" s="19">
        <f t="shared" ca="1" si="132"/>
        <v>1333435.4808675002</v>
      </c>
      <c r="AI275" s="19">
        <f t="shared" ca="1" si="132"/>
        <v>1319318.5847937001</v>
      </c>
      <c r="AJ275" s="19">
        <f t="shared" ca="1" si="132"/>
        <v>1369737.97811655</v>
      </c>
      <c r="AK275" s="19">
        <f t="shared" ca="1" si="132"/>
        <v>1327813.0516830001</v>
      </c>
      <c r="AL275" s="19">
        <f t="shared" ca="1" si="132"/>
        <v>1315158.8772915001</v>
      </c>
      <c r="AM275" s="19">
        <f t="shared" ca="1" si="132"/>
        <v>1298926.5236934</v>
      </c>
      <c r="AN275" s="19">
        <f t="shared" ca="1" si="132"/>
        <v>1282657.0828315502</v>
      </c>
      <c r="AO275" s="19">
        <f t="shared" ca="1" si="132"/>
        <v>1284092.6408244038</v>
      </c>
      <c r="AP275" s="19">
        <f t="shared" ca="1" si="132"/>
        <v>1287072.8840144009</v>
      </c>
      <c r="AQ275" s="19">
        <f t="shared" ca="1" si="132"/>
        <v>1290060.2485040443</v>
      </c>
      <c r="AR275" s="19">
        <f t="shared" ca="1" si="132"/>
        <v>1292867.1643485008</v>
      </c>
      <c r="AS275" s="19">
        <f t="shared" ca="1" si="132"/>
        <v>1295685.6960126995</v>
      </c>
      <c r="AT275" s="19">
        <f t="shared" ca="1" si="132"/>
        <v>1298425.5370019614</v>
      </c>
      <c r="AU275" s="19">
        <f t="shared" ca="1" si="132"/>
        <v>1300836.1585644695</v>
      </c>
      <c r="AV275" s="19">
        <f t="shared" ca="1" si="132"/>
        <v>1303437.7609438784</v>
      </c>
      <c r="AW275" s="19">
        <f t="shared" ca="1" si="132"/>
        <v>1305891.4337653082</v>
      </c>
      <c r="AX275" s="19">
        <f t="shared" ca="1" si="119"/>
        <v>1308364.0520141618</v>
      </c>
      <c r="AY275" s="19">
        <f t="shared" ca="1" si="119"/>
        <v>1310699.0186326425</v>
      </c>
      <c r="AZ275" s="19">
        <f t="shared" ca="1" si="119"/>
        <v>1313054.8389275849</v>
      </c>
      <c r="BA275" s="19">
        <f t="shared" ca="1" si="119"/>
        <v>1315355.4326077481</v>
      </c>
      <c r="BB275" s="19">
        <f t="shared" ca="1" si="119"/>
        <v>1317531.6149134955</v>
      </c>
      <c r="BC275" s="19">
        <f t="shared" ca="1" si="119"/>
        <v>1319730.7642642178</v>
      </c>
      <c r="BD275" s="19">
        <f t="shared" ca="1" si="119"/>
        <v>1321813.0588010717</v>
      </c>
      <c r="BE275" s="19">
        <f t="shared" ca="1" si="119"/>
        <v>1323919.3326684153</v>
      </c>
      <c r="BF275" s="19">
        <f t="shared" ca="1" si="119"/>
        <v>1325981.3507949656</v>
      </c>
      <c r="BG275" s="19">
        <f t="shared" ca="1" si="119"/>
        <v>1327807.2974334056</v>
      </c>
      <c r="BH275" s="19">
        <f t="shared" ca="1" si="119"/>
        <v>1329790.0275111033</v>
      </c>
      <c r="BI275" s="19">
        <f t="shared" ca="1" si="119"/>
        <v>1331671.3975995947</v>
      </c>
      <c r="BJ275" s="19">
        <f t="shared" ca="1" si="119"/>
        <v>1333578.3180273892</v>
      </c>
      <c r="BK275" s="19">
        <f t="shared" ca="1" si="119"/>
        <v>1335389.1037284932</v>
      </c>
      <c r="BL275" s="19">
        <f t="shared" ca="1" si="119"/>
        <v>1337225.7983391164</v>
      </c>
      <c r="BM275" s="19">
        <f t="shared" ca="1" si="119"/>
        <v>1339028.7502738344</v>
      </c>
      <c r="BN275" s="19">
        <f t="shared" ca="1" si="120"/>
        <v>1340742.5621734047</v>
      </c>
      <c r="BO275" s="19">
        <f t="shared" ca="1" si="120"/>
        <v>1342482.6110859206</v>
      </c>
      <c r="BP275" s="19">
        <f t="shared" ca="1" si="120"/>
        <v>1344137.6553806413</v>
      </c>
      <c r="BQ275" s="20" t="str">
        <f t="shared" ca="1" si="120"/>
        <v/>
      </c>
    </row>
    <row r="276" spans="10:69" x14ac:dyDescent="0.25">
      <c r="J276" s="85">
        <f t="shared" ca="1" si="121"/>
        <v>164913.13332484895</v>
      </c>
      <c r="K276" s="86">
        <f t="shared" ca="1" si="122"/>
        <v>157353.3218683179</v>
      </c>
      <c r="L276" s="86">
        <f t="shared" ca="1" si="123"/>
        <v>157353.3218683179</v>
      </c>
      <c r="M276" s="86">
        <f t="shared" ca="1" si="124"/>
        <v>143241.14320360051</v>
      </c>
      <c r="N276" s="86">
        <f t="shared" ca="1" si="125"/>
        <v>136659.66627541397</v>
      </c>
      <c r="O276" s="87">
        <f t="shared" ca="1" si="126"/>
        <v>130373.81783221032</v>
      </c>
      <c r="P276" s="48">
        <f t="shared" ca="1" si="110"/>
        <v>2249896.4350382891</v>
      </c>
      <c r="Q276" s="49">
        <f t="shared" si="127"/>
        <v>1</v>
      </c>
      <c r="R276" s="49">
        <f t="shared" si="128"/>
        <v>0.97</v>
      </c>
      <c r="S276" s="50">
        <f t="array" aca="1" ref="S276" ca="1">IF($U276=0,0,SUM(OFFSET($AH276,0,$W276,1,$U276)/OFFSET($AH$3,0,0,1,$U276)))</f>
        <v>2319480.8608642155</v>
      </c>
      <c r="T276" s="51">
        <f t="array" aca="1" ref="T276" ca="1">IF(U276=0,0,SUM(OFFSET(AH276,0,W276,1,U276)))</f>
        <v>3627592.8708746014</v>
      </c>
      <c r="U276" s="51">
        <f t="shared" ca="1" si="133"/>
        <v>21</v>
      </c>
      <c r="V276" s="46">
        <f t="shared" ca="1" si="129"/>
        <v>1198022.19626763</v>
      </c>
      <c r="W276" s="52">
        <f t="shared" ca="1" si="130"/>
        <v>7</v>
      </c>
      <c r="X276" s="55">
        <v>279</v>
      </c>
      <c r="Y276" s="19">
        <v>28</v>
      </c>
      <c r="Z276" s="44">
        <v>2.2969700999999999E-2</v>
      </c>
      <c r="AA276" s="17">
        <v>44204</v>
      </c>
      <c r="AB276" s="19">
        <v>57</v>
      </c>
      <c r="AC276" s="19">
        <v>100000</v>
      </c>
      <c r="AD276" s="18" t="s">
        <v>17</v>
      </c>
      <c r="AE276" s="18" t="s">
        <v>24</v>
      </c>
      <c r="AF276" s="20">
        <f t="shared" ca="1" si="131"/>
        <v>4825615.0671422305</v>
      </c>
      <c r="AG276" s="40"/>
      <c r="AH276" s="19">
        <f t="shared" ca="1" si="132"/>
        <v>172527.03209006999</v>
      </c>
      <c r="AI276" s="19">
        <f t="shared" ca="1" si="132"/>
        <v>170957.74211774999</v>
      </c>
      <c r="AJ276" s="19">
        <f t="shared" ca="1" si="132"/>
        <v>178642.25558729999</v>
      </c>
      <c r="AK276" s="19">
        <f t="shared" ca="1" si="132"/>
        <v>170291.16139472998</v>
      </c>
      <c r="AL276" s="19">
        <f t="shared" ca="1" si="132"/>
        <v>167516.65121094001</v>
      </c>
      <c r="AM276" s="19">
        <f t="shared" ca="1" si="132"/>
        <v>170109.0116658</v>
      </c>
      <c r="AN276" s="19">
        <f t="shared" ca="1" si="132"/>
        <v>167978.34220103998</v>
      </c>
      <c r="AO276" s="19">
        <f t="shared" ca="1" si="132"/>
        <v>170013.53951015355</v>
      </c>
      <c r="AP276" s="19">
        <f t="shared" ca="1" si="132"/>
        <v>170330.91542446785</v>
      </c>
      <c r="AQ276" s="19">
        <f t="shared" ca="1" si="132"/>
        <v>170649.04970943928</v>
      </c>
      <c r="AR276" s="19">
        <f t="shared" ca="1" si="132"/>
        <v>170947.96742378149</v>
      </c>
      <c r="AS276" s="19">
        <f t="shared" ca="1" si="132"/>
        <v>171248.12214503082</v>
      </c>
      <c r="AT276" s="19">
        <f t="shared" ca="1" si="132"/>
        <v>171539.89683709666</v>
      </c>
      <c r="AU276" s="19">
        <f t="shared" ca="1" si="132"/>
        <v>171796.61186794884</v>
      </c>
      <c r="AV276" s="19">
        <f t="shared" ca="1" si="132"/>
        <v>172073.66507508926</v>
      </c>
      <c r="AW276" s="19">
        <f t="shared" ca="1" si="132"/>
        <v>172334.96477631605</v>
      </c>
      <c r="AX276" s="19">
        <f t="shared" ca="1" si="119"/>
        <v>172598.28203851604</v>
      </c>
      <c r="AY276" s="19">
        <f t="shared" ca="1" si="119"/>
        <v>172846.94032516892</v>
      </c>
      <c r="AZ276" s="19">
        <f t="shared" ca="1" si="119"/>
        <v>173097.8193885209</v>
      </c>
      <c r="BA276" s="19">
        <f t="shared" ca="1" si="119"/>
        <v>173342.81718774687</v>
      </c>
      <c r="BB276" s="19">
        <f t="shared" ca="1" si="119"/>
        <v>173574.56600989646</v>
      </c>
      <c r="BC276" s="19">
        <f t="shared" ca="1" si="119"/>
        <v>173808.76066831959</v>
      </c>
      <c r="BD276" s="19">
        <f t="shared" ca="1" si="119"/>
        <v>174030.5110726906</v>
      </c>
      <c r="BE276" s="19">
        <f t="shared" ca="1" si="119"/>
        <v>174254.81511495408</v>
      </c>
      <c r="BF276" s="19">
        <f t="shared" ca="1" si="119"/>
        <v>174474.40621760066</v>
      </c>
      <c r="BG276" s="19">
        <f t="shared" ca="1" si="119"/>
        <v>174668.85728985182</v>
      </c>
      <c r="BH276" s="19">
        <f t="shared" ca="1" si="119"/>
        <v>174880.00474699889</v>
      </c>
      <c r="BI276" s="19">
        <f t="shared" ca="1" si="119"/>
        <v>175080.35804501249</v>
      </c>
      <c r="BJ276" s="19" t="str">
        <f t="shared" ca="1" si="119"/>
        <v/>
      </c>
      <c r="BK276" s="19" t="str">
        <f t="shared" ca="1" si="119"/>
        <v/>
      </c>
      <c r="BL276" s="19" t="str">
        <f t="shared" ca="1" si="119"/>
        <v/>
      </c>
      <c r="BM276" s="19" t="str">
        <f t="shared" ca="1" si="119"/>
        <v/>
      </c>
      <c r="BN276" s="19" t="str">
        <f t="shared" ca="1" si="120"/>
        <v/>
      </c>
      <c r="BO276" s="19" t="str">
        <f t="shared" ca="1" si="120"/>
        <v/>
      </c>
      <c r="BP276" s="19" t="str">
        <f t="shared" ca="1" si="120"/>
        <v/>
      </c>
      <c r="BQ276" s="20" t="str">
        <f t="shared" ca="1" si="120"/>
        <v/>
      </c>
    </row>
    <row r="277" spans="10:69" x14ac:dyDescent="0.25">
      <c r="J277" s="85">
        <f t="shared" ca="1" si="121"/>
        <v>82681.917840000009</v>
      </c>
      <c r="K277" s="86">
        <f t="shared" ca="1" si="122"/>
        <v>78744.683657142858</v>
      </c>
      <c r="L277" s="86">
        <f t="shared" ca="1" si="123"/>
        <v>78744.683657142858</v>
      </c>
      <c r="M277" s="86">
        <f t="shared" ca="1" si="124"/>
        <v>71423.749348882411</v>
      </c>
      <c r="N277" s="86">
        <f t="shared" ca="1" si="125"/>
        <v>68022.61842750707</v>
      </c>
      <c r="O277" s="87">
        <f t="shared" ca="1" si="126"/>
        <v>64783.446121435285</v>
      </c>
      <c r="P277" s="48">
        <f t="shared" ca="1" si="110"/>
        <v>561110.36767518753</v>
      </c>
      <c r="Q277" s="49">
        <f t="shared" si="127"/>
        <v>1</v>
      </c>
      <c r="R277" s="49">
        <f t="shared" si="128"/>
        <v>0.93</v>
      </c>
      <c r="S277" s="50">
        <f t="array" aca="1" ref="S277" ca="1">IF($U277=0,0,SUM(OFFSET($AH277,0,$W277,1,$U277)/OFFSET($AH$3,0,0,1,$U277)))</f>
        <v>603344.48137116933</v>
      </c>
      <c r="T277" s="51">
        <f t="array" aca="1" ref="T277" ca="1">IF(U277=0,0,SUM(OFFSET(AH277,0,W277,1,U277)))</f>
        <v>711242.304</v>
      </c>
      <c r="U277" s="51">
        <f t="shared" ca="1" si="133"/>
        <v>8</v>
      </c>
      <c r="V277" s="46">
        <f t="shared" ca="1" si="129"/>
        <v>622337.01600000006</v>
      </c>
      <c r="W277" s="52">
        <f t="shared" ca="1" si="130"/>
        <v>7</v>
      </c>
      <c r="X277" s="55">
        <v>26</v>
      </c>
      <c r="Y277" s="19">
        <v>15</v>
      </c>
      <c r="Z277" s="44">
        <v>5.9270191999999999E-2</v>
      </c>
      <c r="AA277" s="17">
        <v>44215</v>
      </c>
      <c r="AB277" s="19">
        <v>12</v>
      </c>
      <c r="AC277" s="19">
        <v>1500000</v>
      </c>
      <c r="AD277" s="18" t="s">
        <v>23</v>
      </c>
      <c r="AE277" s="18" t="s">
        <v>21</v>
      </c>
      <c r="AF277" s="20">
        <f t="shared" ca="1" si="131"/>
        <v>1333579.3199999996</v>
      </c>
      <c r="AG277" s="40"/>
      <c r="AH277" s="19">
        <f t="shared" ca="1" si="132"/>
        <v>88905.288</v>
      </c>
      <c r="AI277" s="19">
        <f t="shared" ca="1" si="132"/>
        <v>88905.288</v>
      </c>
      <c r="AJ277" s="19">
        <f t="shared" ca="1" si="132"/>
        <v>88905.288</v>
      </c>
      <c r="AK277" s="19">
        <f t="shared" ca="1" si="132"/>
        <v>88905.288</v>
      </c>
      <c r="AL277" s="19">
        <f t="shared" ca="1" si="132"/>
        <v>88905.288</v>
      </c>
      <c r="AM277" s="19">
        <f t="shared" ca="1" si="132"/>
        <v>88905.288</v>
      </c>
      <c r="AN277" s="19">
        <f t="shared" ca="1" si="132"/>
        <v>88905.288</v>
      </c>
      <c r="AO277" s="19">
        <f t="shared" ca="1" si="132"/>
        <v>88905.288</v>
      </c>
      <c r="AP277" s="19">
        <f t="shared" ca="1" si="132"/>
        <v>88905.288</v>
      </c>
      <c r="AQ277" s="19">
        <f t="shared" ca="1" si="132"/>
        <v>88905.288</v>
      </c>
      <c r="AR277" s="19">
        <f t="shared" ca="1" si="132"/>
        <v>88905.288</v>
      </c>
      <c r="AS277" s="19">
        <f t="shared" ca="1" si="132"/>
        <v>88905.288</v>
      </c>
      <c r="AT277" s="19">
        <f t="shared" ca="1" si="132"/>
        <v>88905.288</v>
      </c>
      <c r="AU277" s="19">
        <f t="shared" ca="1" si="132"/>
        <v>88905.288</v>
      </c>
      <c r="AV277" s="19">
        <f t="shared" ca="1" si="132"/>
        <v>88905.288</v>
      </c>
      <c r="AW277" s="19" t="str">
        <f t="shared" ref="AW277:BL292" ca="1" si="134">IF(AW$4&lt;=$Y277,(VLOOKUP(DATE(YEAR($AA277),MONTH($AA277)+AW$4,DAY($AA277)),INDIRECT($AF$3),IF($AD277="USD",2,IF($AD277="EUR",3,IF($AD277="YEN",4,5))),0))*$Z277*$AC277,"")</f>
        <v/>
      </c>
      <c r="AX277" s="19" t="str">
        <f t="shared" ca="1" si="134"/>
        <v/>
      </c>
      <c r="AY277" s="19" t="str">
        <f t="shared" ca="1" si="134"/>
        <v/>
      </c>
      <c r="AZ277" s="19" t="str">
        <f t="shared" ca="1" si="134"/>
        <v/>
      </c>
      <c r="BA277" s="19" t="str">
        <f t="shared" ca="1" si="134"/>
        <v/>
      </c>
      <c r="BB277" s="19" t="str">
        <f t="shared" ca="1" si="134"/>
        <v/>
      </c>
      <c r="BC277" s="19" t="str">
        <f t="shared" ca="1" si="134"/>
        <v/>
      </c>
      <c r="BD277" s="19" t="str">
        <f t="shared" ca="1" si="134"/>
        <v/>
      </c>
      <c r="BE277" s="19" t="str">
        <f t="shared" ca="1" si="134"/>
        <v/>
      </c>
      <c r="BF277" s="19" t="str">
        <f t="shared" ca="1" si="134"/>
        <v/>
      </c>
      <c r="BG277" s="19" t="str">
        <f t="shared" ca="1" si="134"/>
        <v/>
      </c>
      <c r="BH277" s="19" t="str">
        <f t="shared" ca="1" si="134"/>
        <v/>
      </c>
      <c r="BI277" s="19" t="str">
        <f t="shared" ca="1" si="134"/>
        <v/>
      </c>
      <c r="BJ277" s="19" t="str">
        <f t="shared" ca="1" si="134"/>
        <v/>
      </c>
      <c r="BK277" s="19" t="str">
        <f t="shared" ca="1" si="134"/>
        <v/>
      </c>
      <c r="BL277" s="19" t="str">
        <f t="shared" ca="1" si="134"/>
        <v/>
      </c>
      <c r="BM277" s="19" t="str">
        <f t="shared" ref="BM277:BQ292" ca="1" si="135">IF(BM$4&lt;=$Y277,(VLOOKUP(DATE(YEAR($AA277),MONTH($AA277)+BM$4,DAY($AA277)),INDIRECT($AF$3),IF($AD277="USD",2,IF($AD277="EUR",3,IF($AD277="YEN",4,5))),0))*$Z277*$AC277,"")</f>
        <v/>
      </c>
      <c r="BN277" s="19" t="str">
        <f t="shared" ca="1" si="120"/>
        <v/>
      </c>
      <c r="BO277" s="19" t="str">
        <f t="shared" ca="1" si="120"/>
        <v/>
      </c>
      <c r="BP277" s="19" t="str">
        <f t="shared" ca="1" si="120"/>
        <v/>
      </c>
      <c r="BQ277" s="20" t="str">
        <f t="shared" ca="1" si="120"/>
        <v/>
      </c>
    </row>
    <row r="278" spans="10:69" x14ac:dyDescent="0.25">
      <c r="J278" s="85">
        <f t="shared" ca="1" si="121"/>
        <v>182416.14167660996</v>
      </c>
      <c r="K278" s="86">
        <f t="shared" ca="1" si="122"/>
        <v>174049.83818141514</v>
      </c>
      <c r="L278" s="86">
        <f t="shared" ca="1" si="123"/>
        <v>174049.83818141514</v>
      </c>
      <c r="M278" s="86">
        <f t="shared" ca="1" si="124"/>
        <v>158433.25799551638</v>
      </c>
      <c r="N278" s="86">
        <f t="shared" ca="1" si="125"/>
        <v>151150.65887074085</v>
      </c>
      <c r="O278" s="87">
        <f t="shared" ca="1" si="126"/>
        <v>144195.49372057564</v>
      </c>
      <c r="P278" s="48">
        <f t="shared" ca="1" si="110"/>
        <v>1245037.2862567366</v>
      </c>
      <c r="Q278" s="49">
        <f t="shared" si="127"/>
        <v>0.97</v>
      </c>
      <c r="R278" s="49">
        <f t="shared" si="128"/>
        <v>0.97</v>
      </c>
      <c r="S278" s="50">
        <f t="array" aca="1" ref="S278" ca="1">IF($U278=0,0,SUM(OFFSET($AH278,0,$W278,1,$U278)/OFFSET($AH$3,0,0,1,$U278)))</f>
        <v>1323240.8186382577</v>
      </c>
      <c r="T278" s="51">
        <f t="array" aca="1" ref="T278" ca="1">IF(U278=0,0,SUM(OFFSET(AH278,0,W278,1,U278)))</f>
        <v>1560558.7147618153</v>
      </c>
      <c r="U278" s="51">
        <f t="shared" ca="1" si="133"/>
        <v>8</v>
      </c>
      <c r="V278" s="46">
        <f t="shared" ca="1" si="129"/>
        <v>1357773.9358806452</v>
      </c>
      <c r="W278" s="52">
        <f t="shared" ca="1" si="130"/>
        <v>7</v>
      </c>
      <c r="X278" s="55">
        <v>89</v>
      </c>
      <c r="Y278" s="19">
        <v>15</v>
      </c>
      <c r="Z278" s="44">
        <v>3.4898217000000002E-2</v>
      </c>
      <c r="AA278" s="17">
        <v>44216</v>
      </c>
      <c r="AB278" s="19">
        <v>13</v>
      </c>
      <c r="AC278" s="19">
        <v>75000</v>
      </c>
      <c r="AD278" s="18" t="s">
        <v>17</v>
      </c>
      <c r="AE278" s="18" t="s">
        <v>22</v>
      </c>
      <c r="AF278" s="20">
        <f t="shared" ca="1" si="131"/>
        <v>2918332.6506424602</v>
      </c>
      <c r="AG278" s="40"/>
      <c r="AH278" s="19">
        <f t="shared" ref="AH278:AW293" ca="1" si="136">IF(AH$4&lt;=$Y278,(VLOOKUP(DATE(YEAR($AA278),MONTH($AA278)+AH$4,DAY($AA278)),INDIRECT($AF$3),IF($AD278="USD",2,IF($AD278="EUR",3,IF($AD278="YEN",4,5))),0))*$Z278*$AC278,"")</f>
        <v>193611.03288441751</v>
      </c>
      <c r="AI278" s="19">
        <f t="shared" ca="1" si="136"/>
        <v>194048.91826222499</v>
      </c>
      <c r="AJ278" s="19">
        <f t="shared" ca="1" si="136"/>
        <v>199571.8228391025</v>
      </c>
      <c r="AK278" s="19">
        <f t="shared" ca="1" si="136"/>
        <v>192841.78893619502</v>
      </c>
      <c r="AL278" s="19">
        <f t="shared" ca="1" si="136"/>
        <v>189030.38016654001</v>
      </c>
      <c r="AM278" s="19">
        <f t="shared" ca="1" si="136"/>
        <v>194591.49829103251</v>
      </c>
      <c r="AN278" s="19">
        <f t="shared" ca="1" si="136"/>
        <v>194078.49450113252</v>
      </c>
      <c r="AO278" s="19">
        <f t="shared" ca="1" si="136"/>
        <v>193874.1010485811</v>
      </c>
      <c r="AP278" s="19">
        <f t="shared" ca="1" si="136"/>
        <v>194231.40619671158</v>
      </c>
      <c r="AQ278" s="19">
        <f t="shared" ca="1" si="136"/>
        <v>194589.69389418489</v>
      </c>
      <c r="AR278" s="19">
        <f t="shared" ca="1" si="136"/>
        <v>194926.45370077548</v>
      </c>
      <c r="AS278" s="19">
        <f t="shared" ca="1" si="136"/>
        <v>195264.71521841155</v>
      </c>
      <c r="AT278" s="19">
        <f t="shared" ca="1" si="136"/>
        <v>195593.63378802768</v>
      </c>
      <c r="AU278" s="19">
        <f t="shared" ca="1" si="136"/>
        <v>195883.10966453969</v>
      </c>
      <c r="AV278" s="19">
        <f t="shared" ca="1" si="136"/>
        <v>196195.60125058307</v>
      </c>
      <c r="AW278" s="19" t="str">
        <f t="shared" ca="1" si="134"/>
        <v/>
      </c>
      <c r="AX278" s="19" t="str">
        <f t="shared" ca="1" si="134"/>
        <v/>
      </c>
      <c r="AY278" s="19" t="str">
        <f t="shared" ca="1" si="134"/>
        <v/>
      </c>
      <c r="AZ278" s="19" t="str">
        <f t="shared" ca="1" si="134"/>
        <v/>
      </c>
      <c r="BA278" s="19" t="str">
        <f t="shared" ca="1" si="134"/>
        <v/>
      </c>
      <c r="BB278" s="19" t="str">
        <f t="shared" ca="1" si="134"/>
        <v/>
      </c>
      <c r="BC278" s="19" t="str">
        <f t="shared" ca="1" si="134"/>
        <v/>
      </c>
      <c r="BD278" s="19" t="str">
        <f t="shared" ca="1" si="134"/>
        <v/>
      </c>
      <c r="BE278" s="19" t="str">
        <f t="shared" ca="1" si="134"/>
        <v/>
      </c>
      <c r="BF278" s="19" t="str">
        <f t="shared" ca="1" si="134"/>
        <v/>
      </c>
      <c r="BG278" s="19" t="str">
        <f t="shared" ca="1" si="134"/>
        <v/>
      </c>
      <c r="BH278" s="19" t="str">
        <f t="shared" ca="1" si="134"/>
        <v/>
      </c>
      <c r="BI278" s="19" t="str">
        <f t="shared" ca="1" si="134"/>
        <v/>
      </c>
      <c r="BJ278" s="19" t="str">
        <f t="shared" ca="1" si="134"/>
        <v/>
      </c>
      <c r="BK278" s="19" t="str">
        <f t="shared" ca="1" si="134"/>
        <v/>
      </c>
      <c r="BL278" s="19" t="str">
        <f t="shared" ca="1" si="134"/>
        <v/>
      </c>
      <c r="BM278" s="19" t="str">
        <f t="shared" ca="1" si="135"/>
        <v/>
      </c>
      <c r="BN278" s="19" t="str">
        <f t="shared" ca="1" si="120"/>
        <v/>
      </c>
      <c r="BO278" s="19" t="str">
        <f t="shared" ca="1" si="120"/>
        <v/>
      </c>
      <c r="BP278" s="19" t="str">
        <f t="shared" ca="1" si="120"/>
        <v/>
      </c>
      <c r="BQ278" s="20" t="str">
        <f t="shared" ca="1" si="120"/>
        <v/>
      </c>
    </row>
    <row r="279" spans="10:69" x14ac:dyDescent="0.25">
      <c r="J279" s="85">
        <f t="shared" ca="1" si="121"/>
        <v>29047.607596124999</v>
      </c>
      <c r="K279" s="86">
        <f t="shared" ca="1" si="122"/>
        <v>27664.388186785713</v>
      </c>
      <c r="L279" s="86">
        <f t="shared" ca="1" si="123"/>
        <v>27664.388186785713</v>
      </c>
      <c r="M279" s="86">
        <f t="shared" ca="1" si="124"/>
        <v>25092.415588921278</v>
      </c>
      <c r="N279" s="86">
        <f t="shared" ca="1" si="125"/>
        <v>23897.538656115506</v>
      </c>
      <c r="O279" s="87">
        <f t="shared" ca="1" si="126"/>
        <v>22759.560624871909</v>
      </c>
      <c r="P279" s="48">
        <f t="shared" ca="1" si="110"/>
        <v>330551.84127115947</v>
      </c>
      <c r="Q279" s="49">
        <f t="shared" si="127"/>
        <v>0.97</v>
      </c>
      <c r="R279" s="49">
        <f t="shared" si="128"/>
        <v>0.93</v>
      </c>
      <c r="S279" s="50">
        <f t="array" aca="1" ref="S279" ca="1">IF($U279=0,0,SUM(OFFSET($AH279,0,$W279,1,$U279)/OFFSET($AH$3,0,0,1,$U279)))</f>
        <v>366424.83235911705</v>
      </c>
      <c r="T279" s="51">
        <f t="array" aca="1" ref="T279" ca="1">IF(U279=0,0,SUM(OFFSET(AH279,0,W279,1,U279)))</f>
        <v>515199.78000000009</v>
      </c>
      <c r="U279" s="51">
        <f t="shared" ca="1" si="133"/>
        <v>16</v>
      </c>
      <c r="V279" s="46">
        <f t="shared" ca="1" si="129"/>
        <v>225399.90374999997</v>
      </c>
      <c r="W279" s="52">
        <f t="shared" ca="1" si="130"/>
        <v>7</v>
      </c>
      <c r="X279" s="55">
        <v>76</v>
      </c>
      <c r="Y279" s="19">
        <v>23</v>
      </c>
      <c r="Z279" s="44">
        <v>4.2933315E-2</v>
      </c>
      <c r="AA279" s="17">
        <v>44218</v>
      </c>
      <c r="AB279" s="19">
        <v>13</v>
      </c>
      <c r="AC279" s="19">
        <v>750000</v>
      </c>
      <c r="AD279" s="18" t="s">
        <v>23</v>
      </c>
      <c r="AE279" s="18" t="s">
        <v>22</v>
      </c>
      <c r="AF279" s="20">
        <f t="shared" ca="1" si="131"/>
        <v>740599.68374999985</v>
      </c>
      <c r="AG279" s="40"/>
      <c r="AH279" s="19">
        <f t="shared" ca="1" si="136"/>
        <v>32199.986249999998</v>
      </c>
      <c r="AI279" s="19">
        <f t="shared" ca="1" si="136"/>
        <v>32199.986249999998</v>
      </c>
      <c r="AJ279" s="19">
        <f t="shared" ca="1" si="136"/>
        <v>32199.986249999998</v>
      </c>
      <c r="AK279" s="19">
        <f t="shared" ca="1" si="136"/>
        <v>32199.986249999998</v>
      </c>
      <c r="AL279" s="19">
        <f t="shared" ca="1" si="136"/>
        <v>32199.986249999998</v>
      </c>
      <c r="AM279" s="19">
        <f t="shared" ca="1" si="136"/>
        <v>32199.986249999998</v>
      </c>
      <c r="AN279" s="19">
        <f t="shared" ca="1" si="136"/>
        <v>32199.986249999998</v>
      </c>
      <c r="AO279" s="19">
        <f t="shared" ca="1" si="136"/>
        <v>32199.986249999998</v>
      </c>
      <c r="AP279" s="19">
        <f t="shared" ca="1" si="136"/>
        <v>32199.986249999998</v>
      </c>
      <c r="AQ279" s="19">
        <f t="shared" ca="1" si="136"/>
        <v>32199.986249999998</v>
      </c>
      <c r="AR279" s="19">
        <f t="shared" ca="1" si="136"/>
        <v>32199.986249999998</v>
      </c>
      <c r="AS279" s="19">
        <f t="shared" ca="1" si="136"/>
        <v>32199.986249999998</v>
      </c>
      <c r="AT279" s="19">
        <f t="shared" ca="1" si="136"/>
        <v>32199.986249999998</v>
      </c>
      <c r="AU279" s="19">
        <f t="shared" ca="1" si="136"/>
        <v>32199.986249999998</v>
      </c>
      <c r="AV279" s="19">
        <f t="shared" ca="1" si="136"/>
        <v>32199.986249999998</v>
      </c>
      <c r="AW279" s="19">
        <f t="shared" ca="1" si="134"/>
        <v>32199.986249999998</v>
      </c>
      <c r="AX279" s="19">
        <f t="shared" ca="1" si="134"/>
        <v>32199.986249999998</v>
      </c>
      <c r="AY279" s="19">
        <f t="shared" ca="1" si="134"/>
        <v>32199.986249999998</v>
      </c>
      <c r="AZ279" s="19">
        <f t="shared" ca="1" si="134"/>
        <v>32199.986249999998</v>
      </c>
      <c r="BA279" s="19">
        <f t="shared" ca="1" si="134"/>
        <v>32199.986249999998</v>
      </c>
      <c r="BB279" s="19">
        <f t="shared" ca="1" si="134"/>
        <v>32199.986249999998</v>
      </c>
      <c r="BC279" s="19">
        <f t="shared" ca="1" si="134"/>
        <v>32199.986249999998</v>
      </c>
      <c r="BD279" s="19">
        <f t="shared" ca="1" si="134"/>
        <v>32199.986249999998</v>
      </c>
      <c r="BE279" s="19" t="str">
        <f t="shared" ca="1" si="134"/>
        <v/>
      </c>
      <c r="BF279" s="19" t="str">
        <f t="shared" ca="1" si="134"/>
        <v/>
      </c>
      <c r="BG279" s="19" t="str">
        <f t="shared" ca="1" si="134"/>
        <v/>
      </c>
      <c r="BH279" s="19" t="str">
        <f t="shared" ca="1" si="134"/>
        <v/>
      </c>
      <c r="BI279" s="19" t="str">
        <f t="shared" ca="1" si="134"/>
        <v/>
      </c>
      <c r="BJ279" s="19" t="str">
        <f t="shared" ca="1" si="134"/>
        <v/>
      </c>
      <c r="BK279" s="19" t="str">
        <f t="shared" ca="1" si="134"/>
        <v/>
      </c>
      <c r="BL279" s="19" t="str">
        <f t="shared" ca="1" si="134"/>
        <v/>
      </c>
      <c r="BM279" s="19" t="str">
        <f t="shared" ca="1" si="135"/>
        <v/>
      </c>
      <c r="BN279" s="19" t="str">
        <f t="shared" ca="1" si="120"/>
        <v/>
      </c>
      <c r="BO279" s="19" t="str">
        <f t="shared" ca="1" si="120"/>
        <v/>
      </c>
      <c r="BP279" s="19" t="str">
        <f t="shared" ca="1" si="120"/>
        <v/>
      </c>
      <c r="BQ279" s="20" t="str">
        <f t="shared" ca="1" si="120"/>
        <v/>
      </c>
    </row>
    <row r="280" spans="10:69" x14ac:dyDescent="0.25">
      <c r="J280" s="85">
        <f t="shared" ca="1" si="121"/>
        <v>19426.216882500001</v>
      </c>
      <c r="K280" s="86">
        <f t="shared" ca="1" si="122"/>
        <v>18501.158935714284</v>
      </c>
      <c r="L280" s="86">
        <f t="shared" ca="1" si="123"/>
        <v>18501.158935714284</v>
      </c>
      <c r="M280" s="86">
        <f t="shared" ca="1" si="124"/>
        <v>16781.096540330418</v>
      </c>
      <c r="N280" s="86">
        <f t="shared" ca="1" si="125"/>
        <v>15981.996705076588</v>
      </c>
      <c r="O280" s="87">
        <f t="shared" ca="1" si="126"/>
        <v>15220.949242930083</v>
      </c>
      <c r="P280" s="48">
        <f t="shared" ca="1" si="110"/>
        <v>293218.24075241771</v>
      </c>
      <c r="Q280" s="49">
        <f t="shared" si="127"/>
        <v>1</v>
      </c>
      <c r="R280" s="49">
        <f t="shared" si="128"/>
        <v>0.93</v>
      </c>
      <c r="S280" s="50">
        <f t="array" aca="1" ref="S280" ca="1">IF($U280=0,0,SUM(OFFSET($AH280,0,$W280,1,$U280)/OFFSET($AH$3,0,0,1,$U280)))</f>
        <v>315288.43091657816</v>
      </c>
      <c r="T280" s="51">
        <f t="array" aca="1" ref="T280" ca="1">IF(U280=0,0,SUM(OFFSET(AH280,0,W280,1,U280)))</f>
        <v>543098.53650000016</v>
      </c>
      <c r="U280" s="51">
        <f t="shared" ca="1" si="133"/>
        <v>26</v>
      </c>
      <c r="V280" s="46">
        <f t="shared" ca="1" si="129"/>
        <v>146218.83674999999</v>
      </c>
      <c r="W280" s="52">
        <f t="shared" ca="1" si="130"/>
        <v>7</v>
      </c>
      <c r="X280" s="55">
        <v>2</v>
      </c>
      <c r="Y280" s="19">
        <v>33</v>
      </c>
      <c r="Z280" s="44">
        <v>2.7851206999999999E-2</v>
      </c>
      <c r="AA280" s="17">
        <v>44219</v>
      </c>
      <c r="AB280" s="19">
        <v>57</v>
      </c>
      <c r="AC280" s="19">
        <v>750000</v>
      </c>
      <c r="AD280" s="18" t="s">
        <v>23</v>
      </c>
      <c r="AE280" s="18" t="s">
        <v>24</v>
      </c>
      <c r="AF280" s="20">
        <f t="shared" ca="1" si="131"/>
        <v>689317.37324999983</v>
      </c>
      <c r="AG280" s="40"/>
      <c r="AH280" s="19">
        <f t="shared" ca="1" si="136"/>
        <v>20888.40525</v>
      </c>
      <c r="AI280" s="19">
        <f t="shared" ca="1" si="136"/>
        <v>20888.40525</v>
      </c>
      <c r="AJ280" s="19">
        <f t="shared" ca="1" si="136"/>
        <v>20888.40525</v>
      </c>
      <c r="AK280" s="19">
        <f t="shared" ca="1" si="136"/>
        <v>20888.40525</v>
      </c>
      <c r="AL280" s="19">
        <f t="shared" ca="1" si="136"/>
        <v>20888.40525</v>
      </c>
      <c r="AM280" s="19">
        <f t="shared" ca="1" si="136"/>
        <v>20888.40525</v>
      </c>
      <c r="AN280" s="19">
        <f t="shared" ca="1" si="136"/>
        <v>20888.40525</v>
      </c>
      <c r="AO280" s="19">
        <f t="shared" ca="1" si="136"/>
        <v>20888.40525</v>
      </c>
      <c r="AP280" s="19">
        <f t="shared" ca="1" si="136"/>
        <v>20888.40525</v>
      </c>
      <c r="AQ280" s="19">
        <f t="shared" ca="1" si="136"/>
        <v>20888.40525</v>
      </c>
      <c r="AR280" s="19">
        <f t="shared" ca="1" si="136"/>
        <v>20888.40525</v>
      </c>
      <c r="AS280" s="19">
        <f t="shared" ca="1" si="136"/>
        <v>20888.40525</v>
      </c>
      <c r="AT280" s="19">
        <f t="shared" ca="1" si="136"/>
        <v>20888.40525</v>
      </c>
      <c r="AU280" s="19">
        <f t="shared" ca="1" si="136"/>
        <v>20888.40525</v>
      </c>
      <c r="AV280" s="19">
        <f t="shared" ca="1" si="136"/>
        <v>20888.40525</v>
      </c>
      <c r="AW280" s="19">
        <f t="shared" ca="1" si="134"/>
        <v>20888.40525</v>
      </c>
      <c r="AX280" s="19">
        <f t="shared" ca="1" si="134"/>
        <v>20888.40525</v>
      </c>
      <c r="AY280" s="19">
        <f t="shared" ca="1" si="134"/>
        <v>20888.40525</v>
      </c>
      <c r="AZ280" s="19">
        <f t="shared" ca="1" si="134"/>
        <v>20888.40525</v>
      </c>
      <c r="BA280" s="19">
        <f t="shared" ca="1" si="134"/>
        <v>20888.40525</v>
      </c>
      <c r="BB280" s="19">
        <f t="shared" ca="1" si="134"/>
        <v>20888.40525</v>
      </c>
      <c r="BC280" s="19">
        <f t="shared" ca="1" si="134"/>
        <v>20888.40525</v>
      </c>
      <c r="BD280" s="19">
        <f t="shared" ca="1" si="134"/>
        <v>20888.40525</v>
      </c>
      <c r="BE280" s="19">
        <f t="shared" ca="1" si="134"/>
        <v>20888.40525</v>
      </c>
      <c r="BF280" s="19">
        <f t="shared" ca="1" si="134"/>
        <v>20888.40525</v>
      </c>
      <c r="BG280" s="19">
        <f t="shared" ca="1" si="134"/>
        <v>20888.40525</v>
      </c>
      <c r="BH280" s="19">
        <f t="shared" ca="1" si="134"/>
        <v>20888.40525</v>
      </c>
      <c r="BI280" s="19">
        <f t="shared" ca="1" si="134"/>
        <v>20888.40525</v>
      </c>
      <c r="BJ280" s="19">
        <f t="shared" ca="1" si="134"/>
        <v>20888.40525</v>
      </c>
      <c r="BK280" s="19">
        <f t="shared" ca="1" si="134"/>
        <v>20888.40525</v>
      </c>
      <c r="BL280" s="19">
        <f t="shared" ca="1" si="134"/>
        <v>20888.40525</v>
      </c>
      <c r="BM280" s="19">
        <f t="shared" ca="1" si="135"/>
        <v>20888.40525</v>
      </c>
      <c r="BN280" s="19">
        <f t="shared" ca="1" si="120"/>
        <v>20888.40525</v>
      </c>
      <c r="BO280" s="19" t="str">
        <f t="shared" ca="1" si="120"/>
        <v/>
      </c>
      <c r="BP280" s="19" t="str">
        <f t="shared" ca="1" si="120"/>
        <v/>
      </c>
      <c r="BQ280" s="20" t="str">
        <f t="shared" ca="1" si="120"/>
        <v/>
      </c>
    </row>
    <row r="281" spans="10:69" x14ac:dyDescent="0.25">
      <c r="J281" s="85">
        <f t="shared" ca="1" si="121"/>
        <v>624560.18941122165</v>
      </c>
      <c r="K281" s="86">
        <f t="shared" ca="1" si="122"/>
        <v>595911.98156265484</v>
      </c>
      <c r="L281" s="86">
        <f t="shared" ca="1" si="123"/>
        <v>595911.98156265484</v>
      </c>
      <c r="M281" s="86">
        <f t="shared" ca="1" si="124"/>
        <v>542438.03503066266</v>
      </c>
      <c r="N281" s="86">
        <f t="shared" ca="1" si="125"/>
        <v>517501.52699821419</v>
      </c>
      <c r="O281" s="87">
        <f t="shared" ca="1" si="126"/>
        <v>0</v>
      </c>
      <c r="P281" s="48">
        <f t="shared" ca="1" si="110"/>
        <v>2848990.6254684399</v>
      </c>
      <c r="Q281" s="49">
        <f t="shared" si="127"/>
        <v>0.97</v>
      </c>
      <c r="R281" s="49">
        <f t="shared" si="128"/>
        <v>0.97</v>
      </c>
      <c r="S281" s="50">
        <f t="array" aca="1" ref="S281" ca="1">IF($U281=0,0,SUM(OFFSET($AH281,0,$W281,1,$U281)/OFFSET($AH$3,0,0,1,$U281)))</f>
        <v>3027941.9975219895</v>
      </c>
      <c r="T281" s="51">
        <f t="array" aca="1" ref="T281" ca="1">IF(U281=0,0,SUM(OFFSET(AH281,0,W281,1,U281)))</f>
        <v>3330951.3973309309</v>
      </c>
      <c r="U281" s="51">
        <f t="shared" ca="1" si="133"/>
        <v>5</v>
      </c>
      <c r="V281" s="46">
        <f t="shared" ca="1" si="129"/>
        <v>4653637.0202231891</v>
      </c>
      <c r="W281" s="52">
        <f t="shared" ca="1" si="130"/>
        <v>7</v>
      </c>
      <c r="X281" s="55">
        <v>303</v>
      </c>
      <c r="Y281" s="19">
        <v>12</v>
      </c>
      <c r="Z281" s="44">
        <v>3.5838877999999998E-2</v>
      </c>
      <c r="AA281" s="17">
        <v>44219</v>
      </c>
      <c r="AB281" s="19">
        <v>13</v>
      </c>
      <c r="AC281" s="19">
        <v>250000</v>
      </c>
      <c r="AD281" s="18" t="s">
        <v>17</v>
      </c>
      <c r="AE281" s="18" t="s">
        <v>22</v>
      </c>
      <c r="AF281" s="20">
        <f t="shared" ca="1" si="131"/>
        <v>7984588.4175541196</v>
      </c>
      <c r="AG281" s="40"/>
      <c r="AH281" s="19">
        <f t="shared" ca="1" si="136"/>
        <v>662869.61568435002</v>
      </c>
      <c r="AI281" s="19">
        <f t="shared" ca="1" si="136"/>
        <v>668471.23231574998</v>
      </c>
      <c r="AJ281" s="19">
        <f t="shared" ca="1" si="136"/>
        <v>684716.9957131499</v>
      </c>
      <c r="AK281" s="19">
        <f t="shared" ca="1" si="136"/>
        <v>659258.84872585</v>
      </c>
      <c r="AL281" s="19">
        <f t="shared" ca="1" si="136"/>
        <v>655547.73290894995</v>
      </c>
      <c r="AM281" s="19">
        <f t="shared" ca="1" si="136"/>
        <v>660282.04869274993</v>
      </c>
      <c r="AN281" s="19">
        <f t="shared" ca="1" si="136"/>
        <v>662490.54618238972</v>
      </c>
      <c r="AO281" s="19">
        <f t="shared" ca="1" si="136"/>
        <v>663790.18961762323</v>
      </c>
      <c r="AP281" s="19">
        <f t="shared" ca="1" si="136"/>
        <v>665009.65101582289</v>
      </c>
      <c r="AQ281" s="19">
        <f t="shared" ca="1" si="136"/>
        <v>666232.57407101663</v>
      </c>
      <c r="AR281" s="19">
        <f t="shared" ca="1" si="136"/>
        <v>667382.11319201929</v>
      </c>
      <c r="AS281" s="19">
        <f t="shared" ca="1" si="136"/>
        <v>668536.86943444901</v>
      </c>
      <c r="AT281" s="19" t="str">
        <f t="shared" ca="1" si="136"/>
        <v/>
      </c>
      <c r="AU281" s="19" t="str">
        <f t="shared" ca="1" si="136"/>
        <v/>
      </c>
      <c r="AV281" s="19" t="str">
        <f t="shared" ca="1" si="136"/>
        <v/>
      </c>
      <c r="AW281" s="19" t="str">
        <f t="shared" ca="1" si="134"/>
        <v/>
      </c>
      <c r="AX281" s="19" t="str">
        <f t="shared" ca="1" si="134"/>
        <v/>
      </c>
      <c r="AY281" s="19" t="str">
        <f t="shared" ca="1" si="134"/>
        <v/>
      </c>
      <c r="AZ281" s="19" t="str">
        <f t="shared" ca="1" si="134"/>
        <v/>
      </c>
      <c r="BA281" s="19" t="str">
        <f t="shared" ca="1" si="134"/>
        <v/>
      </c>
      <c r="BB281" s="19" t="str">
        <f t="shared" ca="1" si="134"/>
        <v/>
      </c>
      <c r="BC281" s="19" t="str">
        <f t="shared" ca="1" si="134"/>
        <v/>
      </c>
      <c r="BD281" s="19" t="str">
        <f t="shared" ca="1" si="134"/>
        <v/>
      </c>
      <c r="BE281" s="19" t="str">
        <f t="shared" ca="1" si="134"/>
        <v/>
      </c>
      <c r="BF281" s="19" t="str">
        <f t="shared" ca="1" si="134"/>
        <v/>
      </c>
      <c r="BG281" s="19" t="str">
        <f t="shared" ca="1" si="134"/>
        <v/>
      </c>
      <c r="BH281" s="19" t="str">
        <f t="shared" ca="1" si="134"/>
        <v/>
      </c>
      <c r="BI281" s="19" t="str">
        <f t="shared" ca="1" si="134"/>
        <v/>
      </c>
      <c r="BJ281" s="19" t="str">
        <f t="shared" ca="1" si="134"/>
        <v/>
      </c>
      <c r="BK281" s="19" t="str">
        <f t="shared" ca="1" si="134"/>
        <v/>
      </c>
      <c r="BL281" s="19" t="str">
        <f t="shared" ca="1" si="134"/>
        <v/>
      </c>
      <c r="BM281" s="19" t="str">
        <f t="shared" ca="1" si="135"/>
        <v/>
      </c>
      <c r="BN281" s="19" t="str">
        <f t="shared" ca="1" si="135"/>
        <v/>
      </c>
      <c r="BO281" s="19" t="str">
        <f t="shared" ca="1" si="135"/>
        <v/>
      </c>
      <c r="BP281" s="19" t="str">
        <f t="shared" ca="1" si="135"/>
        <v/>
      </c>
      <c r="BQ281" s="20" t="str">
        <f t="shared" ca="1" si="135"/>
        <v/>
      </c>
    </row>
    <row r="282" spans="10:69" x14ac:dyDescent="0.25">
      <c r="J282" s="85">
        <f t="shared" ca="1" si="121"/>
        <v>284304.70102934417</v>
      </c>
      <c r="K282" s="86">
        <f t="shared" ca="1" si="122"/>
        <v>271262.23598753347</v>
      </c>
      <c r="L282" s="86">
        <f t="shared" ca="1" si="123"/>
        <v>271262.23598753347</v>
      </c>
      <c r="M282" s="86">
        <f t="shared" ca="1" si="124"/>
        <v>246917.95355457347</v>
      </c>
      <c r="N282" s="86">
        <f t="shared" ca="1" si="125"/>
        <v>235565.66655069933</v>
      </c>
      <c r="O282" s="87">
        <f t="shared" ca="1" si="126"/>
        <v>224724.02952422726</v>
      </c>
      <c r="P282" s="48">
        <f t="shared" ca="1" si="110"/>
        <v>2667989.5995202758</v>
      </c>
      <c r="Q282" s="49">
        <f t="shared" si="127"/>
        <v>0.97</v>
      </c>
      <c r="R282" s="49">
        <f t="shared" si="128"/>
        <v>0.97</v>
      </c>
      <c r="S282" s="50">
        <f t="array" aca="1" ref="S282" ca="1">IF($U282=0,0,SUM(OFFSET($AH282,0,$W282,1,$U282)/OFFSET($AH$3,0,0,1,$U282)))</f>
        <v>2835571.898735547</v>
      </c>
      <c r="T282" s="51">
        <f t="array" aca="1" ref="T282" ca="1">IF(U282=0,0,SUM(OFFSET(AH282,0,W282,1,U282)))</f>
        <v>3659676.87788809</v>
      </c>
      <c r="U282" s="51">
        <f t="shared" ca="1" si="133"/>
        <v>12</v>
      </c>
      <c r="V282" s="46">
        <f t="shared" ca="1" si="129"/>
        <v>2112390.9341441658</v>
      </c>
      <c r="W282" s="52">
        <f t="shared" ca="1" si="130"/>
        <v>7</v>
      </c>
      <c r="X282" s="55">
        <v>206</v>
      </c>
      <c r="Y282" s="19">
        <v>19</v>
      </c>
      <c r="Z282" s="44">
        <v>5.4370337999999997E-2</v>
      </c>
      <c r="AA282" s="17">
        <v>44222</v>
      </c>
      <c r="AB282" s="19">
        <v>13</v>
      </c>
      <c r="AC282" s="19">
        <v>75000</v>
      </c>
      <c r="AD282" s="18" t="s">
        <v>17</v>
      </c>
      <c r="AE282" s="18" t="s">
        <v>22</v>
      </c>
      <c r="AF282" s="20">
        <f t="shared" ca="1" si="131"/>
        <v>5772067.8120322563</v>
      </c>
      <c r="AG282" s="40"/>
      <c r="AH282" s="19">
        <f t="shared" ca="1" si="136"/>
        <v>299613.32050864497</v>
      </c>
      <c r="AI282" s="19">
        <f t="shared" ca="1" si="136"/>
        <v>310620.86728843499</v>
      </c>
      <c r="AJ282" s="19">
        <f t="shared" ca="1" si="136"/>
        <v>306197.29658875498</v>
      </c>
      <c r="AK282" s="19">
        <f t="shared" ca="1" si="136"/>
        <v>299293.62292120501</v>
      </c>
      <c r="AL282" s="19">
        <f t="shared" ca="1" si="136"/>
        <v>294290.60034428997</v>
      </c>
      <c r="AM282" s="19">
        <f t="shared" ca="1" si="136"/>
        <v>300802.39980070502</v>
      </c>
      <c r="AN282" s="19">
        <f t="shared" ca="1" si="136"/>
        <v>301572.82669213077</v>
      </c>
      <c r="AO282" s="19">
        <f t="shared" ca="1" si="136"/>
        <v>302162.50507954531</v>
      </c>
      <c r="AP282" s="19">
        <f t="shared" ca="1" si="136"/>
        <v>302715.85480594129</v>
      </c>
      <c r="AQ282" s="19">
        <f t="shared" ca="1" si="136"/>
        <v>303270.8241600183</v>
      </c>
      <c r="AR282" s="19">
        <f t="shared" ca="1" si="136"/>
        <v>303792.53478968347</v>
      </c>
      <c r="AS282" s="19">
        <f t="shared" ca="1" si="136"/>
        <v>304316.65424358699</v>
      </c>
      <c r="AT282" s="19">
        <f t="shared" ca="1" si="136"/>
        <v>304826.3742506929</v>
      </c>
      <c r="AU282" s="19">
        <f t="shared" ca="1" si="136"/>
        <v>305275.03168696444</v>
      </c>
      <c r="AV282" s="19">
        <f t="shared" ca="1" si="136"/>
        <v>305759.42370584718</v>
      </c>
      <c r="AW282" s="19">
        <f t="shared" ca="1" si="134"/>
        <v>306216.44892069616</v>
      </c>
      <c r="AX282" s="19">
        <f t="shared" ca="1" si="134"/>
        <v>306677.17171434645</v>
      </c>
      <c r="AY282" s="19">
        <f t="shared" ca="1" si="134"/>
        <v>307112.39774327603</v>
      </c>
      <c r="AZ282" s="19">
        <f t="shared" ca="1" si="134"/>
        <v>307551.65678749169</v>
      </c>
      <c r="BA282" s="19" t="str">
        <f t="shared" ca="1" si="134"/>
        <v/>
      </c>
      <c r="BB282" s="19" t="str">
        <f t="shared" ca="1" si="134"/>
        <v/>
      </c>
      <c r="BC282" s="19" t="str">
        <f t="shared" ca="1" si="134"/>
        <v/>
      </c>
      <c r="BD282" s="19" t="str">
        <f t="shared" ca="1" si="134"/>
        <v/>
      </c>
      <c r="BE282" s="19" t="str">
        <f t="shared" ca="1" si="134"/>
        <v/>
      </c>
      <c r="BF282" s="19" t="str">
        <f t="shared" ca="1" si="134"/>
        <v/>
      </c>
      <c r="BG282" s="19" t="str">
        <f t="shared" ca="1" si="134"/>
        <v/>
      </c>
      <c r="BH282" s="19" t="str">
        <f t="shared" ca="1" si="134"/>
        <v/>
      </c>
      <c r="BI282" s="19" t="str">
        <f t="shared" ca="1" si="134"/>
        <v/>
      </c>
      <c r="BJ282" s="19" t="str">
        <f t="shared" ca="1" si="134"/>
        <v/>
      </c>
      <c r="BK282" s="19" t="str">
        <f t="shared" ca="1" si="134"/>
        <v/>
      </c>
      <c r="BL282" s="19" t="str">
        <f t="shared" ca="1" si="134"/>
        <v/>
      </c>
      <c r="BM282" s="19" t="str">
        <f t="shared" ca="1" si="135"/>
        <v/>
      </c>
      <c r="BN282" s="19" t="str">
        <f t="shared" ca="1" si="135"/>
        <v/>
      </c>
      <c r="BO282" s="19" t="str">
        <f t="shared" ca="1" si="135"/>
        <v/>
      </c>
      <c r="BP282" s="19" t="str">
        <f t="shared" ca="1" si="135"/>
        <v/>
      </c>
      <c r="BQ282" s="20" t="str">
        <f t="shared" ca="1" si="135"/>
        <v/>
      </c>
    </row>
    <row r="283" spans="10:69" x14ac:dyDescent="0.25">
      <c r="J283" s="85">
        <f t="shared" ca="1" si="121"/>
        <v>219295.74378755043</v>
      </c>
      <c r="K283" s="86">
        <f t="shared" ca="1" si="122"/>
        <v>209234.75542339592</v>
      </c>
      <c r="L283" s="86">
        <f t="shared" ca="1" si="123"/>
        <v>209234.75542339592</v>
      </c>
      <c r="M283" s="86">
        <f t="shared" ca="1" si="124"/>
        <v>0</v>
      </c>
      <c r="N283" s="86">
        <f t="shared" ca="1" si="125"/>
        <v>0</v>
      </c>
      <c r="O283" s="87">
        <f t="shared" ca="1" si="126"/>
        <v>0</v>
      </c>
      <c r="P283" s="48">
        <f t="shared" ca="1" si="110"/>
        <v>628166.27158817661</v>
      </c>
      <c r="Q283" s="49">
        <f t="shared" si="127"/>
        <v>1</v>
      </c>
      <c r="R283" s="49">
        <f t="shared" si="128"/>
        <v>0.97</v>
      </c>
      <c r="S283" s="50">
        <f t="array" aca="1" ref="S283" ca="1">IF($U283=0,0,SUM(OFFSET($AH283,0,$W283,1,$U283)/OFFSET($AH$3,0,0,1,$U283)))</f>
        <v>647594.09442080068</v>
      </c>
      <c r="T283" s="51">
        <f t="array" aca="1" ref="T283" ca="1">IF(U283=0,0,SUM(OFFSET(AH283,0,W283,1,U283)))</f>
        <v>679474.92374021909</v>
      </c>
      <c r="U283" s="51">
        <f t="shared" ca="1" si="133"/>
        <v>3</v>
      </c>
      <c r="V283" s="46">
        <f t="shared" ca="1" si="129"/>
        <v>1582024.3408270325</v>
      </c>
      <c r="W283" s="52">
        <f t="shared" ca="1" si="130"/>
        <v>7</v>
      </c>
      <c r="X283" s="55">
        <v>268</v>
      </c>
      <c r="Y283" s="19">
        <v>10</v>
      </c>
      <c r="Z283" s="44">
        <v>3.0506152000000002E-2</v>
      </c>
      <c r="AA283" s="17">
        <v>44224</v>
      </c>
      <c r="AB283" s="19">
        <v>57</v>
      </c>
      <c r="AC283" s="19">
        <v>100000</v>
      </c>
      <c r="AD283" s="18" t="s">
        <v>17</v>
      </c>
      <c r="AE283" s="18" t="s">
        <v>24</v>
      </c>
      <c r="AF283" s="20">
        <f t="shared" ca="1" si="131"/>
        <v>2261499.2645672518</v>
      </c>
      <c r="AG283" s="40"/>
      <c r="AH283" s="19">
        <f t="shared" ca="1" si="136"/>
        <v>227079.55882695998</v>
      </c>
      <c r="AI283" s="19">
        <f t="shared" ca="1" si="136"/>
        <v>231107.28607551998</v>
      </c>
      <c r="AJ283" s="19">
        <f t="shared" ca="1" si="136"/>
        <v>228667.40403856002</v>
      </c>
      <c r="AK283" s="19">
        <f t="shared" ca="1" si="136"/>
        <v>224092.09136160003</v>
      </c>
      <c r="AL283" s="19">
        <f t="shared" ca="1" si="136"/>
        <v>220161.06861488</v>
      </c>
      <c r="AM283" s="19">
        <f t="shared" ca="1" si="136"/>
        <v>225279.08573592</v>
      </c>
      <c r="AN283" s="19">
        <f t="shared" ca="1" si="136"/>
        <v>225637.84617359226</v>
      </c>
      <c r="AO283" s="19">
        <f t="shared" ca="1" si="136"/>
        <v>226078.08637891797</v>
      </c>
      <c r="AP283" s="19">
        <f t="shared" ca="1" si="136"/>
        <v>226491.23009749045</v>
      </c>
      <c r="AQ283" s="19">
        <f t="shared" ca="1" si="136"/>
        <v>226905.60726381076</v>
      </c>
      <c r="AR283" s="19" t="str">
        <f t="shared" ca="1" si="136"/>
        <v/>
      </c>
      <c r="AS283" s="19" t="str">
        <f t="shared" ca="1" si="136"/>
        <v/>
      </c>
      <c r="AT283" s="19" t="str">
        <f t="shared" ca="1" si="136"/>
        <v/>
      </c>
      <c r="AU283" s="19" t="str">
        <f t="shared" ca="1" si="136"/>
        <v/>
      </c>
      <c r="AV283" s="19" t="str">
        <f t="shared" ca="1" si="136"/>
        <v/>
      </c>
      <c r="AW283" s="19" t="str">
        <f t="shared" ca="1" si="134"/>
        <v/>
      </c>
      <c r="AX283" s="19" t="str">
        <f t="shared" ca="1" si="134"/>
        <v/>
      </c>
      <c r="AY283" s="19" t="str">
        <f t="shared" ca="1" si="134"/>
        <v/>
      </c>
      <c r="AZ283" s="19" t="str">
        <f t="shared" ca="1" si="134"/>
        <v/>
      </c>
      <c r="BA283" s="19" t="str">
        <f t="shared" ca="1" si="134"/>
        <v/>
      </c>
      <c r="BB283" s="19" t="str">
        <f t="shared" ca="1" si="134"/>
        <v/>
      </c>
      <c r="BC283" s="19" t="str">
        <f t="shared" ca="1" si="134"/>
        <v/>
      </c>
      <c r="BD283" s="19" t="str">
        <f t="shared" ca="1" si="134"/>
        <v/>
      </c>
      <c r="BE283" s="19" t="str">
        <f t="shared" ca="1" si="134"/>
        <v/>
      </c>
      <c r="BF283" s="19" t="str">
        <f t="shared" ca="1" si="134"/>
        <v/>
      </c>
      <c r="BG283" s="19" t="str">
        <f t="shared" ca="1" si="134"/>
        <v/>
      </c>
      <c r="BH283" s="19" t="str">
        <f t="shared" ca="1" si="134"/>
        <v/>
      </c>
      <c r="BI283" s="19" t="str">
        <f t="shared" ca="1" si="134"/>
        <v/>
      </c>
      <c r="BJ283" s="19" t="str">
        <f t="shared" ca="1" si="134"/>
        <v/>
      </c>
      <c r="BK283" s="19" t="str">
        <f t="shared" ca="1" si="134"/>
        <v/>
      </c>
      <c r="BL283" s="19" t="str">
        <f t="shared" ca="1" si="134"/>
        <v/>
      </c>
      <c r="BM283" s="19" t="str">
        <f t="shared" ca="1" si="135"/>
        <v/>
      </c>
      <c r="BN283" s="19" t="str">
        <f t="shared" ca="1" si="135"/>
        <v/>
      </c>
      <c r="BO283" s="19" t="str">
        <f t="shared" ca="1" si="135"/>
        <v/>
      </c>
      <c r="BP283" s="19" t="str">
        <f t="shared" ca="1" si="135"/>
        <v/>
      </c>
      <c r="BQ283" s="20" t="str">
        <f t="shared" ca="1" si="135"/>
        <v/>
      </c>
    </row>
    <row r="284" spans="10:69" x14ac:dyDescent="0.25">
      <c r="J284" s="85">
        <f t="shared" ca="1" si="121"/>
        <v>52089.349608205135</v>
      </c>
      <c r="K284" s="86">
        <f t="shared" ca="1" si="122"/>
        <v>49724.908214108968</v>
      </c>
      <c r="L284" s="86">
        <f t="shared" ca="1" si="123"/>
        <v>49724.908214108968</v>
      </c>
      <c r="M284" s="86">
        <f t="shared" ca="1" si="124"/>
        <v>45300.034464673852</v>
      </c>
      <c r="N284" s="86">
        <f t="shared" ca="1" si="125"/>
        <v>43234.742793977945</v>
      </c>
      <c r="O284" s="87">
        <f t="shared" ca="1" si="126"/>
        <v>41252.900286785458</v>
      </c>
      <c r="P284" s="48">
        <f t="shared" ref="P284:P339" ca="1" si="137">Q284*R284*S284</f>
        <v>574842.03631448315</v>
      </c>
      <c r="Q284" s="49">
        <f t="shared" si="127"/>
        <v>0.98</v>
      </c>
      <c r="R284" s="49">
        <f t="shared" si="128"/>
        <v>0.5</v>
      </c>
      <c r="S284" s="50">
        <f t="array" aca="1" ref="S284" ca="1">IF($U284=0,0,SUM(OFFSET($AH284,0,$W284,1,$U284)/OFFSET($AH$3,0,0,1,$U284)))</f>
        <v>1173147.0128867002</v>
      </c>
      <c r="T284" s="51">
        <f t="array" aca="1" ref="T284" ca="1">IF(U284=0,0,SUM(OFFSET(AH284,0,W284,1,U284)))</f>
        <v>1617416.581976302</v>
      </c>
      <c r="U284" s="51">
        <f t="shared" ca="1" si="133"/>
        <v>15</v>
      </c>
      <c r="V284" s="46">
        <f t="shared" ca="1" si="129"/>
        <v>758970.39942991128</v>
      </c>
      <c r="W284" s="52">
        <f t="shared" ca="1" si="130"/>
        <v>7</v>
      </c>
      <c r="X284" s="55">
        <v>251</v>
      </c>
      <c r="Y284" s="19">
        <v>22</v>
      </c>
      <c r="Z284" s="44">
        <v>1.6345763999999999E-2</v>
      </c>
      <c r="AA284" s="17">
        <v>44228</v>
      </c>
      <c r="AB284" s="19">
        <v>80</v>
      </c>
      <c r="AC284" s="19">
        <v>75000</v>
      </c>
      <c r="AD284" s="18" t="s">
        <v>19</v>
      </c>
      <c r="AE284" s="18" t="s">
        <v>20</v>
      </c>
      <c r="AF284" s="20">
        <f t="shared" ca="1" si="131"/>
        <v>2376386.9814062133</v>
      </c>
      <c r="AG284" s="40"/>
      <c r="AH284" s="19">
        <f t="shared" ca="1" si="136"/>
        <v>110792.77345989</v>
      </c>
      <c r="AI284" s="19">
        <f t="shared" ca="1" si="136"/>
        <v>108795.60714995998</v>
      </c>
      <c r="AJ284" s="19">
        <f t="shared" ca="1" si="136"/>
        <v>111051.07739549999</v>
      </c>
      <c r="AK284" s="19">
        <f t="shared" ca="1" si="136"/>
        <v>109571.13192293998</v>
      </c>
      <c r="AL284" s="19">
        <f t="shared" ca="1" si="136"/>
        <v>106057.60995113998</v>
      </c>
      <c r="AM284" s="19">
        <f t="shared" ca="1" si="136"/>
        <v>106645.44448898999</v>
      </c>
      <c r="AN284" s="19">
        <f t="shared" ca="1" si="136"/>
        <v>106056.75506149142</v>
      </c>
      <c r="AO284" s="19">
        <f t="shared" ca="1" si="136"/>
        <v>106304.79511878599</v>
      </c>
      <c r="AP284" s="19">
        <f t="shared" ca="1" si="136"/>
        <v>106553.37474451921</v>
      </c>
      <c r="AQ284" s="19">
        <f t="shared" ca="1" si="136"/>
        <v>106786.89215384767</v>
      </c>
      <c r="AR284" s="19">
        <f t="shared" ca="1" si="136"/>
        <v>107021.33142279199</v>
      </c>
      <c r="AS284" s="19">
        <f t="shared" ca="1" si="136"/>
        <v>107249.18384331155</v>
      </c>
      <c r="AT284" s="19">
        <f t="shared" ca="1" si="136"/>
        <v>107449.62456260255</v>
      </c>
      <c r="AU284" s="19">
        <f t="shared" ca="1" si="136"/>
        <v>107665.91145284793</v>
      </c>
      <c r="AV284" s="19">
        <f t="shared" ca="1" si="136"/>
        <v>107869.86883288898</v>
      </c>
      <c r="AW284" s="19">
        <f t="shared" ca="1" si="134"/>
        <v>108075.37113041626</v>
      </c>
      <c r="AX284" s="19">
        <f t="shared" ca="1" si="134"/>
        <v>108269.40616799647</v>
      </c>
      <c r="AY284" s="19">
        <f t="shared" ca="1" si="134"/>
        <v>108465.14833509614</v>
      </c>
      <c r="AZ284" s="19">
        <f t="shared" ca="1" si="134"/>
        <v>108656.27736982133</v>
      </c>
      <c r="BA284" s="19">
        <f t="shared" ca="1" si="134"/>
        <v>108837.0488443791</v>
      </c>
      <c r="BB284" s="19">
        <f t="shared" ca="1" si="134"/>
        <v>109019.70720738132</v>
      </c>
      <c r="BC284" s="19">
        <f t="shared" ca="1" si="134"/>
        <v>109192.64078961572</v>
      </c>
      <c r="BD284" s="19" t="str">
        <f t="shared" ca="1" si="134"/>
        <v/>
      </c>
      <c r="BE284" s="19" t="str">
        <f t="shared" ca="1" si="134"/>
        <v/>
      </c>
      <c r="BF284" s="19" t="str">
        <f t="shared" ca="1" si="134"/>
        <v/>
      </c>
      <c r="BG284" s="19" t="str">
        <f t="shared" ca="1" si="134"/>
        <v/>
      </c>
      <c r="BH284" s="19" t="str">
        <f t="shared" ca="1" si="134"/>
        <v/>
      </c>
      <c r="BI284" s="19" t="str">
        <f t="shared" ca="1" si="134"/>
        <v/>
      </c>
      <c r="BJ284" s="19" t="str">
        <f t="shared" ca="1" si="134"/>
        <v/>
      </c>
      <c r="BK284" s="19" t="str">
        <f t="shared" ca="1" si="134"/>
        <v/>
      </c>
      <c r="BL284" s="19" t="str">
        <f t="shared" ca="1" si="134"/>
        <v/>
      </c>
      <c r="BM284" s="19" t="str">
        <f t="shared" ca="1" si="135"/>
        <v/>
      </c>
      <c r="BN284" s="19" t="str">
        <f t="shared" ca="1" si="135"/>
        <v/>
      </c>
      <c r="BO284" s="19" t="str">
        <f t="shared" ca="1" si="135"/>
        <v/>
      </c>
      <c r="BP284" s="19" t="str">
        <f t="shared" ca="1" si="135"/>
        <v/>
      </c>
      <c r="BQ284" s="20" t="str">
        <f t="shared" ca="1" si="135"/>
        <v/>
      </c>
    </row>
    <row r="285" spans="10:69" x14ac:dyDescent="0.25">
      <c r="J285" s="85">
        <f t="shared" ca="1" si="121"/>
        <v>0</v>
      </c>
      <c r="K285" s="86">
        <f t="shared" ca="1" si="122"/>
        <v>0</v>
      </c>
      <c r="L285" s="86">
        <f t="shared" ca="1" si="123"/>
        <v>0</v>
      </c>
      <c r="M285" s="86">
        <f t="shared" ca="1" si="124"/>
        <v>0</v>
      </c>
      <c r="N285" s="86">
        <f t="shared" ca="1" si="125"/>
        <v>0</v>
      </c>
      <c r="O285" s="87">
        <f t="shared" ca="1" si="126"/>
        <v>0</v>
      </c>
      <c r="P285" s="48">
        <f t="shared" ca="1" si="137"/>
        <v>0</v>
      </c>
      <c r="Q285" s="49">
        <f t="shared" si="127"/>
        <v>0.98</v>
      </c>
      <c r="R285" s="49">
        <f t="shared" si="128"/>
        <v>0.5</v>
      </c>
      <c r="S285" s="50">
        <f t="array" aca="1" ref="S285" ca="1">IF($U285=0,0,SUM(OFFSET($AH285,0,$W285,1,$U285)/OFFSET($AH$3,0,0,1,$U285)))</f>
        <v>0</v>
      </c>
      <c r="T285" s="51">
        <f t="array" aca="1" ref="T285" ca="1">IF(U285=0,0,SUM(OFFSET(AH285,0,W285,1,U285)))</f>
        <v>0</v>
      </c>
      <c r="U285" s="51">
        <f t="shared" ca="1" si="133"/>
        <v>0</v>
      </c>
      <c r="V285" s="46">
        <f t="shared" ca="1" si="129"/>
        <v>937128.75758239999</v>
      </c>
      <c r="W285" s="52">
        <f t="shared" ca="1" si="130"/>
        <v>6</v>
      </c>
      <c r="X285" s="55">
        <v>297</v>
      </c>
      <c r="Y285" s="19">
        <v>2</v>
      </c>
      <c r="Z285" s="44">
        <v>2.1012044000000001E-2</v>
      </c>
      <c r="AA285" s="17">
        <v>44229</v>
      </c>
      <c r="AB285" s="19">
        <v>80</v>
      </c>
      <c r="AC285" s="19">
        <v>250000</v>
      </c>
      <c r="AD285" s="18" t="s">
        <v>19</v>
      </c>
      <c r="AE285" s="18" t="s">
        <v>20</v>
      </c>
      <c r="AF285" s="20">
        <f t="shared" ca="1" si="131"/>
        <v>937128.75758239999</v>
      </c>
      <c r="AG285" s="40"/>
      <c r="AH285" s="19">
        <f t="shared" ca="1" si="136"/>
        <v>469861.34720710007</v>
      </c>
      <c r="AI285" s="19">
        <f t="shared" ca="1" si="136"/>
        <v>467267.41037529998</v>
      </c>
      <c r="AJ285" s="19" t="str">
        <f t="shared" ca="1" si="136"/>
        <v/>
      </c>
      <c r="AK285" s="19" t="str">
        <f t="shared" ca="1" si="136"/>
        <v/>
      </c>
      <c r="AL285" s="19" t="str">
        <f t="shared" ca="1" si="136"/>
        <v/>
      </c>
      <c r="AM285" s="19" t="str">
        <f t="shared" ca="1" si="136"/>
        <v/>
      </c>
      <c r="AN285" s="19" t="str">
        <f t="shared" ca="1" si="136"/>
        <v/>
      </c>
      <c r="AO285" s="19" t="str">
        <f t="shared" ca="1" si="136"/>
        <v/>
      </c>
      <c r="AP285" s="19" t="str">
        <f t="shared" ca="1" si="136"/>
        <v/>
      </c>
      <c r="AQ285" s="19" t="str">
        <f t="shared" ca="1" si="136"/>
        <v/>
      </c>
      <c r="AR285" s="19" t="str">
        <f t="shared" ca="1" si="136"/>
        <v/>
      </c>
      <c r="AS285" s="19" t="str">
        <f t="shared" ca="1" si="136"/>
        <v/>
      </c>
      <c r="AT285" s="19" t="str">
        <f t="shared" ca="1" si="136"/>
        <v/>
      </c>
      <c r="AU285" s="19" t="str">
        <f t="shared" ca="1" si="136"/>
        <v/>
      </c>
      <c r="AV285" s="19" t="str">
        <f t="shared" ca="1" si="136"/>
        <v/>
      </c>
      <c r="AW285" s="19" t="str">
        <f t="shared" ca="1" si="134"/>
        <v/>
      </c>
      <c r="AX285" s="19" t="str">
        <f t="shared" ca="1" si="134"/>
        <v/>
      </c>
      <c r="AY285" s="19" t="str">
        <f t="shared" ca="1" si="134"/>
        <v/>
      </c>
      <c r="AZ285" s="19" t="str">
        <f t="shared" ca="1" si="134"/>
        <v/>
      </c>
      <c r="BA285" s="19" t="str">
        <f t="shared" ca="1" si="134"/>
        <v/>
      </c>
      <c r="BB285" s="19" t="str">
        <f t="shared" ca="1" si="134"/>
        <v/>
      </c>
      <c r="BC285" s="19" t="str">
        <f t="shared" ca="1" si="134"/>
        <v/>
      </c>
      <c r="BD285" s="19" t="str">
        <f t="shared" ca="1" si="134"/>
        <v/>
      </c>
      <c r="BE285" s="19" t="str">
        <f t="shared" ca="1" si="134"/>
        <v/>
      </c>
      <c r="BF285" s="19" t="str">
        <f t="shared" ca="1" si="134"/>
        <v/>
      </c>
      <c r="BG285" s="19" t="str">
        <f t="shared" ca="1" si="134"/>
        <v/>
      </c>
      <c r="BH285" s="19" t="str">
        <f t="shared" ca="1" si="134"/>
        <v/>
      </c>
      <c r="BI285" s="19" t="str">
        <f t="shared" ca="1" si="134"/>
        <v/>
      </c>
      <c r="BJ285" s="19" t="str">
        <f t="shared" ca="1" si="134"/>
        <v/>
      </c>
      <c r="BK285" s="19" t="str">
        <f t="shared" ca="1" si="134"/>
        <v/>
      </c>
      <c r="BL285" s="19" t="str">
        <f t="shared" ca="1" si="134"/>
        <v/>
      </c>
      <c r="BM285" s="19" t="str">
        <f t="shared" ca="1" si="135"/>
        <v/>
      </c>
      <c r="BN285" s="19" t="str">
        <f t="shared" ca="1" si="135"/>
        <v/>
      </c>
      <c r="BO285" s="19" t="str">
        <f t="shared" ca="1" si="135"/>
        <v/>
      </c>
      <c r="BP285" s="19" t="str">
        <f t="shared" ca="1" si="135"/>
        <v/>
      </c>
      <c r="BQ285" s="20" t="str">
        <f t="shared" ca="1" si="135"/>
        <v/>
      </c>
    </row>
    <row r="286" spans="10:69" x14ac:dyDescent="0.25">
      <c r="J286" s="85">
        <f t="shared" ca="1" si="121"/>
        <v>135680.729475</v>
      </c>
      <c r="K286" s="86">
        <f t="shared" ca="1" si="122"/>
        <v>129219.74235714287</v>
      </c>
      <c r="L286" s="86">
        <f t="shared" ca="1" si="123"/>
        <v>129219.74235714287</v>
      </c>
      <c r="M286" s="86">
        <f t="shared" ca="1" si="124"/>
        <v>117206.11551668287</v>
      </c>
      <c r="N286" s="86">
        <f t="shared" ca="1" si="125"/>
        <v>111624.87192065036</v>
      </c>
      <c r="O286" s="87">
        <f t="shared" ca="1" si="126"/>
        <v>106309.40182919081</v>
      </c>
      <c r="P286" s="48">
        <f t="shared" ca="1" si="137"/>
        <v>1544000.3037963905</v>
      </c>
      <c r="Q286" s="49">
        <f t="shared" si="127"/>
        <v>1</v>
      </c>
      <c r="R286" s="49">
        <f t="shared" si="128"/>
        <v>0.93</v>
      </c>
      <c r="S286" s="50">
        <f t="array" aca="1" ref="S286" ca="1">IF($U286=0,0,SUM(OFFSET($AH286,0,$W286,1,$U286)/OFFSET($AH$3,0,0,1,$U286)))</f>
        <v>1660215.3804262262</v>
      </c>
      <c r="T286" s="51">
        <f t="array" aca="1" ref="T286" ca="1">IF(U286=0,0,SUM(OFFSET(AH286,0,W286,1,U286)))</f>
        <v>2334292.1200000006</v>
      </c>
      <c r="U286" s="51">
        <f t="shared" ca="1" si="133"/>
        <v>16</v>
      </c>
      <c r="V286" s="46">
        <f t="shared" ca="1" si="129"/>
        <v>875359.54500000016</v>
      </c>
      <c r="W286" s="52">
        <f t="shared" ref="W286:W338" ca="1" si="138">IF($AA286&gt;$A$3,0,DATEDIF(AA286,$A$3,"m"))</f>
        <v>6</v>
      </c>
      <c r="X286" s="55">
        <v>164</v>
      </c>
      <c r="Y286" s="19">
        <v>22</v>
      </c>
      <c r="Z286" s="44">
        <v>5.8357302999999999E-2</v>
      </c>
      <c r="AA286" s="17">
        <v>44230</v>
      </c>
      <c r="AB286" s="19">
        <v>12</v>
      </c>
      <c r="AC286" s="19">
        <v>2500000</v>
      </c>
      <c r="AD286" s="18" t="s">
        <v>23</v>
      </c>
      <c r="AE286" s="18" t="s">
        <v>21</v>
      </c>
      <c r="AF286" s="20">
        <f t="shared" ca="1" si="131"/>
        <v>3209651.6649999996</v>
      </c>
      <c r="AG286" s="40"/>
      <c r="AH286" s="19">
        <f t="shared" ca="1" si="136"/>
        <v>145893.25750000001</v>
      </c>
      <c r="AI286" s="19">
        <f t="shared" ca="1" si="136"/>
        <v>145893.25750000001</v>
      </c>
      <c r="AJ286" s="19">
        <f t="shared" ca="1" si="136"/>
        <v>145893.25750000001</v>
      </c>
      <c r="AK286" s="19">
        <f t="shared" ca="1" si="136"/>
        <v>145893.25750000001</v>
      </c>
      <c r="AL286" s="19">
        <f t="shared" ca="1" si="136"/>
        <v>145893.25750000001</v>
      </c>
      <c r="AM286" s="19">
        <f t="shared" ca="1" si="136"/>
        <v>145893.25750000001</v>
      </c>
      <c r="AN286" s="19">
        <f t="shared" ca="1" si="136"/>
        <v>145893.25750000001</v>
      </c>
      <c r="AO286" s="19">
        <f t="shared" ca="1" si="136"/>
        <v>145893.25750000001</v>
      </c>
      <c r="AP286" s="19">
        <f t="shared" ca="1" si="136"/>
        <v>145893.25750000001</v>
      </c>
      <c r="AQ286" s="19">
        <f t="shared" ca="1" si="136"/>
        <v>145893.25750000001</v>
      </c>
      <c r="AR286" s="19">
        <f t="shared" ca="1" si="136"/>
        <v>145893.25750000001</v>
      </c>
      <c r="AS286" s="19">
        <f t="shared" ca="1" si="136"/>
        <v>145893.25750000001</v>
      </c>
      <c r="AT286" s="19">
        <f t="shared" ca="1" si="136"/>
        <v>145893.25750000001</v>
      </c>
      <c r="AU286" s="19">
        <f t="shared" ca="1" si="136"/>
        <v>145893.25750000001</v>
      </c>
      <c r="AV286" s="19">
        <f t="shared" ca="1" si="136"/>
        <v>145893.25750000001</v>
      </c>
      <c r="AW286" s="19">
        <f t="shared" ca="1" si="134"/>
        <v>145893.25750000001</v>
      </c>
      <c r="AX286" s="19">
        <f t="shared" ca="1" si="134"/>
        <v>145893.25750000001</v>
      </c>
      <c r="AY286" s="19">
        <f t="shared" ca="1" si="134"/>
        <v>145893.25750000001</v>
      </c>
      <c r="AZ286" s="19">
        <f t="shared" ca="1" si="134"/>
        <v>145893.25750000001</v>
      </c>
      <c r="BA286" s="19">
        <f t="shared" ca="1" si="134"/>
        <v>145893.25750000001</v>
      </c>
      <c r="BB286" s="19">
        <f t="shared" ca="1" si="134"/>
        <v>145893.25750000001</v>
      </c>
      <c r="BC286" s="19">
        <f t="shared" ca="1" si="134"/>
        <v>145893.25750000001</v>
      </c>
      <c r="BD286" s="19" t="str">
        <f t="shared" ca="1" si="134"/>
        <v/>
      </c>
      <c r="BE286" s="19" t="str">
        <f t="shared" ca="1" si="134"/>
        <v/>
      </c>
      <c r="BF286" s="19" t="str">
        <f t="shared" ca="1" si="134"/>
        <v/>
      </c>
      <c r="BG286" s="19" t="str">
        <f t="shared" ca="1" si="134"/>
        <v/>
      </c>
      <c r="BH286" s="19" t="str">
        <f t="shared" ca="1" si="134"/>
        <v/>
      </c>
      <c r="BI286" s="19" t="str">
        <f t="shared" ca="1" si="134"/>
        <v/>
      </c>
      <c r="BJ286" s="19" t="str">
        <f t="shared" ca="1" si="134"/>
        <v/>
      </c>
      <c r="BK286" s="19" t="str">
        <f t="shared" ca="1" si="134"/>
        <v/>
      </c>
      <c r="BL286" s="19" t="str">
        <f t="shared" ca="1" si="134"/>
        <v/>
      </c>
      <c r="BM286" s="19" t="str">
        <f t="shared" ca="1" si="135"/>
        <v/>
      </c>
      <c r="BN286" s="19" t="str">
        <f t="shared" ca="1" si="135"/>
        <v/>
      </c>
      <c r="BO286" s="19" t="str">
        <f t="shared" ca="1" si="135"/>
        <v/>
      </c>
      <c r="BP286" s="19" t="str">
        <f t="shared" ca="1" si="135"/>
        <v/>
      </c>
      <c r="BQ286" s="20" t="str">
        <f t="shared" ca="1" si="135"/>
        <v/>
      </c>
    </row>
    <row r="287" spans="10:69" x14ac:dyDescent="0.25">
      <c r="J287" s="85">
        <f t="shared" ca="1" si="121"/>
        <v>192367.75153244755</v>
      </c>
      <c r="K287" s="86">
        <f t="shared" ca="1" si="122"/>
        <v>183633.98329093956</v>
      </c>
      <c r="L287" s="86">
        <f t="shared" ca="1" si="123"/>
        <v>183633.98329093956</v>
      </c>
      <c r="M287" s="86">
        <f t="shared" ca="1" si="124"/>
        <v>167313.63595381519</v>
      </c>
      <c r="N287" s="86">
        <f t="shared" ca="1" si="125"/>
        <v>159694.74785663126</v>
      </c>
      <c r="O287" s="87">
        <f t="shared" ca="1" si="126"/>
        <v>152412.78250475947</v>
      </c>
      <c r="P287" s="48">
        <f t="shared" ca="1" si="137"/>
        <v>2633039.2681903918</v>
      </c>
      <c r="Q287" s="49">
        <f t="shared" si="127"/>
        <v>0.97</v>
      </c>
      <c r="R287" s="49">
        <f t="shared" si="128"/>
        <v>0.5</v>
      </c>
      <c r="S287" s="50">
        <f t="array" aca="1" ref="S287" ca="1">IF($U287=0,0,SUM(OFFSET($AH287,0,$W287,1,$U287)/OFFSET($AH$3,0,0,1,$U287)))</f>
        <v>5428946.9447224578</v>
      </c>
      <c r="T287" s="51">
        <f t="array" aca="1" ref="T287" ca="1">IF(U287=0,0,SUM(OFFSET(AH287,0,W287,1,U287)))</f>
        <v>8496023.5707328506</v>
      </c>
      <c r="U287" s="51">
        <f t="shared" ca="1" si="133"/>
        <v>21</v>
      </c>
      <c r="V287" s="46">
        <f t="shared" ca="1" si="129"/>
        <v>2434782.3083267198</v>
      </c>
      <c r="W287" s="52">
        <f t="shared" ca="1" si="138"/>
        <v>6</v>
      </c>
      <c r="X287" s="55">
        <v>150</v>
      </c>
      <c r="Y287" s="19">
        <v>27</v>
      </c>
      <c r="Z287" s="44">
        <v>4.5833336000000002E-2</v>
      </c>
      <c r="AA287" s="17">
        <v>44232</v>
      </c>
      <c r="AB287" s="19">
        <v>13</v>
      </c>
      <c r="AC287" s="19">
        <v>100000</v>
      </c>
      <c r="AD287" s="18" t="s">
        <v>19</v>
      </c>
      <c r="AE287" s="18" t="s">
        <v>22</v>
      </c>
      <c r="AF287" s="20">
        <f t="shared" ca="1" si="131"/>
        <v>10930805.879059568</v>
      </c>
      <c r="AG287" s="40"/>
      <c r="AH287" s="19">
        <f t="shared" ca="1" si="136"/>
        <v>407651.31538455997</v>
      </c>
      <c r="AI287" s="19">
        <f t="shared" ca="1" si="136"/>
        <v>410628.19055776007</v>
      </c>
      <c r="AJ287" s="19">
        <f t="shared" ca="1" si="136"/>
        <v>414567.10745359998</v>
      </c>
      <c r="AK287" s="19">
        <f t="shared" ca="1" si="136"/>
        <v>406791.48200119997</v>
      </c>
      <c r="AL287" s="19">
        <f t="shared" ca="1" si="136"/>
        <v>399092.85655327997</v>
      </c>
      <c r="AM287" s="19">
        <f t="shared" ca="1" si="136"/>
        <v>396051.35637632001</v>
      </c>
      <c r="AN287" s="19">
        <f t="shared" ca="1" si="136"/>
        <v>396634.53924215992</v>
      </c>
      <c r="AO287" s="19">
        <f t="shared" ca="1" si="136"/>
        <v>397558.1081556424</v>
      </c>
      <c r="AP287" s="19">
        <f t="shared" ca="1" si="136"/>
        <v>398483.79949996423</v>
      </c>
      <c r="AQ287" s="19">
        <f t="shared" ca="1" si="136"/>
        <v>399353.50066192856</v>
      </c>
      <c r="AR287" s="19">
        <f t="shared" ca="1" si="136"/>
        <v>400226.73012764828</v>
      </c>
      <c r="AS287" s="19">
        <f t="shared" ca="1" si="136"/>
        <v>401075.51381473627</v>
      </c>
      <c r="AT287" s="19">
        <f t="shared" ca="1" si="136"/>
        <v>401822.25520414195</v>
      </c>
      <c r="AU287" s="19">
        <f t="shared" ca="1" si="136"/>
        <v>402628.10336609452</v>
      </c>
      <c r="AV287" s="19">
        <f t="shared" ca="1" si="136"/>
        <v>403388.08053613303</v>
      </c>
      <c r="AW287" s="19">
        <f t="shared" ca="1" si="134"/>
        <v>404153.8781069814</v>
      </c>
      <c r="AX287" s="19">
        <f t="shared" ca="1" si="134"/>
        <v>404877.00065547036</v>
      </c>
      <c r="AY287" s="19">
        <f t="shared" ca="1" si="134"/>
        <v>405606.54035206529</v>
      </c>
      <c r="AZ287" s="19">
        <f t="shared" ca="1" si="134"/>
        <v>406318.93883126037</v>
      </c>
      <c r="BA287" s="19">
        <f t="shared" ca="1" si="134"/>
        <v>406992.77771248302</v>
      </c>
      <c r="BB287" s="19">
        <f t="shared" ca="1" si="134"/>
        <v>407673.69481228641</v>
      </c>
      <c r="BC287" s="19">
        <f t="shared" ca="1" si="134"/>
        <v>408318.4002144793</v>
      </c>
      <c r="BD287" s="19">
        <f t="shared" ca="1" si="134"/>
        <v>408970.50065402716</v>
      </c>
      <c r="BE287" s="19">
        <f t="shared" ca="1" si="134"/>
        <v>409608.87163816084</v>
      </c>
      <c r="BF287" s="19">
        <f t="shared" ca="1" si="134"/>
        <v>410174.13571111241</v>
      </c>
      <c r="BG287" s="19">
        <f t="shared" ca="1" si="134"/>
        <v>410787.91217237071</v>
      </c>
      <c r="BH287" s="19">
        <f t="shared" ca="1" si="134"/>
        <v>411370.2892637031</v>
      </c>
      <c r="BI287" s="19" t="str">
        <f t="shared" ca="1" si="134"/>
        <v/>
      </c>
      <c r="BJ287" s="19" t="str">
        <f t="shared" ca="1" si="134"/>
        <v/>
      </c>
      <c r="BK287" s="19" t="str">
        <f t="shared" ca="1" si="134"/>
        <v/>
      </c>
      <c r="BL287" s="19" t="str">
        <f t="shared" ca="1" si="134"/>
        <v/>
      </c>
      <c r="BM287" s="19" t="str">
        <f t="shared" ca="1" si="135"/>
        <v/>
      </c>
      <c r="BN287" s="19" t="str">
        <f t="shared" ca="1" si="135"/>
        <v/>
      </c>
      <c r="BO287" s="19" t="str">
        <f t="shared" ca="1" si="135"/>
        <v/>
      </c>
      <c r="BP287" s="19" t="str">
        <f t="shared" ca="1" si="135"/>
        <v/>
      </c>
      <c r="BQ287" s="20" t="str">
        <f t="shared" ca="1" si="135"/>
        <v/>
      </c>
    </row>
    <row r="288" spans="10:69" x14ac:dyDescent="0.25">
      <c r="J288" s="85">
        <f t="shared" ca="1" si="121"/>
        <v>141187.37295913306</v>
      </c>
      <c r="K288" s="86">
        <f t="shared" ca="1" si="122"/>
        <v>134775.2237593735</v>
      </c>
      <c r="L288" s="86">
        <f t="shared" ca="1" si="123"/>
        <v>134775.2237593735</v>
      </c>
      <c r="M288" s="86">
        <f t="shared" ca="1" si="124"/>
        <v>122793.7180656564</v>
      </c>
      <c r="N288" s="86">
        <f t="shared" ca="1" si="125"/>
        <v>117200.58766959756</v>
      </c>
      <c r="O288" s="87">
        <f t="shared" ca="1" si="126"/>
        <v>111854.95198236946</v>
      </c>
      <c r="P288" s="48">
        <f t="shared" ca="1" si="137"/>
        <v>863191.93675233971</v>
      </c>
      <c r="Q288" s="49">
        <f t="shared" si="127"/>
        <v>0.97</v>
      </c>
      <c r="R288" s="49">
        <f t="shared" si="128"/>
        <v>0.5</v>
      </c>
      <c r="S288" s="50">
        <f t="array" aca="1" ref="S288" ca="1">IF($U288=0,0,SUM(OFFSET($AH288,0,$W288,1,$U288)/OFFSET($AH$3,0,0,1,$U288)))</f>
        <v>1779777.1891800819</v>
      </c>
      <c r="T288" s="51">
        <f t="array" aca="1" ref="T288" ca="1">IF(U288=0,0,SUM(OFFSET(AH288,0,W288,1,U288)))</f>
        <v>2051404.1401217035</v>
      </c>
      <c r="U288" s="51">
        <f t="shared" ca="1" si="133"/>
        <v>7</v>
      </c>
      <c r="V288" s="46">
        <f t="shared" ca="1" si="129"/>
        <v>1787245.3260328802</v>
      </c>
      <c r="W288" s="52">
        <f t="shared" ca="1" si="138"/>
        <v>6</v>
      </c>
      <c r="X288" s="55">
        <v>216</v>
      </c>
      <c r="Y288" s="19">
        <v>13</v>
      </c>
      <c r="Z288" s="44">
        <v>3.3623303E-2</v>
      </c>
      <c r="AA288" s="17">
        <v>44238</v>
      </c>
      <c r="AB288" s="19">
        <v>13</v>
      </c>
      <c r="AC288" s="19">
        <v>100000</v>
      </c>
      <c r="AD288" s="18" t="s">
        <v>19</v>
      </c>
      <c r="AE288" s="18" t="s">
        <v>22</v>
      </c>
      <c r="AF288" s="20">
        <f t="shared" ca="1" si="131"/>
        <v>3838649.4661545837</v>
      </c>
      <c r="AG288" s="40"/>
      <c r="AH288" s="19">
        <f t="shared" ca="1" si="136"/>
        <v>295746.20215860999</v>
      </c>
      <c r="AI288" s="19">
        <f t="shared" ca="1" si="136"/>
        <v>308597.70103127003</v>
      </c>
      <c r="AJ288" s="19">
        <f t="shared" ca="1" si="136"/>
        <v>300948.73583180003</v>
      </c>
      <c r="AK288" s="19">
        <f t="shared" ca="1" si="136"/>
        <v>295234.45548695</v>
      </c>
      <c r="AL288" s="19">
        <f t="shared" ca="1" si="136"/>
        <v>296354.78394291003</v>
      </c>
      <c r="AM288" s="19">
        <f t="shared" ca="1" si="136"/>
        <v>290363.44758134003</v>
      </c>
      <c r="AN288" s="19">
        <f t="shared" ca="1" si="136"/>
        <v>291107.9854827486</v>
      </c>
      <c r="AO288" s="19">
        <f t="shared" ca="1" si="136"/>
        <v>291781.41226256127</v>
      </c>
      <c r="AP288" s="19">
        <f t="shared" ca="1" si="136"/>
        <v>292456.50940566551</v>
      </c>
      <c r="AQ288" s="19">
        <f t="shared" ca="1" si="136"/>
        <v>293090.88221805257</v>
      </c>
      <c r="AR288" s="19">
        <f t="shared" ca="1" si="136"/>
        <v>293727.93157952325</v>
      </c>
      <c r="AS288" s="19">
        <f t="shared" ca="1" si="136"/>
        <v>294347.2430709711</v>
      </c>
      <c r="AT288" s="19">
        <f t="shared" ca="1" si="136"/>
        <v>294892.17610218085</v>
      </c>
      <c r="AU288" s="19" t="str">
        <f t="shared" ca="1" si="136"/>
        <v/>
      </c>
      <c r="AV288" s="19" t="str">
        <f t="shared" ca="1" si="136"/>
        <v/>
      </c>
      <c r="AW288" s="19" t="str">
        <f t="shared" ca="1" si="134"/>
        <v/>
      </c>
      <c r="AX288" s="19" t="str">
        <f t="shared" ca="1" si="134"/>
        <v/>
      </c>
      <c r="AY288" s="19" t="str">
        <f t="shared" ca="1" si="134"/>
        <v/>
      </c>
      <c r="AZ288" s="19" t="str">
        <f t="shared" ca="1" si="134"/>
        <v/>
      </c>
      <c r="BA288" s="19" t="str">
        <f t="shared" ca="1" si="134"/>
        <v/>
      </c>
      <c r="BB288" s="19" t="str">
        <f t="shared" ca="1" si="134"/>
        <v/>
      </c>
      <c r="BC288" s="19" t="str">
        <f t="shared" ca="1" si="134"/>
        <v/>
      </c>
      <c r="BD288" s="19" t="str">
        <f t="shared" ca="1" si="134"/>
        <v/>
      </c>
      <c r="BE288" s="19" t="str">
        <f t="shared" ca="1" si="134"/>
        <v/>
      </c>
      <c r="BF288" s="19" t="str">
        <f t="shared" ca="1" si="134"/>
        <v/>
      </c>
      <c r="BG288" s="19" t="str">
        <f t="shared" ca="1" si="134"/>
        <v/>
      </c>
      <c r="BH288" s="19" t="str">
        <f t="shared" ca="1" si="134"/>
        <v/>
      </c>
      <c r="BI288" s="19" t="str">
        <f t="shared" ca="1" si="134"/>
        <v/>
      </c>
      <c r="BJ288" s="19" t="str">
        <f t="shared" ca="1" si="134"/>
        <v/>
      </c>
      <c r="BK288" s="19" t="str">
        <f t="shared" ca="1" si="134"/>
        <v/>
      </c>
      <c r="BL288" s="19" t="str">
        <f t="shared" ca="1" si="134"/>
        <v/>
      </c>
      <c r="BM288" s="19" t="str">
        <f t="shared" ca="1" si="135"/>
        <v/>
      </c>
      <c r="BN288" s="19" t="str">
        <f t="shared" ca="1" si="135"/>
        <v/>
      </c>
      <c r="BO288" s="19" t="str">
        <f t="shared" ca="1" si="135"/>
        <v/>
      </c>
      <c r="BP288" s="19" t="str">
        <f t="shared" ca="1" si="135"/>
        <v/>
      </c>
      <c r="BQ288" s="20" t="str">
        <f t="shared" ca="1" si="135"/>
        <v/>
      </c>
    </row>
    <row r="289" spans="10:69" x14ac:dyDescent="0.25">
      <c r="J289" s="85">
        <f t="shared" ca="1" si="121"/>
        <v>0</v>
      </c>
      <c r="K289" s="86">
        <f t="shared" ca="1" si="122"/>
        <v>0</v>
      </c>
      <c r="L289" s="86">
        <f t="shared" ca="1" si="123"/>
        <v>0</v>
      </c>
      <c r="M289" s="86">
        <f t="shared" ca="1" si="124"/>
        <v>0</v>
      </c>
      <c r="N289" s="86">
        <f t="shared" ca="1" si="125"/>
        <v>0</v>
      </c>
      <c r="O289" s="87">
        <f t="shared" ca="1" si="126"/>
        <v>0</v>
      </c>
      <c r="P289" s="48">
        <f t="shared" ca="1" si="137"/>
        <v>0</v>
      </c>
      <c r="Q289" s="49">
        <f t="shared" si="127"/>
        <v>0.95</v>
      </c>
      <c r="R289" s="49">
        <f t="shared" si="128"/>
        <v>0.995</v>
      </c>
      <c r="S289" s="50">
        <f t="array" aca="1" ref="S289" ca="1">IF($U289=0,0,SUM(OFFSET($AH289,0,$W289,1,$U289)/OFFSET($AH$3,0,0,1,$U289)))</f>
        <v>0</v>
      </c>
      <c r="T289" s="51">
        <f t="array" aca="1" ref="T289" ca="1">IF(U289=0,0,SUM(OFFSET(AH289,0,W289,1,U289)))</f>
        <v>0</v>
      </c>
      <c r="U289" s="51">
        <f t="shared" ca="1" si="133"/>
        <v>0</v>
      </c>
      <c r="V289" s="46">
        <f t="shared" ca="1" si="129"/>
        <v>16655.229073799997</v>
      </c>
      <c r="W289" s="52">
        <f t="shared" ca="1" si="138"/>
        <v>6</v>
      </c>
      <c r="X289" s="55">
        <v>230</v>
      </c>
      <c r="Y289" s="19">
        <v>3</v>
      </c>
      <c r="Z289" s="44">
        <v>8.0691749999999996E-3</v>
      </c>
      <c r="AA289" s="17">
        <v>44238</v>
      </c>
      <c r="AB289" s="19">
        <v>100</v>
      </c>
      <c r="AC289" s="19">
        <v>1000000</v>
      </c>
      <c r="AD289" s="18" t="s">
        <v>25</v>
      </c>
      <c r="AE289" s="18" t="s">
        <v>18</v>
      </c>
      <c r="AF289" s="20">
        <f t="shared" ca="1" si="131"/>
        <v>16655.229073799997</v>
      </c>
      <c r="AG289" s="40"/>
      <c r="AH289" s="19">
        <f t="shared" ca="1" si="136"/>
        <v>5490.8879964749995</v>
      </c>
      <c r="AI289" s="19">
        <f t="shared" ca="1" si="136"/>
        <v>5683.3136126999989</v>
      </c>
      <c r="AJ289" s="19">
        <f t="shared" ca="1" si="136"/>
        <v>5481.027464625</v>
      </c>
      <c r="AK289" s="19" t="str">
        <f t="shared" ca="1" si="136"/>
        <v/>
      </c>
      <c r="AL289" s="19" t="str">
        <f t="shared" ca="1" si="136"/>
        <v/>
      </c>
      <c r="AM289" s="19" t="str">
        <f t="shared" ca="1" si="136"/>
        <v/>
      </c>
      <c r="AN289" s="19" t="str">
        <f t="shared" ca="1" si="136"/>
        <v/>
      </c>
      <c r="AO289" s="19" t="str">
        <f t="shared" ca="1" si="136"/>
        <v/>
      </c>
      <c r="AP289" s="19" t="str">
        <f t="shared" ca="1" si="136"/>
        <v/>
      </c>
      <c r="AQ289" s="19" t="str">
        <f t="shared" ca="1" si="136"/>
        <v/>
      </c>
      <c r="AR289" s="19" t="str">
        <f t="shared" ca="1" si="136"/>
        <v/>
      </c>
      <c r="AS289" s="19" t="str">
        <f t="shared" ca="1" si="136"/>
        <v/>
      </c>
      <c r="AT289" s="19" t="str">
        <f t="shared" ca="1" si="136"/>
        <v/>
      </c>
      <c r="AU289" s="19" t="str">
        <f t="shared" ca="1" si="136"/>
        <v/>
      </c>
      <c r="AV289" s="19" t="str">
        <f t="shared" ca="1" si="136"/>
        <v/>
      </c>
      <c r="AW289" s="19" t="str">
        <f t="shared" ca="1" si="134"/>
        <v/>
      </c>
      <c r="AX289" s="19" t="str">
        <f t="shared" ca="1" si="134"/>
        <v/>
      </c>
      <c r="AY289" s="19" t="str">
        <f t="shared" ca="1" si="134"/>
        <v/>
      </c>
      <c r="AZ289" s="19" t="str">
        <f t="shared" ca="1" si="134"/>
        <v/>
      </c>
      <c r="BA289" s="19" t="str">
        <f t="shared" ca="1" si="134"/>
        <v/>
      </c>
      <c r="BB289" s="19" t="str">
        <f t="shared" ca="1" si="134"/>
        <v/>
      </c>
      <c r="BC289" s="19" t="str">
        <f t="shared" ca="1" si="134"/>
        <v/>
      </c>
      <c r="BD289" s="19" t="str">
        <f t="shared" ca="1" si="134"/>
        <v/>
      </c>
      <c r="BE289" s="19" t="str">
        <f t="shared" ca="1" si="134"/>
        <v/>
      </c>
      <c r="BF289" s="19" t="str">
        <f t="shared" ca="1" si="134"/>
        <v/>
      </c>
      <c r="BG289" s="19" t="str">
        <f t="shared" ca="1" si="134"/>
        <v/>
      </c>
      <c r="BH289" s="19" t="str">
        <f t="shared" ca="1" si="134"/>
        <v/>
      </c>
      <c r="BI289" s="19" t="str">
        <f t="shared" ca="1" si="134"/>
        <v/>
      </c>
      <c r="BJ289" s="19" t="str">
        <f t="shared" ca="1" si="134"/>
        <v/>
      </c>
      <c r="BK289" s="19" t="str">
        <f t="shared" ca="1" si="134"/>
        <v/>
      </c>
      <c r="BL289" s="19" t="str">
        <f t="shared" ca="1" si="134"/>
        <v/>
      </c>
      <c r="BM289" s="19" t="str">
        <f t="shared" ca="1" si="135"/>
        <v/>
      </c>
      <c r="BN289" s="19" t="str">
        <f t="shared" ca="1" si="135"/>
        <v/>
      </c>
      <c r="BO289" s="19" t="str">
        <f t="shared" ca="1" si="135"/>
        <v/>
      </c>
      <c r="BP289" s="19" t="str">
        <f t="shared" ca="1" si="135"/>
        <v/>
      </c>
      <c r="BQ289" s="20" t="str">
        <f t="shared" ca="1" si="135"/>
        <v/>
      </c>
    </row>
    <row r="290" spans="10:69" x14ac:dyDescent="0.25">
      <c r="J290" s="85">
        <f t="shared" ca="1" si="121"/>
        <v>12492.9904365</v>
      </c>
      <c r="K290" s="86">
        <f t="shared" ca="1" si="122"/>
        <v>11898.08613</v>
      </c>
      <c r="L290" s="86">
        <f t="shared" ca="1" si="123"/>
        <v>11898.08613</v>
      </c>
      <c r="M290" s="86">
        <f t="shared" ca="1" si="124"/>
        <v>10791.914857142856</v>
      </c>
      <c r="N290" s="86">
        <f t="shared" ca="1" si="125"/>
        <v>10278.014149659864</v>
      </c>
      <c r="O290" s="87">
        <f t="shared" ca="1" si="126"/>
        <v>9788.5849044379647</v>
      </c>
      <c r="P290" s="48">
        <f t="shared" ca="1" si="137"/>
        <v>136156.61703538703</v>
      </c>
      <c r="Q290" s="49">
        <f t="shared" si="127"/>
        <v>0.98</v>
      </c>
      <c r="R290" s="49">
        <f t="shared" si="128"/>
        <v>0.93</v>
      </c>
      <c r="S290" s="50">
        <f t="array" aca="1" ref="S290" ca="1">IF($U290=0,0,SUM(OFFSET($AH290,0,$W290,1,$U290)/OFFSET($AH$3,0,0,1,$U290)))</f>
        <v>149392.82097365265</v>
      </c>
      <c r="T290" s="51">
        <f t="array" aca="1" ref="T290" ca="1">IF(U290=0,0,SUM(OFFSET(AH290,0,W290,1,U290)))</f>
        <v>205612.08750000002</v>
      </c>
      <c r="U290" s="51">
        <f t="shared" ca="1" si="133"/>
        <v>15</v>
      </c>
      <c r="V290" s="46">
        <f t="shared" ca="1" si="129"/>
        <v>82244.835000000006</v>
      </c>
      <c r="W290" s="52">
        <f t="shared" ca="1" si="138"/>
        <v>6</v>
      </c>
      <c r="X290" s="55">
        <v>55</v>
      </c>
      <c r="Y290" s="19">
        <v>21</v>
      </c>
      <c r="Z290" s="44">
        <v>5.4829889999999997E-3</v>
      </c>
      <c r="AA290" s="17">
        <v>44239</v>
      </c>
      <c r="AB290" s="19">
        <v>80</v>
      </c>
      <c r="AC290" s="19">
        <v>2500000</v>
      </c>
      <c r="AD290" s="18" t="s">
        <v>23</v>
      </c>
      <c r="AE290" s="18" t="s">
        <v>20</v>
      </c>
      <c r="AF290" s="20">
        <f t="shared" ca="1" si="131"/>
        <v>287856.92249999999</v>
      </c>
      <c r="AG290" s="40"/>
      <c r="AH290" s="19">
        <f t="shared" ca="1" si="136"/>
        <v>13707.4725</v>
      </c>
      <c r="AI290" s="19">
        <f t="shared" ca="1" si="136"/>
        <v>13707.4725</v>
      </c>
      <c r="AJ290" s="19">
        <f t="shared" ca="1" si="136"/>
        <v>13707.4725</v>
      </c>
      <c r="AK290" s="19">
        <f t="shared" ca="1" si="136"/>
        <v>13707.4725</v>
      </c>
      <c r="AL290" s="19">
        <f t="shared" ca="1" si="136"/>
        <v>13707.4725</v>
      </c>
      <c r="AM290" s="19">
        <f t="shared" ca="1" si="136"/>
        <v>13707.4725</v>
      </c>
      <c r="AN290" s="19">
        <f t="shared" ca="1" si="136"/>
        <v>13707.4725</v>
      </c>
      <c r="AO290" s="19">
        <f t="shared" ca="1" si="136"/>
        <v>13707.4725</v>
      </c>
      <c r="AP290" s="19">
        <f t="shared" ca="1" si="136"/>
        <v>13707.4725</v>
      </c>
      <c r="AQ290" s="19">
        <f t="shared" ca="1" si="136"/>
        <v>13707.4725</v>
      </c>
      <c r="AR290" s="19">
        <f t="shared" ca="1" si="136"/>
        <v>13707.4725</v>
      </c>
      <c r="AS290" s="19">
        <f t="shared" ca="1" si="136"/>
        <v>13707.4725</v>
      </c>
      <c r="AT290" s="19">
        <f t="shared" ca="1" si="136"/>
        <v>13707.4725</v>
      </c>
      <c r="AU290" s="19">
        <f t="shared" ca="1" si="136"/>
        <v>13707.4725</v>
      </c>
      <c r="AV290" s="19">
        <f t="shared" ca="1" si="136"/>
        <v>13707.4725</v>
      </c>
      <c r="AW290" s="19">
        <f t="shared" ca="1" si="134"/>
        <v>13707.4725</v>
      </c>
      <c r="AX290" s="19">
        <f t="shared" ca="1" si="134"/>
        <v>13707.4725</v>
      </c>
      <c r="AY290" s="19">
        <f t="shared" ca="1" si="134"/>
        <v>13707.4725</v>
      </c>
      <c r="AZ290" s="19">
        <f t="shared" ca="1" si="134"/>
        <v>13707.4725</v>
      </c>
      <c r="BA290" s="19">
        <f t="shared" ca="1" si="134"/>
        <v>13707.4725</v>
      </c>
      <c r="BB290" s="19">
        <f t="shared" ca="1" si="134"/>
        <v>13707.4725</v>
      </c>
      <c r="BC290" s="19" t="str">
        <f t="shared" ca="1" si="134"/>
        <v/>
      </c>
      <c r="BD290" s="19" t="str">
        <f t="shared" ca="1" si="134"/>
        <v/>
      </c>
      <c r="BE290" s="19" t="str">
        <f t="shared" ca="1" si="134"/>
        <v/>
      </c>
      <c r="BF290" s="19" t="str">
        <f t="shared" ca="1" si="134"/>
        <v/>
      </c>
      <c r="BG290" s="19" t="str">
        <f t="shared" ca="1" si="134"/>
        <v/>
      </c>
      <c r="BH290" s="19" t="str">
        <f t="shared" ca="1" si="134"/>
        <v/>
      </c>
      <c r="BI290" s="19" t="str">
        <f t="shared" ca="1" si="134"/>
        <v/>
      </c>
      <c r="BJ290" s="19" t="str">
        <f t="shared" ca="1" si="134"/>
        <v/>
      </c>
      <c r="BK290" s="19" t="str">
        <f t="shared" ca="1" si="134"/>
        <v/>
      </c>
      <c r="BL290" s="19" t="str">
        <f t="shared" ca="1" si="134"/>
        <v/>
      </c>
      <c r="BM290" s="19" t="str">
        <f t="shared" ca="1" si="135"/>
        <v/>
      </c>
      <c r="BN290" s="19" t="str">
        <f t="shared" ca="1" si="135"/>
        <v/>
      </c>
      <c r="BO290" s="19" t="str">
        <f t="shared" ca="1" si="135"/>
        <v/>
      </c>
      <c r="BP290" s="19" t="str">
        <f t="shared" ca="1" si="135"/>
        <v/>
      </c>
      <c r="BQ290" s="20" t="str">
        <f t="shared" ca="1" si="135"/>
        <v/>
      </c>
    </row>
    <row r="291" spans="10:69" x14ac:dyDescent="0.25">
      <c r="J291" s="85">
        <f t="shared" ca="1" si="121"/>
        <v>0</v>
      </c>
      <c r="K291" s="86">
        <f t="shared" ca="1" si="122"/>
        <v>0</v>
      </c>
      <c r="L291" s="86">
        <f t="shared" ca="1" si="123"/>
        <v>0</v>
      </c>
      <c r="M291" s="86">
        <f t="shared" ca="1" si="124"/>
        <v>0</v>
      </c>
      <c r="N291" s="86">
        <f t="shared" ca="1" si="125"/>
        <v>0</v>
      </c>
      <c r="O291" s="87">
        <f t="shared" ca="1" si="126"/>
        <v>0</v>
      </c>
      <c r="P291" s="48">
        <f t="shared" ca="1" si="137"/>
        <v>0</v>
      </c>
      <c r="Q291" s="49">
        <f t="shared" si="127"/>
        <v>0.97</v>
      </c>
      <c r="R291" s="49">
        <f t="shared" si="128"/>
        <v>0.93</v>
      </c>
      <c r="S291" s="50">
        <f t="array" aca="1" ref="S291" ca="1">IF($U291=0,0,SUM(OFFSET($AH291,0,$W291,1,$U291)/OFFSET($AH$3,0,0,1,$U291)))</f>
        <v>0</v>
      </c>
      <c r="T291" s="51">
        <f t="array" aca="1" ref="T291" ca="1">IF(U291=0,0,SUM(OFFSET(AH291,0,W291,1,U291)))</f>
        <v>0</v>
      </c>
      <c r="U291" s="51">
        <f t="shared" ca="1" si="133"/>
        <v>0</v>
      </c>
      <c r="V291" s="46">
        <f t="shared" ca="1" si="129"/>
        <v>67797.355500000005</v>
      </c>
      <c r="W291" s="52">
        <f t="shared" ca="1" si="138"/>
        <v>6</v>
      </c>
      <c r="X291" s="55">
        <v>84</v>
      </c>
      <c r="Y291" s="19">
        <v>1</v>
      </c>
      <c r="Z291" s="44">
        <v>4.5198237000000002E-2</v>
      </c>
      <c r="AA291" s="17">
        <v>44240</v>
      </c>
      <c r="AB291" s="19">
        <v>13</v>
      </c>
      <c r="AC291" s="19">
        <v>1500000</v>
      </c>
      <c r="AD291" s="18" t="s">
        <v>23</v>
      </c>
      <c r="AE291" s="18" t="s">
        <v>22</v>
      </c>
      <c r="AF291" s="20">
        <f t="shared" ca="1" si="131"/>
        <v>67797.355500000005</v>
      </c>
      <c r="AG291" s="40"/>
      <c r="AH291" s="19">
        <f t="shared" ca="1" si="136"/>
        <v>67797.355500000005</v>
      </c>
      <c r="AI291" s="19" t="str">
        <f t="shared" ca="1" si="136"/>
        <v/>
      </c>
      <c r="AJ291" s="19" t="str">
        <f t="shared" ca="1" si="136"/>
        <v/>
      </c>
      <c r="AK291" s="19" t="str">
        <f t="shared" ca="1" si="136"/>
        <v/>
      </c>
      <c r="AL291" s="19" t="str">
        <f t="shared" ca="1" si="136"/>
        <v/>
      </c>
      <c r="AM291" s="19" t="str">
        <f t="shared" ca="1" si="136"/>
        <v/>
      </c>
      <c r="AN291" s="19" t="str">
        <f t="shared" ca="1" si="136"/>
        <v/>
      </c>
      <c r="AO291" s="19" t="str">
        <f t="shared" ca="1" si="136"/>
        <v/>
      </c>
      <c r="AP291" s="19" t="str">
        <f t="shared" ca="1" si="136"/>
        <v/>
      </c>
      <c r="AQ291" s="19" t="str">
        <f t="shared" ca="1" si="136"/>
        <v/>
      </c>
      <c r="AR291" s="19" t="str">
        <f t="shared" ca="1" si="136"/>
        <v/>
      </c>
      <c r="AS291" s="19" t="str">
        <f t="shared" ca="1" si="136"/>
        <v/>
      </c>
      <c r="AT291" s="19" t="str">
        <f t="shared" ca="1" si="136"/>
        <v/>
      </c>
      <c r="AU291" s="19" t="str">
        <f t="shared" ca="1" si="136"/>
        <v/>
      </c>
      <c r="AV291" s="19" t="str">
        <f t="shared" ca="1" si="136"/>
        <v/>
      </c>
      <c r="AW291" s="19" t="str">
        <f t="shared" ca="1" si="134"/>
        <v/>
      </c>
      <c r="AX291" s="19" t="str">
        <f t="shared" ca="1" si="134"/>
        <v/>
      </c>
      <c r="AY291" s="19" t="str">
        <f t="shared" ca="1" si="134"/>
        <v/>
      </c>
      <c r="AZ291" s="19" t="str">
        <f t="shared" ca="1" si="134"/>
        <v/>
      </c>
      <c r="BA291" s="19" t="str">
        <f t="shared" ca="1" si="134"/>
        <v/>
      </c>
      <c r="BB291" s="19" t="str">
        <f t="shared" ca="1" si="134"/>
        <v/>
      </c>
      <c r="BC291" s="19" t="str">
        <f t="shared" ca="1" si="134"/>
        <v/>
      </c>
      <c r="BD291" s="19" t="str">
        <f t="shared" ca="1" si="134"/>
        <v/>
      </c>
      <c r="BE291" s="19" t="str">
        <f t="shared" ca="1" si="134"/>
        <v/>
      </c>
      <c r="BF291" s="19" t="str">
        <f t="shared" ca="1" si="134"/>
        <v/>
      </c>
      <c r="BG291" s="19" t="str">
        <f t="shared" ca="1" si="134"/>
        <v/>
      </c>
      <c r="BH291" s="19" t="str">
        <f t="shared" ca="1" si="134"/>
        <v/>
      </c>
      <c r="BI291" s="19" t="str">
        <f t="shared" ca="1" si="134"/>
        <v/>
      </c>
      <c r="BJ291" s="19" t="str">
        <f t="shared" ca="1" si="134"/>
        <v/>
      </c>
      <c r="BK291" s="19" t="str">
        <f t="shared" ca="1" si="134"/>
        <v/>
      </c>
      <c r="BL291" s="19" t="str">
        <f t="shared" ca="1" si="134"/>
        <v/>
      </c>
      <c r="BM291" s="19" t="str">
        <f t="shared" ca="1" si="135"/>
        <v/>
      </c>
      <c r="BN291" s="19" t="str">
        <f t="shared" ca="1" si="135"/>
        <v/>
      </c>
      <c r="BO291" s="19" t="str">
        <f t="shared" ca="1" si="135"/>
        <v/>
      </c>
      <c r="BP291" s="19" t="str">
        <f t="shared" ca="1" si="135"/>
        <v/>
      </c>
      <c r="BQ291" s="20" t="str">
        <f t="shared" ca="1" si="135"/>
        <v/>
      </c>
    </row>
    <row r="292" spans="10:69" x14ac:dyDescent="0.25">
      <c r="J292" s="85">
        <f t="shared" ca="1" si="121"/>
        <v>18208.252696200001</v>
      </c>
      <c r="K292" s="86">
        <f t="shared" ca="1" si="122"/>
        <v>17341.193044000003</v>
      </c>
      <c r="L292" s="86">
        <f t="shared" ca="1" si="123"/>
        <v>17341.193044000003</v>
      </c>
      <c r="M292" s="86">
        <f t="shared" ca="1" si="124"/>
        <v>15728.973282539682</v>
      </c>
      <c r="N292" s="86">
        <f t="shared" ca="1" si="125"/>
        <v>14979.974554799699</v>
      </c>
      <c r="O292" s="87">
        <f t="shared" ca="1" si="126"/>
        <v>14266.64243314257</v>
      </c>
      <c r="P292" s="48">
        <f t="shared" ca="1" si="137"/>
        <v>284832.30908802565</v>
      </c>
      <c r="Q292" s="49">
        <f t="shared" si="127"/>
        <v>0.98</v>
      </c>
      <c r="R292" s="49">
        <f t="shared" si="128"/>
        <v>0.93</v>
      </c>
      <c r="S292" s="50">
        <f t="array" aca="1" ref="S292" ca="1">IF($U292=0,0,SUM(OFFSET($AH292,0,$W292,1,$U292)/OFFSET($AH$3,0,0,1,$U292)))</f>
        <v>312521.73479046044</v>
      </c>
      <c r="T292" s="51">
        <f t="array" aca="1" ref="T292" ca="1">IF(U292=0,0,SUM(OFFSET(AH292,0,W292,1,U292)))</f>
        <v>559393.32399999991</v>
      </c>
      <c r="U292" s="51">
        <f t="shared" ca="1" si="133"/>
        <v>28</v>
      </c>
      <c r="V292" s="46">
        <f t="shared" ca="1" si="129"/>
        <v>119869.99800000001</v>
      </c>
      <c r="W292" s="52">
        <f t="shared" ca="1" si="138"/>
        <v>6</v>
      </c>
      <c r="X292" s="55">
        <v>286</v>
      </c>
      <c r="Y292" s="19">
        <v>34</v>
      </c>
      <c r="Z292" s="44">
        <v>1.9978333000000001E-2</v>
      </c>
      <c r="AA292" s="17">
        <v>44241</v>
      </c>
      <c r="AB292" s="19">
        <v>80</v>
      </c>
      <c r="AC292" s="19">
        <v>1000000</v>
      </c>
      <c r="AD292" s="18" t="s">
        <v>23</v>
      </c>
      <c r="AE292" s="18" t="s">
        <v>20</v>
      </c>
      <c r="AF292" s="20">
        <f t="shared" ca="1" si="131"/>
        <v>679263.32199999981</v>
      </c>
      <c r="AG292" s="40"/>
      <c r="AH292" s="19">
        <f t="shared" ca="1" si="136"/>
        <v>19978.333000000002</v>
      </c>
      <c r="AI292" s="19">
        <f t="shared" ca="1" si="136"/>
        <v>19978.333000000002</v>
      </c>
      <c r="AJ292" s="19">
        <f t="shared" ca="1" si="136"/>
        <v>19978.333000000002</v>
      </c>
      <c r="AK292" s="19">
        <f t="shared" ca="1" si="136"/>
        <v>19978.333000000002</v>
      </c>
      <c r="AL292" s="19">
        <f t="shared" ca="1" si="136"/>
        <v>19978.333000000002</v>
      </c>
      <c r="AM292" s="19">
        <f t="shared" ca="1" si="136"/>
        <v>19978.333000000002</v>
      </c>
      <c r="AN292" s="19">
        <f t="shared" ca="1" si="136"/>
        <v>19978.333000000002</v>
      </c>
      <c r="AO292" s="19">
        <f t="shared" ca="1" si="136"/>
        <v>19978.333000000002</v>
      </c>
      <c r="AP292" s="19">
        <f t="shared" ca="1" si="136"/>
        <v>19978.333000000002</v>
      </c>
      <c r="AQ292" s="19">
        <f t="shared" ca="1" si="136"/>
        <v>19978.333000000002</v>
      </c>
      <c r="AR292" s="19">
        <f t="shared" ca="1" si="136"/>
        <v>19978.333000000002</v>
      </c>
      <c r="AS292" s="19">
        <f t="shared" ca="1" si="136"/>
        <v>19978.333000000002</v>
      </c>
      <c r="AT292" s="19">
        <f t="shared" ca="1" si="136"/>
        <v>19978.333000000002</v>
      </c>
      <c r="AU292" s="19">
        <f t="shared" ca="1" si="136"/>
        <v>19978.333000000002</v>
      </c>
      <c r="AV292" s="19">
        <f t="shared" ca="1" si="136"/>
        <v>19978.333000000002</v>
      </c>
      <c r="AW292" s="19">
        <f t="shared" ca="1" si="136"/>
        <v>19978.333000000002</v>
      </c>
      <c r="AX292" s="19">
        <f t="shared" ca="1" si="134"/>
        <v>19978.333000000002</v>
      </c>
      <c r="AY292" s="19">
        <f t="shared" ca="1" si="134"/>
        <v>19978.333000000002</v>
      </c>
      <c r="AZ292" s="19">
        <f t="shared" ca="1" si="134"/>
        <v>19978.333000000002</v>
      </c>
      <c r="BA292" s="19">
        <f t="shared" ca="1" si="134"/>
        <v>19978.333000000002</v>
      </c>
      <c r="BB292" s="19">
        <f t="shared" ca="1" si="134"/>
        <v>19978.333000000002</v>
      </c>
      <c r="BC292" s="19">
        <f t="shared" ca="1" si="134"/>
        <v>19978.333000000002</v>
      </c>
      <c r="BD292" s="19">
        <f t="shared" ca="1" si="134"/>
        <v>19978.333000000002</v>
      </c>
      <c r="BE292" s="19">
        <f t="shared" ca="1" si="134"/>
        <v>19978.333000000002</v>
      </c>
      <c r="BF292" s="19">
        <f t="shared" ca="1" si="134"/>
        <v>19978.333000000002</v>
      </c>
      <c r="BG292" s="19">
        <f t="shared" ca="1" si="134"/>
        <v>19978.333000000002</v>
      </c>
      <c r="BH292" s="19">
        <f t="shared" ca="1" si="134"/>
        <v>19978.333000000002</v>
      </c>
      <c r="BI292" s="19">
        <f t="shared" ca="1" si="134"/>
        <v>19978.333000000002</v>
      </c>
      <c r="BJ292" s="19">
        <f t="shared" ca="1" si="134"/>
        <v>19978.333000000002</v>
      </c>
      <c r="BK292" s="19">
        <f t="shared" ca="1" si="134"/>
        <v>19978.333000000002</v>
      </c>
      <c r="BL292" s="19">
        <f t="shared" ca="1" si="134"/>
        <v>19978.333000000002</v>
      </c>
      <c r="BM292" s="19">
        <f t="shared" ca="1" si="135"/>
        <v>19978.333000000002</v>
      </c>
      <c r="BN292" s="19">
        <f t="shared" ca="1" si="135"/>
        <v>19978.333000000002</v>
      </c>
      <c r="BO292" s="19">
        <f t="shared" ca="1" si="135"/>
        <v>19978.333000000002</v>
      </c>
      <c r="BP292" s="19" t="str">
        <f t="shared" ca="1" si="135"/>
        <v/>
      </c>
      <c r="BQ292" s="20" t="str">
        <f t="shared" ca="1" si="135"/>
        <v/>
      </c>
    </row>
    <row r="293" spans="10:69" x14ac:dyDescent="0.25">
      <c r="J293" s="85">
        <f t="shared" ca="1" si="121"/>
        <v>27011.476140000002</v>
      </c>
      <c r="K293" s="86">
        <f t="shared" ca="1" si="122"/>
        <v>25725.215371428574</v>
      </c>
      <c r="L293" s="86">
        <f t="shared" ca="1" si="123"/>
        <v>25725.215371428574</v>
      </c>
      <c r="M293" s="86">
        <f t="shared" ca="1" si="124"/>
        <v>23333.528681567866</v>
      </c>
      <c r="N293" s="86">
        <f t="shared" ca="1" si="125"/>
        <v>22222.408268159874</v>
      </c>
      <c r="O293" s="87">
        <f t="shared" ca="1" si="126"/>
        <v>21164.198350628449</v>
      </c>
      <c r="P293" s="48">
        <f t="shared" ca="1" si="137"/>
        <v>183309.96310093516</v>
      </c>
      <c r="Q293" s="49">
        <f t="shared" si="127"/>
        <v>1</v>
      </c>
      <c r="R293" s="49">
        <f t="shared" si="128"/>
        <v>0.93</v>
      </c>
      <c r="S293" s="50">
        <f t="array" aca="1" ref="S293" ca="1">IF($U293=0,0,SUM(OFFSET($AH293,0,$W293,1,$U293)/OFFSET($AH$3,0,0,1,$U293)))</f>
        <v>197107.48720530662</v>
      </c>
      <c r="T293" s="51">
        <f t="array" aca="1" ref="T293" ca="1">IF(U293=0,0,SUM(OFFSET(AH293,0,W293,1,U293)))</f>
        <v>232356.78400000001</v>
      </c>
      <c r="U293" s="51">
        <f t="shared" ca="1" si="133"/>
        <v>8</v>
      </c>
      <c r="V293" s="46">
        <f t="shared" ca="1" si="129"/>
        <v>174267.58800000002</v>
      </c>
      <c r="W293" s="52">
        <f t="shared" ca="1" si="138"/>
        <v>6</v>
      </c>
      <c r="X293" s="55">
        <v>48</v>
      </c>
      <c r="Y293" s="19">
        <v>14</v>
      </c>
      <c r="Z293" s="44">
        <v>2.9044598000000001E-2</v>
      </c>
      <c r="AA293" s="17">
        <v>44246</v>
      </c>
      <c r="AB293" s="19">
        <v>57</v>
      </c>
      <c r="AC293" s="19">
        <v>1000000</v>
      </c>
      <c r="AD293" s="18" t="s">
        <v>23</v>
      </c>
      <c r="AE293" s="18" t="s">
        <v>24</v>
      </c>
      <c r="AF293" s="20">
        <f t="shared" ca="1" si="131"/>
        <v>406624.37200000003</v>
      </c>
      <c r="AG293" s="40"/>
      <c r="AH293" s="19">
        <f t="shared" ca="1" si="136"/>
        <v>29044.598000000002</v>
      </c>
      <c r="AI293" s="19">
        <f t="shared" ca="1" si="136"/>
        <v>29044.598000000002</v>
      </c>
      <c r="AJ293" s="19">
        <f t="shared" ca="1" si="136"/>
        <v>29044.598000000002</v>
      </c>
      <c r="AK293" s="19">
        <f t="shared" ca="1" si="136"/>
        <v>29044.598000000002</v>
      </c>
      <c r="AL293" s="19">
        <f t="shared" ca="1" si="136"/>
        <v>29044.598000000002</v>
      </c>
      <c r="AM293" s="19">
        <f t="shared" ca="1" si="136"/>
        <v>29044.598000000002</v>
      </c>
      <c r="AN293" s="19">
        <f t="shared" ca="1" si="136"/>
        <v>29044.598000000002</v>
      </c>
      <c r="AO293" s="19">
        <f t="shared" ca="1" si="136"/>
        <v>29044.598000000002</v>
      </c>
      <c r="AP293" s="19">
        <f t="shared" ca="1" si="136"/>
        <v>29044.598000000002</v>
      </c>
      <c r="AQ293" s="19">
        <f t="shared" ca="1" si="136"/>
        <v>29044.598000000002</v>
      </c>
      <c r="AR293" s="19">
        <f t="shared" ca="1" si="136"/>
        <v>29044.598000000002</v>
      </c>
      <c r="AS293" s="19">
        <f t="shared" ca="1" si="136"/>
        <v>29044.598000000002</v>
      </c>
      <c r="AT293" s="19">
        <f t="shared" ca="1" si="136"/>
        <v>29044.598000000002</v>
      </c>
      <c r="AU293" s="19">
        <f t="shared" ca="1" si="136"/>
        <v>29044.598000000002</v>
      </c>
      <c r="AV293" s="19" t="str">
        <f t="shared" ca="1" si="136"/>
        <v/>
      </c>
      <c r="AW293" s="19" t="str">
        <f t="shared" ca="1" si="136"/>
        <v/>
      </c>
      <c r="AX293" s="19" t="str">
        <f t="shared" ref="AX293:BM308" ca="1" si="139">IF(AX$4&lt;=$Y293,(VLOOKUP(DATE(YEAR($AA293),MONTH($AA293)+AX$4,DAY($AA293)),INDIRECT($AF$3),IF($AD293="USD",2,IF($AD293="EUR",3,IF($AD293="YEN",4,5))),0))*$Z293*$AC293,"")</f>
        <v/>
      </c>
      <c r="AY293" s="19" t="str">
        <f t="shared" ca="1" si="139"/>
        <v/>
      </c>
      <c r="AZ293" s="19" t="str">
        <f t="shared" ca="1" si="139"/>
        <v/>
      </c>
      <c r="BA293" s="19" t="str">
        <f t="shared" ca="1" si="139"/>
        <v/>
      </c>
      <c r="BB293" s="19" t="str">
        <f t="shared" ca="1" si="139"/>
        <v/>
      </c>
      <c r="BC293" s="19" t="str">
        <f t="shared" ca="1" si="139"/>
        <v/>
      </c>
      <c r="BD293" s="19" t="str">
        <f t="shared" ca="1" si="139"/>
        <v/>
      </c>
      <c r="BE293" s="19" t="str">
        <f t="shared" ca="1" si="139"/>
        <v/>
      </c>
      <c r="BF293" s="19" t="str">
        <f t="shared" ca="1" si="139"/>
        <v/>
      </c>
      <c r="BG293" s="19" t="str">
        <f t="shared" ca="1" si="139"/>
        <v/>
      </c>
      <c r="BH293" s="19" t="str">
        <f t="shared" ca="1" si="139"/>
        <v/>
      </c>
      <c r="BI293" s="19" t="str">
        <f t="shared" ca="1" si="139"/>
        <v/>
      </c>
      <c r="BJ293" s="19" t="str">
        <f t="shared" ca="1" si="139"/>
        <v/>
      </c>
      <c r="BK293" s="19" t="str">
        <f t="shared" ca="1" si="139"/>
        <v/>
      </c>
      <c r="BL293" s="19" t="str">
        <f t="shared" ca="1" si="139"/>
        <v/>
      </c>
      <c r="BM293" s="19" t="str">
        <f t="shared" ca="1" si="139"/>
        <v/>
      </c>
      <c r="BN293" s="19" t="str">
        <f t="shared" ref="BL293:BQ312" ca="1" si="140">IF(BN$4&lt;=$Y293,(VLOOKUP(DATE(YEAR($AA293),MONTH($AA293)+BN$4,DAY($AA293)),INDIRECT($AF$3),IF($AD293="USD",2,IF($AD293="EUR",3,IF($AD293="YEN",4,5))),0))*$Z293*$AC293,"")</f>
        <v/>
      </c>
      <c r="BO293" s="19" t="str">
        <f t="shared" ca="1" si="140"/>
        <v/>
      </c>
      <c r="BP293" s="19" t="str">
        <f t="shared" ca="1" si="140"/>
        <v/>
      </c>
      <c r="BQ293" s="20" t="str">
        <f t="shared" ca="1" si="140"/>
        <v/>
      </c>
    </row>
    <row r="294" spans="10:69" x14ac:dyDescent="0.25">
      <c r="J294" s="85">
        <f t="shared" ca="1" si="121"/>
        <v>0</v>
      </c>
      <c r="K294" s="86">
        <f t="shared" ca="1" si="122"/>
        <v>0</v>
      </c>
      <c r="L294" s="86">
        <f t="shared" ca="1" si="123"/>
        <v>0</v>
      </c>
      <c r="M294" s="86">
        <f t="shared" ca="1" si="124"/>
        <v>0</v>
      </c>
      <c r="N294" s="86">
        <f t="shared" ca="1" si="125"/>
        <v>0</v>
      </c>
      <c r="O294" s="87">
        <f t="shared" ca="1" si="126"/>
        <v>0</v>
      </c>
      <c r="P294" s="48">
        <f t="shared" ca="1" si="137"/>
        <v>0</v>
      </c>
      <c r="Q294" s="49">
        <f t="shared" ref="Q294:Q325" si="141">IF($E$5,VLOOKUP($AE294,$D$6:$E$11,2,0),1)</f>
        <v>0.98</v>
      </c>
      <c r="R294" s="49">
        <f t="shared" ref="R294:R325" si="142">IF($G$5,VLOOKUP($AD294,$F$6:$G$11,2,0),1)</f>
        <v>0.5</v>
      </c>
      <c r="S294" s="50">
        <f t="array" aca="1" ref="S294" ca="1">IF($U294=0,0,SUM(OFFSET($AH294,0,$W294,1,$U294)/OFFSET($AH$3,0,0,1,$U294)))</f>
        <v>0</v>
      </c>
      <c r="T294" s="51">
        <f t="array" aca="1" ref="T294" ca="1">IF(U294=0,0,SUM(OFFSET(AH294,0,W294,1,U294)))</f>
        <v>0</v>
      </c>
      <c r="U294" s="51">
        <f t="shared" ca="1" si="133"/>
        <v>0</v>
      </c>
      <c r="V294" s="46">
        <f t="shared" ca="1" si="129"/>
        <v>600058.37351499998</v>
      </c>
      <c r="W294" s="52">
        <f t="shared" ca="1" si="138"/>
        <v>6</v>
      </c>
      <c r="X294" s="55">
        <v>95</v>
      </c>
      <c r="Y294" s="19">
        <v>3</v>
      </c>
      <c r="Z294" s="44">
        <v>2.2207375000000001E-2</v>
      </c>
      <c r="AA294" s="17">
        <v>44252</v>
      </c>
      <c r="AB294" s="19">
        <v>80</v>
      </c>
      <c r="AC294" s="19">
        <v>100000</v>
      </c>
      <c r="AD294" s="18" t="s">
        <v>19</v>
      </c>
      <c r="AE294" s="18" t="s">
        <v>20</v>
      </c>
      <c r="AF294" s="20">
        <f t="shared" ca="1" si="131"/>
        <v>600058.37351499998</v>
      </c>
      <c r="AG294" s="40"/>
      <c r="AH294" s="19">
        <f t="shared" ref="AH294:AW309" ca="1" si="143">IF(AH$4&lt;=$Y294,(VLOOKUP(DATE(YEAR($AA294),MONTH($AA294)+AH$4,DAY($AA294)),INDIRECT($AF$3),IF($AD294="USD",2,IF($AD294="EUR",3,IF($AD294="YEN",4,5))),0))*$Z294*$AC294,"")</f>
        <v>199980.74298125002</v>
      </c>
      <c r="AI294" s="19">
        <f t="shared" ca="1" si="143"/>
        <v>200904.79185500002</v>
      </c>
      <c r="AJ294" s="19">
        <f t="shared" ca="1" si="143"/>
        <v>199172.83867875001</v>
      </c>
      <c r="AK294" s="19" t="str">
        <f t="shared" ca="1" si="143"/>
        <v/>
      </c>
      <c r="AL294" s="19" t="str">
        <f t="shared" ca="1" si="143"/>
        <v/>
      </c>
      <c r="AM294" s="19" t="str">
        <f t="shared" ca="1" si="143"/>
        <v/>
      </c>
      <c r="AN294" s="19" t="str">
        <f t="shared" ca="1" si="143"/>
        <v/>
      </c>
      <c r="AO294" s="19" t="str">
        <f t="shared" ca="1" si="143"/>
        <v/>
      </c>
      <c r="AP294" s="19" t="str">
        <f t="shared" ca="1" si="143"/>
        <v/>
      </c>
      <c r="AQ294" s="19" t="str">
        <f t="shared" ca="1" si="143"/>
        <v/>
      </c>
      <c r="AR294" s="19" t="str">
        <f t="shared" ca="1" si="143"/>
        <v/>
      </c>
      <c r="AS294" s="19" t="str">
        <f t="shared" ca="1" si="143"/>
        <v/>
      </c>
      <c r="AT294" s="19" t="str">
        <f t="shared" ca="1" si="143"/>
        <v/>
      </c>
      <c r="AU294" s="19" t="str">
        <f t="shared" ca="1" si="143"/>
        <v/>
      </c>
      <c r="AV294" s="19" t="str">
        <f t="shared" ca="1" si="143"/>
        <v/>
      </c>
      <c r="AW294" s="19" t="str">
        <f t="shared" ca="1" si="143"/>
        <v/>
      </c>
      <c r="AX294" s="19" t="str">
        <f t="shared" ca="1" si="139"/>
        <v/>
      </c>
      <c r="AY294" s="19" t="str">
        <f t="shared" ca="1" si="139"/>
        <v/>
      </c>
      <c r="AZ294" s="19" t="str">
        <f t="shared" ca="1" si="139"/>
        <v/>
      </c>
      <c r="BA294" s="19" t="str">
        <f t="shared" ca="1" si="139"/>
        <v/>
      </c>
      <c r="BB294" s="19" t="str">
        <f t="shared" ca="1" si="139"/>
        <v/>
      </c>
      <c r="BC294" s="19" t="str">
        <f t="shared" ca="1" si="139"/>
        <v/>
      </c>
      <c r="BD294" s="19" t="str">
        <f t="shared" ca="1" si="139"/>
        <v/>
      </c>
      <c r="BE294" s="19" t="str">
        <f t="shared" ca="1" si="139"/>
        <v/>
      </c>
      <c r="BF294" s="19" t="str">
        <f t="shared" ca="1" si="139"/>
        <v/>
      </c>
      <c r="BG294" s="19" t="str">
        <f t="shared" ca="1" si="139"/>
        <v/>
      </c>
      <c r="BH294" s="19" t="str">
        <f t="shared" ca="1" si="139"/>
        <v/>
      </c>
      <c r="BI294" s="19" t="str">
        <f t="shared" ca="1" si="139"/>
        <v/>
      </c>
      <c r="BJ294" s="19" t="str">
        <f t="shared" ca="1" si="139"/>
        <v/>
      </c>
      <c r="BK294" s="19" t="str">
        <f t="shared" ca="1" si="139"/>
        <v/>
      </c>
      <c r="BL294" s="19" t="str">
        <f t="shared" ca="1" si="139"/>
        <v/>
      </c>
      <c r="BM294" s="19" t="str">
        <f t="shared" ca="1" si="139"/>
        <v/>
      </c>
      <c r="BN294" s="19" t="str">
        <f t="shared" ca="1" si="140"/>
        <v/>
      </c>
      <c r="BO294" s="19" t="str">
        <f t="shared" ca="1" si="140"/>
        <v/>
      </c>
      <c r="BP294" s="19" t="str">
        <f t="shared" ca="1" si="140"/>
        <v/>
      </c>
      <c r="BQ294" s="20" t="str">
        <f t="shared" ca="1" si="140"/>
        <v/>
      </c>
    </row>
    <row r="295" spans="10:69" x14ac:dyDescent="0.25">
      <c r="J295" s="85">
        <f t="shared" ca="1" si="121"/>
        <v>40685.404993654462</v>
      </c>
      <c r="K295" s="86">
        <f t="shared" ca="1" si="122"/>
        <v>38818.889050513491</v>
      </c>
      <c r="L295" s="86">
        <f t="shared" ca="1" si="123"/>
        <v>38818.889050513491</v>
      </c>
      <c r="M295" s="86">
        <f t="shared" ca="1" si="124"/>
        <v>35334.982321042451</v>
      </c>
      <c r="N295" s="86">
        <f t="shared" ca="1" si="125"/>
        <v>33710.366877230328</v>
      </c>
      <c r="O295" s="87">
        <f t="shared" ca="1" si="126"/>
        <v>32158.835719869032</v>
      </c>
      <c r="P295" s="48">
        <f t="shared" ca="1" si="137"/>
        <v>217746.557912549</v>
      </c>
      <c r="Q295" s="49">
        <f t="shared" si="141"/>
        <v>0.95</v>
      </c>
      <c r="R295" s="49">
        <f t="shared" si="142"/>
        <v>0.97</v>
      </c>
      <c r="S295" s="50">
        <f t="array" aca="1" ref="S295" ca="1">IF($U295=0,0,SUM(OFFSET($AH295,0,$W295,1,$U295)/OFFSET($AH$3,0,0,1,$U295)))</f>
        <v>236295.77635653719</v>
      </c>
      <c r="T295" s="51">
        <f t="array" aca="1" ref="T295" ca="1">IF(U295=0,0,SUM(OFFSET(AH295,0,W295,1,U295)))</f>
        <v>266091.44891864451</v>
      </c>
      <c r="U295" s="51">
        <f t="shared" ca="1" si="133"/>
        <v>6</v>
      </c>
      <c r="V295" s="46">
        <f t="shared" ca="1" si="129"/>
        <v>264669.41727444186</v>
      </c>
      <c r="W295" s="52">
        <f t="shared" ca="1" si="138"/>
        <v>6</v>
      </c>
      <c r="X295" s="55">
        <v>255</v>
      </c>
      <c r="Y295" s="19">
        <v>12</v>
      </c>
      <c r="Z295" s="44">
        <v>7.9439750000000007E-3</v>
      </c>
      <c r="AA295" s="17">
        <v>44254</v>
      </c>
      <c r="AB295" s="19">
        <v>100</v>
      </c>
      <c r="AC295" s="19">
        <v>75000</v>
      </c>
      <c r="AD295" s="18" t="s">
        <v>17</v>
      </c>
      <c r="AE295" s="18" t="s">
        <v>18</v>
      </c>
      <c r="AF295" s="20">
        <f t="shared" ca="1" si="131"/>
        <v>530760.86619308637</v>
      </c>
      <c r="AG295" s="40"/>
      <c r="AH295" s="19">
        <f t="shared" ca="1" si="143"/>
        <v>45136.236034500005</v>
      </c>
      <c r="AI295" s="19">
        <f t="shared" ca="1" si="143"/>
        <v>44546.634210000004</v>
      </c>
      <c r="AJ295" s="19">
        <f t="shared" ca="1" si="143"/>
        <v>43775.4926968125</v>
      </c>
      <c r="AK295" s="19">
        <f t="shared" ca="1" si="143"/>
        <v>42998.393202375002</v>
      </c>
      <c r="AL295" s="19">
        <f t="shared" ca="1" si="143"/>
        <v>44147.44946625</v>
      </c>
      <c r="AM295" s="19">
        <f t="shared" ca="1" si="143"/>
        <v>44065.21166450435</v>
      </c>
      <c r="AN295" s="19">
        <f t="shared" ca="1" si="143"/>
        <v>44151.28051400376</v>
      </c>
      <c r="AO295" s="19">
        <f t="shared" ca="1" si="143"/>
        <v>44232.049379315438</v>
      </c>
      <c r="AP295" s="19">
        <f t="shared" ca="1" si="143"/>
        <v>44313.057018598782</v>
      </c>
      <c r="AQ295" s="19">
        <f t="shared" ca="1" si="143"/>
        <v>44389.212055775119</v>
      </c>
      <c r="AR295" s="19">
        <f t="shared" ca="1" si="143"/>
        <v>44465.72070435861</v>
      </c>
      <c r="AS295" s="19">
        <f t="shared" ca="1" si="143"/>
        <v>44540.129246592805</v>
      </c>
      <c r="AT295" s="19" t="str">
        <f t="shared" ca="1" si="143"/>
        <v/>
      </c>
      <c r="AU295" s="19" t="str">
        <f t="shared" ca="1" si="143"/>
        <v/>
      </c>
      <c r="AV295" s="19" t="str">
        <f t="shared" ca="1" si="143"/>
        <v/>
      </c>
      <c r="AW295" s="19" t="str">
        <f t="shared" ca="1" si="143"/>
        <v/>
      </c>
      <c r="AX295" s="19" t="str">
        <f t="shared" ca="1" si="139"/>
        <v/>
      </c>
      <c r="AY295" s="19" t="str">
        <f t="shared" ca="1" si="139"/>
        <v/>
      </c>
      <c r="AZ295" s="19" t="str">
        <f t="shared" ca="1" si="139"/>
        <v/>
      </c>
      <c r="BA295" s="19" t="str">
        <f t="shared" ca="1" si="139"/>
        <v/>
      </c>
      <c r="BB295" s="19" t="str">
        <f t="shared" ca="1" si="139"/>
        <v/>
      </c>
      <c r="BC295" s="19" t="str">
        <f t="shared" ca="1" si="139"/>
        <v/>
      </c>
      <c r="BD295" s="19" t="str">
        <f t="shared" ca="1" si="139"/>
        <v/>
      </c>
      <c r="BE295" s="19" t="str">
        <f t="shared" ca="1" si="139"/>
        <v/>
      </c>
      <c r="BF295" s="19" t="str">
        <f t="shared" ca="1" si="139"/>
        <v/>
      </c>
      <c r="BG295" s="19" t="str">
        <f t="shared" ca="1" si="139"/>
        <v/>
      </c>
      <c r="BH295" s="19" t="str">
        <f t="shared" ca="1" si="139"/>
        <v/>
      </c>
      <c r="BI295" s="19" t="str">
        <f t="shared" ca="1" si="139"/>
        <v/>
      </c>
      <c r="BJ295" s="19" t="str">
        <f t="shared" ca="1" si="139"/>
        <v/>
      </c>
      <c r="BK295" s="19" t="str">
        <f t="shared" ca="1" si="139"/>
        <v/>
      </c>
      <c r="BL295" s="19" t="str">
        <f t="shared" ca="1" si="139"/>
        <v/>
      </c>
      <c r="BM295" s="19" t="str">
        <f t="shared" ca="1" si="139"/>
        <v/>
      </c>
      <c r="BN295" s="19" t="str">
        <f t="shared" ca="1" si="140"/>
        <v/>
      </c>
      <c r="BO295" s="19" t="str">
        <f t="shared" ca="1" si="140"/>
        <v/>
      </c>
      <c r="BP295" s="19" t="str">
        <f t="shared" ca="1" si="140"/>
        <v/>
      </c>
      <c r="BQ295" s="20" t="str">
        <f t="shared" ca="1" si="140"/>
        <v/>
      </c>
    </row>
    <row r="296" spans="10:69" x14ac:dyDescent="0.25">
      <c r="J296" s="85">
        <f t="shared" ca="1" si="121"/>
        <v>183412.7356509284</v>
      </c>
      <c r="K296" s="86">
        <f t="shared" ca="1" si="122"/>
        <v>175087.25899131651</v>
      </c>
      <c r="L296" s="86">
        <f t="shared" ca="1" si="123"/>
        <v>175087.25899131651</v>
      </c>
      <c r="M296" s="86">
        <f t="shared" ca="1" si="124"/>
        <v>159506.75730722499</v>
      </c>
      <c r="N296" s="86">
        <f t="shared" ca="1" si="125"/>
        <v>152234.62206098755</v>
      </c>
      <c r="O296" s="87">
        <f t="shared" ca="1" si="126"/>
        <v>145256.32114904432</v>
      </c>
      <c r="P296" s="48">
        <f t="shared" ca="1" si="137"/>
        <v>2114853.0279996186</v>
      </c>
      <c r="Q296" s="49">
        <f t="shared" si="141"/>
        <v>0.97</v>
      </c>
      <c r="R296" s="49">
        <f t="shared" si="142"/>
        <v>0.5</v>
      </c>
      <c r="S296" s="50">
        <f t="array" aca="1" ref="S296" ca="1">IF($U296=0,0,SUM(OFFSET($AH296,0,$W296,1,$U296)/OFFSET($AH$3,0,0,1,$U296)))</f>
        <v>4360521.7072157087</v>
      </c>
      <c r="T296" s="51">
        <f t="array" aca="1" ref="T296" ca="1">IF(U296=0,0,SUM(OFFSET(AH296,0,W296,1,U296)))</f>
        <v>6142892.9008232607</v>
      </c>
      <c r="U296" s="51">
        <f t="shared" ca="1" si="133"/>
        <v>16</v>
      </c>
      <c r="V296" s="46">
        <f t="shared" ca="1" si="129"/>
        <v>2305838.7375376374</v>
      </c>
      <c r="W296" s="52">
        <f t="shared" ca="1" si="138"/>
        <v>6</v>
      </c>
      <c r="X296" s="55">
        <v>299</v>
      </c>
      <c r="Y296" s="19">
        <v>22</v>
      </c>
      <c r="Z296" s="44">
        <v>4.3611535999999999E-2</v>
      </c>
      <c r="AA296" s="17">
        <v>44256</v>
      </c>
      <c r="AB296" s="19">
        <v>13</v>
      </c>
      <c r="AC296" s="19">
        <v>100000</v>
      </c>
      <c r="AD296" s="18" t="s">
        <v>19</v>
      </c>
      <c r="AE296" s="18" t="s">
        <v>22</v>
      </c>
      <c r="AF296" s="20">
        <f t="shared" ca="1" si="131"/>
        <v>8448731.6383608989</v>
      </c>
      <c r="AG296" s="40"/>
      <c r="AH296" s="19">
        <f t="shared" ca="1" si="143"/>
        <v>387031.44846271997</v>
      </c>
      <c r="AI296" s="19">
        <f t="shared" ca="1" si="143"/>
        <v>395055.098856</v>
      </c>
      <c r="AJ296" s="19">
        <f t="shared" ca="1" si="143"/>
        <v>389790.31423007994</v>
      </c>
      <c r="AK296" s="19">
        <f t="shared" ca="1" si="143"/>
        <v>377291.24801247998</v>
      </c>
      <c r="AL296" s="19">
        <f t="shared" ca="1" si="143"/>
        <v>379382.42116367997</v>
      </c>
      <c r="AM296" s="19">
        <f t="shared" ca="1" si="143"/>
        <v>377288.20681267756</v>
      </c>
      <c r="AN296" s="19">
        <f t="shared" ca="1" si="143"/>
        <v>378170.58897098643</v>
      </c>
      <c r="AO296" s="19">
        <f t="shared" ca="1" si="143"/>
        <v>379054.89059975743</v>
      </c>
      <c r="AP296" s="19">
        <f t="shared" ca="1" si="143"/>
        <v>379885.60962914879</v>
      </c>
      <c r="AQ296" s="19">
        <f t="shared" ca="1" si="143"/>
        <v>380719.60809850792</v>
      </c>
      <c r="AR296" s="19">
        <f t="shared" ca="1" si="143"/>
        <v>381530.17439488292</v>
      </c>
      <c r="AS296" s="19">
        <f t="shared" ca="1" si="143"/>
        <v>382243.22581258573</v>
      </c>
      <c r="AT296" s="19">
        <f t="shared" ca="1" si="143"/>
        <v>383012.64868367446</v>
      </c>
      <c r="AU296" s="19">
        <f t="shared" ca="1" si="143"/>
        <v>383738.21033354098</v>
      </c>
      <c r="AV296" s="19">
        <f t="shared" ca="1" si="143"/>
        <v>384469.26790064259</v>
      </c>
      <c r="AW296" s="19">
        <f t="shared" ca="1" si="143"/>
        <v>385159.53163108602</v>
      </c>
      <c r="AX296" s="19">
        <f t="shared" ca="1" si="139"/>
        <v>385855.86833476735</v>
      </c>
      <c r="AY296" s="19">
        <f t="shared" ca="1" si="139"/>
        <v>386535.79419841932</v>
      </c>
      <c r="AZ296" s="19">
        <f t="shared" ca="1" si="139"/>
        <v>387178.87389135582</v>
      </c>
      <c r="BA296" s="19">
        <f t="shared" ca="1" si="139"/>
        <v>387828.66603516112</v>
      </c>
      <c r="BB296" s="19">
        <f t="shared" ca="1" si="139"/>
        <v>388443.86306906131</v>
      </c>
      <c r="BC296" s="19">
        <f t="shared" ca="1" si="139"/>
        <v>389066.07923968311</v>
      </c>
      <c r="BD296" s="19" t="str">
        <f t="shared" ca="1" si="139"/>
        <v/>
      </c>
      <c r="BE296" s="19" t="str">
        <f t="shared" ca="1" si="139"/>
        <v/>
      </c>
      <c r="BF296" s="19" t="str">
        <f t="shared" ca="1" si="139"/>
        <v/>
      </c>
      <c r="BG296" s="19" t="str">
        <f t="shared" ca="1" si="139"/>
        <v/>
      </c>
      <c r="BH296" s="19" t="str">
        <f t="shared" ca="1" si="139"/>
        <v/>
      </c>
      <c r="BI296" s="19" t="str">
        <f t="shared" ca="1" si="139"/>
        <v/>
      </c>
      <c r="BJ296" s="19" t="str">
        <f t="shared" ca="1" si="139"/>
        <v/>
      </c>
      <c r="BK296" s="19" t="str">
        <f t="shared" ca="1" si="139"/>
        <v/>
      </c>
      <c r="BL296" s="19" t="str">
        <f t="shared" ca="1" si="140"/>
        <v/>
      </c>
      <c r="BM296" s="19" t="str">
        <f t="shared" ca="1" si="140"/>
        <v/>
      </c>
      <c r="BN296" s="19" t="str">
        <f t="shared" ca="1" si="140"/>
        <v/>
      </c>
      <c r="BO296" s="19" t="str">
        <f t="shared" ca="1" si="140"/>
        <v/>
      </c>
      <c r="BP296" s="19" t="str">
        <f t="shared" ca="1" si="140"/>
        <v/>
      </c>
      <c r="BQ296" s="20" t="str">
        <f t="shared" ca="1" si="140"/>
        <v/>
      </c>
    </row>
    <row r="297" spans="10:69" x14ac:dyDescent="0.25">
      <c r="J297" s="85">
        <f t="shared" ca="1" si="121"/>
        <v>379795.81551500846</v>
      </c>
      <c r="K297" s="86">
        <f t="shared" ca="1" si="122"/>
        <v>362384.80443559098</v>
      </c>
      <c r="L297" s="86">
        <f t="shared" ca="1" si="123"/>
        <v>362384.80443559098</v>
      </c>
      <c r="M297" s="86">
        <f t="shared" ca="1" si="124"/>
        <v>329883.22318936273</v>
      </c>
      <c r="N297" s="86">
        <f ca="1">IF(OR($U297&lt;N$3,$N$2&lt;0),0,((OFFSET($AH297,0,$W297+N$2,1,1)/N$4)*$Q297*$R297))</f>
        <v>314725.5914670786</v>
      </c>
      <c r="O297" s="87">
        <f t="shared" ca="1" si="126"/>
        <v>300248.86906332738</v>
      </c>
      <c r="P297" s="48">
        <f t="shared" ca="1" si="137"/>
        <v>2592370.6691052341</v>
      </c>
      <c r="Q297" s="49">
        <f t="shared" si="141"/>
        <v>0.98</v>
      </c>
      <c r="R297" s="49">
        <f t="shared" si="142"/>
        <v>0.97</v>
      </c>
      <c r="S297" s="50">
        <f t="array" aca="1" ref="S297" ca="1">IF($U297=0,0,SUM(OFFSET($AH297,0,$W297,1,$U297)/OFFSET($AH$3,0,0,1,$U297)))</f>
        <v>2727088.8587263138</v>
      </c>
      <c r="T297" s="51">
        <f t="array" aca="1" ref="T297" ca="1">IF(U297=0,0,SUM(OFFSET(AH297,0,W297,1,U297)))</f>
        <v>3216196.456664531</v>
      </c>
      <c r="U297" s="51">
        <f t="shared" ca="1" si="133"/>
        <v>8</v>
      </c>
      <c r="V297" s="46">
        <f t="shared" ca="1" si="129"/>
        <v>2009991.9509670003</v>
      </c>
      <c r="W297" s="52">
        <f t="shared" ca="1" si="138"/>
        <v>5</v>
      </c>
      <c r="X297" s="55">
        <v>323</v>
      </c>
      <c r="Y297" s="19">
        <v>13</v>
      </c>
      <c r="Z297" s="44">
        <v>2.1590205000000001E-2</v>
      </c>
      <c r="AA297" s="17">
        <v>44264</v>
      </c>
      <c r="AB297" s="19">
        <v>80</v>
      </c>
      <c r="AC297" s="19">
        <v>250000</v>
      </c>
      <c r="AD297" s="18" t="s">
        <v>17</v>
      </c>
      <c r="AE297" s="18" t="s">
        <v>20</v>
      </c>
      <c r="AF297" s="20">
        <f t="shared" ca="1" si="131"/>
        <v>5226188.4076315323</v>
      </c>
      <c r="AG297" s="40"/>
      <c r="AH297" s="19">
        <f t="shared" ca="1" si="143"/>
        <v>416157.13868137507</v>
      </c>
      <c r="AI297" s="19">
        <f t="shared" ca="1" si="143"/>
        <v>400159.87628662505</v>
      </c>
      <c r="AJ297" s="19">
        <f t="shared" ca="1" si="143"/>
        <v>393079.90831200004</v>
      </c>
      <c r="AK297" s="19">
        <f t="shared" ca="1" si="143"/>
        <v>405869.94575400004</v>
      </c>
      <c r="AL297" s="19">
        <f t="shared" ca="1" si="143"/>
        <v>394725.08193300001</v>
      </c>
      <c r="AM297" s="19">
        <f t="shared" ca="1" si="143"/>
        <v>399532.73250053491</v>
      </c>
      <c r="AN297" s="19">
        <f t="shared" ca="1" si="143"/>
        <v>400277.76631324488</v>
      </c>
      <c r="AO297" s="19">
        <f t="shared" ca="1" si="143"/>
        <v>401024.60300283594</v>
      </c>
      <c r="AP297" s="19">
        <f t="shared" ca="1" si="143"/>
        <v>401726.34782725235</v>
      </c>
      <c r="AQ297" s="19">
        <f t="shared" ca="1" si="143"/>
        <v>402431.01563557825</v>
      </c>
      <c r="AR297" s="19">
        <f t="shared" ca="1" si="143"/>
        <v>403116.02750578732</v>
      </c>
      <c r="AS297" s="19">
        <f t="shared" ca="1" si="143"/>
        <v>403718.74236561154</v>
      </c>
      <c r="AT297" s="19">
        <f t="shared" ca="1" si="143"/>
        <v>404369.22151368571</v>
      </c>
      <c r="AU297" s="19" t="str">
        <f t="shared" ca="1" si="143"/>
        <v/>
      </c>
      <c r="AV297" s="19" t="str">
        <f t="shared" ca="1" si="143"/>
        <v/>
      </c>
      <c r="AW297" s="19" t="str">
        <f t="shared" ca="1" si="143"/>
        <v/>
      </c>
      <c r="AX297" s="19" t="str">
        <f t="shared" ca="1" si="139"/>
        <v/>
      </c>
      <c r="AY297" s="19" t="str">
        <f t="shared" ca="1" si="139"/>
        <v/>
      </c>
      <c r="AZ297" s="19" t="str">
        <f t="shared" ca="1" si="139"/>
        <v/>
      </c>
      <c r="BA297" s="19" t="str">
        <f t="shared" ca="1" si="139"/>
        <v/>
      </c>
      <c r="BB297" s="19" t="str">
        <f t="shared" ca="1" si="139"/>
        <v/>
      </c>
      <c r="BC297" s="19" t="str">
        <f t="shared" ca="1" si="139"/>
        <v/>
      </c>
      <c r="BD297" s="19" t="str">
        <f t="shared" ca="1" si="139"/>
        <v/>
      </c>
      <c r="BE297" s="19" t="str">
        <f t="shared" ca="1" si="139"/>
        <v/>
      </c>
      <c r="BF297" s="19" t="str">
        <f t="shared" ca="1" si="139"/>
        <v/>
      </c>
      <c r="BG297" s="19" t="str">
        <f t="shared" ca="1" si="139"/>
        <v/>
      </c>
      <c r="BH297" s="19" t="str">
        <f t="shared" ca="1" si="139"/>
        <v/>
      </c>
      <c r="BI297" s="19" t="str">
        <f t="shared" ca="1" si="139"/>
        <v/>
      </c>
      <c r="BJ297" s="19" t="str">
        <f t="shared" ca="1" si="139"/>
        <v/>
      </c>
      <c r="BK297" s="19" t="str">
        <f t="shared" ca="1" si="139"/>
        <v/>
      </c>
      <c r="BL297" s="19" t="str">
        <f t="shared" ca="1" si="140"/>
        <v/>
      </c>
      <c r="BM297" s="19" t="str">
        <f t="shared" ca="1" si="140"/>
        <v/>
      </c>
      <c r="BN297" s="19" t="str">
        <f t="shared" ca="1" si="140"/>
        <v/>
      </c>
      <c r="BO297" s="19" t="str">
        <f t="shared" ca="1" si="140"/>
        <v/>
      </c>
      <c r="BP297" s="19" t="str">
        <f t="shared" ca="1" si="140"/>
        <v/>
      </c>
      <c r="BQ297" s="20" t="str">
        <f t="shared" ca="1" si="140"/>
        <v/>
      </c>
    </row>
    <row r="298" spans="10:69" x14ac:dyDescent="0.25">
      <c r="J298" s="85">
        <f t="shared" ca="1" si="121"/>
        <v>21385.76185854516</v>
      </c>
      <c r="K298" s="86">
        <f t="shared" ca="1" si="122"/>
        <v>0</v>
      </c>
      <c r="L298" s="86">
        <f t="shared" ca="1" si="123"/>
        <v>0</v>
      </c>
      <c r="M298" s="86">
        <f ca="1">IF(OR($U298&lt;M$3,$M$2&lt;0),0,((OFFSET($AH298,0,$W298+M$2,1,1)/M$4)*$Q298*$R298))</f>
        <v>0</v>
      </c>
      <c r="N298" s="86">
        <f t="shared" ref="N298:N339" ca="1" si="144">IF(OR($U298&lt;N$3,$N$2&lt;0),0,((OFFSET($AH298,0,$W298+N$2,1,1)/N$4)*$Q298*$R298))</f>
        <v>0</v>
      </c>
      <c r="O298" s="87">
        <f t="shared" ca="1" si="126"/>
        <v>0</v>
      </c>
      <c r="P298" s="48">
        <f t="shared" ca="1" si="137"/>
        <v>21385.761858545156</v>
      </c>
      <c r="Q298" s="49">
        <f t="shared" si="141"/>
        <v>0.95</v>
      </c>
      <c r="R298" s="49">
        <f t="shared" si="142"/>
        <v>0.995</v>
      </c>
      <c r="S298" s="50">
        <f t="array" aca="1" ref="S298" ca="1">IF($U298=0,0,SUM(OFFSET($AH298,0,$W298,1,$U298)/OFFSET($AH$3,0,0,1,$U298)))</f>
        <v>22624.450524776683</v>
      </c>
      <c r="T298" s="51">
        <f t="array" aca="1" ref="T298" ca="1">IF(U298=0,0,SUM(OFFSET(AH298,0,W298,1,U298)))</f>
        <v>22624.450524776683</v>
      </c>
      <c r="U298" s="51">
        <f t="shared" ca="1" si="133"/>
        <v>1</v>
      </c>
      <c r="V298" s="46">
        <f t="shared" ca="1" si="129"/>
        <v>111596.83069744002</v>
      </c>
      <c r="W298" s="52">
        <f t="shared" ca="1" si="138"/>
        <v>5</v>
      </c>
      <c r="X298" s="55">
        <v>166</v>
      </c>
      <c r="Y298" s="19">
        <v>6</v>
      </c>
      <c r="Z298" s="44">
        <v>8.2397960000000006E-3</v>
      </c>
      <c r="AA298" s="17">
        <v>44265</v>
      </c>
      <c r="AB298" s="19">
        <v>100</v>
      </c>
      <c r="AC298" s="19">
        <v>4000000</v>
      </c>
      <c r="AD298" s="18" t="s">
        <v>25</v>
      </c>
      <c r="AE298" s="18" t="s">
        <v>18</v>
      </c>
      <c r="AF298" s="20">
        <f t="shared" ca="1" si="131"/>
        <v>134221.2812222167</v>
      </c>
      <c r="AG298" s="40"/>
      <c r="AH298" s="19">
        <f t="shared" ca="1" si="143"/>
        <v>23213.944311616</v>
      </c>
      <c r="AI298" s="19">
        <f t="shared" ca="1" si="143"/>
        <v>22387.690527920004</v>
      </c>
      <c r="AJ298" s="19">
        <f t="shared" ca="1" si="143"/>
        <v>21707.643684448005</v>
      </c>
      <c r="AK298" s="19">
        <f t="shared" ca="1" si="143"/>
        <v>22301.469302575999</v>
      </c>
      <c r="AL298" s="19">
        <f t="shared" ca="1" si="143"/>
        <v>21986.082870880004</v>
      </c>
      <c r="AM298" s="19">
        <f t="shared" ca="1" si="143"/>
        <v>22624.450524776683</v>
      </c>
      <c r="AN298" s="19" t="str">
        <f t="shared" ca="1" si="143"/>
        <v/>
      </c>
      <c r="AO298" s="19" t="str">
        <f t="shared" ca="1" si="143"/>
        <v/>
      </c>
      <c r="AP298" s="19" t="str">
        <f t="shared" ca="1" si="143"/>
        <v/>
      </c>
      <c r="AQ298" s="19" t="str">
        <f t="shared" ca="1" si="143"/>
        <v/>
      </c>
      <c r="AR298" s="19" t="str">
        <f t="shared" ca="1" si="143"/>
        <v/>
      </c>
      <c r="AS298" s="19" t="str">
        <f t="shared" ca="1" si="143"/>
        <v/>
      </c>
      <c r="AT298" s="19" t="str">
        <f t="shared" ca="1" si="143"/>
        <v/>
      </c>
      <c r="AU298" s="19" t="str">
        <f t="shared" ca="1" si="143"/>
        <v/>
      </c>
      <c r="AV298" s="19" t="str">
        <f t="shared" ca="1" si="143"/>
        <v/>
      </c>
      <c r="AW298" s="19" t="str">
        <f t="shared" ca="1" si="143"/>
        <v/>
      </c>
      <c r="AX298" s="19" t="str">
        <f t="shared" ca="1" si="139"/>
        <v/>
      </c>
      <c r="AY298" s="19" t="str">
        <f t="shared" ca="1" si="139"/>
        <v/>
      </c>
      <c r="AZ298" s="19" t="str">
        <f t="shared" ca="1" si="139"/>
        <v/>
      </c>
      <c r="BA298" s="19" t="str">
        <f t="shared" ca="1" si="139"/>
        <v/>
      </c>
      <c r="BB298" s="19" t="str">
        <f t="shared" ca="1" si="139"/>
        <v/>
      </c>
      <c r="BC298" s="19" t="str">
        <f t="shared" ca="1" si="139"/>
        <v/>
      </c>
      <c r="BD298" s="19" t="str">
        <f t="shared" ca="1" si="139"/>
        <v/>
      </c>
      <c r="BE298" s="19" t="str">
        <f t="shared" ca="1" si="139"/>
        <v/>
      </c>
      <c r="BF298" s="19" t="str">
        <f t="shared" ca="1" si="139"/>
        <v/>
      </c>
      <c r="BG298" s="19" t="str">
        <f t="shared" ca="1" si="139"/>
        <v/>
      </c>
      <c r="BH298" s="19" t="str">
        <f t="shared" ca="1" si="139"/>
        <v/>
      </c>
      <c r="BI298" s="19" t="str">
        <f t="shared" ca="1" si="139"/>
        <v/>
      </c>
      <c r="BJ298" s="19" t="str">
        <f t="shared" ca="1" si="139"/>
        <v/>
      </c>
      <c r="BK298" s="19" t="str">
        <f t="shared" ca="1" si="139"/>
        <v/>
      </c>
      <c r="BL298" s="19" t="str">
        <f t="shared" ca="1" si="140"/>
        <v/>
      </c>
      <c r="BM298" s="19" t="str">
        <f t="shared" ca="1" si="140"/>
        <v/>
      </c>
      <c r="BN298" s="19" t="str">
        <f t="shared" ca="1" si="140"/>
        <v/>
      </c>
      <c r="BO298" s="19" t="str">
        <f t="shared" ca="1" si="140"/>
        <v/>
      </c>
      <c r="BP298" s="19" t="str">
        <f t="shared" ca="1" si="140"/>
        <v/>
      </c>
      <c r="BQ298" s="20" t="str">
        <f t="shared" ca="1" si="140"/>
        <v/>
      </c>
    </row>
    <row r="299" spans="10:69" x14ac:dyDescent="0.25">
      <c r="J299" s="85">
        <f t="shared" ca="1" si="121"/>
        <v>171809.12413995244</v>
      </c>
      <c r="K299" s="86">
        <f t="shared" ca="1" si="122"/>
        <v>164005.02999544438</v>
      </c>
      <c r="L299" s="86">
        <f t="shared" ca="1" si="123"/>
        <v>164005.02999544438</v>
      </c>
      <c r="M299" s="86">
        <f t="shared" ca="1" si="124"/>
        <v>149422.91818576772</v>
      </c>
      <c r="N299" s="86">
        <f t="shared" ca="1" si="144"/>
        <v>142615.93381747347</v>
      </c>
      <c r="O299" s="87">
        <f t="shared" ca="1" si="126"/>
        <v>136110.25024982134</v>
      </c>
      <c r="P299" s="48">
        <f t="shared" ca="1" si="137"/>
        <v>2831529.912754253</v>
      </c>
      <c r="Q299" s="49">
        <f t="shared" si="141"/>
        <v>0.97</v>
      </c>
      <c r="R299" s="49">
        <f t="shared" si="142"/>
        <v>0.5</v>
      </c>
      <c r="S299" s="50">
        <f t="array" aca="1" ref="S299" ca="1">IF($U299=0,0,SUM(OFFSET($AH299,0,$W299,1,$U299)/OFFSET($AH$3,0,0,1,$U299)))</f>
        <v>5838206.0056788726</v>
      </c>
      <c r="T299" s="51">
        <f t="array" aca="1" ref="T299" ca="1">IF(U299=0,0,SUM(OFFSET(AH299,0,W299,1,U299)))</f>
        <v>10914696.166961439</v>
      </c>
      <c r="U299" s="51">
        <f t="shared" ca="1" si="133"/>
        <v>30</v>
      </c>
      <c r="V299" s="46">
        <f t="shared" ca="1" si="129"/>
        <v>1812877.5533128048</v>
      </c>
      <c r="W299" s="52">
        <f t="shared" ca="1" si="138"/>
        <v>5</v>
      </c>
      <c r="X299" s="55">
        <v>29</v>
      </c>
      <c r="Y299" s="19">
        <v>35</v>
      </c>
      <c r="Z299" s="44">
        <v>5.4541570999999997E-2</v>
      </c>
      <c r="AA299" s="17">
        <v>44269</v>
      </c>
      <c r="AB299" s="19">
        <v>13</v>
      </c>
      <c r="AC299" s="19">
        <v>75000</v>
      </c>
      <c r="AD299" s="18" t="s">
        <v>19</v>
      </c>
      <c r="AE299" s="18" t="s">
        <v>22</v>
      </c>
      <c r="AF299" s="20">
        <f t="shared" ca="1" si="131"/>
        <v>12727573.720274244</v>
      </c>
      <c r="AG299" s="40"/>
      <c r="AH299" s="19">
        <f t="shared" ca="1" si="143"/>
        <v>375994.04612626496</v>
      </c>
      <c r="AI299" s="19">
        <f t="shared" ca="1" si="143"/>
        <v>367886.85065889749</v>
      </c>
      <c r="AJ299" s="19">
        <f t="shared" ca="1" si="143"/>
        <v>357223.01905090496</v>
      </c>
      <c r="AK299" s="19">
        <f t="shared" ca="1" si="143"/>
        <v>359082.61391414993</v>
      </c>
      <c r="AL299" s="19">
        <f t="shared" ca="1" si="143"/>
        <v>352691.02356258751</v>
      </c>
      <c r="AM299" s="19">
        <f t="shared" ca="1" si="143"/>
        <v>354245.61678340711</v>
      </c>
      <c r="AN299" s="19">
        <f t="shared" ca="1" si="143"/>
        <v>355062.43607261154</v>
      </c>
      <c r="AO299" s="19">
        <f t="shared" ca="1" si="143"/>
        <v>355881.35520109098</v>
      </c>
      <c r="AP299" s="19">
        <f t="shared" ca="1" si="143"/>
        <v>356650.93951505027</v>
      </c>
      <c r="AQ299" s="19">
        <f t="shared" ca="1" si="143"/>
        <v>357423.83279324818</v>
      </c>
      <c r="AR299" s="19">
        <f t="shared" ca="1" si="143"/>
        <v>358175.26363115053</v>
      </c>
      <c r="AS299" s="19">
        <f t="shared" ca="1" si="143"/>
        <v>358836.49456843582</v>
      </c>
      <c r="AT299" s="19">
        <f t="shared" ca="1" si="143"/>
        <v>359550.20554678107</v>
      </c>
      <c r="AU299" s="19">
        <f t="shared" ca="1" si="143"/>
        <v>360223.42163873109</v>
      </c>
      <c r="AV299" s="19">
        <f t="shared" ca="1" si="143"/>
        <v>360901.919475612</v>
      </c>
      <c r="AW299" s="19">
        <f t="shared" ca="1" si="143"/>
        <v>361542.72032177082</v>
      </c>
      <c r="AX299" s="19">
        <f t="shared" ca="1" si="139"/>
        <v>362189.31649905321</v>
      </c>
      <c r="AY299" s="19">
        <f t="shared" ca="1" si="139"/>
        <v>362820.82323524187</v>
      </c>
      <c r="AZ299" s="19">
        <f t="shared" ca="1" si="139"/>
        <v>363418.24024009588</v>
      </c>
      <c r="BA299" s="19">
        <f t="shared" ca="1" si="139"/>
        <v>364022.02104586764</v>
      </c>
      <c r="BB299" s="19">
        <f t="shared" ca="1" si="139"/>
        <v>364593.77241032274</v>
      </c>
      <c r="BC299" s="19">
        <f t="shared" ca="1" si="139"/>
        <v>365172.15956233378</v>
      </c>
      <c r="BD299" s="19">
        <f t="shared" ca="1" si="139"/>
        <v>365738.44322177168</v>
      </c>
      <c r="BE299" s="19">
        <f t="shared" ca="1" si="139"/>
        <v>366239.93537278252</v>
      </c>
      <c r="BF299" s="19">
        <f t="shared" ca="1" si="139"/>
        <v>366784.52929774876</v>
      </c>
      <c r="BG299" s="19">
        <f t="shared" ca="1" si="139"/>
        <v>367301.32204818103</v>
      </c>
      <c r="BH299" s="19">
        <f t="shared" ca="1" si="139"/>
        <v>367825.17145537795</v>
      </c>
      <c r="BI299" s="19">
        <f t="shared" ca="1" si="139"/>
        <v>368322.64670104027</v>
      </c>
      <c r="BJ299" s="19">
        <f t="shared" ca="1" si="139"/>
        <v>368827.27403244015</v>
      </c>
      <c r="BK299" s="19">
        <f t="shared" ca="1" si="139"/>
        <v>369322.66349603556</v>
      </c>
      <c r="BL299" s="19">
        <f t="shared" ca="1" si="140"/>
        <v>369793.58996114333</v>
      </c>
      <c r="BM299" s="19">
        <f t="shared" ca="1" si="140"/>
        <v>370271.75494025223</v>
      </c>
      <c r="BN299" s="19">
        <f t="shared" ca="1" si="140"/>
        <v>370726.58734891191</v>
      </c>
      <c r="BO299" s="19">
        <f t="shared" ca="1" si="140"/>
        <v>371188.68540109083</v>
      </c>
      <c r="BP299" s="19">
        <f t="shared" ca="1" si="140"/>
        <v>371643.02514385531</v>
      </c>
      <c r="BQ299" s="20" t="str">
        <f t="shared" ca="1" si="140"/>
        <v/>
      </c>
    </row>
    <row r="300" spans="10:69" x14ac:dyDescent="0.25">
      <c r="J300" s="85">
        <f t="shared" ca="1" si="121"/>
        <v>845818.79386972694</v>
      </c>
      <c r="K300" s="86">
        <f t="shared" ca="1" si="122"/>
        <v>807035.82525175263</v>
      </c>
      <c r="L300" s="86">
        <f t="shared" ca="1" si="123"/>
        <v>807035.82525175263</v>
      </c>
      <c r="M300" s="86">
        <f t="shared" ca="1" si="124"/>
        <v>734640.81466604536</v>
      </c>
      <c r="N300" s="86">
        <f t="shared" ca="1" si="144"/>
        <v>700879.18453772808</v>
      </c>
      <c r="O300" s="87">
        <f t="shared" ca="1" si="126"/>
        <v>668634.79720765504</v>
      </c>
      <c r="P300" s="48">
        <f t="shared" ca="1" si="137"/>
        <v>6906850.2544784797</v>
      </c>
      <c r="Q300" s="49">
        <f t="shared" si="141"/>
        <v>0.97</v>
      </c>
      <c r="R300" s="49">
        <f t="shared" si="142"/>
        <v>0.97</v>
      </c>
      <c r="S300" s="50">
        <f t="array" aca="1" ref="S300" ca="1">IF($U300=0,0,SUM(OFFSET($AH300,0,$W300,1,$U300)/OFFSET($AH$3,0,0,1,$U300)))</f>
        <v>7340684.7215203317</v>
      </c>
      <c r="T300" s="51">
        <f t="array" aca="1" ref="T300" ca="1">IF(U300=0,0,SUM(OFFSET(AH300,0,W300,1,U300)))</f>
        <v>9059880.2361207269</v>
      </c>
      <c r="U300" s="51">
        <f t="shared" ca="1" si="133"/>
        <v>10</v>
      </c>
      <c r="V300" s="46">
        <f t="shared" ca="1" si="129"/>
        <v>4502002.0227223998</v>
      </c>
      <c r="W300" s="52">
        <f t="shared" ca="1" si="138"/>
        <v>5</v>
      </c>
      <c r="X300" s="55">
        <v>314</v>
      </c>
      <c r="Y300" s="19">
        <v>15</v>
      </c>
      <c r="Z300" s="44">
        <v>4.8562561999999997E-2</v>
      </c>
      <c r="AA300" s="17">
        <v>44269</v>
      </c>
      <c r="AB300" s="19">
        <v>13</v>
      </c>
      <c r="AC300" s="19">
        <v>250000</v>
      </c>
      <c r="AD300" s="18" t="s">
        <v>17</v>
      </c>
      <c r="AE300" s="18" t="s">
        <v>22</v>
      </c>
      <c r="AF300" s="20">
        <f t="shared" ca="1" si="131"/>
        <v>13561882.258843128</v>
      </c>
      <c r="AG300" s="40"/>
      <c r="AH300" s="19">
        <f t="shared" ca="1" si="143"/>
        <v>937906.97086674999</v>
      </c>
      <c r="AI300" s="19">
        <f t="shared" ca="1" si="143"/>
        <v>902736.74940229999</v>
      </c>
      <c r="AJ300" s="19">
        <f t="shared" ca="1" si="143"/>
        <v>870237.46884784987</v>
      </c>
      <c r="AK300" s="19">
        <f t="shared" ca="1" si="143"/>
        <v>899122.48072544986</v>
      </c>
      <c r="AL300" s="19">
        <f t="shared" ca="1" si="143"/>
        <v>891998.35288004996</v>
      </c>
      <c r="AM300" s="19">
        <f t="shared" ca="1" si="143"/>
        <v>898946.53403095657</v>
      </c>
      <c r="AN300" s="19">
        <f t="shared" ca="1" si="143"/>
        <v>900613.89787898853</v>
      </c>
      <c r="AO300" s="19">
        <f t="shared" ca="1" si="143"/>
        <v>902285.54810485186</v>
      </c>
      <c r="AP300" s="19">
        <f t="shared" ca="1" si="143"/>
        <v>903856.49173959077</v>
      </c>
      <c r="AQ300" s="19">
        <f t="shared" ca="1" si="143"/>
        <v>905434.18992508436</v>
      </c>
      <c r="AR300" s="19">
        <f t="shared" ca="1" si="143"/>
        <v>906968.07707732683</v>
      </c>
      <c r="AS300" s="19">
        <f t="shared" ca="1" si="143"/>
        <v>908317.84020682331</v>
      </c>
      <c r="AT300" s="19">
        <f t="shared" ca="1" si="143"/>
        <v>909774.73024231091</v>
      </c>
      <c r="AU300" s="19">
        <f t="shared" ca="1" si="143"/>
        <v>911148.95853058272</v>
      </c>
      <c r="AV300" s="19">
        <f t="shared" ca="1" si="143"/>
        <v>912533.96838421223</v>
      </c>
      <c r="AW300" s="19" t="str">
        <f t="shared" ca="1" si="143"/>
        <v/>
      </c>
      <c r="AX300" s="19" t="str">
        <f t="shared" ca="1" si="139"/>
        <v/>
      </c>
      <c r="AY300" s="19" t="str">
        <f t="shared" ca="1" si="139"/>
        <v/>
      </c>
      <c r="AZ300" s="19" t="str">
        <f t="shared" ca="1" si="139"/>
        <v/>
      </c>
      <c r="BA300" s="19" t="str">
        <f t="shared" ca="1" si="139"/>
        <v/>
      </c>
      <c r="BB300" s="19" t="str">
        <f t="shared" ca="1" si="139"/>
        <v/>
      </c>
      <c r="BC300" s="19" t="str">
        <f t="shared" ca="1" si="139"/>
        <v/>
      </c>
      <c r="BD300" s="19" t="str">
        <f t="shared" ca="1" si="139"/>
        <v/>
      </c>
      <c r="BE300" s="19" t="str">
        <f t="shared" ca="1" si="139"/>
        <v/>
      </c>
      <c r="BF300" s="19" t="str">
        <f t="shared" ca="1" si="139"/>
        <v/>
      </c>
      <c r="BG300" s="19" t="str">
        <f t="shared" ca="1" si="139"/>
        <v/>
      </c>
      <c r="BH300" s="19" t="str">
        <f t="shared" ca="1" si="139"/>
        <v/>
      </c>
      <c r="BI300" s="19" t="str">
        <f t="shared" ca="1" si="139"/>
        <v/>
      </c>
      <c r="BJ300" s="19" t="str">
        <f t="shared" ca="1" si="139"/>
        <v/>
      </c>
      <c r="BK300" s="19" t="str">
        <f t="shared" ca="1" si="139"/>
        <v/>
      </c>
      <c r="BL300" s="19" t="str">
        <f t="shared" ca="1" si="140"/>
        <v/>
      </c>
      <c r="BM300" s="19" t="str">
        <f t="shared" ca="1" si="140"/>
        <v/>
      </c>
      <c r="BN300" s="19" t="str">
        <f t="shared" ca="1" si="140"/>
        <v/>
      </c>
      <c r="BO300" s="19" t="str">
        <f t="shared" ca="1" si="140"/>
        <v/>
      </c>
      <c r="BP300" s="19" t="str">
        <f t="shared" ca="1" si="140"/>
        <v/>
      </c>
      <c r="BQ300" s="20" t="str">
        <f t="shared" ca="1" si="140"/>
        <v/>
      </c>
    </row>
    <row r="301" spans="10:69" x14ac:dyDescent="0.25">
      <c r="J301" s="85">
        <f t="shared" ca="1" si="121"/>
        <v>6446.0150327999991</v>
      </c>
      <c r="K301" s="86">
        <f t="shared" ca="1" si="122"/>
        <v>6139.0619360000001</v>
      </c>
      <c r="L301" s="86">
        <f t="shared" ca="1" si="123"/>
        <v>6139.0619360000001</v>
      </c>
      <c r="M301" s="86">
        <f t="shared" ca="1" si="124"/>
        <v>5568.3101460317448</v>
      </c>
      <c r="N301" s="86">
        <f t="shared" ca="1" si="144"/>
        <v>0</v>
      </c>
      <c r="O301" s="87">
        <f t="shared" ca="1" si="126"/>
        <v>0</v>
      </c>
      <c r="P301" s="48">
        <f t="shared" ca="1" si="137"/>
        <v>24000.112768165076</v>
      </c>
      <c r="Q301" s="49">
        <f t="shared" si="141"/>
        <v>0.98</v>
      </c>
      <c r="R301" s="49">
        <f t="shared" si="142"/>
        <v>0.93</v>
      </c>
      <c r="S301" s="50">
        <f t="array" aca="1" ref="S301" ca="1">IF($U301=0,0,SUM(OFFSET($AH301,0,$W301,1,$U301)/OFFSET($AH$3,0,0,1,$U301)))</f>
        <v>26333.23762142317</v>
      </c>
      <c r="T301" s="51">
        <f t="array" aca="1" ref="T301" ca="1">IF(U301=0,0,SUM(OFFSET(AH301,0,W301,1,U301)))</f>
        <v>28290.607999999997</v>
      </c>
      <c r="U301" s="51">
        <f t="shared" ca="1" si="133"/>
        <v>4</v>
      </c>
      <c r="V301" s="46">
        <f t="shared" ca="1" si="129"/>
        <v>35363.259999999995</v>
      </c>
      <c r="W301" s="52">
        <f t="shared" ca="1" si="138"/>
        <v>5</v>
      </c>
      <c r="X301" s="55">
        <v>65</v>
      </c>
      <c r="Y301" s="19">
        <v>9</v>
      </c>
      <c r="Z301" s="44">
        <v>7.0726519999999996E-3</v>
      </c>
      <c r="AA301" s="17">
        <v>44275</v>
      </c>
      <c r="AB301" s="19">
        <v>80</v>
      </c>
      <c r="AC301" s="19">
        <v>1000000</v>
      </c>
      <c r="AD301" s="18" t="s">
        <v>23</v>
      </c>
      <c r="AE301" s="18" t="s">
        <v>20</v>
      </c>
      <c r="AF301" s="20">
        <f t="shared" ca="1" si="131"/>
        <v>63653.868000000002</v>
      </c>
      <c r="AG301" s="40"/>
      <c r="AH301" s="19">
        <f t="shared" ca="1" si="143"/>
        <v>7072.6519999999991</v>
      </c>
      <c r="AI301" s="19">
        <f t="shared" ca="1" si="143"/>
        <v>7072.6519999999991</v>
      </c>
      <c r="AJ301" s="19">
        <f t="shared" ca="1" si="143"/>
        <v>7072.6519999999991</v>
      </c>
      <c r="AK301" s="19">
        <f t="shared" ca="1" si="143"/>
        <v>7072.6519999999991</v>
      </c>
      <c r="AL301" s="19">
        <f t="shared" ca="1" si="143"/>
        <v>7072.6519999999991</v>
      </c>
      <c r="AM301" s="19">
        <f t="shared" ca="1" si="143"/>
        <v>7072.6519999999991</v>
      </c>
      <c r="AN301" s="19">
        <f t="shared" ca="1" si="143"/>
        <v>7072.6519999999991</v>
      </c>
      <c r="AO301" s="19">
        <f t="shared" ca="1" si="143"/>
        <v>7072.6519999999991</v>
      </c>
      <c r="AP301" s="19">
        <f t="shared" ca="1" si="143"/>
        <v>7072.6519999999991</v>
      </c>
      <c r="AQ301" s="19" t="str">
        <f t="shared" ca="1" si="143"/>
        <v/>
      </c>
      <c r="AR301" s="19" t="str">
        <f t="shared" ca="1" si="143"/>
        <v/>
      </c>
      <c r="AS301" s="19" t="str">
        <f t="shared" ca="1" si="143"/>
        <v/>
      </c>
      <c r="AT301" s="19" t="str">
        <f t="shared" ca="1" si="143"/>
        <v/>
      </c>
      <c r="AU301" s="19" t="str">
        <f t="shared" ca="1" si="143"/>
        <v/>
      </c>
      <c r="AV301" s="19" t="str">
        <f t="shared" ca="1" si="143"/>
        <v/>
      </c>
      <c r="AW301" s="19" t="str">
        <f t="shared" ca="1" si="143"/>
        <v/>
      </c>
      <c r="AX301" s="19" t="str">
        <f t="shared" ca="1" si="139"/>
        <v/>
      </c>
      <c r="AY301" s="19" t="str">
        <f t="shared" ca="1" si="139"/>
        <v/>
      </c>
      <c r="AZ301" s="19" t="str">
        <f t="shared" ca="1" si="139"/>
        <v/>
      </c>
      <c r="BA301" s="19" t="str">
        <f t="shared" ca="1" si="139"/>
        <v/>
      </c>
      <c r="BB301" s="19" t="str">
        <f t="shared" ca="1" si="139"/>
        <v/>
      </c>
      <c r="BC301" s="19" t="str">
        <f t="shared" ca="1" si="139"/>
        <v/>
      </c>
      <c r="BD301" s="19" t="str">
        <f t="shared" ca="1" si="139"/>
        <v/>
      </c>
      <c r="BE301" s="19" t="str">
        <f t="shared" ca="1" si="139"/>
        <v/>
      </c>
      <c r="BF301" s="19" t="str">
        <f t="shared" ca="1" si="139"/>
        <v/>
      </c>
      <c r="BG301" s="19" t="str">
        <f t="shared" ca="1" si="139"/>
        <v/>
      </c>
      <c r="BH301" s="19" t="str">
        <f t="shared" ca="1" si="139"/>
        <v/>
      </c>
      <c r="BI301" s="19" t="str">
        <f t="shared" ca="1" si="139"/>
        <v/>
      </c>
      <c r="BJ301" s="19" t="str">
        <f t="shared" ca="1" si="139"/>
        <v/>
      </c>
      <c r="BK301" s="19" t="str">
        <f t="shared" ca="1" si="139"/>
        <v/>
      </c>
      <c r="BL301" s="19" t="str">
        <f t="shared" ca="1" si="140"/>
        <v/>
      </c>
      <c r="BM301" s="19" t="str">
        <f t="shared" ca="1" si="140"/>
        <v/>
      </c>
      <c r="BN301" s="19" t="str">
        <f t="shared" ca="1" si="140"/>
        <v/>
      </c>
      <c r="BO301" s="19" t="str">
        <f t="shared" ca="1" si="140"/>
        <v/>
      </c>
      <c r="BP301" s="19" t="str">
        <f t="shared" ca="1" si="140"/>
        <v/>
      </c>
      <c r="BQ301" s="20" t="str">
        <f t="shared" ca="1" si="140"/>
        <v/>
      </c>
    </row>
    <row r="302" spans="10:69" x14ac:dyDescent="0.25">
      <c r="J302" s="85">
        <f t="shared" ca="1" si="121"/>
        <v>46453.800145889618</v>
      </c>
      <c r="K302" s="86">
        <f t="shared" ca="1" si="122"/>
        <v>44323.250804402967</v>
      </c>
      <c r="L302" s="86">
        <f t="shared" ca="1" si="123"/>
        <v>44323.250804402967</v>
      </c>
      <c r="M302" s="86">
        <f t="shared" ca="1" si="124"/>
        <v>40346.357705742375</v>
      </c>
      <c r="N302" s="86">
        <f t="shared" ca="1" si="144"/>
        <v>38491.782769689278</v>
      </c>
      <c r="O302" s="87">
        <f t="shared" ca="1" si="126"/>
        <v>36720.591640999497</v>
      </c>
      <c r="P302" s="48">
        <f t="shared" ca="1" si="137"/>
        <v>556123.56673294911</v>
      </c>
      <c r="Q302" s="49">
        <f t="shared" si="141"/>
        <v>0.98</v>
      </c>
      <c r="R302" s="49">
        <f t="shared" si="142"/>
        <v>0.97</v>
      </c>
      <c r="S302" s="50">
        <f t="array" aca="1" ref="S302" ca="1">IF($U302=0,0,SUM(OFFSET($AH302,0,$W302,1,$U302)/OFFSET($AH$3,0,0,1,$U302)))</f>
        <v>585023.73946239124</v>
      </c>
      <c r="T302" s="51">
        <f t="array" aca="1" ref="T302" ca="1">IF(U302=0,0,SUM(OFFSET(AH302,0,W302,1,U302)))</f>
        <v>841625.82519376767</v>
      </c>
      <c r="U302" s="51">
        <f t="shared" ca="1" si="133"/>
        <v>17</v>
      </c>
      <c r="V302" s="46">
        <f t="shared" ca="1" si="129"/>
        <v>244526.76669378998</v>
      </c>
      <c r="W302" s="52">
        <f t="shared" ca="1" si="138"/>
        <v>5</v>
      </c>
      <c r="X302" s="55">
        <v>320</v>
      </c>
      <c r="Y302" s="19">
        <v>22</v>
      </c>
      <c r="Z302" s="44">
        <v>6.5973289999999999E-3</v>
      </c>
      <c r="AA302" s="17">
        <v>44275</v>
      </c>
      <c r="AB302" s="19">
        <v>80</v>
      </c>
      <c r="AC302" s="19">
        <v>100000</v>
      </c>
      <c r="AD302" s="18" t="s">
        <v>17</v>
      </c>
      <c r="AE302" s="18" t="s">
        <v>20</v>
      </c>
      <c r="AF302" s="20">
        <f t="shared" ca="1" si="131"/>
        <v>1086152.5918875579</v>
      </c>
      <c r="AG302" s="40"/>
      <c r="AH302" s="19">
        <f t="shared" ca="1" si="143"/>
        <v>50304.03986538999</v>
      </c>
      <c r="AI302" s="19">
        <f t="shared" ca="1" si="143"/>
        <v>48607.668659620002</v>
      </c>
      <c r="AJ302" s="19">
        <f t="shared" ca="1" si="143"/>
        <v>47646.96561064</v>
      </c>
      <c r="AK302" s="19">
        <f t="shared" ca="1" si="143"/>
        <v>49048.700103269999</v>
      </c>
      <c r="AL302" s="19">
        <f t="shared" ca="1" si="143"/>
        <v>48919.392454869994</v>
      </c>
      <c r="AM302" s="19">
        <f t="shared" ca="1" si="143"/>
        <v>48867.873075835909</v>
      </c>
      <c r="AN302" s="19">
        <f t="shared" ca="1" si="143"/>
        <v>48957.935350960572</v>
      </c>
      <c r="AO302" s="19">
        <f t="shared" ca="1" si="143"/>
        <v>49048.245287306185</v>
      </c>
      <c r="AP302" s="19">
        <f t="shared" ca="1" si="143"/>
        <v>49133.128907121849</v>
      </c>
      <c r="AQ302" s="19">
        <f t="shared" ca="1" si="143"/>
        <v>49218.391047969315</v>
      </c>
      <c r="AR302" s="19">
        <f t="shared" ca="1" si="143"/>
        <v>49301.298206921187</v>
      </c>
      <c r="AS302" s="19">
        <f t="shared" ca="1" si="143"/>
        <v>49374.263447329235</v>
      </c>
      <c r="AT302" s="19">
        <f t="shared" ca="1" si="143"/>
        <v>49453.030023583829</v>
      </c>
      <c r="AU302" s="19">
        <f t="shared" ca="1" si="143"/>
        <v>49527.33705200276</v>
      </c>
      <c r="AV302" s="19">
        <f t="shared" ca="1" si="143"/>
        <v>49602.236205661888</v>
      </c>
      <c r="AW302" s="19">
        <f t="shared" ca="1" si="143"/>
        <v>49672.982229441928</v>
      </c>
      <c r="AX302" s="19">
        <f t="shared" ca="1" si="139"/>
        <v>49744.375982500285</v>
      </c>
      <c r="AY302" s="19">
        <f t="shared" ca="1" si="139"/>
        <v>49814.111131000245</v>
      </c>
      <c r="AZ302" s="19">
        <f t="shared" ca="1" si="139"/>
        <v>49880.088526822277</v>
      </c>
      <c r="BA302" s="19">
        <f t="shared" ca="1" si="139"/>
        <v>49946.775160844496</v>
      </c>
      <c r="BB302" s="19">
        <f t="shared" ca="1" si="139"/>
        <v>50009.930028836214</v>
      </c>
      <c r="BC302" s="19">
        <f t="shared" ca="1" si="139"/>
        <v>50073.823529629546</v>
      </c>
      <c r="BD302" s="19" t="str">
        <f t="shared" ca="1" si="139"/>
        <v/>
      </c>
      <c r="BE302" s="19" t="str">
        <f t="shared" ca="1" si="139"/>
        <v/>
      </c>
      <c r="BF302" s="19" t="str">
        <f t="shared" ca="1" si="139"/>
        <v/>
      </c>
      <c r="BG302" s="19" t="str">
        <f t="shared" ca="1" si="139"/>
        <v/>
      </c>
      <c r="BH302" s="19" t="str">
        <f t="shared" ca="1" si="139"/>
        <v/>
      </c>
      <c r="BI302" s="19" t="str">
        <f t="shared" ca="1" si="139"/>
        <v/>
      </c>
      <c r="BJ302" s="19" t="str">
        <f t="shared" ca="1" si="139"/>
        <v/>
      </c>
      <c r="BK302" s="19" t="str">
        <f t="shared" ca="1" si="139"/>
        <v/>
      </c>
      <c r="BL302" s="19" t="str">
        <f t="shared" ca="1" si="140"/>
        <v/>
      </c>
      <c r="BM302" s="19" t="str">
        <f t="shared" ca="1" si="140"/>
        <v/>
      </c>
      <c r="BN302" s="19" t="str">
        <f t="shared" ca="1" si="140"/>
        <v/>
      </c>
      <c r="BO302" s="19" t="str">
        <f t="shared" ca="1" si="140"/>
        <v/>
      </c>
      <c r="BP302" s="19" t="str">
        <f t="shared" ca="1" si="140"/>
        <v/>
      </c>
      <c r="BQ302" s="20" t="str">
        <f t="shared" ca="1" si="140"/>
        <v/>
      </c>
    </row>
    <row r="303" spans="10:69" x14ac:dyDescent="0.25">
      <c r="J303" s="85">
        <f t="shared" ca="1" si="121"/>
        <v>1350514.0930907987</v>
      </c>
      <c r="K303" s="86">
        <f t="shared" ca="1" si="122"/>
        <v>1288566.8074692846</v>
      </c>
      <c r="L303" s="86">
        <f t="shared" ca="1" si="123"/>
        <v>1288566.8074692846</v>
      </c>
      <c r="M303" s="86">
        <f t="shared" ca="1" si="124"/>
        <v>1172937.7301937714</v>
      </c>
      <c r="N303" s="86">
        <f t="shared" ca="1" si="144"/>
        <v>1119016.417082154</v>
      </c>
      <c r="O303" s="87">
        <f t="shared" ca="1" si="126"/>
        <v>0</v>
      </c>
      <c r="P303" s="48">
        <f t="shared" ca="1" si="137"/>
        <v>6160498.309067484</v>
      </c>
      <c r="Q303" s="49">
        <f t="shared" si="141"/>
        <v>0.98</v>
      </c>
      <c r="R303" s="49">
        <f t="shared" si="142"/>
        <v>0.97</v>
      </c>
      <c r="S303" s="50">
        <f t="array" aca="1" ref="S303" ca="1">IF($U303=0,0,SUM(OFFSET($AH303,0,$W303,1,$U303)/OFFSET($AH$3,0,0,1,$U303)))</f>
        <v>6480642.0251078093</v>
      </c>
      <c r="T303" s="51">
        <f t="array" aca="1" ref="T303" ca="1">IF(U303=0,0,SUM(OFFSET(AH303,0,W303,1,U303)))</f>
        <v>7129166.815877107</v>
      </c>
      <c r="U303" s="51">
        <f t="shared" ca="1" si="133"/>
        <v>5</v>
      </c>
      <c r="V303" s="46">
        <f t="shared" ca="1" si="129"/>
        <v>7110642.2154664816</v>
      </c>
      <c r="W303" s="52">
        <f t="shared" ca="1" si="138"/>
        <v>5</v>
      </c>
      <c r="X303" s="55">
        <v>290</v>
      </c>
      <c r="Y303" s="19">
        <v>10</v>
      </c>
      <c r="Z303" s="44">
        <v>3.8352606999999997E-2</v>
      </c>
      <c r="AA303" s="17">
        <v>44278</v>
      </c>
      <c r="AB303" s="19">
        <v>80</v>
      </c>
      <c r="AC303" s="19">
        <v>500000</v>
      </c>
      <c r="AD303" s="18" t="s">
        <v>17</v>
      </c>
      <c r="AE303" s="18" t="s">
        <v>20</v>
      </c>
      <c r="AF303" s="20">
        <f t="shared" ca="1" si="131"/>
        <v>14239809.031343589</v>
      </c>
      <c r="AG303" s="40"/>
      <c r="AH303" s="19">
        <f t="shared" ca="1" si="143"/>
        <v>1465485.7131859499</v>
      </c>
      <c r="AI303" s="19">
        <f t="shared" ca="1" si="143"/>
        <v>1410998.1644210499</v>
      </c>
      <c r="AJ303" s="19">
        <f t="shared" ca="1" si="143"/>
        <v>1403055.3395113498</v>
      </c>
      <c r="AK303" s="19">
        <f t="shared" ca="1" si="143"/>
        <v>1413188.09828075</v>
      </c>
      <c r="AL303" s="19">
        <f t="shared" ca="1" si="143"/>
        <v>1417914.9000673816</v>
      </c>
      <c r="AM303" s="19">
        <f t="shared" ca="1" si="143"/>
        <v>1420696.5002007142</v>
      </c>
      <c r="AN303" s="19">
        <f t="shared" ca="1" si="143"/>
        <v>1423306.4883681349</v>
      </c>
      <c r="AO303" s="19">
        <f t="shared" ca="1" si="143"/>
        <v>1425923.8854488744</v>
      </c>
      <c r="AP303" s="19">
        <f t="shared" ca="1" si="143"/>
        <v>1428384.2204034976</v>
      </c>
      <c r="AQ303" s="19">
        <f t="shared" ca="1" si="143"/>
        <v>1430855.7214558858</v>
      </c>
      <c r="AR303" s="19" t="str">
        <f t="shared" ca="1" si="143"/>
        <v/>
      </c>
      <c r="AS303" s="19" t="str">
        <f t="shared" ca="1" si="143"/>
        <v/>
      </c>
      <c r="AT303" s="19" t="str">
        <f t="shared" ca="1" si="143"/>
        <v/>
      </c>
      <c r="AU303" s="19" t="str">
        <f t="shared" ca="1" si="143"/>
        <v/>
      </c>
      <c r="AV303" s="19" t="str">
        <f t="shared" ca="1" si="143"/>
        <v/>
      </c>
      <c r="AW303" s="19" t="str">
        <f t="shared" ca="1" si="143"/>
        <v/>
      </c>
      <c r="AX303" s="19" t="str">
        <f t="shared" ca="1" si="139"/>
        <v/>
      </c>
      <c r="AY303" s="19" t="str">
        <f t="shared" ca="1" si="139"/>
        <v/>
      </c>
      <c r="AZ303" s="19" t="str">
        <f t="shared" ca="1" si="139"/>
        <v/>
      </c>
      <c r="BA303" s="19" t="str">
        <f t="shared" ca="1" si="139"/>
        <v/>
      </c>
      <c r="BB303" s="19" t="str">
        <f t="shared" ca="1" si="139"/>
        <v/>
      </c>
      <c r="BC303" s="19" t="str">
        <f t="shared" ca="1" si="139"/>
        <v/>
      </c>
      <c r="BD303" s="19" t="str">
        <f t="shared" ca="1" si="139"/>
        <v/>
      </c>
      <c r="BE303" s="19" t="str">
        <f t="shared" ca="1" si="139"/>
        <v/>
      </c>
      <c r="BF303" s="19" t="str">
        <f t="shared" ca="1" si="139"/>
        <v/>
      </c>
      <c r="BG303" s="19" t="str">
        <f t="shared" ca="1" si="139"/>
        <v/>
      </c>
      <c r="BH303" s="19" t="str">
        <f t="shared" ca="1" si="139"/>
        <v/>
      </c>
      <c r="BI303" s="19" t="str">
        <f t="shared" ca="1" si="139"/>
        <v/>
      </c>
      <c r="BJ303" s="19" t="str">
        <f t="shared" ca="1" si="139"/>
        <v/>
      </c>
      <c r="BK303" s="19" t="str">
        <f t="shared" ca="1" si="139"/>
        <v/>
      </c>
      <c r="BL303" s="19" t="str">
        <f t="shared" ca="1" si="140"/>
        <v/>
      </c>
      <c r="BM303" s="19" t="str">
        <f t="shared" ca="1" si="140"/>
        <v/>
      </c>
      <c r="BN303" s="19" t="str">
        <f t="shared" ca="1" si="140"/>
        <v/>
      </c>
      <c r="BO303" s="19" t="str">
        <f t="shared" ca="1" si="140"/>
        <v/>
      </c>
      <c r="BP303" s="19" t="str">
        <f t="shared" ca="1" si="140"/>
        <v/>
      </c>
      <c r="BQ303" s="20" t="str">
        <f t="shared" ca="1" si="140"/>
        <v/>
      </c>
    </row>
    <row r="304" spans="10:69" x14ac:dyDescent="0.25">
      <c r="J304" s="85">
        <f t="shared" ca="1" si="121"/>
        <v>471050.59214017243</v>
      </c>
      <c r="K304" s="86">
        <f t="shared" ca="1" si="122"/>
        <v>449462.51873667352</v>
      </c>
      <c r="L304" s="86">
        <f t="shared" ca="1" si="123"/>
        <v>449462.51873667352</v>
      </c>
      <c r="M304" s="86">
        <f t="shared" ca="1" si="124"/>
        <v>409161.80324258102</v>
      </c>
      <c r="N304" s="86">
        <f t="shared" ca="1" si="144"/>
        <v>390366.17673064861</v>
      </c>
      <c r="O304" s="87">
        <f t="shared" ca="1" si="126"/>
        <v>372414.40513919049</v>
      </c>
      <c r="P304" s="48">
        <f t="shared" ca="1" si="137"/>
        <v>6052363.1830795109</v>
      </c>
      <c r="Q304" s="49">
        <f t="shared" si="141"/>
        <v>1</v>
      </c>
      <c r="R304" s="49">
        <f t="shared" si="142"/>
        <v>0.97</v>
      </c>
      <c r="S304" s="50">
        <f t="array" aca="1" ref="S304" ca="1">IF($U304=0,0,SUM(OFFSET($AH304,0,$W304,1,$U304)/OFFSET($AH$3,0,0,1,$U304)))</f>
        <v>6239549.6732778465</v>
      </c>
      <c r="T304" s="51">
        <f t="array" aca="1" ref="T304" ca="1">IF(U304=0,0,SUM(OFFSET(AH304,0,W304,1,U304)))</f>
        <v>9362857.2830804493</v>
      </c>
      <c r="U304" s="51">
        <f t="shared" ca="1" si="133"/>
        <v>19</v>
      </c>
      <c r="V304" s="46">
        <f t="shared" ca="1" si="129"/>
        <v>1930534.0447226001</v>
      </c>
      <c r="W304" s="52">
        <f t="shared" ca="1" si="138"/>
        <v>4</v>
      </c>
      <c r="X304" s="55">
        <v>253</v>
      </c>
      <c r="Y304" s="19">
        <v>23</v>
      </c>
      <c r="Z304" s="44">
        <v>2.6253839000000001E-2</v>
      </c>
      <c r="AA304" s="17">
        <v>44288</v>
      </c>
      <c r="AB304" s="19">
        <v>57</v>
      </c>
      <c r="AC304" s="19">
        <v>250000</v>
      </c>
      <c r="AD304" s="18" t="s">
        <v>17</v>
      </c>
      <c r="AE304" s="18" t="s">
        <v>24</v>
      </c>
      <c r="AF304" s="20">
        <f t="shared" ca="1" si="131"/>
        <v>11293391.327803047</v>
      </c>
      <c r="AG304" s="40"/>
      <c r="AH304" s="19">
        <f t="shared" ca="1" si="143"/>
        <v>491242.80133472505</v>
      </c>
      <c r="AI304" s="19">
        <f t="shared" ca="1" si="143"/>
        <v>480715.01189572504</v>
      </c>
      <c r="AJ304" s="19">
        <f t="shared" ca="1" si="143"/>
        <v>478532.66152885003</v>
      </c>
      <c r="AK304" s="19">
        <f t="shared" ca="1" si="143"/>
        <v>480043.56996330008</v>
      </c>
      <c r="AL304" s="19">
        <f t="shared" ca="1" si="143"/>
        <v>485619.16715481697</v>
      </c>
      <c r="AM304" s="19">
        <f t="shared" ca="1" si="143"/>
        <v>486531.5924469147</v>
      </c>
      <c r="AN304" s="19">
        <f t="shared" ca="1" si="143"/>
        <v>487446.03064558405</v>
      </c>
      <c r="AO304" s="19">
        <f t="shared" ca="1" si="143"/>
        <v>488305.08502958034</v>
      </c>
      <c r="AP304" s="19">
        <f t="shared" ca="1" si="143"/>
        <v>489167.5542316577</v>
      </c>
      <c r="AQ304" s="19">
        <f t="shared" ca="1" si="143"/>
        <v>490005.81328716921</v>
      </c>
      <c r="AR304" s="19">
        <f t="shared" ca="1" si="143"/>
        <v>490743.2433023756</v>
      </c>
      <c r="AS304" s="19">
        <f t="shared" ca="1" si="143"/>
        <v>491538.98985848762</v>
      </c>
      <c r="AT304" s="19">
        <f t="shared" ca="1" si="143"/>
        <v>492289.39110136422</v>
      </c>
      <c r="AU304" s="19">
        <f t="shared" ca="1" si="143"/>
        <v>493045.4922007728</v>
      </c>
      <c r="AV304" s="19">
        <f t="shared" ca="1" si="143"/>
        <v>493759.41619492439</v>
      </c>
      <c r="AW304" s="19">
        <f t="shared" ca="1" si="143"/>
        <v>494479.63495336287</v>
      </c>
      <c r="AX304" s="19">
        <f t="shared" ca="1" si="139"/>
        <v>495182.89292948734</v>
      </c>
      <c r="AY304" s="19">
        <f t="shared" ca="1" si="139"/>
        <v>495848.05178847048</v>
      </c>
      <c r="AZ304" s="19">
        <f t="shared" ca="1" si="139"/>
        <v>496520.16461621498</v>
      </c>
      <c r="BA304" s="19">
        <f t="shared" ca="1" si="139"/>
        <v>497156.50399348687</v>
      </c>
      <c r="BB304" s="19">
        <f t="shared" ca="1" si="139"/>
        <v>497800.1134312494</v>
      </c>
      <c r="BC304" s="19">
        <f t="shared" ca="1" si="139"/>
        <v>498430.14451684459</v>
      </c>
      <c r="BD304" s="19">
        <f t="shared" ca="1" si="139"/>
        <v>498988.00139768416</v>
      </c>
      <c r="BE304" s="19" t="str">
        <f t="shared" ca="1" si="139"/>
        <v/>
      </c>
      <c r="BF304" s="19" t="str">
        <f t="shared" ca="1" si="139"/>
        <v/>
      </c>
      <c r="BG304" s="19" t="str">
        <f t="shared" ca="1" si="139"/>
        <v/>
      </c>
      <c r="BH304" s="19" t="str">
        <f t="shared" ca="1" si="139"/>
        <v/>
      </c>
      <c r="BI304" s="19" t="str">
        <f t="shared" ca="1" si="139"/>
        <v/>
      </c>
      <c r="BJ304" s="19" t="str">
        <f t="shared" ca="1" si="139"/>
        <v/>
      </c>
      <c r="BK304" s="19" t="str">
        <f t="shared" ca="1" si="139"/>
        <v/>
      </c>
      <c r="BL304" s="19" t="str">
        <f t="shared" ca="1" si="140"/>
        <v/>
      </c>
      <c r="BM304" s="19" t="str">
        <f t="shared" ca="1" si="140"/>
        <v/>
      </c>
      <c r="BN304" s="19" t="str">
        <f t="shared" ca="1" si="140"/>
        <v/>
      </c>
      <c r="BO304" s="19" t="str">
        <f t="shared" ca="1" si="140"/>
        <v/>
      </c>
      <c r="BP304" s="19" t="str">
        <f t="shared" ca="1" si="140"/>
        <v/>
      </c>
      <c r="BQ304" s="20" t="str">
        <f t="shared" ca="1" si="140"/>
        <v/>
      </c>
    </row>
    <row r="305" spans="10:69" x14ac:dyDescent="0.25">
      <c r="J305" s="85">
        <f t="shared" ca="1" si="121"/>
        <v>177435.15154821638</v>
      </c>
      <c r="K305" s="86">
        <f t="shared" ca="1" si="122"/>
        <v>169300.63896905471</v>
      </c>
      <c r="L305" s="86">
        <f t="shared" ca="1" si="123"/>
        <v>169300.63896905471</v>
      </c>
      <c r="M305" s="86">
        <f t="shared" ca="1" si="124"/>
        <v>154115.82633641944</v>
      </c>
      <c r="N305" s="86">
        <f t="shared" ca="1" si="144"/>
        <v>147034.18597132203</v>
      </c>
      <c r="O305" s="87">
        <f t="shared" ca="1" si="126"/>
        <v>140270.69179047161</v>
      </c>
      <c r="P305" s="48">
        <f t="shared" ca="1" si="137"/>
        <v>2867825.5090257525</v>
      </c>
      <c r="Q305" s="49">
        <f t="shared" si="141"/>
        <v>1</v>
      </c>
      <c r="R305" s="49">
        <f t="shared" si="142"/>
        <v>0.97</v>
      </c>
      <c r="S305" s="50">
        <f t="array" aca="1" ref="S305" ca="1">IF($U305=0,0,SUM(OFFSET($AH305,0,$W305,1,$U305)/OFFSET($AH$3,0,0,1,$U305)))</f>
        <v>2956521.1433255184</v>
      </c>
      <c r="T305" s="51">
        <f t="array" aca="1" ref="T305" ca="1">IF(U305=0,0,SUM(OFFSET(AH305,0,W305,1,U305)))</f>
        <v>5417284.69270672</v>
      </c>
      <c r="U305" s="51">
        <f t="shared" ca="1" si="133"/>
        <v>29</v>
      </c>
      <c r="V305" s="46">
        <f t="shared" ca="1" si="129"/>
        <v>726977.49766769994</v>
      </c>
      <c r="W305" s="52">
        <f t="shared" ca="1" si="138"/>
        <v>4</v>
      </c>
      <c r="X305" s="55">
        <v>262</v>
      </c>
      <c r="Y305" s="19">
        <v>33</v>
      </c>
      <c r="Z305" s="44">
        <v>2.4710693999999998E-2</v>
      </c>
      <c r="AA305" s="17">
        <v>44296</v>
      </c>
      <c r="AB305" s="19">
        <v>57</v>
      </c>
      <c r="AC305" s="19">
        <v>100000</v>
      </c>
      <c r="AD305" s="18" t="s">
        <v>17</v>
      </c>
      <c r="AE305" s="18" t="s">
        <v>24</v>
      </c>
      <c r="AF305" s="20">
        <f t="shared" ca="1" si="131"/>
        <v>6144262.190374421</v>
      </c>
      <c r="AG305" s="40"/>
      <c r="AH305" s="19">
        <f t="shared" ca="1" si="143"/>
        <v>183198.41342861997</v>
      </c>
      <c r="AI305" s="19">
        <f t="shared" ca="1" si="143"/>
        <v>178121.84845325997</v>
      </c>
      <c r="AJ305" s="19">
        <f t="shared" ca="1" si="143"/>
        <v>184014.3605445</v>
      </c>
      <c r="AK305" s="19">
        <f t="shared" ca="1" si="143"/>
        <v>181642.87524132</v>
      </c>
      <c r="AL305" s="19">
        <f t="shared" ca="1" si="143"/>
        <v>182922.83664764574</v>
      </c>
      <c r="AM305" s="19">
        <f t="shared" ca="1" si="143"/>
        <v>183263.57826547159</v>
      </c>
      <c r="AN305" s="19">
        <f t="shared" ca="1" si="143"/>
        <v>183605.15475338334</v>
      </c>
      <c r="AO305" s="19">
        <f t="shared" ca="1" si="143"/>
        <v>183926.11697185319</v>
      </c>
      <c r="AP305" s="19">
        <f t="shared" ca="1" si="143"/>
        <v>184248.42475443738</v>
      </c>
      <c r="AQ305" s="19">
        <f t="shared" ca="1" si="143"/>
        <v>184561.7501972155</v>
      </c>
      <c r="AR305" s="19">
        <f t="shared" ca="1" si="143"/>
        <v>184837.43928061432</v>
      </c>
      <c r="AS305" s="19">
        <f t="shared" ca="1" si="143"/>
        <v>185134.98289146597</v>
      </c>
      <c r="AT305" s="19">
        <f t="shared" ca="1" si="143"/>
        <v>185415.62007755178</v>
      </c>
      <c r="AU305" s="19">
        <f t="shared" ca="1" si="143"/>
        <v>185698.43579867907</v>
      </c>
      <c r="AV305" s="19">
        <f t="shared" ca="1" si="143"/>
        <v>185965.51754599976</v>
      </c>
      <c r="AW305" s="19">
        <f t="shared" ca="1" si="143"/>
        <v>186234.9946884246</v>
      </c>
      <c r="AX305" s="19">
        <f t="shared" ca="1" si="139"/>
        <v>186498.16411975521</v>
      </c>
      <c r="AY305" s="19">
        <f t="shared" ca="1" si="139"/>
        <v>186747.11036777819</v>
      </c>
      <c r="AZ305" s="19">
        <f t="shared" ca="1" si="139"/>
        <v>186998.69213707233</v>
      </c>
      <c r="BA305" s="19">
        <f t="shared" ca="1" si="139"/>
        <v>187236.91318532522</v>
      </c>
      <c r="BB305" s="19">
        <f t="shared" ca="1" si="139"/>
        <v>187477.88473086749</v>
      </c>
      <c r="BC305" s="19">
        <f t="shared" ca="1" si="139"/>
        <v>187713.79998407871</v>
      </c>
      <c r="BD305" s="19">
        <f t="shared" ca="1" si="139"/>
        <v>187922.71187377357</v>
      </c>
      <c r="BE305" s="19">
        <f t="shared" ca="1" si="139"/>
        <v>188149.56760001325</v>
      </c>
      <c r="BF305" s="19">
        <f t="shared" ca="1" si="139"/>
        <v>188364.83160100837</v>
      </c>
      <c r="BG305" s="19">
        <f t="shared" ca="1" si="139"/>
        <v>188583.0243631698</v>
      </c>
      <c r="BH305" s="19">
        <f t="shared" ca="1" si="139"/>
        <v>188790.22211002177</v>
      </c>
      <c r="BI305" s="19">
        <f t="shared" ca="1" si="139"/>
        <v>189000.38921745465</v>
      </c>
      <c r="BJ305" s="19">
        <f t="shared" ca="1" si="139"/>
        <v>189206.69982926516</v>
      </c>
      <c r="BK305" s="19">
        <f t="shared" ca="1" si="139"/>
        <v>189402.81432809422</v>
      </c>
      <c r="BL305" s="19">
        <f t="shared" ca="1" si="140"/>
        <v>189601.93521294073</v>
      </c>
      <c r="BM305" s="19">
        <f t="shared" ca="1" si="140"/>
        <v>189791.33238430301</v>
      </c>
      <c r="BN305" s="19">
        <f t="shared" ca="1" si="140"/>
        <v>189983.7477890554</v>
      </c>
      <c r="BO305" s="19" t="str">
        <f t="shared" ca="1" si="140"/>
        <v/>
      </c>
      <c r="BP305" s="19" t="str">
        <f t="shared" ca="1" si="140"/>
        <v/>
      </c>
      <c r="BQ305" s="20" t="str">
        <f t="shared" ca="1" si="140"/>
        <v/>
      </c>
    </row>
    <row r="306" spans="10:69" x14ac:dyDescent="0.25">
      <c r="J306" s="85">
        <f t="shared" ca="1" si="121"/>
        <v>64501.737993285344</v>
      </c>
      <c r="K306" s="86">
        <f t="shared" ca="1" si="122"/>
        <v>61572.18022892352</v>
      </c>
      <c r="L306" s="86">
        <f t="shared" ca="1" si="123"/>
        <v>61572.18022892352</v>
      </c>
      <c r="M306" s="86">
        <f t="shared" ca="1" si="124"/>
        <v>56098.158070584039</v>
      </c>
      <c r="N306" s="86">
        <f t="shared" ca="1" si="144"/>
        <v>53542.827934539164</v>
      </c>
      <c r="O306" s="87">
        <f t="shared" ca="1" si="126"/>
        <v>51100.582266268473</v>
      </c>
      <c r="P306" s="48">
        <f t="shared" ca="1" si="137"/>
        <v>743904.11472640105</v>
      </c>
      <c r="Q306" s="49">
        <f t="shared" si="141"/>
        <v>0.98</v>
      </c>
      <c r="R306" s="49">
        <f t="shared" si="142"/>
        <v>0.5</v>
      </c>
      <c r="S306" s="50">
        <f t="array" aca="1" ref="S306" ca="1">IF($U306=0,0,SUM(OFFSET($AH306,0,$W306,1,$U306)/OFFSET($AH$3,0,0,1,$U306)))</f>
        <v>1518171.6627069409</v>
      </c>
      <c r="T306" s="51">
        <f t="array" aca="1" ref="T306" ca="1">IF(U306=0,0,SUM(OFFSET(AH306,0,W306,1,U306)))</f>
        <v>2138797.712804548</v>
      </c>
      <c r="U306" s="51">
        <f t="shared" ca="1" si="133"/>
        <v>16</v>
      </c>
      <c r="V306" s="46">
        <f t="shared" ca="1" si="129"/>
        <v>535290.68766887998</v>
      </c>
      <c r="W306" s="52">
        <f t="shared" ca="1" si="138"/>
        <v>4</v>
      </c>
      <c r="X306" s="55">
        <v>180</v>
      </c>
      <c r="Y306" s="19">
        <v>20</v>
      </c>
      <c r="Z306" s="44">
        <v>1.5202940999999999E-2</v>
      </c>
      <c r="AA306" s="17">
        <v>44298</v>
      </c>
      <c r="AB306" s="19">
        <v>80</v>
      </c>
      <c r="AC306" s="19">
        <v>100000</v>
      </c>
      <c r="AD306" s="18" t="s">
        <v>19</v>
      </c>
      <c r="AE306" s="18" t="s">
        <v>20</v>
      </c>
      <c r="AF306" s="20">
        <f t="shared" ca="1" si="131"/>
        <v>2674088.400473428</v>
      </c>
      <c r="AG306" s="40"/>
      <c r="AH306" s="19">
        <f t="shared" ca="1" si="143"/>
        <v>136832.55017639999</v>
      </c>
      <c r="AI306" s="19">
        <f t="shared" ca="1" si="143"/>
        <v>132763.33098833999</v>
      </c>
      <c r="AJ306" s="19">
        <f t="shared" ca="1" si="143"/>
        <v>133998.26588577</v>
      </c>
      <c r="AK306" s="19">
        <f t="shared" ca="1" si="143"/>
        <v>131696.54061837</v>
      </c>
      <c r="AL306" s="19">
        <f t="shared" ca="1" si="143"/>
        <v>131636.19998629662</v>
      </c>
      <c r="AM306" s="19">
        <f t="shared" ca="1" si="143"/>
        <v>131940.38620483613</v>
      </c>
      <c r="AN306" s="19">
        <f t="shared" ca="1" si="143"/>
        <v>132245.33610465485</v>
      </c>
      <c r="AO306" s="19">
        <f t="shared" ca="1" si="143"/>
        <v>132531.89844175481</v>
      </c>
      <c r="AP306" s="19">
        <f t="shared" ca="1" si="143"/>
        <v>132819.67754511622</v>
      </c>
      <c r="AQ306" s="19">
        <f t="shared" ca="1" si="143"/>
        <v>133099.45097847536</v>
      </c>
      <c r="AR306" s="19">
        <f t="shared" ca="1" si="143"/>
        <v>133345.62971436957</v>
      </c>
      <c r="AS306" s="19">
        <f t="shared" ca="1" si="143"/>
        <v>133611.33531344647</v>
      </c>
      <c r="AT306" s="19">
        <f t="shared" ca="1" si="143"/>
        <v>133861.95436804538</v>
      </c>
      <c r="AU306" s="19">
        <f t="shared" ca="1" si="143"/>
        <v>134114.52931545908</v>
      </c>
      <c r="AV306" s="19">
        <f t="shared" ca="1" si="143"/>
        <v>134353.06202077476</v>
      </c>
      <c r="AW306" s="19">
        <f t="shared" ca="1" si="143"/>
        <v>134593.74304410469</v>
      </c>
      <c r="AX306" s="19">
        <f t="shared" ca="1" si="139"/>
        <v>134828.79888908987</v>
      </c>
      <c r="AY306" s="19">
        <f t="shared" ca="1" si="139"/>
        <v>135051.15852020876</v>
      </c>
      <c r="AZ306" s="19">
        <f t="shared" ca="1" si="139"/>
        <v>135275.87949887573</v>
      </c>
      <c r="BA306" s="19">
        <f t="shared" ca="1" si="139"/>
        <v>135488.67285903977</v>
      </c>
      <c r="BB306" s="19" t="str">
        <f t="shared" ca="1" si="139"/>
        <v/>
      </c>
      <c r="BC306" s="19" t="str">
        <f t="shared" ca="1" si="139"/>
        <v/>
      </c>
      <c r="BD306" s="19" t="str">
        <f t="shared" ca="1" si="139"/>
        <v/>
      </c>
      <c r="BE306" s="19" t="str">
        <f t="shared" ca="1" si="139"/>
        <v/>
      </c>
      <c r="BF306" s="19" t="str">
        <f t="shared" ca="1" si="139"/>
        <v/>
      </c>
      <c r="BG306" s="19" t="str">
        <f t="shared" ca="1" si="139"/>
        <v/>
      </c>
      <c r="BH306" s="19" t="str">
        <f t="shared" ca="1" si="139"/>
        <v/>
      </c>
      <c r="BI306" s="19" t="str">
        <f t="shared" ca="1" si="139"/>
        <v/>
      </c>
      <c r="BJ306" s="19" t="str">
        <f t="shared" ca="1" si="139"/>
        <v/>
      </c>
      <c r="BK306" s="19" t="str">
        <f t="shared" ca="1" si="139"/>
        <v/>
      </c>
      <c r="BL306" s="19" t="str">
        <f t="shared" ca="1" si="140"/>
        <v/>
      </c>
      <c r="BM306" s="19" t="str">
        <f t="shared" ca="1" si="140"/>
        <v/>
      </c>
      <c r="BN306" s="19" t="str">
        <f t="shared" ca="1" si="140"/>
        <v/>
      </c>
      <c r="BO306" s="19" t="str">
        <f t="shared" ca="1" si="140"/>
        <v/>
      </c>
      <c r="BP306" s="19" t="str">
        <f t="shared" ca="1" si="140"/>
        <v/>
      </c>
      <c r="BQ306" s="20" t="str">
        <f t="shared" ca="1" si="140"/>
        <v/>
      </c>
    </row>
    <row r="307" spans="10:69" x14ac:dyDescent="0.25">
      <c r="J307" s="85">
        <f t="shared" ca="1" si="121"/>
        <v>330669.5103910279</v>
      </c>
      <c r="K307" s="86">
        <f t="shared" ca="1" si="122"/>
        <v>315645.57724783447</v>
      </c>
      <c r="L307" s="86">
        <f t="shared" ca="1" si="123"/>
        <v>315645.57724783447</v>
      </c>
      <c r="M307" s="86">
        <f t="shared" ca="1" si="124"/>
        <v>0</v>
      </c>
      <c r="N307" s="86">
        <f t="shared" ca="1" si="144"/>
        <v>0</v>
      </c>
      <c r="O307" s="87">
        <f t="shared" ca="1" si="126"/>
        <v>0</v>
      </c>
      <c r="P307" s="48">
        <f t="shared" ca="1" si="137"/>
        <v>947619.63608722342</v>
      </c>
      <c r="Q307" s="49">
        <f t="shared" si="141"/>
        <v>0.99</v>
      </c>
      <c r="R307" s="49">
        <f t="shared" si="142"/>
        <v>0.5</v>
      </c>
      <c r="S307" s="50">
        <f t="array" aca="1" ref="S307" ca="1">IF($U307=0,0,SUM(OFFSET($AH307,0,$W307,1,$U307)/OFFSET($AH$3,0,0,1,$U307)))</f>
        <v>1914383.1032065121</v>
      </c>
      <c r="T307" s="51">
        <f t="array" aca="1" ref="T307" ca="1">IF(U307=0,0,SUM(OFFSET(AH307,0,W307,1,U307)))</f>
        <v>2008657.8407385298</v>
      </c>
      <c r="U307" s="51">
        <f t="shared" ca="1" si="133"/>
        <v>3</v>
      </c>
      <c r="V307" s="46">
        <f t="shared" ca="1" si="129"/>
        <v>2695636.2274103998</v>
      </c>
      <c r="W307" s="52">
        <f t="shared" ca="1" si="138"/>
        <v>4</v>
      </c>
      <c r="X307" s="55">
        <v>118</v>
      </c>
      <c r="Y307" s="19">
        <v>7</v>
      </c>
      <c r="Z307" s="44">
        <v>3.0843552E-2</v>
      </c>
      <c r="AA307" s="17">
        <v>44305</v>
      </c>
      <c r="AB307" s="19">
        <v>26</v>
      </c>
      <c r="AC307" s="19">
        <v>250000</v>
      </c>
      <c r="AD307" s="18" t="s">
        <v>19</v>
      </c>
      <c r="AE307" s="18" t="s">
        <v>26</v>
      </c>
      <c r="AF307" s="20">
        <f t="shared" ca="1" si="131"/>
        <v>4704294.0681489296</v>
      </c>
      <c r="AG307" s="40"/>
      <c r="AH307" s="19">
        <f t="shared" ca="1" si="143"/>
        <v>693252.78326159995</v>
      </c>
      <c r="AI307" s="19">
        <f t="shared" ca="1" si="143"/>
        <v>663092.41593839996</v>
      </c>
      <c r="AJ307" s="19">
        <f t="shared" ca="1" si="143"/>
        <v>675221.64276240009</v>
      </c>
      <c r="AK307" s="19">
        <f t="shared" ca="1" si="143"/>
        <v>664069.38544799993</v>
      </c>
      <c r="AL307" s="19">
        <f t="shared" ca="1" si="143"/>
        <v>668019.21291116753</v>
      </c>
      <c r="AM307" s="19">
        <f t="shared" ca="1" si="143"/>
        <v>669551.22446510347</v>
      </c>
      <c r="AN307" s="19">
        <f t="shared" ca="1" si="143"/>
        <v>671087.4033622588</v>
      </c>
      <c r="AO307" s="19" t="str">
        <f t="shared" ca="1" si="143"/>
        <v/>
      </c>
      <c r="AP307" s="19" t="str">
        <f t="shared" ca="1" si="143"/>
        <v/>
      </c>
      <c r="AQ307" s="19" t="str">
        <f t="shared" ca="1" si="143"/>
        <v/>
      </c>
      <c r="AR307" s="19" t="str">
        <f t="shared" ca="1" si="143"/>
        <v/>
      </c>
      <c r="AS307" s="19" t="str">
        <f t="shared" ca="1" si="143"/>
        <v/>
      </c>
      <c r="AT307" s="19" t="str">
        <f t="shared" ca="1" si="143"/>
        <v/>
      </c>
      <c r="AU307" s="19" t="str">
        <f t="shared" ca="1" si="143"/>
        <v/>
      </c>
      <c r="AV307" s="19" t="str">
        <f t="shared" ca="1" si="143"/>
        <v/>
      </c>
      <c r="AW307" s="19" t="str">
        <f t="shared" ca="1" si="143"/>
        <v/>
      </c>
      <c r="AX307" s="19" t="str">
        <f t="shared" ca="1" si="139"/>
        <v/>
      </c>
      <c r="AY307" s="19" t="str">
        <f t="shared" ca="1" si="139"/>
        <v/>
      </c>
      <c r="AZ307" s="19" t="str">
        <f t="shared" ca="1" si="139"/>
        <v/>
      </c>
      <c r="BA307" s="19" t="str">
        <f t="shared" ca="1" si="139"/>
        <v/>
      </c>
      <c r="BB307" s="19" t="str">
        <f t="shared" ca="1" si="139"/>
        <v/>
      </c>
      <c r="BC307" s="19" t="str">
        <f t="shared" ca="1" si="139"/>
        <v/>
      </c>
      <c r="BD307" s="19" t="str">
        <f t="shared" ca="1" si="139"/>
        <v/>
      </c>
      <c r="BE307" s="19" t="str">
        <f t="shared" ca="1" si="139"/>
        <v/>
      </c>
      <c r="BF307" s="19" t="str">
        <f t="shared" ca="1" si="139"/>
        <v/>
      </c>
      <c r="BG307" s="19" t="str">
        <f t="shared" ca="1" si="139"/>
        <v/>
      </c>
      <c r="BH307" s="19" t="str">
        <f t="shared" ca="1" si="139"/>
        <v/>
      </c>
      <c r="BI307" s="19" t="str">
        <f t="shared" ca="1" si="139"/>
        <v/>
      </c>
      <c r="BJ307" s="19" t="str">
        <f t="shared" ca="1" si="139"/>
        <v/>
      </c>
      <c r="BK307" s="19" t="str">
        <f t="shared" ca="1" si="139"/>
        <v/>
      </c>
      <c r="BL307" s="19" t="str">
        <f t="shared" ca="1" si="139"/>
        <v/>
      </c>
      <c r="BM307" s="19" t="str">
        <f t="shared" ca="1" si="139"/>
        <v/>
      </c>
      <c r="BN307" s="19" t="str">
        <f t="shared" ca="1" si="140"/>
        <v/>
      </c>
      <c r="BO307" s="19" t="str">
        <f t="shared" ca="1" si="140"/>
        <v/>
      </c>
      <c r="BP307" s="19" t="str">
        <f t="shared" ca="1" si="140"/>
        <v/>
      </c>
      <c r="BQ307" s="20" t="str">
        <f t="shared" ca="1" si="140"/>
        <v/>
      </c>
    </row>
    <row r="308" spans="10:69" x14ac:dyDescent="0.25">
      <c r="J308" s="85">
        <f t="shared" ca="1" si="121"/>
        <v>46021.118587500008</v>
      </c>
      <c r="K308" s="86">
        <f t="shared" ca="1" si="122"/>
        <v>43829.636750000005</v>
      </c>
      <c r="L308" s="86">
        <f t="shared" ca="1" si="123"/>
        <v>43829.636750000005</v>
      </c>
      <c r="M308" s="86">
        <f t="shared" ca="1" si="124"/>
        <v>39754.772562358281</v>
      </c>
      <c r="N308" s="86">
        <f t="shared" ca="1" si="144"/>
        <v>37861.688154626929</v>
      </c>
      <c r="O308" s="87">
        <f t="shared" ca="1" si="126"/>
        <v>36058.750623454216</v>
      </c>
      <c r="P308" s="48">
        <f t="shared" ca="1" si="137"/>
        <v>666780.37688228057</v>
      </c>
      <c r="Q308" s="49">
        <f t="shared" si="141"/>
        <v>1</v>
      </c>
      <c r="R308" s="49">
        <f t="shared" si="142"/>
        <v>0.93</v>
      </c>
      <c r="S308" s="50">
        <f t="array" aca="1" ref="S308" ca="1">IF($U308=0,0,SUM(OFFSET($AH308,0,$W308,1,$U308)/OFFSET($AH$3,0,0,1,$U308)))</f>
        <v>716968.14718524786</v>
      </c>
      <c r="T308" s="51">
        <f t="array" aca="1" ref="T308" ca="1">IF(U308=0,0,SUM(OFFSET(AH308,0,W308,1,U308)))</f>
        <v>1187641.7699999998</v>
      </c>
      <c r="U308" s="51">
        <f t="shared" ca="1" si="133"/>
        <v>24</v>
      </c>
      <c r="V308" s="46">
        <f t="shared" ca="1" si="129"/>
        <v>197940.29500000001</v>
      </c>
      <c r="W308" s="52">
        <f t="shared" ca="1" si="138"/>
        <v>4</v>
      </c>
      <c r="X308" s="55">
        <v>130</v>
      </c>
      <c r="Y308" s="19">
        <v>28</v>
      </c>
      <c r="Z308" s="44">
        <v>2.8277185E-2</v>
      </c>
      <c r="AA308" s="17">
        <v>44308</v>
      </c>
      <c r="AB308" s="19">
        <v>57</v>
      </c>
      <c r="AC308" s="19">
        <v>1750000</v>
      </c>
      <c r="AD308" s="18" t="s">
        <v>23</v>
      </c>
      <c r="AE308" s="18" t="s">
        <v>24</v>
      </c>
      <c r="AF308" s="20">
        <f t="shared" ca="1" si="131"/>
        <v>1385582.0649999997</v>
      </c>
      <c r="AG308" s="40"/>
      <c r="AH308" s="19">
        <f t="shared" ca="1" si="143"/>
        <v>49485.073750000003</v>
      </c>
      <c r="AI308" s="19">
        <f t="shared" ca="1" si="143"/>
        <v>49485.073750000003</v>
      </c>
      <c r="AJ308" s="19">
        <f t="shared" ca="1" si="143"/>
        <v>49485.073750000003</v>
      </c>
      <c r="AK308" s="19">
        <f t="shared" ca="1" si="143"/>
        <v>49485.073750000003</v>
      </c>
      <c r="AL308" s="19">
        <f t="shared" ca="1" si="143"/>
        <v>49485.073750000003</v>
      </c>
      <c r="AM308" s="19">
        <f t="shared" ca="1" si="143"/>
        <v>49485.073750000003</v>
      </c>
      <c r="AN308" s="19">
        <f t="shared" ca="1" si="143"/>
        <v>49485.073750000003</v>
      </c>
      <c r="AO308" s="19">
        <f t="shared" ca="1" si="143"/>
        <v>49485.073750000003</v>
      </c>
      <c r="AP308" s="19">
        <f t="shared" ca="1" si="143"/>
        <v>49485.073750000003</v>
      </c>
      <c r="AQ308" s="19">
        <f t="shared" ca="1" si="143"/>
        <v>49485.073750000003</v>
      </c>
      <c r="AR308" s="19">
        <f t="shared" ca="1" si="143"/>
        <v>49485.073750000003</v>
      </c>
      <c r="AS308" s="19">
        <f t="shared" ca="1" si="143"/>
        <v>49485.073750000003</v>
      </c>
      <c r="AT308" s="19">
        <f t="shared" ca="1" si="143"/>
        <v>49485.073750000003</v>
      </c>
      <c r="AU308" s="19">
        <f t="shared" ca="1" si="143"/>
        <v>49485.073750000003</v>
      </c>
      <c r="AV308" s="19">
        <f t="shared" ca="1" si="143"/>
        <v>49485.073750000003</v>
      </c>
      <c r="AW308" s="19">
        <f t="shared" ca="1" si="143"/>
        <v>49485.073750000003</v>
      </c>
      <c r="AX308" s="19">
        <f t="shared" ca="1" si="139"/>
        <v>49485.073750000003</v>
      </c>
      <c r="AY308" s="19">
        <f t="shared" ca="1" si="139"/>
        <v>49485.073750000003</v>
      </c>
      <c r="AZ308" s="19">
        <f t="shared" ca="1" si="139"/>
        <v>49485.073750000003</v>
      </c>
      <c r="BA308" s="19">
        <f t="shared" ca="1" si="139"/>
        <v>49485.073750000003</v>
      </c>
      <c r="BB308" s="19">
        <f t="shared" ca="1" si="139"/>
        <v>49485.073750000003</v>
      </c>
      <c r="BC308" s="19">
        <f t="shared" ca="1" si="139"/>
        <v>49485.073750000003</v>
      </c>
      <c r="BD308" s="19">
        <f t="shared" ca="1" si="139"/>
        <v>49485.073750000003</v>
      </c>
      <c r="BE308" s="19">
        <f t="shared" ca="1" si="139"/>
        <v>49485.073750000003</v>
      </c>
      <c r="BF308" s="19">
        <f t="shared" ca="1" si="139"/>
        <v>49485.073750000003</v>
      </c>
      <c r="BG308" s="19">
        <f t="shared" ca="1" si="139"/>
        <v>49485.073750000003</v>
      </c>
      <c r="BH308" s="19">
        <f t="shared" ca="1" si="139"/>
        <v>49485.073750000003</v>
      </c>
      <c r="BI308" s="19">
        <f t="shared" ca="1" si="139"/>
        <v>49485.073750000003</v>
      </c>
      <c r="BJ308" s="19" t="str">
        <f t="shared" ca="1" si="139"/>
        <v/>
      </c>
      <c r="BK308" s="19" t="str">
        <f t="shared" ca="1" si="139"/>
        <v/>
      </c>
      <c r="BL308" s="19" t="str">
        <f t="shared" ca="1" si="139"/>
        <v/>
      </c>
      <c r="BM308" s="19" t="str">
        <f t="shared" ca="1" si="139"/>
        <v/>
      </c>
      <c r="BN308" s="19" t="str">
        <f t="shared" ca="1" si="140"/>
        <v/>
      </c>
      <c r="BO308" s="19" t="str">
        <f t="shared" ca="1" si="140"/>
        <v/>
      </c>
      <c r="BP308" s="19" t="str">
        <f t="shared" ca="1" si="140"/>
        <v/>
      </c>
      <c r="BQ308" s="20" t="str">
        <f t="shared" ca="1" si="140"/>
        <v/>
      </c>
    </row>
    <row r="309" spans="10:69" x14ac:dyDescent="0.25">
      <c r="J309" s="85">
        <f t="shared" ca="1" si="121"/>
        <v>0</v>
      </c>
      <c r="K309" s="86">
        <f t="shared" ca="1" si="122"/>
        <v>0</v>
      </c>
      <c r="L309" s="86">
        <f t="shared" ca="1" si="123"/>
        <v>0</v>
      </c>
      <c r="M309" s="86">
        <f t="shared" ca="1" si="124"/>
        <v>0</v>
      </c>
      <c r="N309" s="86">
        <f t="shared" ca="1" si="144"/>
        <v>0</v>
      </c>
      <c r="O309" s="87">
        <f t="shared" ca="1" si="126"/>
        <v>0</v>
      </c>
      <c r="P309" s="48">
        <f t="shared" ca="1" si="137"/>
        <v>0</v>
      </c>
      <c r="Q309" s="49">
        <f t="shared" si="141"/>
        <v>0.95</v>
      </c>
      <c r="R309" s="49">
        <f t="shared" si="142"/>
        <v>0.995</v>
      </c>
      <c r="S309" s="50">
        <f t="array" aca="1" ref="S309" ca="1">IF($U309=0,0,SUM(OFFSET($AH309,0,$W309,1,$U309)/OFFSET($AH$3,0,0,1,$U309)))</f>
        <v>0</v>
      </c>
      <c r="T309" s="51">
        <f t="array" aca="1" ref="T309" ca="1">IF(U309=0,0,SUM(OFFSET(AH309,0,W309,1,U309)))</f>
        <v>0</v>
      </c>
      <c r="U309" s="51">
        <f t="shared" ca="1" si="133"/>
        <v>0</v>
      </c>
      <c r="V309" s="46">
        <f t="shared" ca="1" si="129"/>
        <v>28922.625618141599</v>
      </c>
      <c r="W309" s="52">
        <f t="shared" ca="1" si="138"/>
        <v>4</v>
      </c>
      <c r="X309" s="55">
        <v>194</v>
      </c>
      <c r="Y309" s="19">
        <v>2</v>
      </c>
      <c r="Z309" s="44">
        <v>1.1995274E-2</v>
      </c>
      <c r="AA309" s="17">
        <v>44309</v>
      </c>
      <c r="AB309" s="19">
        <v>100</v>
      </c>
      <c r="AC309" s="19">
        <v>1800000</v>
      </c>
      <c r="AD309" s="18" t="s">
        <v>25</v>
      </c>
      <c r="AE309" s="18" t="s">
        <v>18</v>
      </c>
      <c r="AF309" s="20">
        <f t="shared" ca="1" si="131"/>
        <v>28922.625618141599</v>
      </c>
      <c r="AG309" s="40"/>
      <c r="AH309" s="19">
        <f t="shared" ca="1" si="143"/>
        <v>14621.5864630944</v>
      </c>
      <c r="AI309" s="19">
        <f t="shared" ca="1" si="143"/>
        <v>14301.0391550472</v>
      </c>
      <c r="AJ309" s="19" t="str">
        <f t="shared" ca="1" si="143"/>
        <v/>
      </c>
      <c r="AK309" s="19" t="str">
        <f t="shared" ca="1" si="143"/>
        <v/>
      </c>
      <c r="AL309" s="19" t="str">
        <f t="shared" ca="1" si="143"/>
        <v/>
      </c>
      <c r="AM309" s="19" t="str">
        <f t="shared" ca="1" si="143"/>
        <v/>
      </c>
      <c r="AN309" s="19" t="str">
        <f t="shared" ca="1" si="143"/>
        <v/>
      </c>
      <c r="AO309" s="19" t="str">
        <f t="shared" ca="1" si="143"/>
        <v/>
      </c>
      <c r="AP309" s="19" t="str">
        <f t="shared" ca="1" si="143"/>
        <v/>
      </c>
      <c r="AQ309" s="19" t="str">
        <f t="shared" ca="1" si="143"/>
        <v/>
      </c>
      <c r="AR309" s="19" t="str">
        <f t="shared" ca="1" si="143"/>
        <v/>
      </c>
      <c r="AS309" s="19" t="str">
        <f t="shared" ca="1" si="143"/>
        <v/>
      </c>
      <c r="AT309" s="19" t="str">
        <f t="shared" ca="1" si="143"/>
        <v/>
      </c>
      <c r="AU309" s="19" t="str">
        <f t="shared" ca="1" si="143"/>
        <v/>
      </c>
      <c r="AV309" s="19" t="str">
        <f t="shared" ca="1" si="143"/>
        <v/>
      </c>
      <c r="AW309" s="19" t="str">
        <f t="shared" ref="AW309:BL324" ca="1" si="145">IF(AW$4&lt;=$Y309,(VLOOKUP(DATE(YEAR($AA309),MONTH($AA309)+AW$4,DAY($AA309)),INDIRECT($AF$3),IF($AD309="USD",2,IF($AD309="EUR",3,IF($AD309="YEN",4,5))),0))*$Z309*$AC309,"")</f>
        <v/>
      </c>
      <c r="AX309" s="19" t="str">
        <f t="shared" ca="1" si="145"/>
        <v/>
      </c>
      <c r="AY309" s="19" t="str">
        <f t="shared" ca="1" si="145"/>
        <v/>
      </c>
      <c r="AZ309" s="19" t="str">
        <f t="shared" ca="1" si="145"/>
        <v/>
      </c>
      <c r="BA309" s="19" t="str">
        <f t="shared" ca="1" si="145"/>
        <v/>
      </c>
      <c r="BB309" s="19" t="str">
        <f t="shared" ca="1" si="145"/>
        <v/>
      </c>
      <c r="BC309" s="19" t="str">
        <f t="shared" ca="1" si="145"/>
        <v/>
      </c>
      <c r="BD309" s="19" t="str">
        <f t="shared" ca="1" si="145"/>
        <v/>
      </c>
      <c r="BE309" s="19" t="str">
        <f t="shared" ca="1" si="145"/>
        <v/>
      </c>
      <c r="BF309" s="19" t="str">
        <f t="shared" ca="1" si="145"/>
        <v/>
      </c>
      <c r="BG309" s="19" t="str">
        <f t="shared" ca="1" si="145"/>
        <v/>
      </c>
      <c r="BH309" s="19" t="str">
        <f t="shared" ca="1" si="145"/>
        <v/>
      </c>
      <c r="BI309" s="19" t="str">
        <f t="shared" ca="1" si="145"/>
        <v/>
      </c>
      <c r="BJ309" s="19" t="str">
        <f t="shared" ca="1" si="145"/>
        <v/>
      </c>
      <c r="BK309" s="19" t="str">
        <f t="shared" ca="1" si="145"/>
        <v/>
      </c>
      <c r="BL309" s="19" t="str">
        <f t="shared" ca="1" si="145"/>
        <v/>
      </c>
      <c r="BM309" s="19" t="str">
        <f t="shared" ref="BM309:BQ324" ca="1" si="146">IF(BM$4&lt;=$Y309,(VLOOKUP(DATE(YEAR($AA309),MONTH($AA309)+BM$4,DAY($AA309)),INDIRECT($AF$3),IF($AD309="USD",2,IF($AD309="EUR",3,IF($AD309="YEN",4,5))),0))*$Z309*$AC309,"")</f>
        <v/>
      </c>
      <c r="BN309" s="19" t="str">
        <f t="shared" ca="1" si="140"/>
        <v/>
      </c>
      <c r="BO309" s="19" t="str">
        <f t="shared" ca="1" si="140"/>
        <v/>
      </c>
      <c r="BP309" s="19" t="str">
        <f t="shared" ca="1" si="140"/>
        <v/>
      </c>
      <c r="BQ309" s="20" t="str">
        <f t="shared" ca="1" si="140"/>
        <v/>
      </c>
    </row>
    <row r="310" spans="10:69" x14ac:dyDescent="0.25">
      <c r="J310" s="85">
        <f t="shared" ca="1" si="121"/>
        <v>9247.2419991743755</v>
      </c>
      <c r="K310" s="86">
        <f t="shared" ca="1" si="122"/>
        <v>8821.1099729787438</v>
      </c>
      <c r="L310" s="86">
        <f t="shared" ca="1" si="123"/>
        <v>8821.1099729787438</v>
      </c>
      <c r="M310" s="86">
        <f t="shared" ca="1" si="124"/>
        <v>0</v>
      </c>
      <c r="N310" s="86">
        <f t="shared" ca="1" si="144"/>
        <v>0</v>
      </c>
      <c r="O310" s="87">
        <f t="shared" ca="1" si="126"/>
        <v>0</v>
      </c>
      <c r="P310" s="48">
        <f t="shared" ca="1" si="137"/>
        <v>18068.351972153119</v>
      </c>
      <c r="Q310" s="49">
        <f t="shared" si="141"/>
        <v>0.95</v>
      </c>
      <c r="R310" s="49">
        <f t="shared" si="142"/>
        <v>0.995</v>
      </c>
      <c r="S310" s="50">
        <f t="array" aca="1" ref="S310" ca="1">IF($U310=0,0,SUM(OFFSET($AH310,0,$W310,1,$U310)/OFFSET($AH$3,0,0,1,$U310)))</f>
        <v>19114.892327059635</v>
      </c>
      <c r="T310" s="51">
        <f t="array" aca="1" ref="T310" ca="1">IF(U310=0,0,SUM(OFFSET(AH310,0,W310,1,U310)))</f>
        <v>19581.494282784508</v>
      </c>
      <c r="U310" s="51">
        <f t="shared" ca="1" si="133"/>
        <v>2</v>
      </c>
      <c r="V310" s="46">
        <f t="shared" ca="1" si="129"/>
        <v>38253.853690848715</v>
      </c>
      <c r="W310" s="52">
        <f t="shared" ca="1" si="138"/>
        <v>4</v>
      </c>
      <c r="X310" s="55">
        <v>188</v>
      </c>
      <c r="Y310" s="19">
        <v>6</v>
      </c>
      <c r="Z310" s="44">
        <v>1.0171884000000001E-2</v>
      </c>
      <c r="AA310" s="17">
        <v>44310</v>
      </c>
      <c r="AB310" s="19">
        <v>100</v>
      </c>
      <c r="AC310" s="19">
        <v>1400000</v>
      </c>
      <c r="AD310" s="18" t="s">
        <v>25</v>
      </c>
      <c r="AE310" s="18" t="s">
        <v>18</v>
      </c>
      <c r="AF310" s="20">
        <f t="shared" ca="1" si="131"/>
        <v>57835.34797363323</v>
      </c>
      <c r="AG310" s="40"/>
      <c r="AH310" s="19">
        <f t="shared" ref="AH310:AW325" ca="1" si="147">IF(AH$4&lt;=$Y310,(VLOOKUP(DATE(YEAR($AA310),MONTH($AA310)+AH$4,DAY($AA310)),INDIRECT($AF$3),IF($AD310="USD",2,IF($AD310="EUR",3,IF($AD310="YEN",4,5))),0))*$Z310*$AC310,"")</f>
        <v>9643.6458576191999</v>
      </c>
      <c r="AI310" s="19">
        <f t="shared" ca="1" si="147"/>
        <v>9332.843941999201</v>
      </c>
      <c r="AJ310" s="19">
        <f t="shared" ca="1" si="147"/>
        <v>9511.3360936776007</v>
      </c>
      <c r="AK310" s="19">
        <f t="shared" ca="1" si="147"/>
        <v>9766.0277975527133</v>
      </c>
      <c r="AL310" s="19">
        <f t="shared" ca="1" si="147"/>
        <v>9782.8532125621532</v>
      </c>
      <c r="AM310" s="19">
        <f t="shared" ca="1" si="147"/>
        <v>9798.6410702223566</v>
      </c>
      <c r="AN310" s="19" t="str">
        <f t="shared" ca="1" si="147"/>
        <v/>
      </c>
      <c r="AO310" s="19" t="str">
        <f t="shared" ca="1" si="147"/>
        <v/>
      </c>
      <c r="AP310" s="19" t="str">
        <f t="shared" ca="1" si="147"/>
        <v/>
      </c>
      <c r="AQ310" s="19" t="str">
        <f t="shared" ca="1" si="147"/>
        <v/>
      </c>
      <c r="AR310" s="19" t="str">
        <f t="shared" ca="1" si="147"/>
        <v/>
      </c>
      <c r="AS310" s="19" t="str">
        <f t="shared" ca="1" si="147"/>
        <v/>
      </c>
      <c r="AT310" s="19" t="str">
        <f t="shared" ca="1" si="147"/>
        <v/>
      </c>
      <c r="AU310" s="19" t="str">
        <f t="shared" ca="1" si="147"/>
        <v/>
      </c>
      <c r="AV310" s="19" t="str">
        <f t="shared" ca="1" si="147"/>
        <v/>
      </c>
      <c r="AW310" s="19" t="str">
        <f t="shared" ca="1" si="145"/>
        <v/>
      </c>
      <c r="AX310" s="19" t="str">
        <f t="shared" ca="1" si="145"/>
        <v/>
      </c>
      <c r="AY310" s="19" t="str">
        <f t="shared" ca="1" si="145"/>
        <v/>
      </c>
      <c r="AZ310" s="19" t="str">
        <f t="shared" ca="1" si="145"/>
        <v/>
      </c>
      <c r="BA310" s="19" t="str">
        <f t="shared" ca="1" si="145"/>
        <v/>
      </c>
      <c r="BB310" s="19" t="str">
        <f t="shared" ca="1" si="145"/>
        <v/>
      </c>
      <c r="BC310" s="19" t="str">
        <f t="shared" ca="1" si="145"/>
        <v/>
      </c>
      <c r="BD310" s="19" t="str">
        <f t="shared" ca="1" si="145"/>
        <v/>
      </c>
      <c r="BE310" s="19" t="str">
        <f t="shared" ca="1" si="145"/>
        <v/>
      </c>
      <c r="BF310" s="19" t="str">
        <f t="shared" ca="1" si="145"/>
        <v/>
      </c>
      <c r="BG310" s="19" t="str">
        <f t="shared" ca="1" si="145"/>
        <v/>
      </c>
      <c r="BH310" s="19" t="str">
        <f t="shared" ca="1" si="145"/>
        <v/>
      </c>
      <c r="BI310" s="19" t="str">
        <f t="shared" ca="1" si="145"/>
        <v/>
      </c>
      <c r="BJ310" s="19" t="str">
        <f t="shared" ca="1" si="145"/>
        <v/>
      </c>
      <c r="BK310" s="19" t="str">
        <f t="shared" ca="1" si="145"/>
        <v/>
      </c>
      <c r="BL310" s="19" t="str">
        <f t="shared" ca="1" si="145"/>
        <v/>
      </c>
      <c r="BM310" s="19" t="str">
        <f t="shared" ca="1" si="146"/>
        <v/>
      </c>
      <c r="BN310" s="19" t="str">
        <f t="shared" ca="1" si="140"/>
        <v/>
      </c>
      <c r="BO310" s="19" t="str">
        <f t="shared" ca="1" si="140"/>
        <v/>
      </c>
      <c r="BP310" s="19" t="str">
        <f t="shared" ca="1" si="140"/>
        <v/>
      </c>
      <c r="BQ310" s="20" t="str">
        <f t="shared" ca="1" si="140"/>
        <v/>
      </c>
    </row>
    <row r="311" spans="10:69" x14ac:dyDescent="0.25">
      <c r="J311" s="85">
        <f t="shared" ca="1" si="121"/>
        <v>1294326.9885104126</v>
      </c>
      <c r="K311" s="86">
        <f t="shared" ca="1" si="122"/>
        <v>1235498.1901274747</v>
      </c>
      <c r="L311" s="86">
        <f t="shared" ca="1" si="123"/>
        <v>1235498.1901274747</v>
      </c>
      <c r="M311" s="86">
        <f t="shared" ca="1" si="124"/>
        <v>1125585.1368452169</v>
      </c>
      <c r="N311" s="86">
        <f t="shared" ca="1" si="144"/>
        <v>0</v>
      </c>
      <c r="O311" s="87">
        <f t="shared" ca="1" si="126"/>
        <v>0</v>
      </c>
      <c r="P311" s="48">
        <f t="shared" ca="1" si="137"/>
        <v>4834755.2895247918</v>
      </c>
      <c r="Q311" s="49">
        <f t="shared" si="141"/>
        <v>1</v>
      </c>
      <c r="R311" s="49">
        <f t="shared" si="142"/>
        <v>0.5</v>
      </c>
      <c r="S311" s="50">
        <f t="array" aca="1" ref="S311" ca="1">IF($U311=0,0,SUM(OFFSET($AH311,0,$W311,1,$U311)/OFFSET($AH$3,0,0,1,$U311)))</f>
        <v>9669510.5790495835</v>
      </c>
      <c r="T311" s="51">
        <f t="array" aca="1" ref="T311" ca="1">IF(U311=0,0,SUM(OFFSET(AH311,0,W311,1,U311)))</f>
        <v>10389666.832131332</v>
      </c>
      <c r="U311" s="51">
        <f t="shared" ca="1" si="133"/>
        <v>4</v>
      </c>
      <c r="V311" s="46">
        <f t="shared" ca="1" si="129"/>
        <v>10436469.578291832</v>
      </c>
      <c r="W311" s="52">
        <f t="shared" ca="1" si="138"/>
        <v>4</v>
      </c>
      <c r="X311" s="55">
        <v>301</v>
      </c>
      <c r="Y311" s="19">
        <v>8</v>
      </c>
      <c r="Z311" s="44">
        <v>5.9728886000000002E-2</v>
      </c>
      <c r="AA311" s="17">
        <v>44312</v>
      </c>
      <c r="AB311" s="19">
        <v>12</v>
      </c>
      <c r="AC311" s="19">
        <v>500000</v>
      </c>
      <c r="AD311" s="18" t="s">
        <v>19</v>
      </c>
      <c r="AE311" s="18" t="s">
        <v>21</v>
      </c>
      <c r="AF311" s="20">
        <f t="shared" ca="1" si="131"/>
        <v>20826136.410423163</v>
      </c>
      <c r="AG311" s="40"/>
      <c r="AH311" s="19">
        <f t="shared" ca="1" si="147"/>
        <v>2686441.0378434998</v>
      </c>
      <c r="AI311" s="19">
        <f t="shared" ca="1" si="147"/>
        <v>2574073.0846116999</v>
      </c>
      <c r="AJ311" s="19">
        <f t="shared" ca="1" si="147"/>
        <v>2593580.5387793002</v>
      </c>
      <c r="AK311" s="19">
        <f t="shared" ca="1" si="147"/>
        <v>2582374.9170573312</v>
      </c>
      <c r="AL311" s="19">
        <f t="shared" ca="1" si="147"/>
        <v>2588653.9770208253</v>
      </c>
      <c r="AM311" s="19">
        <f t="shared" ca="1" si="147"/>
        <v>2594546.1992676971</v>
      </c>
      <c r="AN311" s="19">
        <f t="shared" ca="1" si="147"/>
        <v>2600455.667761921</v>
      </c>
      <c r="AO311" s="19">
        <f t="shared" ca="1" si="147"/>
        <v>2606010.9880808885</v>
      </c>
      <c r="AP311" s="19" t="str">
        <f t="shared" ca="1" si="147"/>
        <v/>
      </c>
      <c r="AQ311" s="19" t="str">
        <f t="shared" ca="1" si="147"/>
        <v/>
      </c>
      <c r="AR311" s="19" t="str">
        <f t="shared" ca="1" si="147"/>
        <v/>
      </c>
      <c r="AS311" s="19" t="str">
        <f t="shared" ca="1" si="147"/>
        <v/>
      </c>
      <c r="AT311" s="19" t="str">
        <f t="shared" ca="1" si="147"/>
        <v/>
      </c>
      <c r="AU311" s="19" t="str">
        <f t="shared" ca="1" si="147"/>
        <v/>
      </c>
      <c r="AV311" s="19" t="str">
        <f t="shared" ca="1" si="147"/>
        <v/>
      </c>
      <c r="AW311" s="19" t="str">
        <f t="shared" ca="1" si="145"/>
        <v/>
      </c>
      <c r="AX311" s="19" t="str">
        <f t="shared" ca="1" si="145"/>
        <v/>
      </c>
      <c r="AY311" s="19" t="str">
        <f t="shared" ca="1" si="145"/>
        <v/>
      </c>
      <c r="AZ311" s="19" t="str">
        <f t="shared" ca="1" si="145"/>
        <v/>
      </c>
      <c r="BA311" s="19" t="str">
        <f t="shared" ca="1" si="145"/>
        <v/>
      </c>
      <c r="BB311" s="19" t="str">
        <f t="shared" ca="1" si="145"/>
        <v/>
      </c>
      <c r="BC311" s="19" t="str">
        <f t="shared" ca="1" si="145"/>
        <v/>
      </c>
      <c r="BD311" s="19" t="str">
        <f t="shared" ca="1" si="145"/>
        <v/>
      </c>
      <c r="BE311" s="19" t="str">
        <f t="shared" ca="1" si="145"/>
        <v/>
      </c>
      <c r="BF311" s="19" t="str">
        <f t="shared" ca="1" si="145"/>
        <v/>
      </c>
      <c r="BG311" s="19" t="str">
        <f t="shared" ca="1" si="145"/>
        <v/>
      </c>
      <c r="BH311" s="19" t="str">
        <f t="shared" ca="1" si="145"/>
        <v/>
      </c>
      <c r="BI311" s="19" t="str">
        <f t="shared" ca="1" si="145"/>
        <v/>
      </c>
      <c r="BJ311" s="19" t="str">
        <f t="shared" ca="1" si="145"/>
        <v/>
      </c>
      <c r="BK311" s="19" t="str">
        <f t="shared" ca="1" si="145"/>
        <v/>
      </c>
      <c r="BL311" s="19" t="str">
        <f t="shared" ca="1" si="145"/>
        <v/>
      </c>
      <c r="BM311" s="19" t="str">
        <f t="shared" ca="1" si="146"/>
        <v/>
      </c>
      <c r="BN311" s="19" t="str">
        <f t="shared" ca="1" si="140"/>
        <v/>
      </c>
      <c r="BO311" s="19" t="str">
        <f t="shared" ca="1" si="140"/>
        <v/>
      </c>
      <c r="BP311" s="19" t="str">
        <f t="shared" ca="1" si="140"/>
        <v/>
      </c>
      <c r="BQ311" s="20" t="str">
        <f t="shared" ca="1" si="140"/>
        <v/>
      </c>
    </row>
    <row r="312" spans="10:69" x14ac:dyDescent="0.25">
      <c r="J312" s="85">
        <f t="shared" ca="1" si="121"/>
        <v>27876.041340000003</v>
      </c>
      <c r="K312" s="86">
        <f t="shared" ca="1" si="122"/>
        <v>26548.610800000002</v>
      </c>
      <c r="L312" s="86">
        <f t="shared" ca="1" si="123"/>
        <v>26548.610800000002</v>
      </c>
      <c r="M312" s="86">
        <f t="shared" ca="1" si="124"/>
        <v>24080.372607709749</v>
      </c>
      <c r="N312" s="86">
        <f t="shared" ca="1" si="144"/>
        <v>22933.68819781881</v>
      </c>
      <c r="O312" s="87">
        <f t="shared" ca="1" si="126"/>
        <v>21841.607807446486</v>
      </c>
      <c r="P312" s="48">
        <f t="shared" ca="1" si="137"/>
        <v>289731.67025854246</v>
      </c>
      <c r="Q312" s="49">
        <f t="shared" si="141"/>
        <v>1</v>
      </c>
      <c r="R312" s="49">
        <f t="shared" si="142"/>
        <v>0.93</v>
      </c>
      <c r="S312" s="50">
        <f t="array" aca="1" ref="S312" ca="1">IF($U312=0,0,SUM(OFFSET($AH312,0,$W312,1,$U312)/OFFSET($AH$3,0,0,1,$U312)))</f>
        <v>311539.43038552953</v>
      </c>
      <c r="T312" s="51">
        <f t="array" aca="1" ref="T312" ca="1">IF(U312=0,0,SUM(OFFSET(AH312,0,W312,1,U312)))</f>
        <v>419639.33200000011</v>
      </c>
      <c r="U312" s="51">
        <f t="shared" ca="1" si="133"/>
        <v>14</v>
      </c>
      <c r="V312" s="46">
        <f t="shared" ca="1" si="129"/>
        <v>119896.952</v>
      </c>
      <c r="W312" s="52">
        <f t="shared" ca="1" si="138"/>
        <v>4</v>
      </c>
      <c r="X312" s="55">
        <v>98</v>
      </c>
      <c r="Y312" s="19">
        <v>18</v>
      </c>
      <c r="Z312" s="44">
        <v>2.9974238E-2</v>
      </c>
      <c r="AA312" s="17">
        <v>44314</v>
      </c>
      <c r="AB312" s="19">
        <v>57</v>
      </c>
      <c r="AC312" s="19">
        <v>1000000</v>
      </c>
      <c r="AD312" s="18" t="s">
        <v>23</v>
      </c>
      <c r="AE312" s="18" t="s">
        <v>24</v>
      </c>
      <c r="AF312" s="20">
        <f t="shared" ca="1" si="131"/>
        <v>539536.2840000001</v>
      </c>
      <c r="AG312" s="40"/>
      <c r="AH312" s="19">
        <f t="shared" ca="1" si="147"/>
        <v>29974.238000000001</v>
      </c>
      <c r="AI312" s="19">
        <f t="shared" ca="1" si="147"/>
        <v>29974.238000000001</v>
      </c>
      <c r="AJ312" s="19">
        <f t="shared" ca="1" si="147"/>
        <v>29974.238000000001</v>
      </c>
      <c r="AK312" s="19">
        <f t="shared" ca="1" si="147"/>
        <v>29974.238000000001</v>
      </c>
      <c r="AL312" s="19">
        <f t="shared" ca="1" si="147"/>
        <v>29974.238000000001</v>
      </c>
      <c r="AM312" s="19">
        <f t="shared" ca="1" si="147"/>
        <v>29974.238000000001</v>
      </c>
      <c r="AN312" s="19">
        <f t="shared" ca="1" si="147"/>
        <v>29974.238000000001</v>
      </c>
      <c r="AO312" s="19">
        <f t="shared" ca="1" si="147"/>
        <v>29974.238000000001</v>
      </c>
      <c r="AP312" s="19">
        <f t="shared" ca="1" si="147"/>
        <v>29974.238000000001</v>
      </c>
      <c r="AQ312" s="19">
        <f t="shared" ca="1" si="147"/>
        <v>29974.238000000001</v>
      </c>
      <c r="AR312" s="19">
        <f t="shared" ca="1" si="147"/>
        <v>29974.238000000001</v>
      </c>
      <c r="AS312" s="19">
        <f t="shared" ca="1" si="147"/>
        <v>29974.238000000001</v>
      </c>
      <c r="AT312" s="19">
        <f t="shared" ca="1" si="147"/>
        <v>29974.238000000001</v>
      </c>
      <c r="AU312" s="19">
        <f t="shared" ca="1" si="147"/>
        <v>29974.238000000001</v>
      </c>
      <c r="AV312" s="19">
        <f t="shared" ca="1" si="147"/>
        <v>29974.238000000001</v>
      </c>
      <c r="AW312" s="19">
        <f t="shared" ca="1" si="145"/>
        <v>29974.238000000001</v>
      </c>
      <c r="AX312" s="19">
        <f t="shared" ca="1" si="145"/>
        <v>29974.238000000001</v>
      </c>
      <c r="AY312" s="19">
        <f t="shared" ca="1" si="145"/>
        <v>29974.238000000001</v>
      </c>
      <c r="AZ312" s="19" t="str">
        <f t="shared" ca="1" si="145"/>
        <v/>
      </c>
      <c r="BA312" s="19" t="str">
        <f t="shared" ca="1" si="145"/>
        <v/>
      </c>
      <c r="BB312" s="19" t="str">
        <f t="shared" ca="1" si="145"/>
        <v/>
      </c>
      <c r="BC312" s="19" t="str">
        <f t="shared" ca="1" si="145"/>
        <v/>
      </c>
      <c r="BD312" s="19" t="str">
        <f t="shared" ca="1" si="145"/>
        <v/>
      </c>
      <c r="BE312" s="19" t="str">
        <f t="shared" ca="1" si="145"/>
        <v/>
      </c>
      <c r="BF312" s="19" t="str">
        <f t="shared" ca="1" si="145"/>
        <v/>
      </c>
      <c r="BG312" s="19" t="str">
        <f t="shared" ca="1" si="145"/>
        <v/>
      </c>
      <c r="BH312" s="19" t="str">
        <f t="shared" ca="1" si="145"/>
        <v/>
      </c>
      <c r="BI312" s="19" t="str">
        <f t="shared" ca="1" si="145"/>
        <v/>
      </c>
      <c r="BJ312" s="19" t="str">
        <f t="shared" ca="1" si="145"/>
        <v/>
      </c>
      <c r="BK312" s="19" t="str">
        <f t="shared" ca="1" si="145"/>
        <v/>
      </c>
      <c r="BL312" s="19" t="str">
        <f t="shared" ca="1" si="145"/>
        <v/>
      </c>
      <c r="BM312" s="19" t="str">
        <f t="shared" ca="1" si="146"/>
        <v/>
      </c>
      <c r="BN312" s="19" t="str">
        <f t="shared" ca="1" si="140"/>
        <v/>
      </c>
      <c r="BO312" s="19" t="str">
        <f t="shared" ca="1" si="140"/>
        <v/>
      </c>
      <c r="BP312" s="19" t="str">
        <f t="shared" ca="1" si="140"/>
        <v/>
      </c>
      <c r="BQ312" s="20" t="str">
        <f t="shared" ca="1" si="140"/>
        <v/>
      </c>
    </row>
    <row r="313" spans="10:69" x14ac:dyDescent="0.25">
      <c r="J313" s="85">
        <f t="shared" ca="1" si="121"/>
        <v>553164.43112377194</v>
      </c>
      <c r="K313" s="86">
        <f t="shared" ca="1" si="122"/>
        <v>527812.04105876572</v>
      </c>
      <c r="L313" s="86">
        <f t="shared" ca="1" si="123"/>
        <v>527812.04105876572</v>
      </c>
      <c r="M313" s="86">
        <f t="shared" ca="1" si="124"/>
        <v>480484.37012249266</v>
      </c>
      <c r="N313" s="86">
        <f t="shared" ca="1" si="144"/>
        <v>458411.60673411482</v>
      </c>
      <c r="O313" s="87">
        <f t="shared" ca="1" si="126"/>
        <v>437329.91084407986</v>
      </c>
      <c r="P313" s="48">
        <f t="shared" ca="1" si="137"/>
        <v>3775866.3116181493</v>
      </c>
      <c r="Q313" s="49">
        <f t="shared" si="141"/>
        <v>0.99</v>
      </c>
      <c r="R313" s="49">
        <f t="shared" si="142"/>
        <v>0.97</v>
      </c>
      <c r="S313" s="50">
        <f t="array" aca="1" ref="S313" ca="1">IF($U313=0,0,SUM(OFFSET($AH313,0,$W313,1,$U313)/OFFSET($AH$3,0,0,1,$U313)))</f>
        <v>3931965.3354349155</v>
      </c>
      <c r="T313" s="51">
        <f t="array" aca="1" ref="T313" ca="1">IF(U313=0,0,SUM(OFFSET(AH313,0,W313,1,U313)))</f>
        <v>4637181.562000257</v>
      </c>
      <c r="U313" s="51">
        <f t="shared" ca="1" si="133"/>
        <v>8</v>
      </c>
      <c r="V313" s="46">
        <f t="shared" ca="1" si="129"/>
        <v>1713712.3505460001</v>
      </c>
      <c r="W313" s="52">
        <f t="shared" ca="1" si="138"/>
        <v>3</v>
      </c>
      <c r="X313" s="55">
        <v>196</v>
      </c>
      <c r="Y313" s="19">
        <v>11</v>
      </c>
      <c r="Z313" s="44">
        <v>3.1139864E-2</v>
      </c>
      <c r="AA313" s="17">
        <v>44319</v>
      </c>
      <c r="AB313" s="19">
        <v>26</v>
      </c>
      <c r="AC313" s="19">
        <v>250000</v>
      </c>
      <c r="AD313" s="18" t="s">
        <v>17</v>
      </c>
      <c r="AE313" s="18" t="s">
        <v>26</v>
      </c>
      <c r="AF313" s="20">
        <f t="shared" ca="1" si="131"/>
        <v>6350893.9125462584</v>
      </c>
      <c r="AG313" s="40"/>
      <c r="AH313" s="19">
        <f t="shared" ca="1" si="147"/>
        <v>572178.65257140005</v>
      </c>
      <c r="AI313" s="19">
        <f t="shared" ca="1" si="147"/>
        <v>573109.73450500006</v>
      </c>
      <c r="AJ313" s="19">
        <f t="shared" ca="1" si="147"/>
        <v>568423.96346959996</v>
      </c>
      <c r="AK313" s="19">
        <f t="shared" ca="1" si="147"/>
        <v>576032.93879388936</v>
      </c>
      <c r="AL313" s="19">
        <f t="shared" ca="1" si="147"/>
        <v>577114.07176059985</v>
      </c>
      <c r="AM313" s="19">
        <f t="shared" ca="1" si="147"/>
        <v>578197.62303004472</v>
      </c>
      <c r="AN313" s="19">
        <f t="shared" ca="1" si="147"/>
        <v>579215.57738524489</v>
      </c>
      <c r="AO313" s="19">
        <f t="shared" ca="1" si="147"/>
        <v>580237.60601672262</v>
      </c>
      <c r="AP313" s="19">
        <f t="shared" ca="1" si="147"/>
        <v>581230.97150897433</v>
      </c>
      <c r="AQ313" s="19">
        <f t="shared" ca="1" si="147"/>
        <v>582104.87174875243</v>
      </c>
      <c r="AR313" s="19">
        <f t="shared" ca="1" si="147"/>
        <v>583047.90175602911</v>
      </c>
      <c r="AS313" s="19" t="str">
        <f t="shared" ca="1" si="147"/>
        <v/>
      </c>
      <c r="AT313" s="19" t="str">
        <f t="shared" ca="1" si="147"/>
        <v/>
      </c>
      <c r="AU313" s="19" t="str">
        <f t="shared" ca="1" si="147"/>
        <v/>
      </c>
      <c r="AV313" s="19" t="str">
        <f t="shared" ca="1" si="147"/>
        <v/>
      </c>
      <c r="AW313" s="19" t="str">
        <f t="shared" ca="1" si="145"/>
        <v/>
      </c>
      <c r="AX313" s="19" t="str">
        <f t="shared" ca="1" si="145"/>
        <v/>
      </c>
      <c r="AY313" s="19" t="str">
        <f t="shared" ca="1" si="145"/>
        <v/>
      </c>
      <c r="AZ313" s="19" t="str">
        <f t="shared" ca="1" si="145"/>
        <v/>
      </c>
      <c r="BA313" s="19" t="str">
        <f t="shared" ca="1" si="145"/>
        <v/>
      </c>
      <c r="BB313" s="19" t="str">
        <f t="shared" ca="1" si="145"/>
        <v/>
      </c>
      <c r="BC313" s="19" t="str">
        <f t="shared" ca="1" si="145"/>
        <v/>
      </c>
      <c r="BD313" s="19" t="str">
        <f t="shared" ca="1" si="145"/>
        <v/>
      </c>
      <c r="BE313" s="19" t="str">
        <f t="shared" ca="1" si="145"/>
        <v/>
      </c>
      <c r="BF313" s="19" t="str">
        <f t="shared" ca="1" si="145"/>
        <v/>
      </c>
      <c r="BG313" s="19" t="str">
        <f t="shared" ca="1" si="145"/>
        <v/>
      </c>
      <c r="BH313" s="19" t="str">
        <f t="shared" ca="1" si="145"/>
        <v/>
      </c>
      <c r="BI313" s="19" t="str">
        <f t="shared" ca="1" si="145"/>
        <v/>
      </c>
      <c r="BJ313" s="19" t="str">
        <f t="shared" ca="1" si="145"/>
        <v/>
      </c>
      <c r="BK313" s="19" t="str">
        <f t="shared" ca="1" si="145"/>
        <v/>
      </c>
      <c r="BL313" s="19" t="str">
        <f t="shared" ca="1" si="145"/>
        <v/>
      </c>
      <c r="BM313" s="19" t="str">
        <f t="shared" ca="1" si="146"/>
        <v/>
      </c>
      <c r="BN313" s="19" t="str">
        <f t="shared" ca="1" si="146"/>
        <v/>
      </c>
      <c r="BO313" s="19" t="str">
        <f t="shared" ca="1" si="146"/>
        <v/>
      </c>
      <c r="BP313" s="19" t="str">
        <f t="shared" ca="1" si="146"/>
        <v/>
      </c>
      <c r="BQ313" s="20" t="str">
        <f t="shared" ca="1" si="146"/>
        <v/>
      </c>
    </row>
    <row r="314" spans="10:69" x14ac:dyDescent="0.25">
      <c r="J314" s="85">
        <f t="shared" ca="1" si="121"/>
        <v>401238.69385083503</v>
      </c>
      <c r="K314" s="86">
        <f t="shared" ca="1" si="122"/>
        <v>382848.52320027718</v>
      </c>
      <c r="L314" s="86">
        <f t="shared" ca="1" si="123"/>
        <v>382848.52320027718</v>
      </c>
      <c r="M314" s="86">
        <f t="shared" ca="1" si="124"/>
        <v>348518.08514629438</v>
      </c>
      <c r="N314" s="86">
        <f t="shared" ca="1" si="144"/>
        <v>332507.08535922022</v>
      </c>
      <c r="O314" s="87">
        <f t="shared" ca="1" si="126"/>
        <v>0</v>
      </c>
      <c r="P314" s="48">
        <f t="shared" ca="1" si="137"/>
        <v>1830413.8937638185</v>
      </c>
      <c r="Q314" s="49">
        <f t="shared" si="141"/>
        <v>0.98</v>
      </c>
      <c r="R314" s="49">
        <f t="shared" si="142"/>
        <v>0.97</v>
      </c>
      <c r="S314" s="50">
        <f t="array" aca="1" ref="S314" ca="1">IF($U314=0,0,SUM(OFFSET($AH314,0,$W314,1,$U314)/OFFSET($AH$3,0,0,1,$U314)))</f>
        <v>1925535.3395369435</v>
      </c>
      <c r="T314" s="51">
        <f t="array" aca="1" ref="T314" ca="1">IF(U314=0,0,SUM(OFFSET(AH314,0,W314,1,U314)))</f>
        <v>2118232.950289764</v>
      </c>
      <c r="U314" s="51">
        <f t="shared" ca="1" si="133"/>
        <v>5</v>
      </c>
      <c r="V314" s="46">
        <f t="shared" ca="1" si="129"/>
        <v>1253495.0603359998</v>
      </c>
      <c r="W314" s="52">
        <f t="shared" ca="1" si="138"/>
        <v>3</v>
      </c>
      <c r="X314" s="55">
        <v>41</v>
      </c>
      <c r="Y314" s="19">
        <v>8</v>
      </c>
      <c r="Z314" s="44">
        <v>2.2816383999999999E-2</v>
      </c>
      <c r="AA314" s="17">
        <v>44320</v>
      </c>
      <c r="AB314" s="19">
        <v>80</v>
      </c>
      <c r="AC314" s="19">
        <v>250000</v>
      </c>
      <c r="AD314" s="18" t="s">
        <v>17</v>
      </c>
      <c r="AE314" s="18" t="s">
        <v>20</v>
      </c>
      <c r="AF314" s="20">
        <f t="shared" ca="1" si="131"/>
        <v>3371728.0106257633</v>
      </c>
      <c r="AG314" s="40"/>
      <c r="AH314" s="19">
        <f t="shared" ca="1" si="147"/>
        <v>417902.60770559998</v>
      </c>
      <c r="AI314" s="19">
        <f t="shared" ca="1" si="147"/>
        <v>419921.28727999999</v>
      </c>
      <c r="AJ314" s="19">
        <f t="shared" ca="1" si="147"/>
        <v>415671.16535039997</v>
      </c>
      <c r="AK314" s="19">
        <f t="shared" ca="1" si="147"/>
        <v>422089.93672505266</v>
      </c>
      <c r="AL314" s="19">
        <f t="shared" ca="1" si="147"/>
        <v>422881.28483093949</v>
      </c>
      <c r="AM314" s="19">
        <f t="shared" ca="1" si="147"/>
        <v>423674.42730215529</v>
      </c>
      <c r="AN314" s="19">
        <f t="shared" ca="1" si="147"/>
        <v>424419.5753392374</v>
      </c>
      <c r="AO314" s="19">
        <f t="shared" ca="1" si="147"/>
        <v>425167.72609237913</v>
      </c>
      <c r="AP314" s="19" t="str">
        <f t="shared" ca="1" si="147"/>
        <v/>
      </c>
      <c r="AQ314" s="19" t="str">
        <f t="shared" ca="1" si="147"/>
        <v/>
      </c>
      <c r="AR314" s="19" t="str">
        <f t="shared" ca="1" si="147"/>
        <v/>
      </c>
      <c r="AS314" s="19" t="str">
        <f t="shared" ca="1" si="147"/>
        <v/>
      </c>
      <c r="AT314" s="19" t="str">
        <f t="shared" ca="1" si="147"/>
        <v/>
      </c>
      <c r="AU314" s="19" t="str">
        <f t="shared" ca="1" si="147"/>
        <v/>
      </c>
      <c r="AV314" s="19" t="str">
        <f t="shared" ca="1" si="147"/>
        <v/>
      </c>
      <c r="AW314" s="19" t="str">
        <f t="shared" ca="1" si="145"/>
        <v/>
      </c>
      <c r="AX314" s="19" t="str">
        <f t="shared" ca="1" si="145"/>
        <v/>
      </c>
      <c r="AY314" s="19" t="str">
        <f t="shared" ca="1" si="145"/>
        <v/>
      </c>
      <c r="AZ314" s="19" t="str">
        <f t="shared" ca="1" si="145"/>
        <v/>
      </c>
      <c r="BA314" s="19" t="str">
        <f t="shared" ca="1" si="145"/>
        <v/>
      </c>
      <c r="BB314" s="19" t="str">
        <f t="shared" ca="1" si="145"/>
        <v/>
      </c>
      <c r="BC314" s="19" t="str">
        <f t="shared" ca="1" si="145"/>
        <v/>
      </c>
      <c r="BD314" s="19" t="str">
        <f t="shared" ca="1" si="145"/>
        <v/>
      </c>
      <c r="BE314" s="19" t="str">
        <f t="shared" ca="1" si="145"/>
        <v/>
      </c>
      <c r="BF314" s="19" t="str">
        <f t="shared" ca="1" si="145"/>
        <v/>
      </c>
      <c r="BG314" s="19" t="str">
        <f t="shared" ca="1" si="145"/>
        <v/>
      </c>
      <c r="BH314" s="19" t="str">
        <f t="shared" ca="1" si="145"/>
        <v/>
      </c>
      <c r="BI314" s="19" t="str">
        <f t="shared" ca="1" si="145"/>
        <v/>
      </c>
      <c r="BJ314" s="19" t="str">
        <f t="shared" ca="1" si="145"/>
        <v/>
      </c>
      <c r="BK314" s="19" t="str">
        <f t="shared" ca="1" si="145"/>
        <v/>
      </c>
      <c r="BL314" s="19" t="str">
        <f t="shared" ca="1" si="145"/>
        <v/>
      </c>
      <c r="BM314" s="19" t="str">
        <f t="shared" ca="1" si="146"/>
        <v/>
      </c>
      <c r="BN314" s="19" t="str">
        <f t="shared" ca="1" si="146"/>
        <v/>
      </c>
      <c r="BO314" s="19" t="str">
        <f t="shared" ca="1" si="146"/>
        <v/>
      </c>
      <c r="BP314" s="19" t="str">
        <f t="shared" ca="1" si="146"/>
        <v/>
      </c>
      <c r="BQ314" s="20" t="str">
        <f t="shared" ca="1" si="146"/>
        <v/>
      </c>
    </row>
    <row r="315" spans="10:69" x14ac:dyDescent="0.25">
      <c r="J315" s="85">
        <f t="shared" ca="1" si="121"/>
        <v>165612.07311745879</v>
      </c>
      <c r="K315" s="86">
        <f t="shared" ca="1" si="122"/>
        <v>158020.85609319518</v>
      </c>
      <c r="L315" s="86">
        <f t="shared" ca="1" si="123"/>
        <v>158020.85609319518</v>
      </c>
      <c r="M315" s="86">
        <f t="shared" ca="1" si="124"/>
        <v>143849.88091895895</v>
      </c>
      <c r="N315" s="86">
        <f t="shared" ca="1" si="144"/>
        <v>0</v>
      </c>
      <c r="O315" s="87">
        <f t="shared" ca="1" si="126"/>
        <v>0</v>
      </c>
      <c r="P315" s="48">
        <f t="shared" ca="1" si="137"/>
        <v>618260.53905659541</v>
      </c>
      <c r="Q315" s="49">
        <f t="shared" si="141"/>
        <v>1</v>
      </c>
      <c r="R315" s="49">
        <f t="shared" si="142"/>
        <v>0.97</v>
      </c>
      <c r="S315" s="50">
        <f t="array" aca="1" ref="S315" ca="1">IF($U315=0,0,SUM(OFFSET($AH315,0,$W315,1,$U315)/OFFSET($AH$3,0,0,1,$U315)))</f>
        <v>637381.99902741797</v>
      </c>
      <c r="T315" s="51">
        <f t="array" aca="1" ref="T315" ca="1">IF(U315=0,0,SUM(OFFSET(AH315,0,W315,1,U315)))</f>
        <v>684835.70778981631</v>
      </c>
      <c r="U315" s="51">
        <f t="shared" ca="1" si="133"/>
        <v>4</v>
      </c>
      <c r="V315" s="46">
        <f t="shared" ca="1" si="129"/>
        <v>507064.32931769994</v>
      </c>
      <c r="W315" s="52">
        <f t="shared" ca="1" si="138"/>
        <v>3</v>
      </c>
      <c r="X315" s="55">
        <v>283</v>
      </c>
      <c r="Y315" s="19">
        <v>7</v>
      </c>
      <c r="Z315" s="44">
        <v>2.3069969999999999E-2</v>
      </c>
      <c r="AA315" s="17">
        <v>44322</v>
      </c>
      <c r="AB315" s="19">
        <v>57</v>
      </c>
      <c r="AC315" s="19">
        <v>100000</v>
      </c>
      <c r="AD315" s="18" t="s">
        <v>17</v>
      </c>
      <c r="AE315" s="18" t="s">
        <v>24</v>
      </c>
      <c r="AF315" s="20">
        <f t="shared" ca="1" si="131"/>
        <v>1191900.0371075163</v>
      </c>
      <c r="AG315" s="40"/>
      <c r="AH315" s="19">
        <f t="shared" ca="1" si="147"/>
        <v>169038.51488369997</v>
      </c>
      <c r="AI315" s="19">
        <f t="shared" ca="1" si="147"/>
        <v>169227.45793799998</v>
      </c>
      <c r="AJ315" s="19">
        <f t="shared" ca="1" si="147"/>
        <v>168798.35649600002</v>
      </c>
      <c r="AK315" s="19">
        <f t="shared" ca="1" si="147"/>
        <v>170734.09599738021</v>
      </c>
      <c r="AL315" s="19">
        <f t="shared" ca="1" si="147"/>
        <v>171053.50401840717</v>
      </c>
      <c r="AM315" s="19">
        <f t="shared" ca="1" si="147"/>
        <v>171373.655816493</v>
      </c>
      <c r="AN315" s="19">
        <f t="shared" ca="1" si="147"/>
        <v>171674.45195753596</v>
      </c>
      <c r="AO315" s="19" t="str">
        <f t="shared" ca="1" si="147"/>
        <v/>
      </c>
      <c r="AP315" s="19" t="str">
        <f t="shared" ca="1" si="147"/>
        <v/>
      </c>
      <c r="AQ315" s="19" t="str">
        <f t="shared" ca="1" si="147"/>
        <v/>
      </c>
      <c r="AR315" s="19" t="str">
        <f t="shared" ca="1" si="147"/>
        <v/>
      </c>
      <c r="AS315" s="19" t="str">
        <f t="shared" ca="1" si="147"/>
        <v/>
      </c>
      <c r="AT315" s="19" t="str">
        <f t="shared" ca="1" si="147"/>
        <v/>
      </c>
      <c r="AU315" s="19" t="str">
        <f t="shared" ca="1" si="147"/>
        <v/>
      </c>
      <c r="AV315" s="19" t="str">
        <f t="shared" ca="1" si="147"/>
        <v/>
      </c>
      <c r="AW315" s="19" t="str">
        <f t="shared" ca="1" si="145"/>
        <v/>
      </c>
      <c r="AX315" s="19" t="str">
        <f t="shared" ca="1" si="145"/>
        <v/>
      </c>
      <c r="AY315" s="19" t="str">
        <f t="shared" ca="1" si="145"/>
        <v/>
      </c>
      <c r="AZ315" s="19" t="str">
        <f t="shared" ca="1" si="145"/>
        <v/>
      </c>
      <c r="BA315" s="19" t="str">
        <f t="shared" ca="1" si="145"/>
        <v/>
      </c>
      <c r="BB315" s="19" t="str">
        <f t="shared" ca="1" si="145"/>
        <v/>
      </c>
      <c r="BC315" s="19" t="str">
        <f t="shared" ca="1" si="145"/>
        <v/>
      </c>
      <c r="BD315" s="19" t="str">
        <f t="shared" ca="1" si="145"/>
        <v/>
      </c>
      <c r="BE315" s="19" t="str">
        <f t="shared" ca="1" si="145"/>
        <v/>
      </c>
      <c r="BF315" s="19" t="str">
        <f t="shared" ca="1" si="145"/>
        <v/>
      </c>
      <c r="BG315" s="19" t="str">
        <f t="shared" ca="1" si="145"/>
        <v/>
      </c>
      <c r="BH315" s="19" t="str">
        <f t="shared" ca="1" si="145"/>
        <v/>
      </c>
      <c r="BI315" s="19" t="str">
        <f t="shared" ca="1" si="145"/>
        <v/>
      </c>
      <c r="BJ315" s="19" t="str">
        <f t="shared" ca="1" si="145"/>
        <v/>
      </c>
      <c r="BK315" s="19" t="str">
        <f t="shared" ca="1" si="145"/>
        <v/>
      </c>
      <c r="BL315" s="19" t="str">
        <f t="shared" ca="1" si="145"/>
        <v/>
      </c>
      <c r="BM315" s="19" t="str">
        <f t="shared" ca="1" si="146"/>
        <v/>
      </c>
      <c r="BN315" s="19" t="str">
        <f t="shared" ca="1" si="146"/>
        <v/>
      </c>
      <c r="BO315" s="19" t="str">
        <f t="shared" ca="1" si="146"/>
        <v/>
      </c>
      <c r="BP315" s="19" t="str">
        <f t="shared" ca="1" si="146"/>
        <v/>
      </c>
      <c r="BQ315" s="20" t="str">
        <f t="shared" ca="1" si="146"/>
        <v/>
      </c>
    </row>
    <row r="316" spans="10:69" x14ac:dyDescent="0.25">
      <c r="J316" s="85">
        <f t="shared" ca="1" si="121"/>
        <v>646036.82824344211</v>
      </c>
      <c r="K316" s="86">
        <f t="shared" ca="1" si="122"/>
        <v>616699.59762393124</v>
      </c>
      <c r="L316" s="86">
        <f t="shared" ca="1" si="123"/>
        <v>616699.59762393124</v>
      </c>
      <c r="M316" s="86">
        <f t="shared" ca="1" si="124"/>
        <v>561880.29462482536</v>
      </c>
      <c r="N316" s="86">
        <f t="shared" ca="1" si="144"/>
        <v>536289.53131765604</v>
      </c>
      <c r="O316" s="87">
        <f t="shared" ca="1" si="126"/>
        <v>511830.9179127044</v>
      </c>
      <c r="P316" s="48">
        <f t="shared" ca="1" si="137"/>
        <v>4860508.9601856079</v>
      </c>
      <c r="Q316" s="49">
        <f t="shared" si="141"/>
        <v>1</v>
      </c>
      <c r="R316" s="49">
        <f t="shared" si="142"/>
        <v>0.5</v>
      </c>
      <c r="S316" s="50">
        <f t="array" aca="1" ref="S316" ca="1">IF($U316=0,0,SUM(OFFSET($AH316,0,$W316,1,$U316)/OFFSET($AH$3,0,0,1,$U316)))</f>
        <v>9721017.9203712158</v>
      </c>
      <c r="T316" s="51">
        <f t="array" aca="1" ref="T316" ca="1">IF(U316=0,0,SUM(OFFSET(AH316,0,W316,1,U316)))</f>
        <v>11730724.726845259</v>
      </c>
      <c r="U316" s="51">
        <f t="shared" ca="1" si="133"/>
        <v>9</v>
      </c>
      <c r="V316" s="46">
        <f t="shared" ca="1" si="129"/>
        <v>3938669.6889033001</v>
      </c>
      <c r="W316" s="52">
        <f t="shared" ca="1" si="138"/>
        <v>3</v>
      </c>
      <c r="X316" s="55">
        <v>287</v>
      </c>
      <c r="Y316" s="19">
        <v>12</v>
      </c>
      <c r="Z316" s="44">
        <v>5.9703748000000001E-2</v>
      </c>
      <c r="AA316" s="17">
        <v>44325</v>
      </c>
      <c r="AB316" s="19">
        <v>12</v>
      </c>
      <c r="AC316" s="19">
        <v>250000</v>
      </c>
      <c r="AD316" s="18" t="s">
        <v>19</v>
      </c>
      <c r="AE316" s="18" t="s">
        <v>21</v>
      </c>
      <c r="AF316" s="20">
        <f t="shared" ca="1" si="131"/>
        <v>15669394.415748557</v>
      </c>
      <c r="AG316" s="40"/>
      <c r="AH316" s="19">
        <f t="shared" ca="1" si="147"/>
        <v>1323084.3112721001</v>
      </c>
      <c r="AI316" s="19">
        <f t="shared" ca="1" si="147"/>
        <v>1325057.5201435001</v>
      </c>
      <c r="AJ316" s="19">
        <f t="shared" ca="1" si="147"/>
        <v>1290527.8574877002</v>
      </c>
      <c r="AK316" s="19">
        <f t="shared" ca="1" si="147"/>
        <v>1292073.6564868842</v>
      </c>
      <c r="AL316" s="19">
        <f t="shared" ca="1" si="147"/>
        <v>1295069.1550102558</v>
      </c>
      <c r="AM316" s="19">
        <f t="shared" ca="1" si="147"/>
        <v>1298071.9022181067</v>
      </c>
      <c r="AN316" s="19">
        <f t="shared" ca="1" si="147"/>
        <v>1300893.3521301271</v>
      </c>
      <c r="AO316" s="19">
        <f t="shared" ca="1" si="147"/>
        <v>1303726.5542523633</v>
      </c>
      <c r="AP316" s="19">
        <f t="shared" ca="1" si="147"/>
        <v>1306480.7272988714</v>
      </c>
      <c r="AQ316" s="19">
        <f t="shared" ca="1" si="147"/>
        <v>1308904.0152648906</v>
      </c>
      <c r="AR316" s="19">
        <f t="shared" ca="1" si="147"/>
        <v>1311519.3453268276</v>
      </c>
      <c r="AS316" s="19">
        <f t="shared" ca="1" si="147"/>
        <v>1313986.018856931</v>
      </c>
      <c r="AT316" s="19" t="str">
        <f t="shared" ca="1" si="147"/>
        <v/>
      </c>
      <c r="AU316" s="19" t="str">
        <f t="shared" ca="1" si="147"/>
        <v/>
      </c>
      <c r="AV316" s="19" t="str">
        <f t="shared" ca="1" si="147"/>
        <v/>
      </c>
      <c r="AW316" s="19" t="str">
        <f t="shared" ca="1" si="145"/>
        <v/>
      </c>
      <c r="AX316" s="19" t="str">
        <f t="shared" ca="1" si="145"/>
        <v/>
      </c>
      <c r="AY316" s="19" t="str">
        <f t="shared" ca="1" si="145"/>
        <v/>
      </c>
      <c r="AZ316" s="19" t="str">
        <f t="shared" ca="1" si="145"/>
        <v/>
      </c>
      <c r="BA316" s="19" t="str">
        <f t="shared" ca="1" si="145"/>
        <v/>
      </c>
      <c r="BB316" s="19" t="str">
        <f t="shared" ca="1" si="145"/>
        <v/>
      </c>
      <c r="BC316" s="19" t="str">
        <f t="shared" ca="1" si="145"/>
        <v/>
      </c>
      <c r="BD316" s="19" t="str">
        <f t="shared" ca="1" si="145"/>
        <v/>
      </c>
      <c r="BE316" s="19" t="str">
        <f t="shared" ca="1" si="145"/>
        <v/>
      </c>
      <c r="BF316" s="19" t="str">
        <f t="shared" ca="1" si="145"/>
        <v/>
      </c>
      <c r="BG316" s="19" t="str">
        <f t="shared" ca="1" si="145"/>
        <v/>
      </c>
      <c r="BH316" s="19" t="str">
        <f t="shared" ca="1" si="145"/>
        <v/>
      </c>
      <c r="BI316" s="19" t="str">
        <f t="shared" ca="1" si="145"/>
        <v/>
      </c>
      <c r="BJ316" s="19" t="str">
        <f t="shared" ca="1" si="145"/>
        <v/>
      </c>
      <c r="BK316" s="19" t="str">
        <f t="shared" ca="1" si="145"/>
        <v/>
      </c>
      <c r="BL316" s="19" t="str">
        <f t="shared" ca="1" si="145"/>
        <v/>
      </c>
      <c r="BM316" s="19" t="str">
        <f t="shared" ca="1" si="146"/>
        <v/>
      </c>
      <c r="BN316" s="19" t="str">
        <f t="shared" ca="1" si="146"/>
        <v/>
      </c>
      <c r="BO316" s="19" t="str">
        <f t="shared" ca="1" si="146"/>
        <v/>
      </c>
      <c r="BP316" s="19" t="str">
        <f t="shared" ca="1" si="146"/>
        <v/>
      </c>
      <c r="BQ316" s="20" t="str">
        <f t="shared" ca="1" si="146"/>
        <v/>
      </c>
    </row>
    <row r="317" spans="10:69" x14ac:dyDescent="0.25">
      <c r="J317" s="85">
        <f t="shared" ca="1" si="121"/>
        <v>17536.575048300001</v>
      </c>
      <c r="K317" s="86">
        <f t="shared" ca="1" si="122"/>
        <v>16701.500045999997</v>
      </c>
      <c r="L317" s="86">
        <f t="shared" ca="1" si="123"/>
        <v>16701.500045999997</v>
      </c>
      <c r="M317" s="86">
        <f t="shared" ca="1" si="124"/>
        <v>15148.752876190472</v>
      </c>
      <c r="N317" s="86">
        <f t="shared" ca="1" si="144"/>
        <v>14427.383691609977</v>
      </c>
      <c r="O317" s="87">
        <f t="shared" ca="1" si="126"/>
        <v>13740.365420580929</v>
      </c>
      <c r="P317" s="48">
        <f t="shared" ca="1" si="137"/>
        <v>294661.40040726791</v>
      </c>
      <c r="Q317" s="49">
        <f t="shared" si="141"/>
        <v>0.98</v>
      </c>
      <c r="R317" s="49">
        <f t="shared" si="142"/>
        <v>0.93</v>
      </c>
      <c r="S317" s="50">
        <f t="array" aca="1" ref="S317" ca="1">IF($U317=0,0,SUM(OFFSET($AH317,0,$W317,1,$U317)/OFFSET($AH$3,0,0,1,$U317)))</f>
        <v>323306.34233845503</v>
      </c>
      <c r="T317" s="51">
        <f t="array" aca="1" ref="T317" ca="1">IF(U317=0,0,SUM(OFFSET(AH317,0,W317,1,U317)))</f>
        <v>634964.86350000033</v>
      </c>
      <c r="U317" s="51">
        <f t="shared" ca="1" si="133"/>
        <v>33</v>
      </c>
      <c r="V317" s="46">
        <f t="shared" ca="1" si="129"/>
        <v>57724.078499999996</v>
      </c>
      <c r="W317" s="52">
        <f t="shared" ca="1" si="138"/>
        <v>3</v>
      </c>
      <c r="X317" s="55">
        <v>19</v>
      </c>
      <c r="Y317" s="19">
        <v>36</v>
      </c>
      <c r="Z317" s="44">
        <v>1.2827573E-2</v>
      </c>
      <c r="AA317" s="17">
        <v>44326</v>
      </c>
      <c r="AB317" s="19">
        <v>80</v>
      </c>
      <c r="AC317" s="19">
        <v>1500000</v>
      </c>
      <c r="AD317" s="18" t="s">
        <v>23</v>
      </c>
      <c r="AE317" s="18" t="s">
        <v>20</v>
      </c>
      <c r="AF317" s="20">
        <f t="shared" ca="1" si="131"/>
        <v>692688.94200000039</v>
      </c>
      <c r="AG317" s="40"/>
      <c r="AH317" s="19">
        <f t="shared" ca="1" si="147"/>
        <v>19241.359499999999</v>
      </c>
      <c r="AI317" s="19">
        <f t="shared" ca="1" si="147"/>
        <v>19241.359499999999</v>
      </c>
      <c r="AJ317" s="19">
        <f t="shared" ca="1" si="147"/>
        <v>19241.359499999999</v>
      </c>
      <c r="AK317" s="19">
        <f t="shared" ca="1" si="147"/>
        <v>19241.359499999999</v>
      </c>
      <c r="AL317" s="19">
        <f t="shared" ca="1" si="147"/>
        <v>19241.359499999999</v>
      </c>
      <c r="AM317" s="19">
        <f t="shared" ca="1" si="147"/>
        <v>19241.359499999999</v>
      </c>
      <c r="AN317" s="19">
        <f t="shared" ca="1" si="147"/>
        <v>19241.359499999999</v>
      </c>
      <c r="AO317" s="19">
        <f t="shared" ca="1" si="147"/>
        <v>19241.359499999999</v>
      </c>
      <c r="AP317" s="19">
        <f t="shared" ca="1" si="147"/>
        <v>19241.359499999999</v>
      </c>
      <c r="AQ317" s="19">
        <f t="shared" ca="1" si="147"/>
        <v>19241.359499999999</v>
      </c>
      <c r="AR317" s="19">
        <f t="shared" ca="1" si="147"/>
        <v>19241.359499999999</v>
      </c>
      <c r="AS317" s="19">
        <f t="shared" ca="1" si="147"/>
        <v>19241.359499999999</v>
      </c>
      <c r="AT317" s="19">
        <f t="shared" ca="1" si="147"/>
        <v>19241.359499999999</v>
      </c>
      <c r="AU317" s="19">
        <f t="shared" ca="1" si="147"/>
        <v>19241.359499999999</v>
      </c>
      <c r="AV317" s="19">
        <f t="shared" ca="1" si="147"/>
        <v>19241.359499999999</v>
      </c>
      <c r="AW317" s="19">
        <f t="shared" ca="1" si="145"/>
        <v>19241.359499999999</v>
      </c>
      <c r="AX317" s="19">
        <f t="shared" ca="1" si="145"/>
        <v>19241.359499999999</v>
      </c>
      <c r="AY317" s="19">
        <f t="shared" ca="1" si="145"/>
        <v>19241.359499999999</v>
      </c>
      <c r="AZ317" s="19">
        <f t="shared" ca="1" si="145"/>
        <v>19241.359499999999</v>
      </c>
      <c r="BA317" s="19">
        <f t="shared" ca="1" si="145"/>
        <v>19241.359499999999</v>
      </c>
      <c r="BB317" s="19">
        <f t="shared" ca="1" si="145"/>
        <v>19241.359499999999</v>
      </c>
      <c r="BC317" s="19">
        <f t="shared" ca="1" si="145"/>
        <v>19241.359499999999</v>
      </c>
      <c r="BD317" s="19">
        <f t="shared" ca="1" si="145"/>
        <v>19241.359499999999</v>
      </c>
      <c r="BE317" s="19">
        <f t="shared" ca="1" si="145"/>
        <v>19241.359499999999</v>
      </c>
      <c r="BF317" s="19">
        <f t="shared" ca="1" si="145"/>
        <v>19241.359499999999</v>
      </c>
      <c r="BG317" s="19">
        <f t="shared" ca="1" si="145"/>
        <v>19241.359499999999</v>
      </c>
      <c r="BH317" s="19">
        <f t="shared" ca="1" si="145"/>
        <v>19241.359499999999</v>
      </c>
      <c r="BI317" s="19">
        <f t="shared" ca="1" si="145"/>
        <v>19241.359499999999</v>
      </c>
      <c r="BJ317" s="19">
        <f t="shared" ca="1" si="145"/>
        <v>19241.359499999999</v>
      </c>
      <c r="BK317" s="19">
        <f t="shared" ca="1" si="145"/>
        <v>19241.359499999999</v>
      </c>
      <c r="BL317" s="19">
        <f t="shared" ca="1" si="145"/>
        <v>19241.359499999999</v>
      </c>
      <c r="BM317" s="19">
        <f t="shared" ca="1" si="146"/>
        <v>19241.359499999999</v>
      </c>
      <c r="BN317" s="19">
        <f t="shared" ca="1" si="146"/>
        <v>19241.359499999999</v>
      </c>
      <c r="BO317" s="19">
        <f t="shared" ca="1" si="146"/>
        <v>19241.359499999999</v>
      </c>
      <c r="BP317" s="19">
        <f t="shared" ca="1" si="146"/>
        <v>19241.359499999999</v>
      </c>
      <c r="BQ317" s="20">
        <f t="shared" ca="1" si="146"/>
        <v>19241.359499999999</v>
      </c>
    </row>
    <row r="318" spans="10:69" x14ac:dyDescent="0.25">
      <c r="J318" s="85">
        <f t="shared" ca="1" si="121"/>
        <v>13263.924910505995</v>
      </c>
      <c r="K318" s="86">
        <f t="shared" ca="1" si="122"/>
        <v>12653.000099927507</v>
      </c>
      <c r="L318" s="86">
        <f t="shared" ca="1" si="123"/>
        <v>12653.000099927507</v>
      </c>
      <c r="M318" s="86">
        <f t="shared" ca="1" si="124"/>
        <v>0</v>
      </c>
      <c r="N318" s="86">
        <f t="shared" ca="1" si="144"/>
        <v>0</v>
      </c>
      <c r="O318" s="87">
        <f t="shared" ca="1" si="126"/>
        <v>0</v>
      </c>
      <c r="P318" s="48">
        <f t="shared" ca="1" si="137"/>
        <v>37987.154969122923</v>
      </c>
      <c r="Q318" s="49">
        <f t="shared" si="141"/>
        <v>0.95</v>
      </c>
      <c r="R318" s="49">
        <f t="shared" si="142"/>
        <v>0.995</v>
      </c>
      <c r="S318" s="50">
        <f t="array" aca="1" ref="S318" ca="1">IF($U318=0,0,SUM(OFFSET($AH318,0,$W318,1,$U318)/OFFSET($AH$3,0,0,1,$U318)))</f>
        <v>40187.415994840441</v>
      </c>
      <c r="T318" s="51">
        <f t="array" aca="1" ref="T318" ca="1">IF(U318=0,0,SUM(OFFSET(AH318,0,W318,1,U318)))</f>
        <v>42165.568415641334</v>
      </c>
      <c r="U318" s="51">
        <f t="shared" ca="1" si="133"/>
        <v>3</v>
      </c>
      <c r="V318" s="46">
        <f t="shared" ca="1" si="129"/>
        <v>40931.687545356603</v>
      </c>
      <c r="W318" s="52">
        <f t="shared" ca="1" si="138"/>
        <v>3</v>
      </c>
      <c r="X318" s="55">
        <v>243</v>
      </c>
      <c r="Y318" s="19">
        <v>6</v>
      </c>
      <c r="Z318" s="44">
        <v>1.1356677000000001E-2</v>
      </c>
      <c r="AA318" s="17">
        <v>44326</v>
      </c>
      <c r="AB318" s="19">
        <v>100</v>
      </c>
      <c r="AC318" s="19">
        <v>1800000</v>
      </c>
      <c r="AD318" s="18" t="s">
        <v>25</v>
      </c>
      <c r="AE318" s="18" t="s">
        <v>18</v>
      </c>
      <c r="AF318" s="20">
        <f t="shared" ca="1" si="131"/>
        <v>83097.255960997936</v>
      </c>
      <c r="AG318" s="40"/>
      <c r="AH318" s="19">
        <f t="shared" ca="1" si="147"/>
        <v>13463.563174369203</v>
      </c>
      <c r="AI318" s="19">
        <f t="shared" ca="1" si="147"/>
        <v>13831.8670234854</v>
      </c>
      <c r="AJ318" s="19">
        <f t="shared" ca="1" si="147"/>
        <v>13636.257347502004</v>
      </c>
      <c r="AK318" s="19">
        <f t="shared" ca="1" si="147"/>
        <v>14032.18715737212</v>
      </c>
      <c r="AL318" s="19">
        <f t="shared" ca="1" si="147"/>
        <v>14055.170700792258</v>
      </c>
      <c r="AM318" s="19">
        <f t="shared" ca="1" si="147"/>
        <v>14078.210557476952</v>
      </c>
      <c r="AN318" s="19" t="str">
        <f t="shared" ca="1" si="147"/>
        <v/>
      </c>
      <c r="AO318" s="19" t="str">
        <f t="shared" ca="1" si="147"/>
        <v/>
      </c>
      <c r="AP318" s="19" t="str">
        <f t="shared" ca="1" si="147"/>
        <v/>
      </c>
      <c r="AQ318" s="19" t="str">
        <f t="shared" ca="1" si="147"/>
        <v/>
      </c>
      <c r="AR318" s="19" t="str">
        <f t="shared" ca="1" si="147"/>
        <v/>
      </c>
      <c r="AS318" s="19" t="str">
        <f t="shared" ca="1" si="147"/>
        <v/>
      </c>
      <c r="AT318" s="19" t="str">
        <f t="shared" ca="1" si="147"/>
        <v/>
      </c>
      <c r="AU318" s="19" t="str">
        <f t="shared" ca="1" si="147"/>
        <v/>
      </c>
      <c r="AV318" s="19" t="str">
        <f t="shared" ca="1" si="147"/>
        <v/>
      </c>
      <c r="AW318" s="19" t="str">
        <f t="shared" ca="1" si="145"/>
        <v/>
      </c>
      <c r="AX318" s="19" t="str">
        <f t="shared" ca="1" si="145"/>
        <v/>
      </c>
      <c r="AY318" s="19" t="str">
        <f t="shared" ca="1" si="145"/>
        <v/>
      </c>
      <c r="AZ318" s="19" t="str">
        <f t="shared" ca="1" si="145"/>
        <v/>
      </c>
      <c r="BA318" s="19" t="str">
        <f t="shared" ca="1" si="145"/>
        <v/>
      </c>
      <c r="BB318" s="19" t="str">
        <f t="shared" ca="1" si="145"/>
        <v/>
      </c>
      <c r="BC318" s="19" t="str">
        <f t="shared" ca="1" si="145"/>
        <v/>
      </c>
      <c r="BD318" s="19" t="str">
        <f t="shared" ca="1" si="145"/>
        <v/>
      </c>
      <c r="BE318" s="19" t="str">
        <f t="shared" ca="1" si="145"/>
        <v/>
      </c>
      <c r="BF318" s="19" t="str">
        <f t="shared" ca="1" si="145"/>
        <v/>
      </c>
      <c r="BG318" s="19" t="str">
        <f t="shared" ca="1" si="145"/>
        <v/>
      </c>
      <c r="BH318" s="19" t="str">
        <f t="shared" ca="1" si="145"/>
        <v/>
      </c>
      <c r="BI318" s="19" t="str">
        <f t="shared" ca="1" si="145"/>
        <v/>
      </c>
      <c r="BJ318" s="19" t="str">
        <f t="shared" ca="1" si="145"/>
        <v/>
      </c>
      <c r="BK318" s="19" t="str">
        <f t="shared" ca="1" si="145"/>
        <v/>
      </c>
      <c r="BL318" s="19" t="str">
        <f t="shared" ca="1" si="145"/>
        <v/>
      </c>
      <c r="BM318" s="19" t="str">
        <f t="shared" ca="1" si="146"/>
        <v/>
      </c>
      <c r="BN318" s="19" t="str">
        <f t="shared" ca="1" si="146"/>
        <v/>
      </c>
      <c r="BO318" s="19" t="str">
        <f t="shared" ca="1" si="146"/>
        <v/>
      </c>
      <c r="BP318" s="19" t="str">
        <f t="shared" ca="1" si="146"/>
        <v/>
      </c>
      <c r="BQ318" s="20" t="str">
        <f t="shared" ca="1" si="146"/>
        <v/>
      </c>
    </row>
    <row r="319" spans="10:69" x14ac:dyDescent="0.25">
      <c r="J319" s="85">
        <f t="shared" ca="1" si="121"/>
        <v>39290.445890399998</v>
      </c>
      <c r="K319" s="86">
        <f t="shared" ca="1" si="122"/>
        <v>37419.472276571425</v>
      </c>
      <c r="L319" s="86">
        <f t="shared" ca="1" si="123"/>
        <v>37419.472276571425</v>
      </c>
      <c r="M319" s="86">
        <f t="shared" ca="1" si="124"/>
        <v>33940.564423194039</v>
      </c>
      <c r="N319" s="86">
        <f t="shared" ca="1" si="144"/>
        <v>32324.347069708612</v>
      </c>
      <c r="O319" s="87">
        <f t="shared" ca="1" si="126"/>
        <v>30785.092447341533</v>
      </c>
      <c r="P319" s="48">
        <f t="shared" ca="1" si="137"/>
        <v>408368.11705734394</v>
      </c>
      <c r="Q319" s="49">
        <f t="shared" si="141"/>
        <v>0.97</v>
      </c>
      <c r="R319" s="49">
        <f t="shared" si="142"/>
        <v>0.93</v>
      </c>
      <c r="S319" s="50">
        <f t="array" aca="1" ref="S319" ca="1">IF($U319=0,0,SUM(OFFSET($AH319,0,$W319,1,$U319)/OFFSET($AH$3,0,0,1,$U319)))</f>
        <v>452686.08475484309</v>
      </c>
      <c r="T319" s="51">
        <f t="array" aca="1" ref="T319" ca="1">IF(U319=0,0,SUM(OFFSET(AH319,0,W319,1,U319)))</f>
        <v>609761.93599999999</v>
      </c>
      <c r="U319" s="51">
        <f t="shared" ca="1" si="133"/>
        <v>14</v>
      </c>
      <c r="V319" s="46">
        <f t="shared" ca="1" si="129"/>
        <v>130663.272</v>
      </c>
      <c r="W319" s="52">
        <f t="shared" ca="1" si="138"/>
        <v>3</v>
      </c>
      <c r="X319" s="55">
        <v>111</v>
      </c>
      <c r="Y319" s="19">
        <v>17</v>
      </c>
      <c r="Z319" s="44">
        <v>4.3554424000000001E-2</v>
      </c>
      <c r="AA319" s="17">
        <v>44333</v>
      </c>
      <c r="AB319" s="19">
        <v>13</v>
      </c>
      <c r="AC319" s="19">
        <v>1000000</v>
      </c>
      <c r="AD319" s="18" t="s">
        <v>23</v>
      </c>
      <c r="AE319" s="18" t="s">
        <v>22</v>
      </c>
      <c r="AF319" s="20">
        <f t="shared" ca="1" si="131"/>
        <v>740425.20799999998</v>
      </c>
      <c r="AG319" s="40"/>
      <c r="AH319" s="19">
        <f t="shared" ca="1" si="147"/>
        <v>43554.423999999999</v>
      </c>
      <c r="AI319" s="19">
        <f t="shared" ca="1" si="147"/>
        <v>43554.423999999999</v>
      </c>
      <c r="AJ319" s="19">
        <f t="shared" ca="1" si="147"/>
        <v>43554.423999999999</v>
      </c>
      <c r="AK319" s="19">
        <f t="shared" ca="1" si="147"/>
        <v>43554.423999999999</v>
      </c>
      <c r="AL319" s="19">
        <f t="shared" ca="1" si="147"/>
        <v>43554.423999999999</v>
      </c>
      <c r="AM319" s="19">
        <f t="shared" ca="1" si="147"/>
        <v>43554.423999999999</v>
      </c>
      <c r="AN319" s="19">
        <f t="shared" ca="1" si="147"/>
        <v>43554.423999999999</v>
      </c>
      <c r="AO319" s="19">
        <f t="shared" ca="1" si="147"/>
        <v>43554.423999999999</v>
      </c>
      <c r="AP319" s="19">
        <f t="shared" ca="1" si="147"/>
        <v>43554.423999999999</v>
      </c>
      <c r="AQ319" s="19">
        <f t="shared" ca="1" si="147"/>
        <v>43554.423999999999</v>
      </c>
      <c r="AR319" s="19">
        <f t="shared" ca="1" si="147"/>
        <v>43554.423999999999</v>
      </c>
      <c r="AS319" s="19">
        <f t="shared" ca="1" si="147"/>
        <v>43554.423999999999</v>
      </c>
      <c r="AT319" s="19">
        <f t="shared" ca="1" si="147"/>
        <v>43554.423999999999</v>
      </c>
      <c r="AU319" s="19">
        <f t="shared" ca="1" si="147"/>
        <v>43554.423999999999</v>
      </c>
      <c r="AV319" s="19">
        <f t="shared" ca="1" si="147"/>
        <v>43554.423999999999</v>
      </c>
      <c r="AW319" s="19">
        <f t="shared" ca="1" si="145"/>
        <v>43554.423999999999</v>
      </c>
      <c r="AX319" s="19">
        <f t="shared" ca="1" si="145"/>
        <v>43554.423999999999</v>
      </c>
      <c r="AY319" s="19" t="str">
        <f t="shared" ca="1" si="145"/>
        <v/>
      </c>
      <c r="AZ319" s="19" t="str">
        <f t="shared" ca="1" si="145"/>
        <v/>
      </c>
      <c r="BA319" s="19" t="str">
        <f t="shared" ca="1" si="145"/>
        <v/>
      </c>
      <c r="BB319" s="19" t="str">
        <f t="shared" ca="1" si="145"/>
        <v/>
      </c>
      <c r="BC319" s="19" t="str">
        <f t="shared" ca="1" si="145"/>
        <v/>
      </c>
      <c r="BD319" s="19" t="str">
        <f t="shared" ca="1" si="145"/>
        <v/>
      </c>
      <c r="BE319" s="19" t="str">
        <f t="shared" ca="1" si="145"/>
        <v/>
      </c>
      <c r="BF319" s="19" t="str">
        <f t="shared" ca="1" si="145"/>
        <v/>
      </c>
      <c r="BG319" s="19" t="str">
        <f t="shared" ca="1" si="145"/>
        <v/>
      </c>
      <c r="BH319" s="19" t="str">
        <f t="shared" ca="1" si="145"/>
        <v/>
      </c>
      <c r="BI319" s="19" t="str">
        <f t="shared" ca="1" si="145"/>
        <v/>
      </c>
      <c r="BJ319" s="19" t="str">
        <f t="shared" ca="1" si="145"/>
        <v/>
      </c>
      <c r="BK319" s="19" t="str">
        <f t="shared" ca="1" si="145"/>
        <v/>
      </c>
      <c r="BL319" s="19" t="str">
        <f t="shared" ca="1" si="145"/>
        <v/>
      </c>
      <c r="BM319" s="19" t="str">
        <f t="shared" ca="1" si="146"/>
        <v/>
      </c>
      <c r="BN319" s="19" t="str">
        <f t="shared" ca="1" si="146"/>
        <v/>
      </c>
      <c r="BO319" s="19" t="str">
        <f t="shared" ca="1" si="146"/>
        <v/>
      </c>
      <c r="BP319" s="19" t="str">
        <f t="shared" ca="1" si="146"/>
        <v/>
      </c>
      <c r="BQ319" s="20" t="str">
        <f t="shared" ca="1" si="146"/>
        <v/>
      </c>
    </row>
    <row r="320" spans="10:69" x14ac:dyDescent="0.25">
      <c r="J320" s="85">
        <f t="shared" ca="1" si="121"/>
        <v>104754.25504221627</v>
      </c>
      <c r="K320" s="86">
        <f t="shared" ca="1" si="122"/>
        <v>99994.756888430653</v>
      </c>
      <c r="L320" s="86">
        <f t="shared" ca="1" si="123"/>
        <v>99994.756888430653</v>
      </c>
      <c r="M320" s="86">
        <f t="shared" ca="1" si="124"/>
        <v>91101.868560279836</v>
      </c>
      <c r="N320" s="86">
        <f t="shared" ca="1" si="144"/>
        <v>86950.780311702489</v>
      </c>
      <c r="O320" s="87">
        <f t="shared" ca="1" si="126"/>
        <v>82983.527608943477</v>
      </c>
      <c r="P320" s="48">
        <f t="shared" ca="1" si="137"/>
        <v>856850.50397551176</v>
      </c>
      <c r="Q320" s="49">
        <f t="shared" si="141"/>
        <v>0.99</v>
      </c>
      <c r="R320" s="49">
        <f t="shared" si="142"/>
        <v>0.5</v>
      </c>
      <c r="S320" s="50">
        <f t="array" aca="1" ref="S320" ca="1">IF($U320=0,0,SUM(OFFSET($AH320,0,$W320,1,$U320)/OFFSET($AH$3,0,0,1,$U320)))</f>
        <v>1731011.1191424481</v>
      </c>
      <c r="T320" s="51">
        <f t="array" aca="1" ref="T320" ca="1">IF(U320=0,0,SUM(OFFSET(AH320,0,W320,1,U320)))</f>
        <v>2136750.8212681627</v>
      </c>
      <c r="U320" s="51">
        <f t="shared" ca="1" si="133"/>
        <v>10</v>
      </c>
      <c r="V320" s="46">
        <f t="shared" ca="1" si="129"/>
        <v>634343.89748431498</v>
      </c>
      <c r="W320" s="52">
        <f t="shared" ca="1" si="138"/>
        <v>3</v>
      </c>
      <c r="X320" s="55">
        <v>309</v>
      </c>
      <c r="Y320" s="19">
        <v>13</v>
      </c>
      <c r="Z320" s="44">
        <v>3.2570216999999999E-2</v>
      </c>
      <c r="AA320" s="17">
        <v>44335</v>
      </c>
      <c r="AB320" s="19">
        <v>26</v>
      </c>
      <c r="AC320" s="19">
        <v>75000</v>
      </c>
      <c r="AD320" s="18" t="s">
        <v>19</v>
      </c>
      <c r="AE320" s="18" t="s">
        <v>26</v>
      </c>
      <c r="AF320" s="20">
        <f t="shared" ca="1" si="131"/>
        <v>2771094.7187524778</v>
      </c>
      <c r="AG320" s="40"/>
      <c r="AH320" s="19">
        <f t="shared" ca="1" si="147"/>
        <v>210063.97588223248</v>
      </c>
      <c r="AI320" s="19">
        <f t="shared" ca="1" si="147"/>
        <v>213906.44723280749</v>
      </c>
      <c r="AJ320" s="19">
        <f t="shared" ca="1" si="147"/>
        <v>210373.47436927501</v>
      </c>
      <c r="AK320" s="19">
        <f t="shared" ca="1" si="147"/>
        <v>211624.75766104297</v>
      </c>
      <c r="AL320" s="19">
        <f t="shared" ca="1" si="147"/>
        <v>212110.09036939839</v>
      </c>
      <c r="AM320" s="19">
        <f t="shared" ca="1" si="147"/>
        <v>212596.74326882293</v>
      </c>
      <c r="AN320" s="19">
        <f t="shared" ca="1" si="147"/>
        <v>213054.14261029084</v>
      </c>
      <c r="AO320" s="19">
        <f t="shared" ca="1" si="147"/>
        <v>213513.56951767943</v>
      </c>
      <c r="AP320" s="19">
        <f t="shared" ca="1" si="147"/>
        <v>213960.29551212987</v>
      </c>
      <c r="AQ320" s="19">
        <f t="shared" ca="1" si="147"/>
        <v>214353.44279686338</v>
      </c>
      <c r="AR320" s="19">
        <f t="shared" ca="1" si="147"/>
        <v>214777.83931814841</v>
      </c>
      <c r="AS320" s="19">
        <f t="shared" ca="1" si="147"/>
        <v>215178.1991309314</v>
      </c>
      <c r="AT320" s="19">
        <f t="shared" ca="1" si="147"/>
        <v>215581.74108285524</v>
      </c>
      <c r="AU320" s="19" t="str">
        <f t="shared" ca="1" si="147"/>
        <v/>
      </c>
      <c r="AV320" s="19" t="str">
        <f t="shared" ca="1" si="147"/>
        <v/>
      </c>
      <c r="AW320" s="19" t="str">
        <f t="shared" ca="1" si="145"/>
        <v/>
      </c>
      <c r="AX320" s="19" t="str">
        <f t="shared" ca="1" si="145"/>
        <v/>
      </c>
      <c r="AY320" s="19" t="str">
        <f t="shared" ca="1" si="145"/>
        <v/>
      </c>
      <c r="AZ320" s="19" t="str">
        <f t="shared" ca="1" si="145"/>
        <v/>
      </c>
      <c r="BA320" s="19" t="str">
        <f t="shared" ca="1" si="145"/>
        <v/>
      </c>
      <c r="BB320" s="19" t="str">
        <f t="shared" ca="1" si="145"/>
        <v/>
      </c>
      <c r="BC320" s="19" t="str">
        <f t="shared" ca="1" si="145"/>
        <v/>
      </c>
      <c r="BD320" s="19" t="str">
        <f t="shared" ca="1" si="145"/>
        <v/>
      </c>
      <c r="BE320" s="19" t="str">
        <f t="shared" ca="1" si="145"/>
        <v/>
      </c>
      <c r="BF320" s="19" t="str">
        <f t="shared" ca="1" si="145"/>
        <v/>
      </c>
      <c r="BG320" s="19" t="str">
        <f t="shared" ca="1" si="145"/>
        <v/>
      </c>
      <c r="BH320" s="19" t="str">
        <f t="shared" ca="1" si="145"/>
        <v/>
      </c>
      <c r="BI320" s="19" t="str">
        <f t="shared" ca="1" si="145"/>
        <v/>
      </c>
      <c r="BJ320" s="19" t="str">
        <f t="shared" ca="1" si="145"/>
        <v/>
      </c>
      <c r="BK320" s="19" t="str">
        <f t="shared" ca="1" si="145"/>
        <v/>
      </c>
      <c r="BL320" s="19" t="str">
        <f t="shared" ca="1" si="145"/>
        <v/>
      </c>
      <c r="BM320" s="19" t="str">
        <f t="shared" ca="1" si="146"/>
        <v/>
      </c>
      <c r="BN320" s="19" t="str">
        <f t="shared" ca="1" si="146"/>
        <v/>
      </c>
      <c r="BO320" s="19" t="str">
        <f t="shared" ca="1" si="146"/>
        <v/>
      </c>
      <c r="BP320" s="19" t="str">
        <f t="shared" ca="1" si="146"/>
        <v/>
      </c>
      <c r="BQ320" s="20" t="str">
        <f t="shared" ca="1" si="146"/>
        <v/>
      </c>
    </row>
    <row r="321" spans="10:69" x14ac:dyDescent="0.25">
      <c r="J321" s="85">
        <f t="shared" ca="1" si="121"/>
        <v>811392.17222658626</v>
      </c>
      <c r="K321" s="86">
        <f t="shared" ca="1" si="122"/>
        <v>774175.59682858794</v>
      </c>
      <c r="L321" s="86">
        <f t="shared" ca="1" si="123"/>
        <v>774175.59682858794</v>
      </c>
      <c r="M321" s="86">
        <f t="shared" ca="1" si="124"/>
        <v>704707.77311835403</v>
      </c>
      <c r="N321" s="86">
        <f t="shared" ca="1" si="144"/>
        <v>672312.66425626678</v>
      </c>
      <c r="O321" s="87">
        <f t="shared" ca="1" si="126"/>
        <v>641374.3041414317</v>
      </c>
      <c r="P321" s="48">
        <f t="shared" ca="1" si="137"/>
        <v>12435185.933545105</v>
      </c>
      <c r="Q321" s="49">
        <f t="shared" si="141"/>
        <v>0.97</v>
      </c>
      <c r="R321" s="49">
        <f t="shared" si="142"/>
        <v>0.97</v>
      </c>
      <c r="S321" s="50">
        <f t="array" aca="1" ref="S321" ca="1">IF($U321=0,0,SUM(OFFSET($AH321,0,$W321,1,$U321)/OFFSET($AH$3,0,0,1,$U321)))</f>
        <v>13216267.332920721</v>
      </c>
      <c r="T321" s="51">
        <f t="array" aca="1" ref="T321" ca="1">IF(U321=0,0,SUM(OFFSET(AH321,0,W321,1,U321)))</f>
        <v>22849939.178108599</v>
      </c>
      <c r="U321" s="51">
        <f t="shared" ca="1" si="133"/>
        <v>26</v>
      </c>
      <c r="V321" s="46">
        <f t="shared" ca="1" si="129"/>
        <v>2579917.2190669067</v>
      </c>
      <c r="W321" s="52">
        <f t="shared" ca="1" si="138"/>
        <v>3</v>
      </c>
      <c r="X321" s="55">
        <v>244</v>
      </c>
      <c r="Y321" s="19">
        <v>29</v>
      </c>
      <c r="Z321" s="44">
        <v>4.6562675999999997E-2</v>
      </c>
      <c r="AA321" s="17">
        <v>44338</v>
      </c>
      <c r="AB321" s="19">
        <v>13</v>
      </c>
      <c r="AC321" s="19">
        <v>250000</v>
      </c>
      <c r="AD321" s="18" t="s">
        <v>17</v>
      </c>
      <c r="AE321" s="18" t="s">
        <v>22</v>
      </c>
      <c r="AF321" s="20">
        <f t="shared" ca="1" si="131"/>
        <v>25429856.397175506</v>
      </c>
      <c r="AG321" s="40"/>
      <c r="AH321" s="19">
        <f t="shared" ca="1" si="147"/>
        <v>852081.83793030004</v>
      </c>
      <c r="AI321" s="19">
        <f t="shared" ca="1" si="147"/>
        <v>867168.14495429979</v>
      </c>
      <c r="AJ321" s="19">
        <f t="shared" ca="1" si="147"/>
        <v>860667.23618230689</v>
      </c>
      <c r="AK321" s="19">
        <f t="shared" ca="1" si="147"/>
        <v>862357.50050652178</v>
      </c>
      <c r="AL321" s="19">
        <f t="shared" ca="1" si="147"/>
        <v>863943.43359551218</v>
      </c>
      <c r="AM321" s="19">
        <f t="shared" ca="1" si="147"/>
        <v>865533.82178970356</v>
      </c>
      <c r="AN321" s="19">
        <f t="shared" ca="1" si="147"/>
        <v>867028.73403776658</v>
      </c>
      <c r="AO321" s="19">
        <f t="shared" ca="1" si="147"/>
        <v>868530.39149499836</v>
      </c>
      <c r="AP321" s="19">
        <f t="shared" ca="1" si="147"/>
        <v>869990.64622911764</v>
      </c>
      <c r="AQ321" s="19">
        <f t="shared" ca="1" si="147"/>
        <v>871275.85124540131</v>
      </c>
      <c r="AR321" s="19">
        <f t="shared" ca="1" si="147"/>
        <v>872663.30062157172</v>
      </c>
      <c r="AS321" s="19">
        <f t="shared" ca="1" si="147"/>
        <v>873972.25211237103</v>
      </c>
      <c r="AT321" s="19">
        <f t="shared" ca="1" si="147"/>
        <v>875291.68751409731</v>
      </c>
      <c r="AU321" s="19">
        <f t="shared" ca="1" si="147"/>
        <v>876538.00873466698</v>
      </c>
      <c r="AV321" s="19">
        <f t="shared" ca="1" si="147"/>
        <v>877795.78706279048</v>
      </c>
      <c r="AW321" s="19">
        <f t="shared" ca="1" si="145"/>
        <v>879024.38868584076</v>
      </c>
      <c r="AX321" s="19">
        <f t="shared" ca="1" si="145"/>
        <v>880186.82469112193</v>
      </c>
      <c r="AY321" s="19">
        <f t="shared" ca="1" si="145"/>
        <v>881361.79412369186</v>
      </c>
      <c r="AZ321" s="19">
        <f t="shared" ca="1" si="145"/>
        <v>882474.57051470364</v>
      </c>
      <c r="BA321" s="19">
        <f t="shared" ca="1" si="145"/>
        <v>883600.39448943152</v>
      </c>
      <c r="BB321" s="19">
        <f t="shared" ca="1" si="145"/>
        <v>884702.78570834396</v>
      </c>
      <c r="BC321" s="19">
        <f t="shared" ca="1" si="145"/>
        <v>885679.1489865164</v>
      </c>
      <c r="BD321" s="19">
        <f t="shared" ca="1" si="145"/>
        <v>886739.53470795997</v>
      </c>
      <c r="BE321" s="19">
        <f t="shared" ca="1" si="145"/>
        <v>887745.88938934798</v>
      </c>
      <c r="BF321" s="19">
        <f t="shared" ca="1" si="145"/>
        <v>888766.08399093128</v>
      </c>
      <c r="BG321" s="19">
        <f t="shared" ca="1" si="145"/>
        <v>889735.00505916926</v>
      </c>
      <c r="BH321" s="19">
        <f t="shared" ca="1" si="145"/>
        <v>890717.94404237403</v>
      </c>
      <c r="BI321" s="19">
        <f t="shared" ca="1" si="145"/>
        <v>891682.97364561562</v>
      </c>
      <c r="BJ321" s="19">
        <f t="shared" ca="1" si="145"/>
        <v>892600.42512903444</v>
      </c>
      <c r="BK321" s="19" t="str">
        <f t="shared" ca="1" si="145"/>
        <v/>
      </c>
      <c r="BL321" s="19" t="str">
        <f t="shared" ca="1" si="145"/>
        <v/>
      </c>
      <c r="BM321" s="19" t="str">
        <f t="shared" ca="1" si="146"/>
        <v/>
      </c>
      <c r="BN321" s="19" t="str">
        <f t="shared" ca="1" si="146"/>
        <v/>
      </c>
      <c r="BO321" s="19" t="str">
        <f t="shared" ca="1" si="146"/>
        <v/>
      </c>
      <c r="BP321" s="19" t="str">
        <f t="shared" ca="1" si="146"/>
        <v/>
      </c>
      <c r="BQ321" s="20" t="str">
        <f t="shared" ca="1" si="146"/>
        <v/>
      </c>
    </row>
    <row r="322" spans="10:69" x14ac:dyDescent="0.25">
      <c r="J322" s="85">
        <f t="shared" ca="1" si="121"/>
        <v>44728.072850700002</v>
      </c>
      <c r="K322" s="86">
        <f t="shared" ca="1" si="122"/>
        <v>42598.164619714284</v>
      </c>
      <c r="L322" s="86">
        <f t="shared" ca="1" si="123"/>
        <v>42598.164619714284</v>
      </c>
      <c r="M322" s="86">
        <f t="shared" ca="1" si="124"/>
        <v>38637.791038289601</v>
      </c>
      <c r="N322" s="86">
        <f t="shared" ca="1" si="144"/>
        <v>36797.896226942481</v>
      </c>
      <c r="O322" s="87">
        <f t="shared" ca="1" si="126"/>
        <v>35045.61545423093</v>
      </c>
      <c r="P322" s="48">
        <f t="shared" ca="1" si="137"/>
        <v>751551.34610980982</v>
      </c>
      <c r="Q322" s="49">
        <f t="shared" si="141"/>
        <v>0.97</v>
      </c>
      <c r="R322" s="49">
        <f t="shared" si="142"/>
        <v>0.93</v>
      </c>
      <c r="S322" s="50">
        <f t="array" aca="1" ref="S322" ca="1">IF($U322=0,0,SUM(OFFSET($AH322,0,$W322,1,$U322)/OFFSET($AH$3,0,0,1,$U322)))</f>
        <v>833113.12061834591</v>
      </c>
      <c r="T322" s="51">
        <f t="array" aca="1" ref="T322" ca="1">IF(U322=0,0,SUM(OFFSET(AH322,0,W322,1,U322)))</f>
        <v>1636211.510999999</v>
      </c>
      <c r="U322" s="51">
        <f t="shared" ca="1" si="133"/>
        <v>33</v>
      </c>
      <c r="V322" s="46">
        <f t="shared" ca="1" si="129"/>
        <v>148746.50099999999</v>
      </c>
      <c r="W322" s="52">
        <f t="shared" ca="1" si="138"/>
        <v>3</v>
      </c>
      <c r="X322" s="55">
        <v>226</v>
      </c>
      <c r="Y322" s="19">
        <v>36</v>
      </c>
      <c r="Z322" s="44">
        <v>4.9582167000000003E-2</v>
      </c>
      <c r="AA322" s="17">
        <v>44341</v>
      </c>
      <c r="AB322" s="19">
        <v>13</v>
      </c>
      <c r="AC322" s="19">
        <v>1000000</v>
      </c>
      <c r="AD322" s="18" t="s">
        <v>23</v>
      </c>
      <c r="AE322" s="18" t="s">
        <v>22</v>
      </c>
      <c r="AF322" s="20">
        <f t="shared" ca="1" si="131"/>
        <v>1784958.0119999987</v>
      </c>
      <c r="AG322" s="40"/>
      <c r="AH322" s="19">
        <f t="shared" ca="1" si="147"/>
        <v>49582.167000000001</v>
      </c>
      <c r="AI322" s="19">
        <f t="shared" ca="1" si="147"/>
        <v>49582.167000000001</v>
      </c>
      <c r="AJ322" s="19">
        <f t="shared" ca="1" si="147"/>
        <v>49582.167000000001</v>
      </c>
      <c r="AK322" s="19">
        <f t="shared" ca="1" si="147"/>
        <v>49582.167000000001</v>
      </c>
      <c r="AL322" s="19">
        <f t="shared" ca="1" si="147"/>
        <v>49582.167000000001</v>
      </c>
      <c r="AM322" s="19">
        <f t="shared" ca="1" si="147"/>
        <v>49582.167000000001</v>
      </c>
      <c r="AN322" s="19">
        <f t="shared" ca="1" si="147"/>
        <v>49582.167000000001</v>
      </c>
      <c r="AO322" s="19">
        <f t="shared" ca="1" si="147"/>
        <v>49582.167000000001</v>
      </c>
      <c r="AP322" s="19">
        <f t="shared" ca="1" si="147"/>
        <v>49582.167000000001</v>
      </c>
      <c r="AQ322" s="19">
        <f t="shared" ca="1" si="147"/>
        <v>49582.167000000001</v>
      </c>
      <c r="AR322" s="19">
        <f t="shared" ca="1" si="147"/>
        <v>49582.167000000001</v>
      </c>
      <c r="AS322" s="19">
        <f t="shared" ca="1" si="147"/>
        <v>49582.167000000001</v>
      </c>
      <c r="AT322" s="19">
        <f t="shared" ca="1" si="147"/>
        <v>49582.167000000001</v>
      </c>
      <c r="AU322" s="19">
        <f t="shared" ca="1" si="147"/>
        <v>49582.167000000001</v>
      </c>
      <c r="AV322" s="19">
        <f t="shared" ca="1" si="147"/>
        <v>49582.167000000001</v>
      </c>
      <c r="AW322" s="19">
        <f t="shared" ca="1" si="145"/>
        <v>49582.167000000001</v>
      </c>
      <c r="AX322" s="19">
        <f t="shared" ca="1" si="145"/>
        <v>49582.167000000001</v>
      </c>
      <c r="AY322" s="19">
        <f t="shared" ca="1" si="145"/>
        <v>49582.167000000001</v>
      </c>
      <c r="AZ322" s="19">
        <f t="shared" ca="1" si="145"/>
        <v>49582.167000000001</v>
      </c>
      <c r="BA322" s="19">
        <f t="shared" ca="1" si="145"/>
        <v>49582.167000000001</v>
      </c>
      <c r="BB322" s="19">
        <f t="shared" ca="1" si="145"/>
        <v>49582.167000000001</v>
      </c>
      <c r="BC322" s="19">
        <f t="shared" ca="1" si="145"/>
        <v>49582.167000000001</v>
      </c>
      <c r="BD322" s="19">
        <f t="shared" ca="1" si="145"/>
        <v>49582.167000000001</v>
      </c>
      <c r="BE322" s="19">
        <f t="shared" ca="1" si="145"/>
        <v>49582.167000000001</v>
      </c>
      <c r="BF322" s="19">
        <f t="shared" ca="1" si="145"/>
        <v>49582.167000000001</v>
      </c>
      <c r="BG322" s="19">
        <f t="shared" ca="1" si="145"/>
        <v>49582.167000000001</v>
      </c>
      <c r="BH322" s="19">
        <f t="shared" ca="1" si="145"/>
        <v>49582.167000000001</v>
      </c>
      <c r="BI322" s="19">
        <f t="shared" ca="1" si="145"/>
        <v>49582.167000000001</v>
      </c>
      <c r="BJ322" s="19">
        <f t="shared" ca="1" si="145"/>
        <v>49582.167000000001</v>
      </c>
      <c r="BK322" s="19">
        <f t="shared" ca="1" si="145"/>
        <v>49582.167000000001</v>
      </c>
      <c r="BL322" s="19">
        <f t="shared" ca="1" si="145"/>
        <v>49582.167000000001</v>
      </c>
      <c r="BM322" s="19">
        <f t="shared" ca="1" si="146"/>
        <v>49582.167000000001</v>
      </c>
      <c r="BN322" s="19">
        <f t="shared" ca="1" si="146"/>
        <v>49582.167000000001</v>
      </c>
      <c r="BO322" s="19">
        <f t="shared" ca="1" si="146"/>
        <v>49582.167000000001</v>
      </c>
      <c r="BP322" s="19">
        <f t="shared" ca="1" si="146"/>
        <v>49582.167000000001</v>
      </c>
      <c r="BQ322" s="20">
        <f t="shared" ca="1" si="146"/>
        <v>49582.167000000001</v>
      </c>
    </row>
    <row r="323" spans="10:69" x14ac:dyDescent="0.25">
      <c r="J323" s="85">
        <f t="shared" ca="1" si="121"/>
        <v>0</v>
      </c>
      <c r="K323" s="86">
        <f t="shared" ca="1" si="122"/>
        <v>0</v>
      </c>
      <c r="L323" s="86">
        <f t="shared" ca="1" si="123"/>
        <v>0</v>
      </c>
      <c r="M323" s="86">
        <f t="shared" ca="1" si="124"/>
        <v>0</v>
      </c>
      <c r="N323" s="86">
        <f t="shared" ca="1" si="144"/>
        <v>0</v>
      </c>
      <c r="O323" s="87">
        <f t="shared" ca="1" si="126"/>
        <v>0</v>
      </c>
      <c r="P323" s="48">
        <f t="shared" ca="1" si="137"/>
        <v>0</v>
      </c>
      <c r="Q323" s="49">
        <f t="shared" si="141"/>
        <v>0.98</v>
      </c>
      <c r="R323" s="49">
        <f t="shared" si="142"/>
        <v>0.5</v>
      </c>
      <c r="S323" s="50">
        <f t="array" aca="1" ref="S323" ca="1">IF($U323=0,0,SUM(OFFSET($AH323,0,$W323,1,$U323)/OFFSET($AH$3,0,0,1,$U323)))</f>
        <v>0</v>
      </c>
      <c r="T323" s="51">
        <f t="array" aca="1" ref="T323" ca="1">IF(U323=0,0,SUM(OFFSET(AH323,0,W323,1,U323)))</f>
        <v>0</v>
      </c>
      <c r="U323" s="51">
        <f t="shared" ca="1" si="133"/>
        <v>0</v>
      </c>
      <c r="V323" s="46">
        <f t="shared" ca="1" si="129"/>
        <v>329960.26120586979</v>
      </c>
      <c r="W323" s="52">
        <f t="shared" ca="1" si="138"/>
        <v>3</v>
      </c>
      <c r="X323" s="55">
        <v>212</v>
      </c>
      <c r="Y323" s="19">
        <v>3</v>
      </c>
      <c r="Z323" s="44">
        <v>5.0846520000000003E-3</v>
      </c>
      <c r="AA323" s="17">
        <v>44345</v>
      </c>
      <c r="AB323" s="19">
        <v>80</v>
      </c>
      <c r="AC323" s="19">
        <v>250000</v>
      </c>
      <c r="AD323" s="18" t="s">
        <v>19</v>
      </c>
      <c r="AE323" s="18" t="s">
        <v>20</v>
      </c>
      <c r="AF323" s="20">
        <f t="shared" ca="1" si="131"/>
        <v>329960.26120586979</v>
      </c>
      <c r="AG323" s="40"/>
      <c r="AH323" s="19">
        <f t="shared" ca="1" si="147"/>
        <v>109530.64970910001</v>
      </c>
      <c r="AI323" s="19">
        <f t="shared" ca="1" si="147"/>
        <v>110486.05581990001</v>
      </c>
      <c r="AJ323" s="19">
        <f t="shared" ca="1" si="147"/>
        <v>109943.55567686976</v>
      </c>
      <c r="AK323" s="19" t="str">
        <f t="shared" ca="1" si="147"/>
        <v/>
      </c>
      <c r="AL323" s="19" t="str">
        <f t="shared" ca="1" si="147"/>
        <v/>
      </c>
      <c r="AM323" s="19" t="str">
        <f t="shared" ca="1" si="147"/>
        <v/>
      </c>
      <c r="AN323" s="19" t="str">
        <f t="shared" ca="1" si="147"/>
        <v/>
      </c>
      <c r="AO323" s="19" t="str">
        <f t="shared" ca="1" si="147"/>
        <v/>
      </c>
      <c r="AP323" s="19" t="str">
        <f t="shared" ca="1" si="147"/>
        <v/>
      </c>
      <c r="AQ323" s="19" t="str">
        <f t="shared" ca="1" si="147"/>
        <v/>
      </c>
      <c r="AR323" s="19" t="str">
        <f t="shared" ca="1" si="147"/>
        <v/>
      </c>
      <c r="AS323" s="19" t="str">
        <f t="shared" ca="1" si="147"/>
        <v/>
      </c>
      <c r="AT323" s="19" t="str">
        <f t="shared" ca="1" si="147"/>
        <v/>
      </c>
      <c r="AU323" s="19" t="str">
        <f t="shared" ca="1" si="147"/>
        <v/>
      </c>
      <c r="AV323" s="19" t="str">
        <f t="shared" ca="1" si="147"/>
        <v/>
      </c>
      <c r="AW323" s="19" t="str">
        <f t="shared" ca="1" si="145"/>
        <v/>
      </c>
      <c r="AX323" s="19" t="str">
        <f t="shared" ca="1" si="145"/>
        <v/>
      </c>
      <c r="AY323" s="19" t="str">
        <f t="shared" ca="1" si="145"/>
        <v/>
      </c>
      <c r="AZ323" s="19" t="str">
        <f t="shared" ca="1" si="145"/>
        <v/>
      </c>
      <c r="BA323" s="19" t="str">
        <f t="shared" ca="1" si="145"/>
        <v/>
      </c>
      <c r="BB323" s="19" t="str">
        <f t="shared" ca="1" si="145"/>
        <v/>
      </c>
      <c r="BC323" s="19" t="str">
        <f t="shared" ca="1" si="145"/>
        <v/>
      </c>
      <c r="BD323" s="19" t="str">
        <f t="shared" ca="1" si="145"/>
        <v/>
      </c>
      <c r="BE323" s="19" t="str">
        <f t="shared" ca="1" si="145"/>
        <v/>
      </c>
      <c r="BF323" s="19" t="str">
        <f t="shared" ca="1" si="145"/>
        <v/>
      </c>
      <c r="BG323" s="19" t="str">
        <f t="shared" ca="1" si="145"/>
        <v/>
      </c>
      <c r="BH323" s="19" t="str">
        <f t="shared" ca="1" si="145"/>
        <v/>
      </c>
      <c r="BI323" s="19" t="str">
        <f t="shared" ca="1" si="145"/>
        <v/>
      </c>
      <c r="BJ323" s="19" t="str">
        <f t="shared" ca="1" si="145"/>
        <v/>
      </c>
      <c r="BK323" s="19" t="str">
        <f t="shared" ca="1" si="145"/>
        <v/>
      </c>
      <c r="BL323" s="19" t="str">
        <f t="shared" ca="1" si="145"/>
        <v/>
      </c>
      <c r="BM323" s="19" t="str">
        <f t="shared" ca="1" si="146"/>
        <v/>
      </c>
      <c r="BN323" s="19" t="str">
        <f t="shared" ca="1" si="146"/>
        <v/>
      </c>
      <c r="BO323" s="19" t="str">
        <f t="shared" ca="1" si="146"/>
        <v/>
      </c>
      <c r="BP323" s="19" t="str">
        <f t="shared" ca="1" si="146"/>
        <v/>
      </c>
      <c r="BQ323" s="20" t="str">
        <f t="shared" ca="1" si="146"/>
        <v/>
      </c>
    </row>
    <row r="324" spans="10:69" x14ac:dyDescent="0.25">
      <c r="J324" s="85">
        <f t="shared" ca="1" si="121"/>
        <v>227610.1084557416</v>
      </c>
      <c r="K324" s="86">
        <f t="shared" ca="1" si="122"/>
        <v>217177.94226528649</v>
      </c>
      <c r="L324" s="86">
        <f t="shared" ca="1" si="123"/>
        <v>217177.94226528649</v>
      </c>
      <c r="M324" s="86">
        <f t="shared" ca="1" si="124"/>
        <v>197703.363047099</v>
      </c>
      <c r="N324" s="86">
        <f t="shared" ca="1" si="144"/>
        <v>188620.82575976642</v>
      </c>
      <c r="O324" s="87">
        <f t="shared" ca="1" si="126"/>
        <v>179946.1278650192</v>
      </c>
      <c r="P324" s="48">
        <f t="shared" ca="1" si="137"/>
        <v>3940973.7851829343</v>
      </c>
      <c r="Q324" s="49">
        <f t="shared" si="141"/>
        <v>0.98</v>
      </c>
      <c r="R324" s="49">
        <f t="shared" si="142"/>
        <v>0.97</v>
      </c>
      <c r="S324" s="50">
        <f t="array" aca="1" ref="S324" ca="1">IF($U324=0,0,SUM(OFFSET($AH324,0,$W324,1,$U324)/OFFSET($AH$3,0,0,1,$U324)))</f>
        <v>4145775.0738301435</v>
      </c>
      <c r="T324" s="51">
        <f t="array" aca="1" ref="T324" ca="1">IF(U324=0,0,SUM(OFFSET(AH324,0,W324,1,U324)))</f>
        <v>8338998.4443198945</v>
      </c>
      <c r="U324" s="51">
        <f t="shared" ca="1" si="133"/>
        <v>34</v>
      </c>
      <c r="V324" s="46">
        <f t="shared" ca="1" si="129"/>
        <v>474005.35312955</v>
      </c>
      <c r="W324" s="52">
        <f t="shared" ca="1" si="138"/>
        <v>2</v>
      </c>
      <c r="X324" s="55">
        <v>15</v>
      </c>
      <c r="Y324" s="19">
        <v>36</v>
      </c>
      <c r="Z324" s="44">
        <v>1.2943018000000001E-2</v>
      </c>
      <c r="AA324" s="17">
        <v>44351</v>
      </c>
      <c r="AB324" s="19">
        <v>80</v>
      </c>
      <c r="AC324" s="19">
        <v>250000</v>
      </c>
      <c r="AD324" s="18" t="s">
        <v>17</v>
      </c>
      <c r="AE324" s="18" t="s">
        <v>20</v>
      </c>
      <c r="AF324" s="20">
        <f t="shared" ca="1" si="131"/>
        <v>8813003.7974494454</v>
      </c>
      <c r="AG324" s="40"/>
      <c r="AH324" s="19">
        <f t="shared" ca="1" si="147"/>
        <v>238208.15690375003</v>
      </c>
      <c r="AI324" s="19">
        <f t="shared" ca="1" si="147"/>
        <v>235797.1962258</v>
      </c>
      <c r="AJ324" s="19">
        <f t="shared" ca="1" si="147"/>
        <v>239438.36361849529</v>
      </c>
      <c r="AK324" s="19">
        <f t="shared" ca="1" si="147"/>
        <v>239887.27054339452</v>
      </c>
      <c r="AL324" s="19">
        <f t="shared" ca="1" si="147"/>
        <v>240337.19535538531</v>
      </c>
      <c r="AM324" s="19">
        <f t="shared" ca="1" si="147"/>
        <v>240759.89443235644</v>
      </c>
      <c r="AN324" s="19">
        <f t="shared" ca="1" si="147"/>
        <v>241184.29685583539</v>
      </c>
      <c r="AO324" s="19">
        <f t="shared" ca="1" si="147"/>
        <v>241596.80752934099</v>
      </c>
      <c r="AP324" s="19">
        <f t="shared" ca="1" si="147"/>
        <v>241959.71690945263</v>
      </c>
      <c r="AQ324" s="19">
        <f t="shared" ca="1" si="147"/>
        <v>242351.34291852222</v>
      </c>
      <c r="AR324" s="19">
        <f t="shared" ca="1" si="147"/>
        <v>242720.66846829822</v>
      </c>
      <c r="AS324" s="19">
        <f t="shared" ca="1" si="147"/>
        <v>243092.81482222929</v>
      </c>
      <c r="AT324" s="19">
        <f t="shared" ca="1" si="147"/>
        <v>243444.2159073221</v>
      </c>
      <c r="AU324" s="19">
        <f t="shared" ca="1" si="147"/>
        <v>243798.72872661764</v>
      </c>
      <c r="AV324" s="19">
        <f t="shared" ca="1" si="147"/>
        <v>244144.90561702682</v>
      </c>
      <c r="AW324" s="19">
        <f t="shared" ca="1" si="147"/>
        <v>244472.33956911985</v>
      </c>
      <c r="AX324" s="19">
        <f t="shared" ca="1" si="145"/>
        <v>244803.20757303704</v>
      </c>
      <c r="AY324" s="19">
        <f t="shared" ca="1" si="145"/>
        <v>245116.47484975291</v>
      </c>
      <c r="AZ324" s="19">
        <f t="shared" ca="1" si="145"/>
        <v>245433.33067684734</v>
      </c>
      <c r="BA324" s="19">
        <f t="shared" ca="1" si="145"/>
        <v>245743.51082259938</v>
      </c>
      <c r="BB324" s="19">
        <f t="shared" ca="1" si="145"/>
        <v>246018.16514534535</v>
      </c>
      <c r="BC324" s="19">
        <f t="shared" ca="1" si="145"/>
        <v>246316.38716948303</v>
      </c>
      <c r="BD324" s="19">
        <f t="shared" ca="1" si="145"/>
        <v>246599.34924000132</v>
      </c>
      <c r="BE324" s="19">
        <f t="shared" ca="1" si="145"/>
        <v>246886.14008798997</v>
      </c>
      <c r="BF324" s="19">
        <f t="shared" ca="1" si="145"/>
        <v>247158.4599330303</v>
      </c>
      <c r="BG324" s="19">
        <f t="shared" ca="1" si="145"/>
        <v>247434.66361759344</v>
      </c>
      <c r="BH324" s="19">
        <f t="shared" ca="1" si="145"/>
        <v>247705.78099228092</v>
      </c>
      <c r="BI324" s="19">
        <f t="shared" ca="1" si="145"/>
        <v>247963.48313527502</v>
      </c>
      <c r="BJ324" s="19">
        <f t="shared" ca="1" si="145"/>
        <v>248225.11983006346</v>
      </c>
      <c r="BK324" s="19">
        <f t="shared" ca="1" si="145"/>
        <v>248473.96530122467</v>
      </c>
      <c r="BL324" s="19">
        <f t="shared" ca="1" si="145"/>
        <v>248726.76198698184</v>
      </c>
      <c r="BM324" s="19">
        <f t="shared" ca="1" si="146"/>
        <v>248975.29127680586</v>
      </c>
      <c r="BN324" s="19">
        <f t="shared" ca="1" si="146"/>
        <v>249204.04872630222</v>
      </c>
      <c r="BO324" s="19">
        <f t="shared" ca="1" si="146"/>
        <v>249444.71488281837</v>
      </c>
      <c r="BP324" s="19">
        <f t="shared" ca="1" si="146"/>
        <v>249673.93082359683</v>
      </c>
      <c r="BQ324" s="20">
        <f t="shared" ca="1" si="146"/>
        <v>249907.09697546906</v>
      </c>
    </row>
    <row r="325" spans="10:69" x14ac:dyDescent="0.25">
      <c r="J325" s="85">
        <f t="shared" ref="J325:J330" ca="1" si="148">IF(OR($U325&lt;J$3,$J$2&lt;0),0,((OFFSET($AH325,0,$W325+J$2,1,1)/J$4)*$Q325*$R325))</f>
        <v>9202.0045752196202</v>
      </c>
      <c r="K325" s="86">
        <f t="shared" ref="K325:K330" ca="1" si="149">IF(OR($U325&lt;K$3,$K$2&lt;0),0,((OFFSET($AH325,0,$W325+K$2,1,1)/K$4)*$Q325*$R325))</f>
        <v>8778.2297166763183</v>
      </c>
      <c r="L325" s="86">
        <f t="shared" ref="L325:L330" ca="1" si="150">IF(OR($U325&lt;L$3,$L$2&lt;0),0,((OFFSET($AH325,0,$W325+L$2,1,1)/L$4)*$Q325*$R325))</f>
        <v>8778.2297166763183</v>
      </c>
      <c r="M325" s="86">
        <f t="shared" ref="M325:M330" ca="1" si="151">IF(OR($U325&lt;M$3,$M$2&lt;0),0,((OFFSET($AH325,0,$W325+M$2,1,1)/M$4)*$Q325*$R325))</f>
        <v>7987.5328317381027</v>
      </c>
      <c r="N325" s="86">
        <f t="shared" ca="1" si="144"/>
        <v>7618.9493297035597</v>
      </c>
      <c r="O325" s="87">
        <f t="shared" ref="O325:O330" ca="1" si="152">IF(OR($U325&lt;O$3,$O$2&lt;0),0,((OFFSET($AH325,0,$W325+O$2,1,1)/O$4)*$Q325*$R325))</f>
        <v>7267.0430365101765</v>
      </c>
      <c r="P325" s="48">
        <f t="shared" ca="1" si="137"/>
        <v>49227.739605148243</v>
      </c>
      <c r="Q325" s="49">
        <f t="shared" si="141"/>
        <v>0.95</v>
      </c>
      <c r="R325" s="49">
        <f t="shared" si="142"/>
        <v>0.995</v>
      </c>
      <c r="S325" s="50">
        <f t="array" aca="1" ref="S325" ca="1">IF($U325=0,0,SUM(OFFSET($AH325,0,$W325,1,$U325)/OFFSET($AH$3,0,0,1,$U325)))</f>
        <v>52079.068611635281</v>
      </c>
      <c r="T325" s="51">
        <f t="array" aca="1" ref="T325" ca="1">IF(U325=0,0,SUM(OFFSET(AH325,0,W325,1,U325)))</f>
        <v>58644.485712001362</v>
      </c>
      <c r="U325" s="51">
        <f t="shared" ca="1" si="133"/>
        <v>6</v>
      </c>
      <c r="V325" s="46">
        <f t="shared" ca="1" si="129"/>
        <v>18851.539948222802</v>
      </c>
      <c r="W325" s="52">
        <f t="shared" ca="1" si="138"/>
        <v>2</v>
      </c>
      <c r="X325" s="55">
        <v>69</v>
      </c>
      <c r="Y325" s="19">
        <v>8</v>
      </c>
      <c r="Z325" s="44">
        <v>1.0132174000000001E-2</v>
      </c>
      <c r="AA325" s="17">
        <v>44353</v>
      </c>
      <c r="AB325" s="19">
        <v>100</v>
      </c>
      <c r="AC325" s="19">
        <v>1400000</v>
      </c>
      <c r="AD325" s="18" t="s">
        <v>25</v>
      </c>
      <c r="AE325" s="18" t="s">
        <v>18</v>
      </c>
      <c r="AF325" s="20">
        <f t="shared" ca="1" si="131"/>
        <v>77496.025660224157</v>
      </c>
      <c r="AG325" s="40"/>
      <c r="AH325" s="19">
        <f t="shared" ca="1" si="147"/>
        <v>9383.0233452228003</v>
      </c>
      <c r="AI325" s="19">
        <f t="shared" ca="1" si="147"/>
        <v>9468.516603</v>
      </c>
      <c r="AJ325" s="19">
        <f t="shared" ca="1" si="147"/>
        <v>9734.9955834113953</v>
      </c>
      <c r="AK325" s="19">
        <f t="shared" ca="1" si="147"/>
        <v>9751.0089420895365</v>
      </c>
      <c r="AL325" s="19">
        <f t="shared" ca="1" si="147"/>
        <v>9767.0595896522282</v>
      </c>
      <c r="AM325" s="19">
        <f t="shared" ca="1" si="147"/>
        <v>9782.139851193675</v>
      </c>
      <c r="AN325" s="19">
        <f t="shared" ca="1" si="147"/>
        <v>9797.2817018651021</v>
      </c>
      <c r="AO325" s="19">
        <f t="shared" ca="1" si="147"/>
        <v>9812.000043789425</v>
      </c>
      <c r="AP325" s="19" t="str">
        <f t="shared" ca="1" si="147"/>
        <v/>
      </c>
      <c r="AQ325" s="19" t="str">
        <f t="shared" ca="1" si="147"/>
        <v/>
      </c>
      <c r="AR325" s="19" t="str">
        <f t="shared" ca="1" si="147"/>
        <v/>
      </c>
      <c r="AS325" s="19" t="str">
        <f t="shared" ca="1" si="147"/>
        <v/>
      </c>
      <c r="AT325" s="19" t="str">
        <f t="shared" ca="1" si="147"/>
        <v/>
      </c>
      <c r="AU325" s="19" t="str">
        <f t="shared" ca="1" si="147"/>
        <v/>
      </c>
      <c r="AV325" s="19" t="str">
        <f t="shared" ca="1" si="147"/>
        <v/>
      </c>
      <c r="AW325" s="19" t="str">
        <f t="shared" ca="1" si="147"/>
        <v/>
      </c>
      <c r="AX325" s="19" t="str">
        <f t="shared" ref="AX325:BM339" ca="1" si="153">IF(AX$4&lt;=$Y325,(VLOOKUP(DATE(YEAR($AA325),MONTH($AA325)+AX$4,DAY($AA325)),INDIRECT($AF$3),IF($AD325="USD",2,IF($AD325="EUR",3,IF($AD325="YEN",4,5))),0))*$Z325*$AC325,"")</f>
        <v/>
      </c>
      <c r="AY325" s="19" t="str">
        <f t="shared" ca="1" si="153"/>
        <v/>
      </c>
      <c r="AZ325" s="19" t="str">
        <f t="shared" ca="1" si="153"/>
        <v/>
      </c>
      <c r="BA325" s="19" t="str">
        <f t="shared" ca="1" si="153"/>
        <v/>
      </c>
      <c r="BB325" s="19" t="str">
        <f t="shared" ca="1" si="153"/>
        <v/>
      </c>
      <c r="BC325" s="19" t="str">
        <f t="shared" ca="1" si="153"/>
        <v/>
      </c>
      <c r="BD325" s="19" t="str">
        <f t="shared" ca="1" si="153"/>
        <v/>
      </c>
      <c r="BE325" s="19" t="str">
        <f t="shared" ca="1" si="153"/>
        <v/>
      </c>
      <c r="BF325" s="19" t="str">
        <f t="shared" ca="1" si="153"/>
        <v/>
      </c>
      <c r="BG325" s="19" t="str">
        <f t="shared" ca="1" si="153"/>
        <v/>
      </c>
      <c r="BH325" s="19" t="str">
        <f t="shared" ca="1" si="153"/>
        <v/>
      </c>
      <c r="BI325" s="19" t="str">
        <f t="shared" ca="1" si="153"/>
        <v/>
      </c>
      <c r="BJ325" s="19" t="str">
        <f t="shared" ca="1" si="153"/>
        <v/>
      </c>
      <c r="BK325" s="19" t="str">
        <f t="shared" ca="1" si="153"/>
        <v/>
      </c>
      <c r="BL325" s="19" t="str">
        <f t="shared" ca="1" si="153"/>
        <v/>
      </c>
      <c r="BM325" s="19" t="str">
        <f t="shared" ca="1" si="153"/>
        <v/>
      </c>
      <c r="BN325" s="19" t="str">
        <f t="shared" ref="BL325:BQ339" ca="1" si="154">IF(BN$4&lt;=$Y325,(VLOOKUP(DATE(YEAR($AA325),MONTH($AA325)+BN$4,DAY($AA325)),INDIRECT($AF$3),IF($AD325="USD",2,IF($AD325="EUR",3,IF($AD325="YEN",4,5))),0))*$Z325*$AC325,"")</f>
        <v/>
      </c>
      <c r="BO325" s="19" t="str">
        <f t="shared" ca="1" si="154"/>
        <v/>
      </c>
      <c r="BP325" s="19" t="str">
        <f t="shared" ca="1" si="154"/>
        <v/>
      </c>
      <c r="BQ325" s="20" t="str">
        <f t="shared" ca="1" si="154"/>
        <v/>
      </c>
    </row>
    <row r="326" spans="10:69" x14ac:dyDescent="0.25">
      <c r="J326" s="85">
        <f t="shared" ca="1" si="148"/>
        <v>5749.4259250229716</v>
      </c>
      <c r="K326" s="86">
        <f t="shared" ca="1" si="149"/>
        <v>5484.6507732432119</v>
      </c>
      <c r="L326" s="86">
        <f t="shared" ca="1" si="150"/>
        <v>5484.6507732432119</v>
      </c>
      <c r="M326" s="86">
        <f t="shared" ca="1" si="151"/>
        <v>4990.6222024097542</v>
      </c>
      <c r="N326" s="86">
        <f t="shared" ca="1" si="144"/>
        <v>4760.3306909449739</v>
      </c>
      <c r="O326" s="87">
        <f t="shared" ca="1" si="152"/>
        <v>4540.4591239699612</v>
      </c>
      <c r="P326" s="48">
        <f t="shared" ca="1" si="137"/>
        <v>68745.799897320176</v>
      </c>
      <c r="Q326" s="49">
        <f t="shared" ref="Q326:Q339" si="155">IF($E$5,VLOOKUP($AE326,$D$6:$E$11,2,0),1)</f>
        <v>0.95</v>
      </c>
      <c r="R326" s="49">
        <f t="shared" ref="R326:R339" si="156">IF($G$5,VLOOKUP($AD326,$F$6:$G$11,2,0),1)</f>
        <v>0.995</v>
      </c>
      <c r="S326" s="50">
        <f t="array" aca="1" ref="S326" ca="1">IF($U326=0,0,SUM(OFFSET($AH326,0,$W326,1,$U326)/OFFSET($AH$3,0,0,1,$U326)))</f>
        <v>72727.638082327612</v>
      </c>
      <c r="T326" s="51">
        <f t="array" aca="1" ref="T326" ca="1">IF(U326=0,0,SUM(OFFSET(AH326,0,W326,1,U326)))</f>
        <v>104607.29213432195</v>
      </c>
      <c r="U326" s="51">
        <f t="shared" ca="1" si="133"/>
        <v>17</v>
      </c>
      <c r="V326" s="46">
        <f t="shared" ref="V326:V339" ca="1" si="157">IF(W326="−",0,IF(W326&gt;Y326,AF326,SUM(OFFSET(AG326,0,0,1,W326+1)
)))</f>
        <v>11778.469747428</v>
      </c>
      <c r="W326" s="52">
        <f t="shared" ca="1" si="138"/>
        <v>2</v>
      </c>
      <c r="X326" s="55">
        <v>120</v>
      </c>
      <c r="Y326" s="19">
        <v>19</v>
      </c>
      <c r="Z326" s="44">
        <v>8.8628360000000007E-3</v>
      </c>
      <c r="AA326" s="17">
        <v>44353</v>
      </c>
      <c r="AB326" s="19">
        <v>100</v>
      </c>
      <c r="AC326" s="19">
        <v>1000000</v>
      </c>
      <c r="AD326" s="18" t="s">
        <v>25</v>
      </c>
      <c r="AE326" s="18" t="s">
        <v>18</v>
      </c>
      <c r="AF326" s="20">
        <f t="shared" ref="AF326:AF339" ca="1" si="158">SUM(AH326:BQ326)</f>
        <v>116385.76188174996</v>
      </c>
      <c r="AG326" s="40"/>
      <c r="AH326" s="19">
        <f t="shared" ref="AH326:AW339" ca="1" si="159">IF(AH$4&lt;=$Y326,(VLOOKUP(DATE(YEAR($AA326),MONTH($AA326)+AH$4,DAY($AA326)),INDIRECT($AF$3),IF($AD326="USD",2,IF($AD326="EUR",3,IF($AD326="YEN",4,5))),0))*$Z326*$AC326,"")</f>
        <v>5862.5267174280007</v>
      </c>
      <c r="AI326" s="19">
        <f t="shared" ca="1" si="159"/>
        <v>5915.9430300000004</v>
      </c>
      <c r="AJ326" s="19">
        <f t="shared" ca="1" si="159"/>
        <v>6082.439486932527</v>
      </c>
      <c r="AK326" s="19">
        <f t="shared" ca="1" si="159"/>
        <v>6092.4446568689482</v>
      </c>
      <c r="AL326" s="19">
        <f t="shared" ca="1" si="159"/>
        <v>6102.4731249550059</v>
      </c>
      <c r="AM326" s="19">
        <f t="shared" ca="1" si="159"/>
        <v>6111.8952944349048</v>
      </c>
      <c r="AN326" s="19">
        <f t="shared" ca="1" si="159"/>
        <v>6121.3559448933456</v>
      </c>
      <c r="AO326" s="19">
        <f t="shared" ca="1" si="159"/>
        <v>6130.5519864668231</v>
      </c>
      <c r="AP326" s="19">
        <f t="shared" ca="1" si="159"/>
        <v>6138.6426530275176</v>
      </c>
      <c r="AQ326" s="19">
        <f t="shared" ca="1" si="159"/>
        <v>6147.3739135179885</v>
      </c>
      <c r="AR326" s="19">
        <f t="shared" ca="1" si="159"/>
        <v>6155.608347575474</v>
      </c>
      <c r="AS326" s="19">
        <f t="shared" ca="1" si="159"/>
        <v>6163.906018405175</v>
      </c>
      <c r="AT326" s="19">
        <f t="shared" ca="1" si="159"/>
        <v>6171.741445927506</v>
      </c>
      <c r="AU326" s="19">
        <f t="shared" ca="1" si="159"/>
        <v>6179.6465553829657</v>
      </c>
      <c r="AV326" s="19">
        <f t="shared" ca="1" si="159"/>
        <v>6187.3660675829169</v>
      </c>
      <c r="AW326" s="19">
        <f t="shared" ca="1" si="159"/>
        <v>6194.667875012251</v>
      </c>
      <c r="AX326" s="19">
        <f t="shared" ca="1" si="153"/>
        <v>6202.0465036225978</v>
      </c>
      <c r="AY326" s="19">
        <f t="shared" ca="1" si="153"/>
        <v>6209.0328404260417</v>
      </c>
      <c r="AZ326" s="19">
        <f t="shared" ca="1" si="153"/>
        <v>6216.0994192899852</v>
      </c>
      <c r="BA326" s="19" t="str">
        <f t="shared" ca="1" si="153"/>
        <v/>
      </c>
      <c r="BB326" s="19" t="str">
        <f t="shared" ca="1" si="153"/>
        <v/>
      </c>
      <c r="BC326" s="19" t="str">
        <f t="shared" ca="1" si="153"/>
        <v/>
      </c>
      <c r="BD326" s="19" t="str">
        <f t="shared" ca="1" si="153"/>
        <v/>
      </c>
      <c r="BE326" s="19" t="str">
        <f t="shared" ca="1" si="153"/>
        <v/>
      </c>
      <c r="BF326" s="19" t="str">
        <f t="shared" ca="1" si="153"/>
        <v/>
      </c>
      <c r="BG326" s="19" t="str">
        <f t="shared" ca="1" si="153"/>
        <v/>
      </c>
      <c r="BH326" s="19" t="str">
        <f t="shared" ca="1" si="153"/>
        <v/>
      </c>
      <c r="BI326" s="19" t="str">
        <f t="shared" ca="1" si="153"/>
        <v/>
      </c>
      <c r="BJ326" s="19" t="str">
        <f t="shared" ca="1" si="153"/>
        <v/>
      </c>
      <c r="BK326" s="19" t="str">
        <f t="shared" ca="1" si="153"/>
        <v/>
      </c>
      <c r="BL326" s="19" t="str">
        <f t="shared" ca="1" si="153"/>
        <v/>
      </c>
      <c r="BM326" s="19" t="str">
        <f t="shared" ca="1" si="153"/>
        <v/>
      </c>
      <c r="BN326" s="19" t="str">
        <f t="shared" ca="1" si="154"/>
        <v/>
      </c>
      <c r="BO326" s="19" t="str">
        <f t="shared" ca="1" si="154"/>
        <v/>
      </c>
      <c r="BP326" s="19" t="str">
        <f t="shared" ca="1" si="154"/>
        <v/>
      </c>
      <c r="BQ326" s="20" t="str">
        <f t="shared" ca="1" si="154"/>
        <v/>
      </c>
    </row>
    <row r="327" spans="10:69" x14ac:dyDescent="0.25">
      <c r="J327" s="85">
        <f t="shared" ca="1" si="148"/>
        <v>27363.575886075003</v>
      </c>
      <c r="K327" s="86">
        <f t="shared" ca="1" si="149"/>
        <v>26060.548462928571</v>
      </c>
      <c r="L327" s="86">
        <f t="shared" ca="1" si="150"/>
        <v>26060.548462928571</v>
      </c>
      <c r="M327" s="86">
        <f t="shared" ca="1" si="151"/>
        <v>23637.685680660838</v>
      </c>
      <c r="N327" s="86">
        <f t="shared" ca="1" si="144"/>
        <v>22512.081600629372</v>
      </c>
      <c r="O327" s="87">
        <f t="shared" ca="1" si="152"/>
        <v>21440.077714885112</v>
      </c>
      <c r="P327" s="48">
        <f t="shared" ca="1" si="137"/>
        <v>378196.1609359766</v>
      </c>
      <c r="Q327" s="49">
        <f t="shared" si="155"/>
        <v>0.97</v>
      </c>
      <c r="R327" s="49">
        <f t="shared" si="156"/>
        <v>0.93</v>
      </c>
      <c r="S327" s="50">
        <f t="array" aca="1" ref="S327" ca="1">IF($U327=0,0,SUM(OFFSET($AH327,0,$W327,1,$U327)/OFFSET($AH$3,0,0,1,$U327)))</f>
        <v>419239.73055756191</v>
      </c>
      <c r="T327" s="51">
        <f t="array" aca="1" ref="T327" ca="1">IF(U327=0,0,SUM(OFFSET(AH327,0,W327,1,U327)))</f>
        <v>667330.30649999995</v>
      </c>
      <c r="U327" s="51">
        <f t="shared" ca="1" si="133"/>
        <v>22</v>
      </c>
      <c r="V327" s="46">
        <f t="shared" ca="1" si="157"/>
        <v>60666.391500000005</v>
      </c>
      <c r="W327" s="52">
        <f t="shared" ca="1" si="138"/>
        <v>2</v>
      </c>
      <c r="X327" s="55">
        <v>126</v>
      </c>
      <c r="Y327" s="19">
        <v>24</v>
      </c>
      <c r="Z327" s="44">
        <v>4.0444261000000002E-2</v>
      </c>
      <c r="AA327" s="17">
        <v>44358</v>
      </c>
      <c r="AB327" s="19">
        <v>13</v>
      </c>
      <c r="AC327" s="19">
        <v>750000</v>
      </c>
      <c r="AD327" s="18" t="s">
        <v>23</v>
      </c>
      <c r="AE327" s="18" t="s">
        <v>22</v>
      </c>
      <c r="AF327" s="20">
        <f t="shared" ca="1" si="158"/>
        <v>727996.69799999986</v>
      </c>
      <c r="AG327" s="40"/>
      <c r="AH327" s="19">
        <f t="shared" ca="1" si="159"/>
        <v>30333.195750000003</v>
      </c>
      <c r="AI327" s="19">
        <f t="shared" ca="1" si="159"/>
        <v>30333.195750000003</v>
      </c>
      <c r="AJ327" s="19">
        <f t="shared" ca="1" si="159"/>
        <v>30333.195750000003</v>
      </c>
      <c r="AK327" s="19">
        <f t="shared" ca="1" si="159"/>
        <v>30333.195750000003</v>
      </c>
      <c r="AL327" s="19">
        <f t="shared" ca="1" si="159"/>
        <v>30333.195750000003</v>
      </c>
      <c r="AM327" s="19">
        <f t="shared" ca="1" si="159"/>
        <v>30333.195750000003</v>
      </c>
      <c r="AN327" s="19">
        <f t="shared" ca="1" si="159"/>
        <v>30333.195750000003</v>
      </c>
      <c r="AO327" s="19">
        <f t="shared" ca="1" si="159"/>
        <v>30333.195750000003</v>
      </c>
      <c r="AP327" s="19">
        <f t="shared" ca="1" si="159"/>
        <v>30333.195750000003</v>
      </c>
      <c r="AQ327" s="19">
        <f t="shared" ca="1" si="159"/>
        <v>30333.195750000003</v>
      </c>
      <c r="AR327" s="19">
        <f t="shared" ca="1" si="159"/>
        <v>30333.195750000003</v>
      </c>
      <c r="AS327" s="19">
        <f t="shared" ca="1" si="159"/>
        <v>30333.195750000003</v>
      </c>
      <c r="AT327" s="19">
        <f t="shared" ca="1" si="159"/>
        <v>30333.195750000003</v>
      </c>
      <c r="AU327" s="19">
        <f t="shared" ca="1" si="159"/>
        <v>30333.195750000003</v>
      </c>
      <c r="AV327" s="19">
        <f t="shared" ca="1" si="159"/>
        <v>30333.195750000003</v>
      </c>
      <c r="AW327" s="19">
        <f t="shared" ca="1" si="159"/>
        <v>30333.195750000003</v>
      </c>
      <c r="AX327" s="19">
        <f t="shared" ca="1" si="153"/>
        <v>30333.195750000003</v>
      </c>
      <c r="AY327" s="19">
        <f t="shared" ca="1" si="153"/>
        <v>30333.195750000003</v>
      </c>
      <c r="AZ327" s="19">
        <f t="shared" ca="1" si="153"/>
        <v>30333.195750000003</v>
      </c>
      <c r="BA327" s="19">
        <f t="shared" ca="1" si="153"/>
        <v>30333.195750000003</v>
      </c>
      <c r="BB327" s="19">
        <f t="shared" ca="1" si="153"/>
        <v>30333.195750000003</v>
      </c>
      <c r="BC327" s="19">
        <f t="shared" ca="1" si="153"/>
        <v>30333.195750000003</v>
      </c>
      <c r="BD327" s="19">
        <f t="shared" ca="1" si="153"/>
        <v>30333.195750000003</v>
      </c>
      <c r="BE327" s="19">
        <f t="shared" ca="1" si="153"/>
        <v>30333.195750000003</v>
      </c>
      <c r="BF327" s="19" t="str">
        <f t="shared" ca="1" si="153"/>
        <v/>
      </c>
      <c r="BG327" s="19" t="str">
        <f t="shared" ca="1" si="153"/>
        <v/>
      </c>
      <c r="BH327" s="19" t="str">
        <f t="shared" ca="1" si="153"/>
        <v/>
      </c>
      <c r="BI327" s="19" t="str">
        <f t="shared" ca="1" si="153"/>
        <v/>
      </c>
      <c r="BJ327" s="19" t="str">
        <f t="shared" ca="1" si="153"/>
        <v/>
      </c>
      <c r="BK327" s="19" t="str">
        <f t="shared" ca="1" si="153"/>
        <v/>
      </c>
      <c r="BL327" s="19" t="str">
        <f t="shared" ca="1" si="153"/>
        <v/>
      </c>
      <c r="BM327" s="19" t="str">
        <f t="shared" ca="1" si="153"/>
        <v/>
      </c>
      <c r="BN327" s="19" t="str">
        <f t="shared" ca="1" si="154"/>
        <v/>
      </c>
      <c r="BO327" s="19" t="str">
        <f t="shared" ca="1" si="154"/>
        <v/>
      </c>
      <c r="BP327" s="19" t="str">
        <f t="shared" ca="1" si="154"/>
        <v/>
      </c>
      <c r="BQ327" s="20" t="str">
        <f t="shared" ca="1" si="154"/>
        <v/>
      </c>
    </row>
    <row r="328" spans="10:69" x14ac:dyDescent="0.25">
      <c r="J328" s="85">
        <f t="shared" ca="1" si="148"/>
        <v>25446.474837000002</v>
      </c>
      <c r="K328" s="86">
        <f t="shared" ca="1" si="149"/>
        <v>24234.737940000003</v>
      </c>
      <c r="L328" s="86">
        <f t="shared" ca="1" si="150"/>
        <v>24234.737940000003</v>
      </c>
      <c r="M328" s="86">
        <f t="shared" ca="1" si="151"/>
        <v>21981.621714285713</v>
      </c>
      <c r="N328" s="86">
        <f t="shared" ca="1" si="144"/>
        <v>20934.877823129256</v>
      </c>
      <c r="O328" s="87">
        <f t="shared" ca="1" si="152"/>
        <v>19937.978879170714</v>
      </c>
      <c r="P328" s="48">
        <f t="shared" ca="1" si="137"/>
        <v>368683.13076485874</v>
      </c>
      <c r="Q328" s="49">
        <f t="shared" si="155"/>
        <v>0.98</v>
      </c>
      <c r="R328" s="49">
        <f t="shared" si="156"/>
        <v>0.93</v>
      </c>
      <c r="S328" s="50">
        <f t="array" aca="1" ref="S328" ca="1">IF($U328=0,0,SUM(OFFSET($AH328,0,$W328,1,$U328)/OFFSET($AH$3,0,0,1,$U328)))</f>
        <v>404523.9530007228</v>
      </c>
      <c r="T328" s="51">
        <f t="array" aca="1" ref="T328" ca="1">IF(U328=0,0,SUM(OFFSET(AH328,0,W328,1,U328)))</f>
        <v>670084.92000000004</v>
      </c>
      <c r="U328" s="51">
        <f t="shared" ca="1" si="133"/>
        <v>24</v>
      </c>
      <c r="V328" s="46">
        <f t="shared" ca="1" si="157"/>
        <v>55840.41</v>
      </c>
      <c r="W328" s="52">
        <f t="shared" ca="1" si="138"/>
        <v>2</v>
      </c>
      <c r="X328" s="55">
        <v>35</v>
      </c>
      <c r="Y328" s="19">
        <v>26</v>
      </c>
      <c r="Z328" s="44">
        <v>1.861347E-2</v>
      </c>
      <c r="AA328" s="17">
        <v>44362</v>
      </c>
      <c r="AB328" s="19">
        <v>80</v>
      </c>
      <c r="AC328" s="19">
        <v>1500000</v>
      </c>
      <c r="AD328" s="18" t="s">
        <v>23</v>
      </c>
      <c r="AE328" s="18" t="s">
        <v>20</v>
      </c>
      <c r="AF328" s="20">
        <f t="shared" ca="1" si="158"/>
        <v>725925.33</v>
      </c>
      <c r="AG328" s="40"/>
      <c r="AH328" s="19">
        <f t="shared" ca="1" si="159"/>
        <v>27920.205000000002</v>
      </c>
      <c r="AI328" s="19">
        <f t="shared" ca="1" si="159"/>
        <v>27920.205000000002</v>
      </c>
      <c r="AJ328" s="19">
        <f t="shared" ca="1" si="159"/>
        <v>27920.205000000002</v>
      </c>
      <c r="AK328" s="19">
        <f t="shared" ca="1" si="159"/>
        <v>27920.205000000002</v>
      </c>
      <c r="AL328" s="19">
        <f t="shared" ca="1" si="159"/>
        <v>27920.205000000002</v>
      </c>
      <c r="AM328" s="19">
        <f t="shared" ca="1" si="159"/>
        <v>27920.205000000002</v>
      </c>
      <c r="AN328" s="19">
        <f t="shared" ca="1" si="159"/>
        <v>27920.205000000002</v>
      </c>
      <c r="AO328" s="19">
        <f t="shared" ca="1" si="159"/>
        <v>27920.205000000002</v>
      </c>
      <c r="AP328" s="19">
        <f t="shared" ca="1" si="159"/>
        <v>27920.205000000002</v>
      </c>
      <c r="AQ328" s="19">
        <f t="shared" ca="1" si="159"/>
        <v>27920.205000000002</v>
      </c>
      <c r="AR328" s="19">
        <f t="shared" ca="1" si="159"/>
        <v>27920.205000000002</v>
      </c>
      <c r="AS328" s="19">
        <f t="shared" ca="1" si="159"/>
        <v>27920.205000000002</v>
      </c>
      <c r="AT328" s="19">
        <f t="shared" ca="1" si="159"/>
        <v>27920.205000000002</v>
      </c>
      <c r="AU328" s="19">
        <f t="shared" ca="1" si="159"/>
        <v>27920.205000000002</v>
      </c>
      <c r="AV328" s="19">
        <f t="shared" ca="1" si="159"/>
        <v>27920.205000000002</v>
      </c>
      <c r="AW328" s="19">
        <f t="shared" ca="1" si="159"/>
        <v>27920.205000000002</v>
      </c>
      <c r="AX328" s="19">
        <f t="shared" ca="1" si="153"/>
        <v>27920.205000000002</v>
      </c>
      <c r="AY328" s="19">
        <f t="shared" ca="1" si="153"/>
        <v>27920.205000000002</v>
      </c>
      <c r="AZ328" s="19">
        <f t="shared" ca="1" si="153"/>
        <v>27920.205000000002</v>
      </c>
      <c r="BA328" s="19">
        <f t="shared" ca="1" si="153"/>
        <v>27920.205000000002</v>
      </c>
      <c r="BB328" s="19">
        <f t="shared" ca="1" si="153"/>
        <v>27920.205000000002</v>
      </c>
      <c r="BC328" s="19">
        <f t="shared" ca="1" si="153"/>
        <v>27920.205000000002</v>
      </c>
      <c r="BD328" s="19">
        <f t="shared" ca="1" si="153"/>
        <v>27920.205000000002</v>
      </c>
      <c r="BE328" s="19">
        <f t="shared" ca="1" si="153"/>
        <v>27920.205000000002</v>
      </c>
      <c r="BF328" s="19">
        <f t="shared" ca="1" si="153"/>
        <v>27920.205000000002</v>
      </c>
      <c r="BG328" s="19">
        <f t="shared" ca="1" si="153"/>
        <v>27920.205000000002</v>
      </c>
      <c r="BH328" s="19" t="str">
        <f t="shared" ca="1" si="153"/>
        <v/>
      </c>
      <c r="BI328" s="19" t="str">
        <f t="shared" ca="1" si="153"/>
        <v/>
      </c>
      <c r="BJ328" s="19" t="str">
        <f t="shared" ca="1" si="153"/>
        <v/>
      </c>
      <c r="BK328" s="19" t="str">
        <f t="shared" ca="1" si="153"/>
        <v/>
      </c>
      <c r="BL328" s="19" t="str">
        <f t="shared" ca="1" si="154"/>
        <v/>
      </c>
      <c r="BM328" s="19" t="str">
        <f t="shared" ca="1" si="154"/>
        <v/>
      </c>
      <c r="BN328" s="19" t="str">
        <f t="shared" ca="1" si="154"/>
        <v/>
      </c>
      <c r="BO328" s="19" t="str">
        <f t="shared" ca="1" si="154"/>
        <v/>
      </c>
      <c r="BP328" s="19" t="str">
        <f t="shared" ca="1" si="154"/>
        <v/>
      </c>
      <c r="BQ328" s="20" t="str">
        <f t="shared" ca="1" si="154"/>
        <v/>
      </c>
    </row>
    <row r="329" spans="10:69" x14ac:dyDescent="0.25">
      <c r="J329" s="85">
        <f t="shared" ca="1" si="148"/>
        <v>177190.52367735872</v>
      </c>
      <c r="K329" s="86">
        <f t="shared" ca="1" si="149"/>
        <v>169141.14796487996</v>
      </c>
      <c r="L329" s="86">
        <f t="shared" ca="1" si="150"/>
        <v>169141.14796487996</v>
      </c>
      <c r="M329" s="86">
        <f t="shared" ca="1" si="151"/>
        <v>154100.94845122279</v>
      </c>
      <c r="N329" s="86">
        <f t="shared" ca="1" si="144"/>
        <v>147080.22571269394</v>
      </c>
      <c r="O329" s="87">
        <f t="shared" ca="1" si="152"/>
        <v>140370.32836596956</v>
      </c>
      <c r="P329" s="48">
        <f t="shared" ca="1" si="137"/>
        <v>2671225.5148755903</v>
      </c>
      <c r="Q329" s="49">
        <f t="shared" si="155"/>
        <v>0.97</v>
      </c>
      <c r="R329" s="49">
        <f t="shared" si="156"/>
        <v>0.5</v>
      </c>
      <c r="S329" s="50">
        <f t="array" aca="1" ref="S329" ca="1">IF($U329=0,0,SUM(OFFSET($AH329,0,$W329,1,$U329)/OFFSET($AH$3,0,0,1,$U329)))</f>
        <v>5507681.4739702893</v>
      </c>
      <c r="T329" s="51">
        <f t="array" aca="1" ref="T329" ca="1">IF(U329=0,0,SUM(OFFSET(AH329,0,W329,1,U329)))</f>
        <v>9344493.1273535844</v>
      </c>
      <c r="U329" s="51">
        <f t="shared" ca="1" si="133"/>
        <v>25</v>
      </c>
      <c r="V329" s="46">
        <f t="shared" ca="1" si="157"/>
        <v>734162.5778150399</v>
      </c>
      <c r="W329" s="52">
        <f t="shared" ca="1" si="138"/>
        <v>2</v>
      </c>
      <c r="X329" s="55">
        <v>198</v>
      </c>
      <c r="Y329" s="19">
        <v>27</v>
      </c>
      <c r="Z329" s="44">
        <v>4.2180863999999998E-2</v>
      </c>
      <c r="AA329" s="17">
        <v>44363</v>
      </c>
      <c r="AB329" s="19">
        <v>13</v>
      </c>
      <c r="AC329" s="19">
        <v>100000</v>
      </c>
      <c r="AD329" s="18" t="s">
        <v>19</v>
      </c>
      <c r="AE329" s="18" t="s">
        <v>22</v>
      </c>
      <c r="AF329" s="20">
        <f t="shared" ca="1" si="158"/>
        <v>10078655.705168627</v>
      </c>
      <c r="AG329" s="40"/>
      <c r="AH329" s="19">
        <f t="shared" ca="1" si="159"/>
        <v>370481.27745023993</v>
      </c>
      <c r="AI329" s="19">
        <f t="shared" ca="1" si="159"/>
        <v>363681.30036479997</v>
      </c>
      <c r="AJ329" s="19">
        <f t="shared" ca="1" si="159"/>
        <v>365341.2859326984</v>
      </c>
      <c r="AK329" s="19">
        <f t="shared" ca="1" si="159"/>
        <v>366181.86672809068</v>
      </c>
      <c r="AL329" s="19">
        <f t="shared" ca="1" si="159"/>
        <v>367024.65883643553</v>
      </c>
      <c r="AM329" s="19">
        <f t="shared" ca="1" si="159"/>
        <v>367816.72257906554</v>
      </c>
      <c r="AN329" s="19">
        <f t="shared" ca="1" si="159"/>
        <v>368612.23423750553</v>
      </c>
      <c r="AO329" s="19">
        <f t="shared" ca="1" si="159"/>
        <v>369385.6948774386</v>
      </c>
      <c r="AP329" s="19">
        <f t="shared" ca="1" si="159"/>
        <v>370066.34258165822</v>
      </c>
      <c r="AQ329" s="19">
        <f t="shared" ca="1" si="159"/>
        <v>370801.04348553333</v>
      </c>
      <c r="AR329" s="19">
        <f t="shared" ca="1" si="159"/>
        <v>371494.08835461654</v>
      </c>
      <c r="AS329" s="19">
        <f t="shared" ca="1" si="159"/>
        <v>372192.59906329383</v>
      </c>
      <c r="AT329" s="19">
        <f t="shared" ca="1" si="159"/>
        <v>372852.3265369531</v>
      </c>
      <c r="AU329" s="19">
        <f t="shared" ca="1" si="159"/>
        <v>373518.04517591716</v>
      </c>
      <c r="AV329" s="19">
        <f t="shared" ca="1" si="159"/>
        <v>374168.25147551863</v>
      </c>
      <c r="AW329" s="19">
        <f t="shared" ca="1" si="159"/>
        <v>374783.37937434518</v>
      </c>
      <c r="AX329" s="19">
        <f t="shared" ca="1" si="153"/>
        <v>375405.07978770242</v>
      </c>
      <c r="AY329" s="19">
        <f t="shared" ca="1" si="153"/>
        <v>375993.81834196975</v>
      </c>
      <c r="AZ329" s="19">
        <f t="shared" ca="1" si="153"/>
        <v>376589.4074522772</v>
      </c>
      <c r="BA329" s="19">
        <f t="shared" ca="1" si="153"/>
        <v>377172.54990225536</v>
      </c>
      <c r="BB329" s="19">
        <f t="shared" ca="1" si="153"/>
        <v>377688.98554517684</v>
      </c>
      <c r="BC329" s="19">
        <f t="shared" ca="1" si="153"/>
        <v>378249.82150123658</v>
      </c>
      <c r="BD329" s="19">
        <f t="shared" ca="1" si="153"/>
        <v>378782.04054016719</v>
      </c>
      <c r="BE329" s="19">
        <f t="shared" ca="1" si="153"/>
        <v>379321.53994074295</v>
      </c>
      <c r="BF329" s="19">
        <f t="shared" ca="1" si="153"/>
        <v>379833.88919949846</v>
      </c>
      <c r="BG329" s="19">
        <f t="shared" ca="1" si="153"/>
        <v>380353.61605439999</v>
      </c>
      <c r="BH329" s="19">
        <f t="shared" ca="1" si="153"/>
        <v>380863.83984908886</v>
      </c>
      <c r="BI329" s="19" t="str">
        <f t="shared" ca="1" si="153"/>
        <v/>
      </c>
      <c r="BJ329" s="19" t="str">
        <f t="shared" ca="1" si="153"/>
        <v/>
      </c>
      <c r="BK329" s="19" t="str">
        <f t="shared" ca="1" si="153"/>
        <v/>
      </c>
      <c r="BL329" s="19" t="str">
        <f t="shared" ca="1" si="154"/>
        <v/>
      </c>
      <c r="BM329" s="19" t="str">
        <f t="shared" ca="1" si="154"/>
        <v/>
      </c>
      <c r="BN329" s="19" t="str">
        <f t="shared" ca="1" si="154"/>
        <v/>
      </c>
      <c r="BO329" s="19" t="str">
        <f t="shared" ca="1" si="154"/>
        <v/>
      </c>
      <c r="BP329" s="19" t="str">
        <f t="shared" ca="1" si="154"/>
        <v/>
      </c>
      <c r="BQ329" s="20" t="str">
        <f t="shared" ca="1" si="154"/>
        <v/>
      </c>
    </row>
    <row r="330" spans="10:69" x14ac:dyDescent="0.25">
      <c r="J330" s="85">
        <f t="shared" ca="1" si="148"/>
        <v>943591.18309880653</v>
      </c>
      <c r="K330" s="86">
        <f t="shared" ca="1" si="149"/>
        <v>900321.5426492152</v>
      </c>
      <c r="L330" s="86">
        <f t="shared" ca="1" si="150"/>
        <v>900321.5426492152</v>
      </c>
      <c r="M330" s="86">
        <f t="shared" ca="1" si="151"/>
        <v>819552.3470960937</v>
      </c>
      <c r="N330" s="86">
        <f t="shared" ca="1" si="144"/>
        <v>781885.80633253616</v>
      </c>
      <c r="O330" s="87">
        <f t="shared" ca="1" si="152"/>
        <v>745912.26303678693</v>
      </c>
      <c r="P330" s="48">
        <f t="shared" ca="1" si="137"/>
        <v>7705137.647293373</v>
      </c>
      <c r="Q330" s="49">
        <f t="shared" si="155"/>
        <v>0.97</v>
      </c>
      <c r="R330" s="49">
        <f t="shared" si="156"/>
        <v>0.97</v>
      </c>
      <c r="S330" s="50">
        <f t="array" aca="1" ref="S330" ca="1">IF($U330=0,0,SUM(OFFSET($AH330,0,$W330,1,$U330)/OFFSET($AH$3,0,0,1,$U330)))</f>
        <v>8189114.302575591</v>
      </c>
      <c r="T330" s="51">
        <f t="array" aca="1" ref="T330" ca="1">IF(U330=0,0,SUM(OFFSET(AH330,0,W330,1,U330)))</f>
        <v>10106999.909553861</v>
      </c>
      <c r="U330" s="51">
        <f t="shared" ca="1" si="133"/>
        <v>10</v>
      </c>
      <c r="V330" s="46">
        <f t="shared" ca="1" si="157"/>
        <v>2000092.4231202002</v>
      </c>
      <c r="W330" s="52">
        <f t="shared" ca="1" si="138"/>
        <v>2</v>
      </c>
      <c r="X330" s="55">
        <v>245</v>
      </c>
      <c r="Y330" s="19">
        <v>12</v>
      </c>
      <c r="Z330" s="44">
        <v>5.4169356000000002E-2</v>
      </c>
      <c r="AA330" s="17">
        <v>44363</v>
      </c>
      <c r="AB330" s="19">
        <v>13</v>
      </c>
      <c r="AC330" s="19">
        <v>250000</v>
      </c>
      <c r="AD330" s="18" t="s">
        <v>17</v>
      </c>
      <c r="AE330" s="18" t="s">
        <v>22</v>
      </c>
      <c r="AF330" s="20">
        <f t="shared" ca="1" si="158"/>
        <v>12107092.332674064</v>
      </c>
      <c r="AG330" s="40"/>
      <c r="AH330" s="19">
        <f t="shared" ca="1" si="159"/>
        <v>1005108.3378783001</v>
      </c>
      <c r="AI330" s="19">
        <f t="shared" ca="1" si="159"/>
        <v>994984.08524189994</v>
      </c>
      <c r="AJ330" s="19">
        <f t="shared" ca="1" si="159"/>
        <v>1002860.222232763</v>
      </c>
      <c r="AK330" s="19">
        <f t="shared" ca="1" si="159"/>
        <v>1004716.3564477373</v>
      </c>
      <c r="AL330" s="19">
        <f t="shared" ca="1" si="159"/>
        <v>1006577.373588486</v>
      </c>
      <c r="AM330" s="19">
        <f t="shared" ca="1" si="159"/>
        <v>1008326.3745425823</v>
      </c>
      <c r="AN330" s="19">
        <f t="shared" ca="1" si="159"/>
        <v>1010082.9890354845</v>
      </c>
      <c r="AO330" s="19">
        <f t="shared" ca="1" si="159"/>
        <v>1011790.911421513</v>
      </c>
      <c r="AP330" s="19">
        <f t="shared" ca="1" si="159"/>
        <v>1013293.888290686</v>
      </c>
      <c r="AQ330" s="19">
        <f t="shared" ca="1" si="159"/>
        <v>1014916.2231012483</v>
      </c>
      <c r="AR330" s="19">
        <f t="shared" ca="1" si="159"/>
        <v>1016446.5748545468</v>
      </c>
      <c r="AS330" s="19">
        <f t="shared" ca="1" si="159"/>
        <v>1017988.9960388151</v>
      </c>
      <c r="AT330" s="19" t="str">
        <f t="shared" ca="1" si="159"/>
        <v/>
      </c>
      <c r="AU330" s="19" t="str">
        <f t="shared" ca="1" si="159"/>
        <v/>
      </c>
      <c r="AV330" s="19" t="str">
        <f t="shared" ca="1" si="159"/>
        <v/>
      </c>
      <c r="AW330" s="19" t="str">
        <f t="shared" ca="1" si="159"/>
        <v/>
      </c>
      <c r="AX330" s="19" t="str">
        <f t="shared" ca="1" si="153"/>
        <v/>
      </c>
      <c r="AY330" s="19" t="str">
        <f t="shared" ca="1" si="153"/>
        <v/>
      </c>
      <c r="AZ330" s="19" t="str">
        <f t="shared" ca="1" si="153"/>
        <v/>
      </c>
      <c r="BA330" s="19" t="str">
        <f t="shared" ca="1" si="153"/>
        <v/>
      </c>
      <c r="BB330" s="19" t="str">
        <f t="shared" ca="1" si="153"/>
        <v/>
      </c>
      <c r="BC330" s="19" t="str">
        <f t="shared" ca="1" si="153"/>
        <v/>
      </c>
      <c r="BD330" s="19" t="str">
        <f t="shared" ca="1" si="153"/>
        <v/>
      </c>
      <c r="BE330" s="19" t="str">
        <f t="shared" ca="1" si="153"/>
        <v/>
      </c>
      <c r="BF330" s="19" t="str">
        <f t="shared" ca="1" si="153"/>
        <v/>
      </c>
      <c r="BG330" s="19" t="str">
        <f t="shared" ca="1" si="153"/>
        <v/>
      </c>
      <c r="BH330" s="19" t="str">
        <f t="shared" ca="1" si="153"/>
        <v/>
      </c>
      <c r="BI330" s="19" t="str">
        <f t="shared" ca="1" si="153"/>
        <v/>
      </c>
      <c r="BJ330" s="19" t="str">
        <f t="shared" ca="1" si="153"/>
        <v/>
      </c>
      <c r="BK330" s="19" t="str">
        <f t="shared" ca="1" si="153"/>
        <v/>
      </c>
      <c r="BL330" s="19" t="str">
        <f t="shared" ca="1" si="154"/>
        <v/>
      </c>
      <c r="BM330" s="19" t="str">
        <f t="shared" ca="1" si="154"/>
        <v/>
      </c>
      <c r="BN330" s="19" t="str">
        <f t="shared" ca="1" si="154"/>
        <v/>
      </c>
      <c r="BO330" s="19" t="str">
        <f t="shared" ca="1" si="154"/>
        <v/>
      </c>
      <c r="BP330" s="19" t="str">
        <f t="shared" ca="1" si="154"/>
        <v/>
      </c>
      <c r="BQ330" s="20" t="str">
        <f t="shared" ca="1" si="154"/>
        <v/>
      </c>
    </row>
    <row r="331" spans="10:69" x14ac:dyDescent="0.25">
      <c r="J331" s="85">
        <f ca="1">IF(OR($U331&lt;J$3,$J$2&lt;0),0,((OFFSET($AH331,0,$W331+J$2,1,1)/J$4)*$Q331*$R331))</f>
        <v>24052.364010000001</v>
      </c>
      <c r="K331" s="86">
        <f ca="1">IF(OR($U331&lt;K$3,$K$2&lt;0),0,((OFFSET($AH331,0,$W331+K$2,1,1)/K$4)*$Q331*$R331))</f>
        <v>22907.013342857143</v>
      </c>
      <c r="L331" s="86">
        <f ca="1">IF(OR($U331&lt;L$3,$L$2&lt;0),0,((OFFSET($AH331,0,$W331+L$2,1,1)/L$4)*$Q331*$R331))</f>
        <v>22907.013342857143</v>
      </c>
      <c r="M331" s="86">
        <f ca="1">IF(OR($U331&lt;M$3,$M$2&lt;0),0,((OFFSET($AH331,0,$W331+M$2,1,1)/M$4)*$Q331*$R331))</f>
        <v>20777.336365403306</v>
      </c>
      <c r="N331" s="86">
        <f t="shared" ca="1" si="144"/>
        <v>19787.939395622194</v>
      </c>
      <c r="O331" s="87">
        <f ca="1">IF(OR($U331&lt;O$3,$O$2&lt;0),0,((OFFSET($AH331,0,$W331+O$2,1,1)/O$4)*$Q331*$R331))</f>
        <v>0</v>
      </c>
      <c r="P331" s="48">
        <f t="shared" ca="1" si="137"/>
        <v>109340.85629755612</v>
      </c>
      <c r="Q331" s="49">
        <f t="shared" si="155"/>
        <v>1</v>
      </c>
      <c r="R331" s="49">
        <f t="shared" si="156"/>
        <v>0.93</v>
      </c>
      <c r="S331" s="50">
        <f t="array" aca="1" ref="S331" ca="1">IF($U331=0,0,SUM(OFFSET($AH331,0,$W331,1,$U331)/OFFSET($AH$3,0,0,1,$U331)))</f>
        <v>117570.81322317861</v>
      </c>
      <c r="T331" s="51">
        <f t="array" aca="1" ref="T331" ca="1">IF(U331=0,0,SUM(OFFSET(AH331,0,W331,1,U331)))</f>
        <v>129313.785</v>
      </c>
      <c r="U331" s="51">
        <f t="shared" ca="1" si="133"/>
        <v>5</v>
      </c>
      <c r="V331" s="46">
        <f t="shared" ca="1" si="157"/>
        <v>51725.514000000003</v>
      </c>
      <c r="W331" s="52">
        <f t="shared" ca="1" si="138"/>
        <v>2</v>
      </c>
      <c r="X331" s="55">
        <v>64</v>
      </c>
      <c r="Y331" s="19">
        <v>7</v>
      </c>
      <c r="Z331" s="44">
        <v>2.5862757E-2</v>
      </c>
      <c r="AA331" s="17">
        <v>44365</v>
      </c>
      <c r="AB331" s="19">
        <v>57</v>
      </c>
      <c r="AC331" s="19">
        <v>1000000</v>
      </c>
      <c r="AD331" s="18" t="s">
        <v>23</v>
      </c>
      <c r="AE331" s="18" t="s">
        <v>24</v>
      </c>
      <c r="AF331" s="20">
        <f t="shared" ca="1" si="158"/>
        <v>181039.29900000003</v>
      </c>
      <c r="AG331" s="40"/>
      <c r="AH331" s="19">
        <f t="shared" ca="1" si="159"/>
        <v>25862.757000000001</v>
      </c>
      <c r="AI331" s="19">
        <f t="shared" ca="1" si="159"/>
        <v>25862.757000000001</v>
      </c>
      <c r="AJ331" s="19">
        <f t="shared" ca="1" si="159"/>
        <v>25862.757000000001</v>
      </c>
      <c r="AK331" s="19">
        <f t="shared" ca="1" si="159"/>
        <v>25862.757000000001</v>
      </c>
      <c r="AL331" s="19">
        <f t="shared" ca="1" si="159"/>
        <v>25862.757000000001</v>
      </c>
      <c r="AM331" s="19">
        <f t="shared" ca="1" si="159"/>
        <v>25862.757000000001</v>
      </c>
      <c r="AN331" s="19">
        <f t="shared" ca="1" si="159"/>
        <v>25862.757000000001</v>
      </c>
      <c r="AO331" s="19" t="str">
        <f t="shared" ca="1" si="159"/>
        <v/>
      </c>
      <c r="AP331" s="19" t="str">
        <f t="shared" ca="1" si="159"/>
        <v/>
      </c>
      <c r="AQ331" s="19" t="str">
        <f t="shared" ca="1" si="159"/>
        <v/>
      </c>
      <c r="AR331" s="19" t="str">
        <f t="shared" ca="1" si="159"/>
        <v/>
      </c>
      <c r="AS331" s="19" t="str">
        <f t="shared" ca="1" si="159"/>
        <v/>
      </c>
      <c r="AT331" s="19" t="str">
        <f t="shared" ca="1" si="159"/>
        <v/>
      </c>
      <c r="AU331" s="19" t="str">
        <f t="shared" ca="1" si="159"/>
        <v/>
      </c>
      <c r="AV331" s="19" t="str">
        <f t="shared" ca="1" si="159"/>
        <v/>
      </c>
      <c r="AW331" s="19" t="str">
        <f t="shared" ca="1" si="159"/>
        <v/>
      </c>
      <c r="AX331" s="19" t="str">
        <f t="shared" ca="1" si="153"/>
        <v/>
      </c>
      <c r="AY331" s="19" t="str">
        <f t="shared" ca="1" si="153"/>
        <v/>
      </c>
      <c r="AZ331" s="19" t="str">
        <f t="shared" ca="1" si="153"/>
        <v/>
      </c>
      <c r="BA331" s="19" t="str">
        <f t="shared" ca="1" si="153"/>
        <v/>
      </c>
      <c r="BB331" s="19" t="str">
        <f t="shared" ca="1" si="153"/>
        <v/>
      </c>
      <c r="BC331" s="19" t="str">
        <f t="shared" ca="1" si="153"/>
        <v/>
      </c>
      <c r="BD331" s="19" t="str">
        <f t="shared" ca="1" si="153"/>
        <v/>
      </c>
      <c r="BE331" s="19" t="str">
        <f t="shared" ca="1" si="153"/>
        <v/>
      </c>
      <c r="BF331" s="19" t="str">
        <f t="shared" ca="1" si="153"/>
        <v/>
      </c>
      <c r="BG331" s="19" t="str">
        <f t="shared" ca="1" si="153"/>
        <v/>
      </c>
      <c r="BH331" s="19" t="str">
        <f t="shared" ca="1" si="153"/>
        <v/>
      </c>
      <c r="BI331" s="19" t="str">
        <f t="shared" ca="1" si="153"/>
        <v/>
      </c>
      <c r="BJ331" s="19" t="str">
        <f t="shared" ca="1" si="153"/>
        <v/>
      </c>
      <c r="BK331" s="19" t="str">
        <f t="shared" ca="1" si="153"/>
        <v/>
      </c>
      <c r="BL331" s="19" t="str">
        <f t="shared" ca="1" si="154"/>
        <v/>
      </c>
      <c r="BM331" s="19" t="str">
        <f t="shared" ca="1" si="154"/>
        <v/>
      </c>
      <c r="BN331" s="19" t="str">
        <f t="shared" ca="1" si="154"/>
        <v/>
      </c>
      <c r="BO331" s="19" t="str">
        <f t="shared" ca="1" si="154"/>
        <v/>
      </c>
      <c r="BP331" s="19" t="str">
        <f t="shared" ca="1" si="154"/>
        <v/>
      </c>
      <c r="BQ331" s="20" t="str">
        <f t="shared" ca="1" si="154"/>
        <v/>
      </c>
    </row>
    <row r="332" spans="10:69" x14ac:dyDescent="0.25">
      <c r="J332" s="85">
        <f t="shared" ref="J332:J339" ca="1" si="160">IF(OR($U332&lt;J$3,$J$2&lt;0),0,((OFFSET($AH332,0,$W332+J$2,1,1)/J$4)*$Q332*$R332))</f>
        <v>10239.877552339489</v>
      </c>
      <c r="K332" s="86">
        <f t="shared" ref="K332:K339" ca="1" si="161">IF(OR($U332&lt;K$3,$K$2&lt;0),0,((OFFSET($AH332,0,$W332+K$2,1,1)/K$4)*$Q332*$R332))</f>
        <v>9768.0859417744705</v>
      </c>
      <c r="L332" s="86">
        <f t="shared" ref="L332:L339" ca="1" si="162">IF(OR($U332&lt;L$3,$L$2&lt;0),0,((OFFSET($AH332,0,$W332+L$2,1,1)/L$4)*$Q332*$R332))</f>
        <v>9768.0859417744705</v>
      </c>
      <c r="M332" s="86">
        <f t="shared" ref="M332:M339" ca="1" si="163">IF(OR($U332&lt;M$3,$M$2&lt;0),0,((OFFSET($AH332,0,$W332+M$2,1,1)/M$4)*$Q332*$R332))</f>
        <v>8887.8563064250538</v>
      </c>
      <c r="N332" s="86">
        <f t="shared" ca="1" si="144"/>
        <v>8477.562827124475</v>
      </c>
      <c r="O332" s="87">
        <f t="shared" ref="O332:O339" ca="1" si="164">IF(OR($U332&lt;O$3,$O$2&lt;0),0,((OFFSET($AH332,0,$W332+O$2,1,1)/O$4)*$Q332*$R332))</f>
        <v>8085.8504135106532</v>
      </c>
      <c r="P332" s="48">
        <f t="shared" ca="1" si="137"/>
        <v>69842.125586535185</v>
      </c>
      <c r="Q332" s="49">
        <f t="shared" si="155"/>
        <v>0.95</v>
      </c>
      <c r="R332" s="49">
        <f t="shared" si="156"/>
        <v>0.995</v>
      </c>
      <c r="S332" s="50">
        <f t="array" aca="1" ref="S332" ca="1">IF($U332=0,0,SUM(OFFSET($AH332,0,$W332,1,$U332)/OFFSET($AH$3,0,0,1,$U332)))</f>
        <v>73887.464254467268</v>
      </c>
      <c r="T332" s="51">
        <f t="array" aca="1" ref="T332" ca="1">IF(U332=0,0,SUM(OFFSET(AH332,0,W332,1,U332)))</f>
        <v>87134.364338319647</v>
      </c>
      <c r="U332" s="51">
        <f t="shared" ca="1" si="133"/>
        <v>8</v>
      </c>
      <c r="V332" s="46">
        <f t="shared" ca="1" si="157"/>
        <v>21194.862281107198</v>
      </c>
      <c r="W332" s="52">
        <f t="shared" ca="1" si="138"/>
        <v>2</v>
      </c>
      <c r="X332" s="55">
        <v>124</v>
      </c>
      <c r="Y332" s="19">
        <v>10</v>
      </c>
      <c r="Z332" s="44">
        <v>8.763112E-3</v>
      </c>
      <c r="AA332" s="17">
        <v>44366</v>
      </c>
      <c r="AB332" s="19">
        <v>100</v>
      </c>
      <c r="AC332" s="19">
        <v>1800000</v>
      </c>
      <c r="AD332" s="18" t="s">
        <v>25</v>
      </c>
      <c r="AE332" s="18" t="s">
        <v>18</v>
      </c>
      <c r="AF332" s="20">
        <f t="shared" ca="1" si="158"/>
        <v>108329.22661942684</v>
      </c>
      <c r="AG332" s="40"/>
      <c r="AH332" s="19">
        <f t="shared" ca="1" si="159"/>
        <v>10623.4891303968</v>
      </c>
      <c r="AI332" s="19">
        <f t="shared" ca="1" si="159"/>
        <v>10571.373150710398</v>
      </c>
      <c r="AJ332" s="19">
        <f t="shared" ca="1" si="159"/>
        <v>10832.983393112394</v>
      </c>
      <c r="AK332" s="19">
        <f t="shared" ca="1" si="159"/>
        <v>10850.558306123452</v>
      </c>
      <c r="AL332" s="19">
        <f t="shared" ca="1" si="159"/>
        <v>10868.181026015851</v>
      </c>
      <c r="AM332" s="19">
        <f t="shared" ca="1" si="159"/>
        <v>10884.744413356579</v>
      </c>
      <c r="AN332" s="19">
        <f t="shared" ca="1" si="159"/>
        <v>10901.38122310232</v>
      </c>
      <c r="AO332" s="19">
        <f t="shared" ca="1" si="159"/>
        <v>10917.558106211744</v>
      </c>
      <c r="AP332" s="19">
        <f t="shared" ca="1" si="159"/>
        <v>10931.794792119726</v>
      </c>
      <c r="AQ332" s="19">
        <f t="shared" ca="1" si="159"/>
        <v>10947.163078277596</v>
      </c>
      <c r="AR332" s="19" t="str">
        <f t="shared" ca="1" si="159"/>
        <v/>
      </c>
      <c r="AS332" s="19" t="str">
        <f t="shared" ca="1" si="159"/>
        <v/>
      </c>
      <c r="AT332" s="19" t="str">
        <f t="shared" ca="1" si="159"/>
        <v/>
      </c>
      <c r="AU332" s="19" t="str">
        <f t="shared" ca="1" si="159"/>
        <v/>
      </c>
      <c r="AV332" s="19" t="str">
        <f t="shared" ca="1" si="159"/>
        <v/>
      </c>
      <c r="AW332" s="19" t="str">
        <f t="shared" ca="1" si="159"/>
        <v/>
      </c>
      <c r="AX332" s="19" t="str">
        <f t="shared" ca="1" si="153"/>
        <v/>
      </c>
      <c r="AY332" s="19" t="str">
        <f t="shared" ca="1" si="153"/>
        <v/>
      </c>
      <c r="AZ332" s="19" t="str">
        <f t="shared" ca="1" si="153"/>
        <v/>
      </c>
      <c r="BA332" s="19" t="str">
        <f t="shared" ca="1" si="153"/>
        <v/>
      </c>
      <c r="BB332" s="19" t="str">
        <f t="shared" ca="1" si="153"/>
        <v/>
      </c>
      <c r="BC332" s="19" t="str">
        <f t="shared" ca="1" si="153"/>
        <v/>
      </c>
      <c r="BD332" s="19" t="str">
        <f t="shared" ca="1" si="153"/>
        <v/>
      </c>
      <c r="BE332" s="19" t="str">
        <f t="shared" ca="1" si="153"/>
        <v/>
      </c>
      <c r="BF332" s="19" t="str">
        <f t="shared" ca="1" si="153"/>
        <v/>
      </c>
      <c r="BG332" s="19" t="str">
        <f t="shared" ca="1" si="153"/>
        <v/>
      </c>
      <c r="BH332" s="19" t="str">
        <f t="shared" ca="1" si="153"/>
        <v/>
      </c>
      <c r="BI332" s="19" t="str">
        <f t="shared" ca="1" si="153"/>
        <v/>
      </c>
      <c r="BJ332" s="19" t="str">
        <f t="shared" ca="1" si="153"/>
        <v/>
      </c>
      <c r="BK332" s="19" t="str">
        <f t="shared" ca="1" si="153"/>
        <v/>
      </c>
      <c r="BL332" s="19" t="str">
        <f t="shared" ca="1" si="154"/>
        <v/>
      </c>
      <c r="BM332" s="19" t="str">
        <f t="shared" ca="1" si="154"/>
        <v/>
      </c>
      <c r="BN332" s="19" t="str">
        <f t="shared" ca="1" si="154"/>
        <v/>
      </c>
      <c r="BO332" s="19" t="str">
        <f t="shared" ca="1" si="154"/>
        <v/>
      </c>
      <c r="BP332" s="19" t="str">
        <f t="shared" ca="1" si="154"/>
        <v/>
      </c>
      <c r="BQ332" s="20" t="str">
        <f t="shared" ca="1" si="154"/>
        <v/>
      </c>
    </row>
    <row r="333" spans="10:69" x14ac:dyDescent="0.25">
      <c r="J333" s="85">
        <f t="shared" ca="1" si="160"/>
        <v>55978.087527450007</v>
      </c>
      <c r="K333" s="86">
        <f t="shared" ca="1" si="161"/>
        <v>53312.464311857148</v>
      </c>
      <c r="L333" s="86">
        <f t="shared" ca="1" si="162"/>
        <v>53312.464311857148</v>
      </c>
      <c r="M333" s="86">
        <f t="shared" ca="1" si="163"/>
        <v>48355.976700097184</v>
      </c>
      <c r="N333" s="86">
        <f t="shared" ca="1" si="144"/>
        <v>46053.311142949693</v>
      </c>
      <c r="O333" s="87">
        <f t="shared" ca="1" si="164"/>
        <v>43860.296326618758</v>
      </c>
      <c r="P333" s="48">
        <f t="shared" ca="1" si="137"/>
        <v>379888.20403347933</v>
      </c>
      <c r="Q333" s="49">
        <f t="shared" si="155"/>
        <v>0.97</v>
      </c>
      <c r="R333" s="49">
        <f t="shared" si="156"/>
        <v>0.93</v>
      </c>
      <c r="S333" s="50">
        <f t="array" aca="1" ref="S333" ca="1">IF($U333=0,0,SUM(OFFSET($AH333,0,$W333,1,$U333)/OFFSET($AH$3,0,0,1,$U333)))</f>
        <v>421115.40187726339</v>
      </c>
      <c r="T333" s="51">
        <f t="array" aca="1" ref="T333" ca="1">IF(U333=0,0,SUM(OFFSET(AH333,0,W333,1,U333)))</f>
        <v>496424.67600000004</v>
      </c>
      <c r="U333" s="51">
        <f t="shared" ref="U333:U339" ca="1" si="165">IF(W333&gt;=Y333,0,DATEDIF($A$3+1,EDATE($AA333,$Y333),"m")+1)</f>
        <v>8</v>
      </c>
      <c r="V333" s="46">
        <f t="shared" ca="1" si="157"/>
        <v>124106.16900000001</v>
      </c>
      <c r="W333" s="52">
        <f t="shared" ca="1" si="138"/>
        <v>2</v>
      </c>
      <c r="X333" s="55">
        <v>56</v>
      </c>
      <c r="Y333" s="19">
        <v>10</v>
      </c>
      <c r="Z333" s="44">
        <v>4.1368723000000003E-2</v>
      </c>
      <c r="AA333" s="17">
        <v>44370</v>
      </c>
      <c r="AB333" s="19">
        <v>13</v>
      </c>
      <c r="AC333" s="19">
        <v>1500000</v>
      </c>
      <c r="AD333" s="18" t="s">
        <v>23</v>
      </c>
      <c r="AE333" s="18" t="s">
        <v>22</v>
      </c>
      <c r="AF333" s="20">
        <f t="shared" ca="1" si="158"/>
        <v>620530.84500000009</v>
      </c>
      <c r="AG333" s="40"/>
      <c r="AH333" s="19">
        <f t="shared" ca="1" si="159"/>
        <v>62053.084500000004</v>
      </c>
      <c r="AI333" s="19">
        <f t="shared" ca="1" si="159"/>
        <v>62053.084500000004</v>
      </c>
      <c r="AJ333" s="19">
        <f t="shared" ca="1" si="159"/>
        <v>62053.084500000004</v>
      </c>
      <c r="AK333" s="19">
        <f t="shared" ca="1" si="159"/>
        <v>62053.084500000004</v>
      </c>
      <c r="AL333" s="19">
        <f t="shared" ca="1" si="159"/>
        <v>62053.084500000004</v>
      </c>
      <c r="AM333" s="19">
        <f t="shared" ca="1" si="159"/>
        <v>62053.084500000004</v>
      </c>
      <c r="AN333" s="19">
        <f t="shared" ca="1" si="159"/>
        <v>62053.084500000004</v>
      </c>
      <c r="AO333" s="19">
        <f t="shared" ca="1" si="159"/>
        <v>62053.084500000004</v>
      </c>
      <c r="AP333" s="19">
        <f t="shared" ca="1" si="159"/>
        <v>62053.084500000004</v>
      </c>
      <c r="AQ333" s="19">
        <f t="shared" ca="1" si="159"/>
        <v>62053.084500000004</v>
      </c>
      <c r="AR333" s="19" t="str">
        <f t="shared" ca="1" si="159"/>
        <v/>
      </c>
      <c r="AS333" s="19" t="str">
        <f t="shared" ca="1" si="159"/>
        <v/>
      </c>
      <c r="AT333" s="19" t="str">
        <f t="shared" ca="1" si="159"/>
        <v/>
      </c>
      <c r="AU333" s="19" t="str">
        <f t="shared" ca="1" si="159"/>
        <v/>
      </c>
      <c r="AV333" s="19" t="str">
        <f t="shared" ca="1" si="159"/>
        <v/>
      </c>
      <c r="AW333" s="19" t="str">
        <f t="shared" ca="1" si="159"/>
        <v/>
      </c>
      <c r="AX333" s="19" t="str">
        <f t="shared" ca="1" si="153"/>
        <v/>
      </c>
      <c r="AY333" s="19" t="str">
        <f t="shared" ca="1" si="153"/>
        <v/>
      </c>
      <c r="AZ333" s="19" t="str">
        <f t="shared" ca="1" si="153"/>
        <v/>
      </c>
      <c r="BA333" s="19" t="str">
        <f t="shared" ca="1" si="153"/>
        <v/>
      </c>
      <c r="BB333" s="19" t="str">
        <f t="shared" ca="1" si="153"/>
        <v/>
      </c>
      <c r="BC333" s="19" t="str">
        <f t="shared" ca="1" si="153"/>
        <v/>
      </c>
      <c r="BD333" s="19" t="str">
        <f t="shared" ca="1" si="153"/>
        <v/>
      </c>
      <c r="BE333" s="19" t="str">
        <f t="shared" ca="1" si="153"/>
        <v/>
      </c>
      <c r="BF333" s="19" t="str">
        <f t="shared" ca="1" si="153"/>
        <v/>
      </c>
      <c r="BG333" s="19" t="str">
        <f t="shared" ca="1" si="153"/>
        <v/>
      </c>
      <c r="BH333" s="19" t="str">
        <f t="shared" ca="1" si="153"/>
        <v/>
      </c>
      <c r="BI333" s="19" t="str">
        <f t="shared" ca="1" si="153"/>
        <v/>
      </c>
      <c r="BJ333" s="19" t="str">
        <f t="shared" ca="1" si="153"/>
        <v/>
      </c>
      <c r="BK333" s="19" t="str">
        <f t="shared" ca="1" si="153"/>
        <v/>
      </c>
      <c r="BL333" s="19" t="str">
        <f t="shared" ca="1" si="154"/>
        <v/>
      </c>
      <c r="BM333" s="19" t="str">
        <f t="shared" ca="1" si="154"/>
        <v/>
      </c>
      <c r="BN333" s="19" t="str">
        <f t="shared" ca="1" si="154"/>
        <v/>
      </c>
      <c r="BO333" s="19" t="str">
        <f t="shared" ca="1" si="154"/>
        <v/>
      </c>
      <c r="BP333" s="19" t="str">
        <f t="shared" ca="1" si="154"/>
        <v/>
      </c>
      <c r="BQ333" s="20" t="str">
        <f t="shared" ca="1" si="154"/>
        <v/>
      </c>
    </row>
    <row r="334" spans="10:69" x14ac:dyDescent="0.25">
      <c r="J334" s="85">
        <f t="shared" ca="1" si="160"/>
        <v>647865.60543856304</v>
      </c>
      <c r="K334" s="86">
        <f t="shared" ca="1" si="161"/>
        <v>618148.39189019648</v>
      </c>
      <c r="L334" s="86">
        <f t="shared" ca="1" si="162"/>
        <v>618148.39189019648</v>
      </c>
      <c r="M334" s="86">
        <f t="shared" ca="1" si="163"/>
        <v>562679.06910515367</v>
      </c>
      <c r="N334" s="86">
        <f t="shared" ca="1" si="144"/>
        <v>536812.05716960935</v>
      </c>
      <c r="O334" s="87">
        <f t="shared" ca="1" si="164"/>
        <v>512108.32797394745</v>
      </c>
      <c r="P334" s="48">
        <f t="shared" ca="1" si="137"/>
        <v>6447610.3372856621</v>
      </c>
      <c r="Q334" s="49">
        <f t="shared" si="155"/>
        <v>0.98</v>
      </c>
      <c r="R334" s="49">
        <f t="shared" si="156"/>
        <v>0.97</v>
      </c>
      <c r="S334" s="50">
        <f t="array" aca="1" ref="S334" ca="1">IF($U334=0,0,SUM(OFFSET($AH334,0,$W334,1,$U334)/OFFSET($AH$3,0,0,1,$U334)))</f>
        <v>6782674.4553815089</v>
      </c>
      <c r="T334" s="51">
        <f t="array" aca="1" ref="T334" ca="1">IF(U334=0,0,SUM(OFFSET(AH334,0,W334,1,U334)))</f>
        <v>8949387.9465673119</v>
      </c>
      <c r="U334" s="51">
        <f t="shared" ca="1" si="165"/>
        <v>13</v>
      </c>
      <c r="V334" s="46">
        <f t="shared" ca="1" si="157"/>
        <v>1358130.4093510311</v>
      </c>
      <c r="W334" s="52">
        <f t="shared" ca="1" si="138"/>
        <v>2</v>
      </c>
      <c r="X334" s="55">
        <v>112</v>
      </c>
      <c r="Y334" s="19">
        <v>15</v>
      </c>
      <c r="Z334" s="44">
        <v>1.8398426999999998E-2</v>
      </c>
      <c r="AA334" s="17">
        <v>44370</v>
      </c>
      <c r="AB334" s="19">
        <v>80</v>
      </c>
      <c r="AC334" s="19">
        <v>500000</v>
      </c>
      <c r="AD334" s="18" t="s">
        <v>17</v>
      </c>
      <c r="AE334" s="18" t="s">
        <v>20</v>
      </c>
      <c r="AF334" s="20">
        <f t="shared" ca="1" si="158"/>
        <v>10307518.355918344</v>
      </c>
      <c r="AG334" s="40"/>
      <c r="AH334" s="19">
        <f t="shared" ca="1" si="159"/>
        <v>677931.43927574996</v>
      </c>
      <c r="AI334" s="19">
        <f t="shared" ca="1" si="159"/>
        <v>680198.9700752811</v>
      </c>
      <c r="AJ334" s="19">
        <f t="shared" ca="1" si="159"/>
        <v>681533.35308075219</v>
      </c>
      <c r="AK334" s="19">
        <f t="shared" ca="1" si="159"/>
        <v>682785.41077709489</v>
      </c>
      <c r="AL334" s="19">
        <f t="shared" ca="1" si="159"/>
        <v>684041.02266079269</v>
      </c>
      <c r="AM334" s="19">
        <f t="shared" ca="1" si="159"/>
        <v>685221.28905202355</v>
      </c>
      <c r="AN334" s="19">
        <f t="shared" ca="1" si="159"/>
        <v>686406.91201874346</v>
      </c>
      <c r="AO334" s="19">
        <f t="shared" ca="1" si="159"/>
        <v>687559.87481154245</v>
      </c>
      <c r="AP334" s="19">
        <f t="shared" ca="1" si="159"/>
        <v>688574.64793817012</v>
      </c>
      <c r="AQ334" s="19">
        <f t="shared" ca="1" si="159"/>
        <v>689670.17487192899</v>
      </c>
      <c r="AR334" s="19">
        <f t="shared" ca="1" si="159"/>
        <v>690703.74198585737</v>
      </c>
      <c r="AS334" s="19">
        <f t="shared" ca="1" si="159"/>
        <v>691745.6083644795</v>
      </c>
      <c r="AT334" s="19">
        <f t="shared" ca="1" si="159"/>
        <v>692729.76047141803</v>
      </c>
      <c r="AU334" s="19">
        <f t="shared" ca="1" si="159"/>
        <v>693722.9778188006</v>
      </c>
      <c r="AV334" s="19">
        <f t="shared" ca="1" si="159"/>
        <v>694693.17271570885</v>
      </c>
      <c r="AW334" s="19" t="str">
        <f t="shared" ca="1" si="159"/>
        <v/>
      </c>
      <c r="AX334" s="19" t="str">
        <f t="shared" ca="1" si="153"/>
        <v/>
      </c>
      <c r="AY334" s="19" t="str">
        <f t="shared" ca="1" si="153"/>
        <v/>
      </c>
      <c r="AZ334" s="19" t="str">
        <f t="shared" ca="1" si="153"/>
        <v/>
      </c>
      <c r="BA334" s="19" t="str">
        <f t="shared" ca="1" si="153"/>
        <v/>
      </c>
      <c r="BB334" s="19" t="str">
        <f t="shared" ca="1" si="153"/>
        <v/>
      </c>
      <c r="BC334" s="19" t="str">
        <f t="shared" ca="1" si="153"/>
        <v/>
      </c>
      <c r="BD334" s="19" t="str">
        <f t="shared" ca="1" si="153"/>
        <v/>
      </c>
      <c r="BE334" s="19" t="str">
        <f t="shared" ca="1" si="153"/>
        <v/>
      </c>
      <c r="BF334" s="19" t="str">
        <f t="shared" ca="1" si="153"/>
        <v/>
      </c>
      <c r="BG334" s="19" t="str">
        <f t="shared" ca="1" si="153"/>
        <v/>
      </c>
      <c r="BH334" s="19" t="str">
        <f t="shared" ca="1" si="153"/>
        <v/>
      </c>
      <c r="BI334" s="19" t="str">
        <f t="shared" ca="1" si="153"/>
        <v/>
      </c>
      <c r="BJ334" s="19" t="str">
        <f t="shared" ca="1" si="153"/>
        <v/>
      </c>
      <c r="BK334" s="19" t="str">
        <f t="shared" ca="1" si="153"/>
        <v/>
      </c>
      <c r="BL334" s="19" t="str">
        <f t="shared" ca="1" si="154"/>
        <v/>
      </c>
      <c r="BM334" s="19" t="str">
        <f t="shared" ca="1" si="154"/>
        <v/>
      </c>
      <c r="BN334" s="19" t="str">
        <f t="shared" ca="1" si="154"/>
        <v/>
      </c>
      <c r="BO334" s="19" t="str">
        <f t="shared" ca="1" si="154"/>
        <v/>
      </c>
      <c r="BP334" s="19" t="str">
        <f t="shared" ca="1" si="154"/>
        <v/>
      </c>
      <c r="BQ334" s="20" t="str">
        <f t="shared" ca="1" si="154"/>
        <v/>
      </c>
    </row>
    <row r="335" spans="10:69" x14ac:dyDescent="0.25">
      <c r="J335" s="85">
        <f t="shared" ca="1" si="160"/>
        <v>38762.729685000006</v>
      </c>
      <c r="K335" s="86">
        <f t="shared" ca="1" si="161"/>
        <v>36916.885414285716</v>
      </c>
      <c r="L335" s="86">
        <f t="shared" ca="1" si="162"/>
        <v>36916.885414285716</v>
      </c>
      <c r="M335" s="86">
        <f t="shared" ca="1" si="163"/>
        <v>33484.703323615155</v>
      </c>
      <c r="N335" s="86">
        <f t="shared" ca="1" si="144"/>
        <v>31890.193641538252</v>
      </c>
      <c r="O335" s="87">
        <f t="shared" ca="1" si="164"/>
        <v>30371.612991941187</v>
      </c>
      <c r="P335" s="48">
        <f t="shared" ca="1" si="137"/>
        <v>491883.02692175133</v>
      </c>
      <c r="Q335" s="49">
        <f t="shared" si="155"/>
        <v>1</v>
      </c>
      <c r="R335" s="49">
        <f t="shared" si="156"/>
        <v>0.93</v>
      </c>
      <c r="S335" s="50">
        <f t="array" aca="1" ref="S335" ca="1">IF($U335=0,0,SUM(OFFSET($AH335,0,$W335,1,$U335)/OFFSET($AH$3,0,0,1,$U335)))</f>
        <v>528906.48056102288</v>
      </c>
      <c r="T335" s="51">
        <f t="array" aca="1" ref="T335" ca="1">IF(U335=0,0,SUM(OFFSET(AH335,0,W335,1,U335)))</f>
        <v>791926.73550000018</v>
      </c>
      <c r="U335" s="51">
        <f t="shared" ca="1" si="165"/>
        <v>19</v>
      </c>
      <c r="V335" s="46">
        <f t="shared" ca="1" si="157"/>
        <v>83360.709000000003</v>
      </c>
      <c r="W335" s="52">
        <f t="shared" ca="1" si="138"/>
        <v>2</v>
      </c>
      <c r="X335" s="55">
        <v>122</v>
      </c>
      <c r="Y335" s="19">
        <v>21</v>
      </c>
      <c r="Z335" s="44">
        <v>2.7786903000000002E-2</v>
      </c>
      <c r="AA335" s="17">
        <v>44372</v>
      </c>
      <c r="AB335" s="19">
        <v>57</v>
      </c>
      <c r="AC335" s="19">
        <v>1500000</v>
      </c>
      <c r="AD335" s="18" t="s">
        <v>23</v>
      </c>
      <c r="AE335" s="18" t="s">
        <v>24</v>
      </c>
      <c r="AF335" s="20">
        <f t="shared" ca="1" si="158"/>
        <v>875287.44450000022</v>
      </c>
      <c r="AG335" s="40"/>
      <c r="AH335" s="19">
        <f t="shared" ca="1" si="159"/>
        <v>41680.354500000001</v>
      </c>
      <c r="AI335" s="19">
        <f t="shared" ca="1" si="159"/>
        <v>41680.354500000001</v>
      </c>
      <c r="AJ335" s="19">
        <f t="shared" ca="1" si="159"/>
        <v>41680.354500000001</v>
      </c>
      <c r="AK335" s="19">
        <f t="shared" ca="1" si="159"/>
        <v>41680.354500000001</v>
      </c>
      <c r="AL335" s="19">
        <f t="shared" ca="1" si="159"/>
        <v>41680.354500000001</v>
      </c>
      <c r="AM335" s="19">
        <f t="shared" ca="1" si="159"/>
        <v>41680.354500000001</v>
      </c>
      <c r="AN335" s="19">
        <f t="shared" ca="1" si="159"/>
        <v>41680.354500000001</v>
      </c>
      <c r="AO335" s="19">
        <f t="shared" ca="1" si="159"/>
        <v>41680.354500000001</v>
      </c>
      <c r="AP335" s="19">
        <f t="shared" ca="1" si="159"/>
        <v>41680.354500000001</v>
      </c>
      <c r="AQ335" s="19">
        <f t="shared" ca="1" si="159"/>
        <v>41680.354500000001</v>
      </c>
      <c r="AR335" s="19">
        <f t="shared" ca="1" si="159"/>
        <v>41680.354500000001</v>
      </c>
      <c r="AS335" s="19">
        <f t="shared" ca="1" si="159"/>
        <v>41680.354500000001</v>
      </c>
      <c r="AT335" s="19">
        <f t="shared" ca="1" si="159"/>
        <v>41680.354500000001</v>
      </c>
      <c r="AU335" s="19">
        <f t="shared" ca="1" si="159"/>
        <v>41680.354500000001</v>
      </c>
      <c r="AV335" s="19">
        <f t="shared" ca="1" si="159"/>
        <v>41680.354500000001</v>
      </c>
      <c r="AW335" s="19">
        <f t="shared" ca="1" si="159"/>
        <v>41680.354500000001</v>
      </c>
      <c r="AX335" s="19">
        <f t="shared" ca="1" si="153"/>
        <v>41680.354500000001</v>
      </c>
      <c r="AY335" s="19">
        <f t="shared" ca="1" si="153"/>
        <v>41680.354500000001</v>
      </c>
      <c r="AZ335" s="19">
        <f t="shared" ca="1" si="153"/>
        <v>41680.354500000001</v>
      </c>
      <c r="BA335" s="19">
        <f t="shared" ca="1" si="153"/>
        <v>41680.354500000001</v>
      </c>
      <c r="BB335" s="19">
        <f t="shared" ca="1" si="153"/>
        <v>41680.354500000001</v>
      </c>
      <c r="BC335" s="19" t="str">
        <f t="shared" ca="1" si="153"/>
        <v/>
      </c>
      <c r="BD335" s="19" t="str">
        <f t="shared" ca="1" si="153"/>
        <v/>
      </c>
      <c r="BE335" s="19" t="str">
        <f t="shared" ca="1" si="153"/>
        <v/>
      </c>
      <c r="BF335" s="19" t="str">
        <f t="shared" ca="1" si="153"/>
        <v/>
      </c>
      <c r="BG335" s="19" t="str">
        <f t="shared" ca="1" si="153"/>
        <v/>
      </c>
      <c r="BH335" s="19" t="str">
        <f t="shared" ca="1" si="153"/>
        <v/>
      </c>
      <c r="BI335" s="19" t="str">
        <f t="shared" ca="1" si="153"/>
        <v/>
      </c>
      <c r="BJ335" s="19" t="str">
        <f t="shared" ca="1" si="153"/>
        <v/>
      </c>
      <c r="BK335" s="19" t="str">
        <f t="shared" ca="1" si="153"/>
        <v/>
      </c>
      <c r="BL335" s="19" t="str">
        <f t="shared" ca="1" si="154"/>
        <v/>
      </c>
      <c r="BM335" s="19" t="str">
        <f t="shared" ca="1" si="154"/>
        <v/>
      </c>
      <c r="BN335" s="19" t="str">
        <f t="shared" ca="1" si="154"/>
        <v/>
      </c>
      <c r="BO335" s="19" t="str">
        <f t="shared" ca="1" si="154"/>
        <v/>
      </c>
      <c r="BP335" s="19" t="str">
        <f t="shared" ca="1" si="154"/>
        <v/>
      </c>
      <c r="BQ335" s="20" t="str">
        <f t="shared" ca="1" si="154"/>
        <v/>
      </c>
    </row>
    <row r="336" spans="10:69" x14ac:dyDescent="0.25">
      <c r="J336" s="85">
        <f t="shared" ca="1" si="160"/>
        <v>181249.14121222301</v>
      </c>
      <c r="K336" s="86">
        <f t="shared" ca="1" si="161"/>
        <v>172934.34522200609</v>
      </c>
      <c r="L336" s="86">
        <f t="shared" ca="1" si="162"/>
        <v>172934.34522200609</v>
      </c>
      <c r="M336" s="86">
        <f t="shared" ca="1" si="163"/>
        <v>157414.44608412162</v>
      </c>
      <c r="N336" s="86">
        <f t="shared" ca="1" si="144"/>
        <v>150177.16768950762</v>
      </c>
      <c r="O336" s="87">
        <f t="shared" ca="1" si="164"/>
        <v>143265.43744632785</v>
      </c>
      <c r="P336" s="48">
        <f t="shared" ca="1" si="137"/>
        <v>1700889.2991406491</v>
      </c>
      <c r="Q336" s="49">
        <f t="shared" si="155"/>
        <v>0.95</v>
      </c>
      <c r="R336" s="49">
        <f t="shared" si="156"/>
        <v>0.97</v>
      </c>
      <c r="S336" s="50">
        <f t="array" aca="1" ref="S336" ca="1">IF($U336=0,0,SUM(OFFSET($AH336,0,$W336,1,$U336)/OFFSET($AH$3,0,0,1,$U336)))</f>
        <v>1845783.2871846438</v>
      </c>
      <c r="T336" s="51">
        <f t="array" aca="1" ref="T336" ca="1">IF(U336=0,0,SUM(OFFSET(AH336,0,W336,1,U336)))</f>
        <v>2382225.0533354925</v>
      </c>
      <c r="U336" s="51">
        <f t="shared" ca="1" si="165"/>
        <v>12</v>
      </c>
      <c r="V336" s="46">
        <f t="shared" ca="1" si="157"/>
        <v>392109.30471216206</v>
      </c>
      <c r="W336" s="52">
        <f t="shared" ca="1" si="138"/>
        <v>2</v>
      </c>
      <c r="X336" s="55">
        <v>249</v>
      </c>
      <c r="Y336" s="19">
        <v>14</v>
      </c>
      <c r="Z336" s="44">
        <v>1.0617526E-2</v>
      </c>
      <c r="AA336" s="17">
        <v>44373</v>
      </c>
      <c r="AB336" s="19">
        <v>100</v>
      </c>
      <c r="AC336" s="19">
        <v>250000</v>
      </c>
      <c r="AD336" s="18" t="s">
        <v>17</v>
      </c>
      <c r="AE336" s="18" t="s">
        <v>18</v>
      </c>
      <c r="AF336" s="20">
        <f t="shared" ca="1" si="158"/>
        <v>2774334.3580476544</v>
      </c>
      <c r="AG336" s="40"/>
      <c r="AH336" s="19">
        <f t="shared" ca="1" si="159"/>
        <v>195803.90204345001</v>
      </c>
      <c r="AI336" s="19">
        <f t="shared" ca="1" si="159"/>
        <v>196305.40266871205</v>
      </c>
      <c r="AJ336" s="19">
        <f t="shared" ca="1" si="159"/>
        <v>196689.24711038853</v>
      </c>
      <c r="AK336" s="19">
        <f t="shared" ca="1" si="159"/>
        <v>197049.44382322996</v>
      </c>
      <c r="AL336" s="19">
        <f t="shared" ca="1" si="159"/>
        <v>197410.69481429516</v>
      </c>
      <c r="AM336" s="19">
        <f t="shared" ca="1" si="159"/>
        <v>197750.29641685443</v>
      </c>
      <c r="AN336" s="19">
        <f t="shared" ca="1" si="159"/>
        <v>198091.46601616341</v>
      </c>
      <c r="AO336" s="19">
        <f t="shared" ca="1" si="159"/>
        <v>198423.26245930043</v>
      </c>
      <c r="AP336" s="19">
        <f t="shared" ca="1" si="159"/>
        <v>198715.3109162309</v>
      </c>
      <c r="AQ336" s="19">
        <f t="shared" ca="1" si="159"/>
        <v>199030.62039341184</v>
      </c>
      <c r="AR336" s="19">
        <f t="shared" ca="1" si="159"/>
        <v>199328.11576066614</v>
      </c>
      <c r="AS336" s="19">
        <f t="shared" ca="1" si="159"/>
        <v>199628.01802479988</v>
      </c>
      <c r="AT336" s="19">
        <f t="shared" ca="1" si="159"/>
        <v>199911.32345983546</v>
      </c>
      <c r="AU336" s="19">
        <f t="shared" ca="1" si="159"/>
        <v>200197.25414031636</v>
      </c>
      <c r="AV336" s="19" t="str">
        <f t="shared" ca="1" si="159"/>
        <v/>
      </c>
      <c r="AW336" s="19" t="str">
        <f t="shared" ca="1" si="159"/>
        <v/>
      </c>
      <c r="AX336" s="19" t="str">
        <f t="shared" ca="1" si="153"/>
        <v/>
      </c>
      <c r="AY336" s="19" t="str">
        <f t="shared" ca="1" si="153"/>
        <v/>
      </c>
      <c r="AZ336" s="19" t="str">
        <f t="shared" ca="1" si="153"/>
        <v/>
      </c>
      <c r="BA336" s="19" t="str">
        <f t="shared" ca="1" si="153"/>
        <v/>
      </c>
      <c r="BB336" s="19" t="str">
        <f t="shared" ca="1" si="153"/>
        <v/>
      </c>
      <c r="BC336" s="19" t="str">
        <f t="shared" ca="1" si="153"/>
        <v/>
      </c>
      <c r="BD336" s="19" t="str">
        <f t="shared" ca="1" si="153"/>
        <v/>
      </c>
      <c r="BE336" s="19" t="str">
        <f t="shared" ca="1" si="153"/>
        <v/>
      </c>
      <c r="BF336" s="19" t="str">
        <f t="shared" ca="1" si="153"/>
        <v/>
      </c>
      <c r="BG336" s="19" t="str">
        <f t="shared" ca="1" si="153"/>
        <v/>
      </c>
      <c r="BH336" s="19" t="str">
        <f t="shared" ca="1" si="153"/>
        <v/>
      </c>
      <c r="BI336" s="19" t="str">
        <f t="shared" ca="1" si="153"/>
        <v/>
      </c>
      <c r="BJ336" s="19" t="str">
        <f t="shared" ca="1" si="153"/>
        <v/>
      </c>
      <c r="BK336" s="19" t="str">
        <f t="shared" ca="1" si="153"/>
        <v/>
      </c>
      <c r="BL336" s="19" t="str">
        <f t="shared" ca="1" si="154"/>
        <v/>
      </c>
      <c r="BM336" s="19" t="str">
        <f t="shared" ca="1" si="154"/>
        <v/>
      </c>
      <c r="BN336" s="19" t="str">
        <f t="shared" ca="1" si="154"/>
        <v/>
      </c>
      <c r="BO336" s="19" t="str">
        <f t="shared" ca="1" si="154"/>
        <v/>
      </c>
      <c r="BP336" s="19" t="str">
        <f t="shared" ca="1" si="154"/>
        <v/>
      </c>
      <c r="BQ336" s="20" t="str">
        <f t="shared" ca="1" si="154"/>
        <v/>
      </c>
    </row>
    <row r="337" spans="10:69" x14ac:dyDescent="0.25">
      <c r="J337" s="85">
        <f t="shared" ca="1" si="160"/>
        <v>256028.07932426059</v>
      </c>
      <c r="K337" s="86">
        <f t="shared" ca="1" si="161"/>
        <v>244390.68544192662</v>
      </c>
      <c r="L337" s="86">
        <f t="shared" ca="1" si="162"/>
        <v>244390.68544192662</v>
      </c>
      <c r="M337" s="86">
        <f t="shared" ca="1" si="163"/>
        <v>222648.06595921965</v>
      </c>
      <c r="N337" s="86">
        <f t="shared" ca="1" si="144"/>
        <v>212499.44399495961</v>
      </c>
      <c r="O337" s="87">
        <f t="shared" ca="1" si="164"/>
        <v>202800.62672583302</v>
      </c>
      <c r="P337" s="48">
        <f t="shared" ca="1" si="137"/>
        <v>1371649.5146558301</v>
      </c>
      <c r="Q337" s="49">
        <f t="shared" si="155"/>
        <v>1</v>
      </c>
      <c r="R337" s="49">
        <f t="shared" si="156"/>
        <v>0.5</v>
      </c>
      <c r="S337" s="50">
        <f t="array" aca="1" ref="S337" ca="1">IF($U337=0,0,SUM(OFFSET($AH337,0,$W337,1,$U337)/OFFSET($AH$3,0,0,1,$U337)))</f>
        <v>2743299.0293116602</v>
      </c>
      <c r="T337" s="51">
        <f t="array" aca="1" ref="T337" ca="1">IF(U337=0,0,SUM(OFFSET(AH337,0,W337,1,U337)))</f>
        <v>3089400.9010179341</v>
      </c>
      <c r="U337" s="51">
        <f t="shared" ca="1" si="165"/>
        <v>6</v>
      </c>
      <c r="V337" s="46">
        <f t="shared" ca="1" si="157"/>
        <v>1026594.750649581</v>
      </c>
      <c r="W337" s="52">
        <f t="shared" ca="1" si="138"/>
        <v>2</v>
      </c>
      <c r="X337" s="55">
        <v>223</v>
      </c>
      <c r="Y337" s="19">
        <v>8</v>
      </c>
      <c r="Z337" s="44">
        <v>5.9069675000000002E-2</v>
      </c>
      <c r="AA337" s="17">
        <v>44374</v>
      </c>
      <c r="AB337" s="19">
        <v>12</v>
      </c>
      <c r="AC337" s="19">
        <v>100000</v>
      </c>
      <c r="AD337" s="18" t="s">
        <v>19</v>
      </c>
      <c r="AE337" s="18" t="s">
        <v>21</v>
      </c>
      <c r="AF337" s="20">
        <f t="shared" ca="1" si="158"/>
        <v>4115995.6516675153</v>
      </c>
      <c r="AG337" s="40"/>
      <c r="AH337" s="19">
        <f t="shared" ca="1" si="159"/>
        <v>515779.27189425001</v>
      </c>
      <c r="AI337" s="19">
        <f t="shared" ca="1" si="159"/>
        <v>510815.47875533096</v>
      </c>
      <c r="AJ337" s="19">
        <f t="shared" ca="1" si="159"/>
        <v>512056.15864852117</v>
      </c>
      <c r="AK337" s="19">
        <f t="shared" ca="1" si="159"/>
        <v>513220.43942804594</v>
      </c>
      <c r="AL337" s="19">
        <f t="shared" ca="1" si="159"/>
        <v>514388.16212723602</v>
      </c>
      <c r="AM337" s="19">
        <f t="shared" ca="1" si="159"/>
        <v>515485.93471208337</v>
      </c>
      <c r="AN337" s="19">
        <f t="shared" ca="1" si="159"/>
        <v>516588.80459479679</v>
      </c>
      <c r="AO337" s="19">
        <f t="shared" ca="1" si="159"/>
        <v>517661.40150725091</v>
      </c>
      <c r="AP337" s="19" t="str">
        <f t="shared" ca="1" si="159"/>
        <v/>
      </c>
      <c r="AQ337" s="19" t="str">
        <f t="shared" ca="1" si="159"/>
        <v/>
      </c>
      <c r="AR337" s="19" t="str">
        <f t="shared" ca="1" si="159"/>
        <v/>
      </c>
      <c r="AS337" s="19" t="str">
        <f t="shared" ca="1" si="159"/>
        <v/>
      </c>
      <c r="AT337" s="19" t="str">
        <f t="shared" ca="1" si="159"/>
        <v/>
      </c>
      <c r="AU337" s="19" t="str">
        <f t="shared" ca="1" si="159"/>
        <v/>
      </c>
      <c r="AV337" s="19" t="str">
        <f t="shared" ca="1" si="159"/>
        <v/>
      </c>
      <c r="AW337" s="19" t="str">
        <f t="shared" ca="1" si="159"/>
        <v/>
      </c>
      <c r="AX337" s="19" t="str">
        <f t="shared" ca="1" si="153"/>
        <v/>
      </c>
      <c r="AY337" s="19" t="str">
        <f t="shared" ca="1" si="153"/>
        <v/>
      </c>
      <c r="AZ337" s="19" t="str">
        <f t="shared" ca="1" si="153"/>
        <v/>
      </c>
      <c r="BA337" s="19" t="str">
        <f t="shared" ca="1" si="153"/>
        <v/>
      </c>
      <c r="BB337" s="19" t="str">
        <f t="shared" ca="1" si="153"/>
        <v/>
      </c>
      <c r="BC337" s="19" t="str">
        <f t="shared" ca="1" si="153"/>
        <v/>
      </c>
      <c r="BD337" s="19" t="str">
        <f t="shared" ca="1" si="153"/>
        <v/>
      </c>
      <c r="BE337" s="19" t="str">
        <f t="shared" ca="1" si="153"/>
        <v/>
      </c>
      <c r="BF337" s="19" t="str">
        <f t="shared" ca="1" si="153"/>
        <v/>
      </c>
      <c r="BG337" s="19" t="str">
        <f t="shared" ca="1" si="153"/>
        <v/>
      </c>
      <c r="BH337" s="19" t="str">
        <f t="shared" ca="1" si="153"/>
        <v/>
      </c>
      <c r="BI337" s="19" t="str">
        <f t="shared" ca="1" si="153"/>
        <v/>
      </c>
      <c r="BJ337" s="19" t="str">
        <f t="shared" ca="1" si="153"/>
        <v/>
      </c>
      <c r="BK337" s="19" t="str">
        <f t="shared" ca="1" si="153"/>
        <v/>
      </c>
      <c r="BL337" s="19" t="str">
        <f t="shared" ca="1" si="154"/>
        <v/>
      </c>
      <c r="BM337" s="19" t="str">
        <f t="shared" ca="1" si="154"/>
        <v/>
      </c>
      <c r="BN337" s="19" t="str">
        <f t="shared" ca="1" si="154"/>
        <v/>
      </c>
      <c r="BO337" s="19" t="str">
        <f t="shared" ca="1" si="154"/>
        <v/>
      </c>
      <c r="BP337" s="19" t="str">
        <f t="shared" ca="1" si="154"/>
        <v/>
      </c>
      <c r="BQ337" s="20" t="str">
        <f t="shared" ca="1" si="154"/>
        <v/>
      </c>
    </row>
    <row r="338" spans="10:69" x14ac:dyDescent="0.25">
      <c r="J338" s="85">
        <f t="shared" ca="1" si="160"/>
        <v>230592.81420300266</v>
      </c>
      <c r="K338" s="86">
        <f t="shared" ca="1" si="161"/>
        <v>220013.53172134349</v>
      </c>
      <c r="L338" s="86">
        <f t="shared" ca="1" si="162"/>
        <v>220013.53172134349</v>
      </c>
      <c r="M338" s="86">
        <f t="shared" ca="1" si="163"/>
        <v>200267.10330917599</v>
      </c>
      <c r="N338" s="86">
        <f t="shared" ca="1" si="144"/>
        <v>191058.99768955022</v>
      </c>
      <c r="O338" s="87">
        <f t="shared" ca="1" si="164"/>
        <v>0</v>
      </c>
      <c r="P338" s="48">
        <f t="shared" ca="1" si="137"/>
        <v>1051852.5017904073</v>
      </c>
      <c r="Q338" s="49">
        <f t="shared" si="155"/>
        <v>0.98</v>
      </c>
      <c r="R338" s="49">
        <f t="shared" si="156"/>
        <v>0.97</v>
      </c>
      <c r="S338" s="50">
        <f t="array" aca="1" ref="S338" ca="1">IF($U338=0,0,SUM(OFFSET($AH338,0,$W338,1,$U338)/OFFSET($AH$3,0,0,1,$U338)))</f>
        <v>1106514.3086370791</v>
      </c>
      <c r="T338" s="51">
        <f t="array" aca="1" ref="T338" ca="1">IF(U338=0,0,SUM(OFFSET(AH338,0,W338,1,U338)))</f>
        <v>1217243.3139914989</v>
      </c>
      <c r="U338" s="51">
        <f t="shared" ca="1" si="165"/>
        <v>5</v>
      </c>
      <c r="V338" s="46">
        <f t="shared" ca="1" si="157"/>
        <v>483822.47022992885</v>
      </c>
      <c r="W338" s="52">
        <f t="shared" ca="1" si="138"/>
        <v>2</v>
      </c>
      <c r="X338" s="55">
        <v>119</v>
      </c>
      <c r="Y338" s="19">
        <v>7</v>
      </c>
      <c r="Z338" s="44">
        <v>1.3092932E-2</v>
      </c>
      <c r="AA338" s="17">
        <v>44375</v>
      </c>
      <c r="AB338" s="19">
        <v>80</v>
      </c>
      <c r="AC338" s="19">
        <v>250000</v>
      </c>
      <c r="AD338" s="18" t="s">
        <v>17</v>
      </c>
      <c r="AE338" s="18" t="s">
        <v>20</v>
      </c>
      <c r="AF338" s="20">
        <f t="shared" ca="1" si="158"/>
        <v>1701065.7842214277</v>
      </c>
      <c r="AG338" s="40"/>
      <c r="AH338" s="19">
        <f t="shared" ca="1" si="159"/>
        <v>241718.76467429998</v>
      </c>
      <c r="AI338" s="19">
        <f t="shared" ca="1" si="159"/>
        <v>242103.70555562887</v>
      </c>
      <c r="AJ338" s="19">
        <f t="shared" ca="1" si="159"/>
        <v>242576.07216810717</v>
      </c>
      <c r="AK338" s="19">
        <f t="shared" ca="1" si="159"/>
        <v>243019.36493521006</v>
      </c>
      <c r="AL338" s="19">
        <f t="shared" ca="1" si="159"/>
        <v>243463.98116056889</v>
      </c>
      <c r="AM338" s="19">
        <f t="shared" ca="1" si="159"/>
        <v>243881.97503501459</v>
      </c>
      <c r="AN338" s="19">
        <f t="shared" ca="1" si="159"/>
        <v>244301.92069259824</v>
      </c>
      <c r="AO338" s="19" t="str">
        <f t="shared" ca="1" si="159"/>
        <v/>
      </c>
      <c r="AP338" s="19" t="str">
        <f t="shared" ca="1" si="159"/>
        <v/>
      </c>
      <c r="AQ338" s="19" t="str">
        <f t="shared" ca="1" si="159"/>
        <v/>
      </c>
      <c r="AR338" s="19" t="str">
        <f t="shared" ca="1" si="159"/>
        <v/>
      </c>
      <c r="AS338" s="19" t="str">
        <f t="shared" ca="1" si="159"/>
        <v/>
      </c>
      <c r="AT338" s="19" t="str">
        <f t="shared" ca="1" si="159"/>
        <v/>
      </c>
      <c r="AU338" s="19" t="str">
        <f t="shared" ca="1" si="159"/>
        <v/>
      </c>
      <c r="AV338" s="19" t="str">
        <f t="shared" ca="1" si="159"/>
        <v/>
      </c>
      <c r="AW338" s="19" t="str">
        <f t="shared" ca="1" si="159"/>
        <v/>
      </c>
      <c r="AX338" s="19" t="str">
        <f t="shared" ca="1" si="153"/>
        <v/>
      </c>
      <c r="AY338" s="19" t="str">
        <f t="shared" ca="1" si="153"/>
        <v/>
      </c>
      <c r="AZ338" s="19" t="str">
        <f t="shared" ca="1" si="153"/>
        <v/>
      </c>
      <c r="BA338" s="19" t="str">
        <f t="shared" ca="1" si="153"/>
        <v/>
      </c>
      <c r="BB338" s="19" t="str">
        <f t="shared" ca="1" si="153"/>
        <v/>
      </c>
      <c r="BC338" s="19" t="str">
        <f t="shared" ca="1" si="153"/>
        <v/>
      </c>
      <c r="BD338" s="19" t="str">
        <f t="shared" ca="1" si="153"/>
        <v/>
      </c>
      <c r="BE338" s="19" t="str">
        <f t="shared" ca="1" si="153"/>
        <v/>
      </c>
      <c r="BF338" s="19" t="str">
        <f t="shared" ca="1" si="153"/>
        <v/>
      </c>
      <c r="BG338" s="19" t="str">
        <f t="shared" ca="1" si="153"/>
        <v/>
      </c>
      <c r="BH338" s="19" t="str">
        <f t="shared" ca="1" si="153"/>
        <v/>
      </c>
      <c r="BI338" s="19" t="str">
        <f t="shared" ca="1" si="153"/>
        <v/>
      </c>
      <c r="BJ338" s="19" t="str">
        <f t="shared" ca="1" si="153"/>
        <v/>
      </c>
      <c r="BK338" s="19" t="str">
        <f t="shared" ca="1" si="153"/>
        <v/>
      </c>
      <c r="BL338" s="19" t="str">
        <f t="shared" ca="1" si="154"/>
        <v/>
      </c>
      <c r="BM338" s="19" t="str">
        <f t="shared" ca="1" si="154"/>
        <v/>
      </c>
      <c r="BN338" s="19" t="str">
        <f t="shared" ca="1" si="154"/>
        <v/>
      </c>
      <c r="BO338" s="19" t="str">
        <f t="shared" ca="1" si="154"/>
        <v/>
      </c>
      <c r="BP338" s="19" t="str">
        <f t="shared" ca="1" si="154"/>
        <v/>
      </c>
      <c r="BQ338" s="20" t="str">
        <f t="shared" ca="1" si="154"/>
        <v/>
      </c>
    </row>
    <row r="339" spans="10:69" x14ac:dyDescent="0.25">
      <c r="J339" s="85">
        <f t="shared" ca="1" si="160"/>
        <v>206887.50106219249</v>
      </c>
      <c r="K339" s="86">
        <f t="shared" ca="1" si="161"/>
        <v>197482.28877359687</v>
      </c>
      <c r="L339" s="86">
        <f t="shared" ca="1" si="162"/>
        <v>197482.28877359687</v>
      </c>
      <c r="M339" s="86">
        <f t="shared" ca="1" si="163"/>
        <v>179910.52745093737</v>
      </c>
      <c r="N339" s="86">
        <f t="shared" ca="1" si="144"/>
        <v>171708.8693175294</v>
      </c>
      <c r="O339" s="87">
        <f t="shared" ca="1" si="164"/>
        <v>163870.83120462927</v>
      </c>
      <c r="P339" s="48">
        <f t="shared" ca="1" si="137"/>
        <v>3242699.6156876362</v>
      </c>
      <c r="Q339" s="49">
        <f t="shared" si="155"/>
        <v>0.97</v>
      </c>
      <c r="R339" s="49">
        <f t="shared" si="156"/>
        <v>0.5</v>
      </c>
      <c r="S339" s="50">
        <f t="array" aca="1" ref="S339" ca="1">IF($U339=0,0,SUM(OFFSET($AH339,0,$W339,1,$U339)/OFFSET($AH$3,0,0,1,$U339)))</f>
        <v>6685978.5890466729</v>
      </c>
      <c r="T339" s="51">
        <f t="array" aca="1" ref="T339" ca="1">IF(U339=0,0,SUM(OFFSET(AH339,0,W339,1,U339)))</f>
        <v>11798133.836448019</v>
      </c>
      <c r="U339" s="51">
        <f t="shared" ca="1" si="165"/>
        <v>27</v>
      </c>
      <c r="V339" s="46">
        <f t="shared" ca="1" si="157"/>
        <v>852879.76149024931</v>
      </c>
      <c r="W339" s="52">
        <f t="shared" ref="W339" ca="1" si="166">IF($AA339&gt;$A$3,0,DATEDIF(AA339,$A$3,"m"))</f>
        <v>2</v>
      </c>
      <c r="X339" s="55">
        <v>125</v>
      </c>
      <c r="Y339" s="19">
        <v>29</v>
      </c>
      <c r="Z339" s="44">
        <v>4.9197091999999998E-2</v>
      </c>
      <c r="AA339" s="17">
        <v>44377</v>
      </c>
      <c r="AB339" s="19">
        <v>13</v>
      </c>
      <c r="AC339" s="19">
        <v>100000</v>
      </c>
      <c r="AD339" s="18" t="s">
        <v>19</v>
      </c>
      <c r="AE339" s="18" t="s">
        <v>22</v>
      </c>
      <c r="AF339" s="20">
        <f t="shared" ca="1" si="158"/>
        <v>12651013.597938268</v>
      </c>
      <c r="AG339" s="40"/>
      <c r="AH339" s="19">
        <f ca="1">IF(AH$4&lt;=$Y339,(VLOOKUP(DATE(YEAR($AA339),MONTH($AA339)+AH$4,DAY($AA339)),INDIRECT($AF$3),IF($AD339="USD",2,IF($AD339="EUR",3,IF($AD339="YEN",4,5))),0))*$Z339*$AC339,"")</f>
        <v>427337.74841407995</v>
      </c>
      <c r="AI339" s="19">
        <f t="shared" ca="1" si="159"/>
        <v>425542.01307616942</v>
      </c>
      <c r="AJ339" s="19">
        <f t="shared" ca="1" si="159"/>
        <v>426572.16713854123</v>
      </c>
      <c r="AK339" s="19">
        <f t="shared" ca="1" si="159"/>
        <v>427538.97569541592</v>
      </c>
      <c r="AL339" s="19">
        <f t="shared" ca="1" si="159"/>
        <v>428508.72708050732</v>
      </c>
      <c r="AM339" s="19">
        <f t="shared" ca="1" si="159"/>
        <v>429420.46255750803</v>
      </c>
      <c r="AN339" s="19">
        <f t="shared" ca="1" si="159"/>
        <v>430336.50275441282</v>
      </c>
      <c r="AO339" s="19">
        <f t="shared" ca="1" si="159"/>
        <v>431227.46494436706</v>
      </c>
      <c r="AP339" s="19">
        <f t="shared" ca="1" si="159"/>
        <v>432011.76381525432</v>
      </c>
      <c r="AQ339" s="19">
        <f t="shared" ca="1" si="159"/>
        <v>432858.60275286564</v>
      </c>
      <c r="AR339" s="19">
        <f t="shared" ca="1" si="159"/>
        <v>433657.66485577018</v>
      </c>
      <c r="AS339" s="19">
        <f t="shared" ca="1" si="159"/>
        <v>434463.25622050406</v>
      </c>
      <c r="AT339" s="19">
        <f t="shared" ca="1" si="159"/>
        <v>435224.32351328799</v>
      </c>
      <c r="AU339" s="19">
        <f t="shared" ca="1" si="159"/>
        <v>435992.4990067351</v>
      </c>
      <c r="AV339" s="19">
        <f t="shared" ca="1" si="159"/>
        <v>436742.96116779302</v>
      </c>
      <c r="AW339" s="19">
        <f t="shared" ca="1" si="159"/>
        <v>437453.1019544744</v>
      </c>
      <c r="AX339" s="19">
        <f t="shared" ca="1" si="153"/>
        <v>438170.9906625952</v>
      </c>
      <c r="AY339" s="19">
        <f t="shared" ca="1" si="153"/>
        <v>438850.96305842913</v>
      </c>
      <c r="AZ339" s="19">
        <f t="shared" ca="1" si="153"/>
        <v>439538.98845688027</v>
      </c>
      <c r="BA339" s="19">
        <f t="shared" ca="1" si="153"/>
        <v>440212.76989742467</v>
      </c>
      <c r="BB339" s="19">
        <f t="shared" ca="1" si="153"/>
        <v>440809.58504129911</v>
      </c>
      <c r="BC339" s="19">
        <f t="shared" ca="1" si="153"/>
        <v>441457.82469892083</v>
      </c>
      <c r="BD339" s="19">
        <f t="shared" ca="1" si="153"/>
        <v>442073.094971916</v>
      </c>
      <c r="BE339" s="19">
        <f t="shared" ca="1" si="153"/>
        <v>442696.88635287859</v>
      </c>
      <c r="BF339" s="19">
        <f t="shared" ca="1" si="153"/>
        <v>443289.38138344756</v>
      </c>
      <c r="BG339" s="19">
        <f t="shared" ca="1" si="153"/>
        <v>443890.50164233358</v>
      </c>
      <c r="BH339" s="19">
        <f t="shared" ca="1" si="153"/>
        <v>444480.72060912295</v>
      </c>
      <c r="BI339" s="19">
        <f t="shared" ca="1" si="153"/>
        <v>445041.88672072027</v>
      </c>
      <c r="BJ339" s="19">
        <f t="shared" ca="1" si="153"/>
        <v>445611.76949461387</v>
      </c>
      <c r="BK339" s="19" t="str">
        <f t="shared" ca="1" si="153"/>
        <v/>
      </c>
      <c r="BL339" s="19" t="str">
        <f t="shared" ca="1" si="153"/>
        <v/>
      </c>
      <c r="BM339" s="19" t="str">
        <f t="shared" ca="1" si="153"/>
        <v/>
      </c>
      <c r="BN339" s="19" t="str">
        <f t="shared" ca="1" si="154"/>
        <v/>
      </c>
      <c r="BO339" s="19" t="str">
        <f t="shared" ca="1" si="154"/>
        <v/>
      </c>
      <c r="BP339" s="19" t="str">
        <f t="shared" ca="1" si="154"/>
        <v/>
      </c>
      <c r="BQ339" s="20" t="str">
        <f t="shared" ca="1" si="154"/>
        <v/>
      </c>
    </row>
    <row r="340" spans="10:69" x14ac:dyDescent="0.25">
      <c r="J340" s="47"/>
      <c r="K340" s="15"/>
      <c r="L340" s="15"/>
      <c r="M340" s="15"/>
      <c r="N340" s="15"/>
      <c r="O340" s="16"/>
      <c r="P340" s="48"/>
      <c r="Q340" s="15"/>
      <c r="R340" s="15"/>
      <c r="S340" s="15"/>
      <c r="T340" s="51"/>
      <c r="U340" s="15"/>
      <c r="V340" s="47"/>
      <c r="W340" s="128"/>
      <c r="X340" s="55">
        <v>6</v>
      </c>
      <c r="Y340" s="19"/>
      <c r="Z340" s="19"/>
      <c r="AA340" s="17"/>
      <c r="AB340" s="19"/>
      <c r="AC340" s="19"/>
      <c r="AD340" s="18"/>
      <c r="AE340" s="18"/>
      <c r="AF340" s="2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1"/>
    </row>
    <row r="341" spans="10:69" x14ac:dyDescent="0.25">
      <c r="J341" s="47"/>
      <c r="K341" s="15"/>
      <c r="L341" s="15"/>
      <c r="M341" s="15"/>
      <c r="N341" s="15"/>
      <c r="O341" s="16"/>
      <c r="P341" s="48"/>
      <c r="Q341" s="15"/>
      <c r="R341" s="15"/>
      <c r="S341" s="15"/>
      <c r="T341" s="15"/>
      <c r="U341" s="15"/>
      <c r="V341" s="47"/>
      <c r="W341" s="128"/>
      <c r="X341" s="55">
        <v>67</v>
      </c>
      <c r="Y341" s="19"/>
      <c r="Z341" s="19"/>
      <c r="AA341" s="17"/>
      <c r="AB341" s="19"/>
      <c r="AC341" s="19"/>
      <c r="AD341" s="18"/>
      <c r="AE341" s="18"/>
      <c r="AF341" s="2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1"/>
    </row>
    <row r="342" spans="10:69" x14ac:dyDescent="0.25">
      <c r="J342" s="47"/>
      <c r="K342" s="15"/>
      <c r="L342" s="15"/>
      <c r="M342" s="15"/>
      <c r="N342" s="15"/>
      <c r="O342" s="16"/>
      <c r="P342" s="48"/>
      <c r="Q342" s="15"/>
      <c r="R342" s="15"/>
      <c r="S342" s="15"/>
      <c r="T342" s="15"/>
      <c r="U342" s="15"/>
      <c r="V342" s="47"/>
      <c r="W342" s="128"/>
      <c r="X342" s="55">
        <v>101</v>
      </c>
      <c r="Y342" s="19"/>
      <c r="Z342" s="19"/>
      <c r="AA342" s="17"/>
      <c r="AB342" s="19"/>
      <c r="AC342" s="19"/>
      <c r="AD342" s="18"/>
      <c r="AE342" s="18"/>
      <c r="AF342" s="2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1"/>
    </row>
    <row r="343" spans="10:69" x14ac:dyDescent="0.25">
      <c r="J343" s="47"/>
      <c r="K343" s="15"/>
      <c r="L343" s="15"/>
      <c r="M343" s="15"/>
      <c r="N343" s="15"/>
      <c r="O343" s="16"/>
      <c r="P343" s="48"/>
      <c r="Q343" s="15"/>
      <c r="R343" s="15"/>
      <c r="S343" s="15"/>
      <c r="T343" s="15"/>
      <c r="U343" s="15"/>
      <c r="V343" s="47"/>
      <c r="W343" s="128"/>
      <c r="X343" s="55">
        <v>219</v>
      </c>
      <c r="Y343" s="19"/>
      <c r="Z343" s="19"/>
      <c r="AA343" s="17"/>
      <c r="AB343" s="19"/>
      <c r="AC343" s="19"/>
      <c r="AD343" s="18"/>
      <c r="AE343" s="18"/>
      <c r="AF343" s="2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1"/>
    </row>
    <row r="344" spans="10:69" x14ac:dyDescent="0.25">
      <c r="J344" s="47"/>
      <c r="K344" s="15"/>
      <c r="L344" s="15"/>
      <c r="M344" s="15"/>
      <c r="N344" s="15"/>
      <c r="O344" s="16"/>
      <c r="P344" s="48"/>
      <c r="Q344" s="15"/>
      <c r="R344" s="15"/>
      <c r="S344" s="15"/>
      <c r="T344" s="15"/>
      <c r="U344" s="15"/>
      <c r="V344" s="47"/>
      <c r="W344" s="128"/>
      <c r="X344" s="55">
        <v>220</v>
      </c>
      <c r="Y344" s="19"/>
      <c r="Z344" s="19"/>
      <c r="AA344" s="17"/>
      <c r="AB344" s="19"/>
      <c r="AC344" s="19"/>
      <c r="AD344" s="18"/>
      <c r="AE344" s="18"/>
      <c r="AF344" s="2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1"/>
    </row>
    <row r="345" spans="10:69" x14ac:dyDescent="0.25">
      <c r="J345" s="47"/>
      <c r="K345" s="15"/>
      <c r="L345" s="15"/>
      <c r="M345" s="15"/>
      <c r="N345" s="15"/>
      <c r="O345" s="16"/>
      <c r="P345" s="48"/>
      <c r="Q345" s="15"/>
      <c r="R345" s="15"/>
      <c r="S345" s="15"/>
      <c r="T345" s="15"/>
      <c r="U345" s="15"/>
      <c r="V345" s="47"/>
      <c r="W345" s="128"/>
      <c r="X345" s="55">
        <v>221</v>
      </c>
      <c r="Y345" s="19"/>
      <c r="Z345" s="19"/>
      <c r="AA345" s="17"/>
      <c r="AB345" s="19"/>
      <c r="AC345" s="19"/>
      <c r="AD345" s="18"/>
      <c r="AE345" s="18"/>
      <c r="AF345" s="2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1"/>
    </row>
    <row r="346" spans="10:69" x14ac:dyDescent="0.25">
      <c r="J346" s="47"/>
      <c r="K346" s="15"/>
      <c r="L346" s="15"/>
      <c r="M346" s="15"/>
      <c r="N346" s="15"/>
      <c r="O346" s="16"/>
      <c r="P346" s="48"/>
      <c r="Q346" s="15"/>
      <c r="R346" s="15"/>
      <c r="S346" s="15"/>
      <c r="T346" s="15"/>
      <c r="U346" s="15"/>
      <c r="V346" s="47"/>
      <c r="W346" s="128"/>
      <c r="X346" s="55">
        <v>329</v>
      </c>
      <c r="Y346" s="19"/>
      <c r="Z346" s="19"/>
      <c r="AA346" s="17"/>
      <c r="AB346" s="19"/>
      <c r="AC346" s="19"/>
      <c r="AD346" s="18"/>
      <c r="AE346" s="18"/>
      <c r="AF346" s="2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1"/>
    </row>
    <row r="347" spans="10:69" x14ac:dyDescent="0.25">
      <c r="J347" s="47"/>
      <c r="K347" s="15"/>
      <c r="L347" s="15"/>
      <c r="M347" s="15"/>
      <c r="N347" s="15"/>
      <c r="O347" s="16"/>
      <c r="P347" s="48"/>
      <c r="Q347" s="15"/>
      <c r="R347" s="15"/>
      <c r="S347" s="15"/>
      <c r="T347" s="15"/>
      <c r="U347" s="15"/>
      <c r="V347" s="47"/>
      <c r="W347" s="128"/>
      <c r="X347" s="55">
        <v>330</v>
      </c>
      <c r="Y347" s="19"/>
      <c r="Z347" s="19"/>
      <c r="AA347" s="17"/>
      <c r="AB347" s="19"/>
      <c r="AC347" s="19"/>
      <c r="AD347" s="18"/>
      <c r="AE347" s="18"/>
      <c r="AF347" s="2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1"/>
    </row>
    <row r="348" spans="10:69" x14ac:dyDescent="0.25">
      <c r="J348" s="47"/>
      <c r="K348" s="15"/>
      <c r="L348" s="15"/>
      <c r="M348" s="15"/>
      <c r="N348" s="15"/>
      <c r="O348" s="16"/>
      <c r="P348" s="48"/>
      <c r="Q348" s="15"/>
      <c r="R348" s="15"/>
      <c r="S348" s="15"/>
      <c r="T348" s="15"/>
      <c r="U348" s="15"/>
      <c r="V348" s="47"/>
      <c r="W348" s="128"/>
      <c r="X348" s="55">
        <v>331</v>
      </c>
      <c r="Y348" s="19"/>
      <c r="Z348" s="19"/>
      <c r="AA348" s="17"/>
      <c r="AB348" s="19"/>
      <c r="AC348" s="19"/>
      <c r="AD348" s="18"/>
      <c r="AE348" s="18"/>
      <c r="AF348" s="2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1"/>
    </row>
    <row r="349" spans="10:69" x14ac:dyDescent="0.25">
      <c r="J349" s="47"/>
      <c r="K349" s="15"/>
      <c r="L349" s="15"/>
      <c r="M349" s="15"/>
      <c r="N349" s="15"/>
      <c r="O349" s="16"/>
      <c r="P349" s="48"/>
      <c r="Q349" s="15"/>
      <c r="R349" s="15"/>
      <c r="S349" s="15"/>
      <c r="T349" s="15"/>
      <c r="U349" s="15"/>
      <c r="V349" s="47"/>
      <c r="W349" s="128"/>
      <c r="X349" s="55">
        <v>332</v>
      </c>
      <c r="Y349" s="19"/>
      <c r="Z349" s="19"/>
      <c r="AA349" s="17"/>
      <c r="AB349" s="19"/>
      <c r="AC349" s="19"/>
      <c r="AD349" s="18"/>
      <c r="AE349" s="18"/>
      <c r="AF349" s="2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1"/>
    </row>
    <row r="350" spans="10:69" ht="15.75" thickBot="1" x14ac:dyDescent="0.3">
      <c r="J350" s="21"/>
      <c r="K350" s="22"/>
      <c r="L350" s="22"/>
      <c r="M350" s="22"/>
      <c r="N350" s="22"/>
      <c r="O350" s="54"/>
      <c r="P350" s="53"/>
      <c r="Q350" s="22"/>
      <c r="R350" s="22"/>
      <c r="S350" s="22"/>
      <c r="T350" s="22"/>
      <c r="U350" s="22"/>
      <c r="V350" s="21"/>
      <c r="W350" s="129"/>
      <c r="X350" s="21">
        <v>346</v>
      </c>
      <c r="Y350" s="22"/>
      <c r="Z350" s="22"/>
      <c r="AA350" s="23"/>
      <c r="AB350" s="22"/>
      <c r="AC350" s="24"/>
      <c r="AD350" s="25"/>
      <c r="AE350" s="25"/>
      <c r="AF350" s="114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3"/>
    </row>
  </sheetData>
  <autoFilter ref="X4:BQ350" xr:uid="{4C12D70F-8655-4A77-9008-0EA834BA33A8}">
    <sortState xmlns:xlrd2="http://schemas.microsoft.com/office/spreadsheetml/2017/richdata2" ref="X5:BQ350">
      <sortCondition ref="AA4:AA350"/>
    </sortState>
  </autoFilter>
  <mergeCells count="8">
    <mergeCell ref="A4:B4"/>
    <mergeCell ref="D15:G16"/>
    <mergeCell ref="AG1:BQ1"/>
    <mergeCell ref="P1:U1"/>
    <mergeCell ref="V1:W1"/>
    <mergeCell ref="Q3:R3"/>
    <mergeCell ref="D13:F13"/>
    <mergeCell ref="D4:G4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476250</xdr:rowOff>
                  </from>
                  <to>
                    <xdr:col>4</xdr:col>
                    <xdr:colOff>514350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476250</xdr:rowOff>
                  </from>
                  <to>
                    <xdr:col>7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0</xdr:col>
                    <xdr:colOff>76200</xdr:colOff>
                    <xdr:row>4</xdr:row>
                    <xdr:rowOff>0</xdr:rowOff>
                  </from>
                  <to>
                    <xdr:col>0</xdr:col>
                    <xdr:colOff>771525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22F-6454-4A69-88A2-F7683509A47B}">
  <dimension ref="A1:B40"/>
  <sheetViews>
    <sheetView workbookViewId="0"/>
  </sheetViews>
  <sheetFormatPr defaultRowHeight="15" x14ac:dyDescent="0.25"/>
  <cols>
    <col min="1" max="1" width="74.28515625" customWidth="1"/>
    <col min="2" max="2" width="94.42578125" customWidth="1"/>
  </cols>
  <sheetData>
    <row r="1" spans="1:2" ht="21" x14ac:dyDescent="0.25">
      <c r="A1" s="3" t="s">
        <v>6</v>
      </c>
      <c r="B1" s="3" t="s">
        <v>7</v>
      </c>
    </row>
    <row r="2" spans="1:2" x14ac:dyDescent="0.25">
      <c r="A2" s="133" t="s">
        <v>34</v>
      </c>
      <c r="B2" s="133" t="s">
        <v>8</v>
      </c>
    </row>
    <row r="3" spans="1:2" x14ac:dyDescent="0.25">
      <c r="A3" s="134"/>
      <c r="B3" s="134"/>
    </row>
    <row r="4" spans="1:2" x14ac:dyDescent="0.25">
      <c r="A4" s="134"/>
      <c r="B4" s="134"/>
    </row>
    <row r="5" spans="1:2" x14ac:dyDescent="0.25">
      <c r="A5" s="134"/>
      <c r="B5" s="134"/>
    </row>
    <row r="6" spans="1:2" x14ac:dyDescent="0.25">
      <c r="A6" s="134"/>
      <c r="B6" s="134"/>
    </row>
    <row r="7" spans="1:2" x14ac:dyDescent="0.25">
      <c r="A7" s="134"/>
      <c r="B7" s="134"/>
    </row>
    <row r="8" spans="1:2" x14ac:dyDescent="0.25">
      <c r="A8" s="134"/>
      <c r="B8" s="134"/>
    </row>
    <row r="9" spans="1:2" x14ac:dyDescent="0.25">
      <c r="A9" s="134"/>
      <c r="B9" s="134"/>
    </row>
    <row r="10" spans="1:2" x14ac:dyDescent="0.25">
      <c r="A10" s="134"/>
      <c r="B10" s="134"/>
    </row>
    <row r="11" spans="1:2" x14ac:dyDescent="0.25">
      <c r="A11" s="134"/>
      <c r="B11" s="134"/>
    </row>
    <row r="12" spans="1:2" x14ac:dyDescent="0.25">
      <c r="A12" s="134"/>
      <c r="B12" s="134"/>
    </row>
    <row r="13" spans="1:2" x14ac:dyDescent="0.25">
      <c r="A13" s="134"/>
      <c r="B13" s="134"/>
    </row>
    <row r="14" spans="1:2" x14ac:dyDescent="0.25">
      <c r="A14" s="134"/>
      <c r="B14" s="134"/>
    </row>
    <row r="15" spans="1:2" x14ac:dyDescent="0.25">
      <c r="A15" s="134"/>
      <c r="B15" s="134"/>
    </row>
    <row r="16" spans="1:2" x14ac:dyDescent="0.25">
      <c r="A16" s="134"/>
      <c r="B16" s="134"/>
    </row>
    <row r="17" spans="1:2" x14ac:dyDescent="0.25">
      <c r="A17" s="134"/>
      <c r="B17" s="134"/>
    </row>
    <row r="18" spans="1:2" x14ac:dyDescent="0.25">
      <c r="A18" s="134"/>
      <c r="B18" s="134"/>
    </row>
    <row r="19" spans="1:2" x14ac:dyDescent="0.25">
      <c r="A19" s="134"/>
      <c r="B19" s="134"/>
    </row>
    <row r="20" spans="1:2" x14ac:dyDescent="0.25">
      <c r="A20" s="134"/>
      <c r="B20" s="134"/>
    </row>
    <row r="21" spans="1:2" x14ac:dyDescent="0.25">
      <c r="A21" s="134"/>
      <c r="B21" s="134"/>
    </row>
    <row r="22" spans="1:2" x14ac:dyDescent="0.25">
      <c r="A22" s="134"/>
      <c r="B22" s="134"/>
    </row>
    <row r="23" spans="1:2" x14ac:dyDescent="0.25">
      <c r="A23" s="134"/>
      <c r="B23" s="134"/>
    </row>
    <row r="24" spans="1:2" x14ac:dyDescent="0.25">
      <c r="A24" s="134"/>
      <c r="B24" s="134"/>
    </row>
    <row r="25" spans="1:2" x14ac:dyDescent="0.25">
      <c r="A25" s="134"/>
      <c r="B25" s="134"/>
    </row>
    <row r="26" spans="1:2" x14ac:dyDescent="0.25">
      <c r="A26" s="134"/>
      <c r="B26" s="134"/>
    </row>
    <row r="27" spans="1:2" x14ac:dyDescent="0.25">
      <c r="A27" s="134"/>
      <c r="B27" s="134"/>
    </row>
    <row r="28" spans="1:2" x14ac:dyDescent="0.25">
      <c r="A28" s="134"/>
      <c r="B28" s="134"/>
    </row>
    <row r="29" spans="1:2" x14ac:dyDescent="0.25">
      <c r="A29" s="134"/>
      <c r="B29" s="134"/>
    </row>
    <row r="30" spans="1:2" x14ac:dyDescent="0.25">
      <c r="A30" s="134"/>
      <c r="B30" s="134"/>
    </row>
    <row r="31" spans="1:2" x14ac:dyDescent="0.25">
      <c r="A31" s="134"/>
      <c r="B31" s="134"/>
    </row>
    <row r="32" spans="1:2" x14ac:dyDescent="0.25">
      <c r="A32" s="134"/>
      <c r="B32" s="134"/>
    </row>
    <row r="33" spans="1:2" x14ac:dyDescent="0.25">
      <c r="A33" s="134"/>
      <c r="B33" s="134"/>
    </row>
    <row r="34" spans="1:2" x14ac:dyDescent="0.25">
      <c r="A34" s="134"/>
      <c r="B34" s="134"/>
    </row>
    <row r="35" spans="1:2" x14ac:dyDescent="0.25">
      <c r="A35" s="134"/>
      <c r="B35" s="134"/>
    </row>
    <row r="36" spans="1:2" x14ac:dyDescent="0.25">
      <c r="A36" s="134"/>
      <c r="B36" s="134"/>
    </row>
    <row r="37" spans="1:2" x14ac:dyDescent="0.25">
      <c r="A37" s="134"/>
      <c r="B37" s="134"/>
    </row>
    <row r="38" spans="1:2" x14ac:dyDescent="0.25">
      <c r="A38" s="134"/>
      <c r="B38" s="134"/>
    </row>
    <row r="39" spans="1:2" x14ac:dyDescent="0.25">
      <c r="A39" s="134"/>
      <c r="B39" s="134"/>
    </row>
    <row r="40" spans="1:2" x14ac:dyDescent="0.25">
      <c r="A40" s="134"/>
      <c r="B40" s="134"/>
    </row>
  </sheetData>
  <mergeCells count="2">
    <mergeCell ref="A2:A40"/>
    <mergeCell ref="B2:B4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style="1" customWidth="1"/>
    <col min="2" max="2" width="18.42578125" style="1" bestFit="1" customWidth="1"/>
    <col min="3" max="3" width="19.42578125" style="1" bestFit="1" customWidth="1"/>
    <col min="4" max="4" width="18.5703125" style="1" bestFit="1" customWidth="1"/>
    <col min="5" max="5" width="18.28515625" style="1" bestFit="1" customWidth="1"/>
    <col min="6" max="6" width="8.85546875" style="1" customWidth="1"/>
    <col min="7" max="16384" width="9.140625" style="1"/>
  </cols>
  <sheetData>
    <row r="1" spans="1:6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43469</v>
      </c>
      <c r="B2" s="2"/>
      <c r="C2" s="2"/>
      <c r="D2" s="2"/>
      <c r="F2" s="1">
        <v>0</v>
      </c>
    </row>
    <row r="3" spans="1:6" x14ac:dyDescent="0.25">
      <c r="A3" s="5">
        <v>43472</v>
      </c>
      <c r="B3" s="2"/>
      <c r="C3" s="2"/>
      <c r="D3" s="2"/>
      <c r="F3" s="1">
        <v>0</v>
      </c>
    </row>
    <row r="4" spans="1:6" x14ac:dyDescent="0.25">
      <c r="A4" s="5">
        <v>43474</v>
      </c>
      <c r="B4" s="2"/>
      <c r="C4" s="2"/>
      <c r="D4" s="2"/>
      <c r="F4" s="1">
        <v>0</v>
      </c>
    </row>
    <row r="5" spans="1:6" x14ac:dyDescent="0.25">
      <c r="A5" s="5">
        <v>43475</v>
      </c>
      <c r="B5" s="2">
        <v>67.079499999999996</v>
      </c>
      <c r="C5" s="2">
        <v>76.906599999999997</v>
      </c>
      <c r="D5" s="2">
        <v>0.61608700000000005</v>
      </c>
      <c r="E5" s="1">
        <v>1</v>
      </c>
      <c r="F5" s="1">
        <v>1</v>
      </c>
    </row>
    <row r="6" spans="1:6" x14ac:dyDescent="0.25">
      <c r="A6" s="5">
        <v>43476</v>
      </c>
      <c r="B6" s="2">
        <v>66.860500000000002</v>
      </c>
      <c r="C6" s="2">
        <v>77.210499999999996</v>
      </c>
      <c r="D6" s="2">
        <v>0.61953800000000003</v>
      </c>
      <c r="E6" s="1">
        <v>1</v>
      </c>
      <c r="F6" s="1">
        <v>1</v>
      </c>
    </row>
    <row r="7" spans="1:6" x14ac:dyDescent="0.25">
      <c r="A7" s="5">
        <v>43477</v>
      </c>
      <c r="B7" s="2">
        <v>66.916700000000006</v>
      </c>
      <c r="C7" s="2">
        <v>77.128200000000007</v>
      </c>
      <c r="D7" s="2">
        <v>0.61785400000000001</v>
      </c>
      <c r="E7" s="1">
        <v>1</v>
      </c>
      <c r="F7" s="1">
        <v>1</v>
      </c>
    </row>
    <row r="8" spans="1:6" x14ac:dyDescent="0.25">
      <c r="A8" s="5">
        <v>43480</v>
      </c>
      <c r="B8" s="2">
        <v>67.191999999999993</v>
      </c>
      <c r="C8" s="2">
        <v>77.069199999999995</v>
      </c>
      <c r="D8" s="2">
        <v>0.62125699999999995</v>
      </c>
      <c r="E8" s="1">
        <v>1</v>
      </c>
      <c r="F8" s="1">
        <v>1</v>
      </c>
    </row>
    <row r="9" spans="1:6" x14ac:dyDescent="0.25">
      <c r="A9" s="5">
        <v>43481</v>
      </c>
      <c r="B9" s="2">
        <v>67.081999999999994</v>
      </c>
      <c r="C9" s="2">
        <v>76.949799999999996</v>
      </c>
      <c r="D9" s="2">
        <v>0.61744200000000005</v>
      </c>
      <c r="E9" s="1">
        <v>1</v>
      </c>
      <c r="F9" s="1">
        <v>1</v>
      </c>
    </row>
    <row r="10" spans="1:6" x14ac:dyDescent="0.25">
      <c r="A10" s="5">
        <v>43482</v>
      </c>
      <c r="B10" s="2">
        <v>66.761700000000005</v>
      </c>
      <c r="C10" s="2">
        <v>76.135000000000005</v>
      </c>
      <c r="D10" s="2">
        <v>0.61483399999999999</v>
      </c>
      <c r="E10" s="1">
        <v>1</v>
      </c>
      <c r="F10" s="1">
        <v>1</v>
      </c>
    </row>
    <row r="11" spans="1:6" x14ac:dyDescent="0.25">
      <c r="A11" s="5">
        <v>43483</v>
      </c>
      <c r="B11" s="2">
        <v>66.443799999999996</v>
      </c>
      <c r="C11" s="2">
        <v>75.632999999999996</v>
      </c>
      <c r="D11" s="2">
        <v>0.61089300000000002</v>
      </c>
      <c r="E11" s="1">
        <v>1</v>
      </c>
      <c r="F11" s="1">
        <v>1</v>
      </c>
    </row>
    <row r="12" spans="1:6" x14ac:dyDescent="0.25">
      <c r="A12" s="5">
        <v>43484</v>
      </c>
      <c r="B12" s="2">
        <v>66.3309</v>
      </c>
      <c r="C12" s="2">
        <v>75.584100000000007</v>
      </c>
      <c r="D12" s="2">
        <v>0.60606599999999999</v>
      </c>
      <c r="E12" s="1">
        <v>1</v>
      </c>
      <c r="F12" s="1">
        <v>1</v>
      </c>
    </row>
    <row r="13" spans="1:6" x14ac:dyDescent="0.25">
      <c r="A13" s="5">
        <v>43485</v>
      </c>
      <c r="B13" s="2"/>
      <c r="C13" s="2"/>
      <c r="D13" s="2"/>
      <c r="F13" s="1">
        <v>0</v>
      </c>
    </row>
    <row r="14" spans="1:6" x14ac:dyDescent="0.25">
      <c r="A14" s="5">
        <v>43487</v>
      </c>
      <c r="B14" s="2">
        <v>66.363399999999999</v>
      </c>
      <c r="C14" s="2">
        <v>75.548100000000005</v>
      </c>
      <c r="D14" s="2">
        <v>0.60525700000000004</v>
      </c>
      <c r="E14" s="1">
        <v>1</v>
      </c>
      <c r="F14" s="1">
        <v>1</v>
      </c>
    </row>
    <row r="15" spans="1:6" x14ac:dyDescent="0.25">
      <c r="A15" s="5">
        <v>43488</v>
      </c>
      <c r="B15" s="2">
        <v>66.549899999999994</v>
      </c>
      <c r="C15" s="2">
        <v>75.554100000000005</v>
      </c>
      <c r="D15" s="2">
        <v>0.60834500000000002</v>
      </c>
      <c r="E15" s="1">
        <v>1</v>
      </c>
      <c r="F15" s="1">
        <v>1</v>
      </c>
    </row>
    <row r="16" spans="1:6" x14ac:dyDescent="0.25">
      <c r="A16" s="5">
        <v>43489</v>
      </c>
      <c r="B16" s="2">
        <v>66.331800000000001</v>
      </c>
      <c r="C16" s="2">
        <v>75.386099999999999</v>
      </c>
      <c r="D16" s="2">
        <v>0.60529999999999995</v>
      </c>
      <c r="E16" s="1">
        <v>1</v>
      </c>
      <c r="F16" s="1">
        <v>1</v>
      </c>
    </row>
    <row r="17" spans="1:6" x14ac:dyDescent="0.25">
      <c r="A17" s="5">
        <v>43490</v>
      </c>
      <c r="B17" s="2">
        <v>66.001599999999996</v>
      </c>
      <c r="C17" s="2">
        <v>75.030600000000007</v>
      </c>
      <c r="D17" s="2">
        <v>0.60184700000000002</v>
      </c>
      <c r="E17" s="1">
        <v>1</v>
      </c>
      <c r="F17" s="1">
        <v>1</v>
      </c>
    </row>
    <row r="18" spans="1:6" x14ac:dyDescent="0.25">
      <c r="A18" s="5">
        <v>43491</v>
      </c>
      <c r="B18" s="2">
        <v>65.917000000000002</v>
      </c>
      <c r="C18" s="2">
        <v>74.631200000000007</v>
      </c>
      <c r="D18" s="2">
        <v>0.60036400000000001</v>
      </c>
      <c r="E18" s="1">
        <v>1</v>
      </c>
      <c r="F18" s="1">
        <v>1</v>
      </c>
    </row>
    <row r="19" spans="1:6" x14ac:dyDescent="0.25">
      <c r="A19" s="5">
        <v>43494</v>
      </c>
      <c r="B19" s="2">
        <v>65.930000000000007</v>
      </c>
      <c r="C19" s="2">
        <v>75.193200000000004</v>
      </c>
      <c r="D19" s="2">
        <v>0.60262300000000002</v>
      </c>
      <c r="E19" s="1">
        <v>1</v>
      </c>
      <c r="F19" s="1">
        <v>1</v>
      </c>
    </row>
    <row r="20" spans="1:6" x14ac:dyDescent="0.25">
      <c r="A20" s="5">
        <v>43495</v>
      </c>
      <c r="B20" s="2">
        <v>66.341200000000001</v>
      </c>
      <c r="C20" s="2">
        <v>75.881100000000004</v>
      </c>
      <c r="D20" s="2">
        <v>0.607437</v>
      </c>
      <c r="E20" s="1">
        <v>1</v>
      </c>
      <c r="F20" s="1">
        <v>1</v>
      </c>
    </row>
    <row r="21" spans="1:6" x14ac:dyDescent="0.25">
      <c r="A21" s="5">
        <v>43496</v>
      </c>
      <c r="B21" s="2">
        <v>66.098699999999994</v>
      </c>
      <c r="C21" s="2">
        <v>75.570599999999999</v>
      </c>
      <c r="D21" s="2">
        <v>0.60466299999999995</v>
      </c>
      <c r="E21" s="1">
        <v>1</v>
      </c>
      <c r="F21" s="1">
        <v>1</v>
      </c>
    </row>
    <row r="22" spans="1:6" x14ac:dyDescent="0.25">
      <c r="A22" s="5">
        <v>43497</v>
      </c>
      <c r="B22" s="2">
        <v>65.357699999999994</v>
      </c>
      <c r="C22" s="2">
        <v>75.200599999999994</v>
      </c>
      <c r="D22" s="2">
        <v>0.60140499999999997</v>
      </c>
      <c r="E22" s="1">
        <v>1</v>
      </c>
      <c r="F22" s="1">
        <v>1</v>
      </c>
    </row>
    <row r="23" spans="1:6" x14ac:dyDescent="0.25">
      <c r="A23" s="5">
        <v>43498</v>
      </c>
      <c r="B23" s="2">
        <v>65.6601</v>
      </c>
      <c r="C23" s="2">
        <v>75.147999999999996</v>
      </c>
      <c r="D23" s="2">
        <v>0.60263500000000003</v>
      </c>
      <c r="E23" s="1">
        <v>1</v>
      </c>
      <c r="F23" s="1">
        <v>1</v>
      </c>
    </row>
    <row r="24" spans="1:6" x14ac:dyDescent="0.25">
      <c r="A24" s="5">
        <v>43500</v>
      </c>
      <c r="B24" s="2"/>
      <c r="C24" s="2"/>
      <c r="D24" s="2"/>
      <c r="F24" s="1">
        <v>0</v>
      </c>
    </row>
    <row r="25" spans="1:6" x14ac:dyDescent="0.25">
      <c r="A25" s="5">
        <v>43501</v>
      </c>
      <c r="B25" s="2">
        <v>65.585899999999995</v>
      </c>
      <c r="C25" s="2">
        <v>75.0565</v>
      </c>
      <c r="D25" s="2">
        <v>0.59691399999999994</v>
      </c>
      <c r="E25" s="1">
        <v>1</v>
      </c>
      <c r="F25" s="1">
        <v>1</v>
      </c>
    </row>
    <row r="26" spans="1:6" x14ac:dyDescent="0.25">
      <c r="A26" s="5">
        <v>43502</v>
      </c>
      <c r="B26" s="2">
        <v>65.569100000000006</v>
      </c>
      <c r="C26" s="2">
        <v>74.912700000000001</v>
      </c>
      <c r="D26" s="2">
        <v>0.59654399999999996</v>
      </c>
      <c r="E26" s="1">
        <v>1</v>
      </c>
      <c r="F26" s="1">
        <v>1</v>
      </c>
    </row>
    <row r="27" spans="1:6" x14ac:dyDescent="0.25">
      <c r="A27" s="5">
        <v>43503</v>
      </c>
      <c r="B27" s="2">
        <v>65.668599999999998</v>
      </c>
      <c r="C27" s="2">
        <v>74.770300000000006</v>
      </c>
      <c r="D27" s="2">
        <v>0.59881099999999998</v>
      </c>
      <c r="E27" s="1">
        <v>1</v>
      </c>
      <c r="F27" s="1">
        <v>1</v>
      </c>
    </row>
    <row r="28" spans="1:6" x14ac:dyDescent="0.25">
      <c r="A28" s="5">
        <v>43504</v>
      </c>
      <c r="B28" s="2">
        <v>66.019900000000007</v>
      </c>
      <c r="C28" s="2">
        <v>74.965599999999995</v>
      </c>
      <c r="D28" s="2">
        <v>0.59999000000000002</v>
      </c>
      <c r="E28" s="1">
        <v>1</v>
      </c>
      <c r="F28" s="1">
        <v>1</v>
      </c>
    </row>
    <row r="29" spans="1:6" x14ac:dyDescent="0.25">
      <c r="A29" s="5">
        <v>43505</v>
      </c>
      <c r="B29" s="2">
        <v>66.062799999999996</v>
      </c>
      <c r="C29" s="2">
        <v>74.895399999999995</v>
      </c>
      <c r="D29" s="2">
        <v>0.60174700000000003</v>
      </c>
      <c r="E29" s="1">
        <v>1</v>
      </c>
      <c r="F29" s="1">
        <v>1</v>
      </c>
    </row>
    <row r="30" spans="1:6" x14ac:dyDescent="0.25">
      <c r="A30" s="5">
        <v>43506</v>
      </c>
      <c r="B30" s="2"/>
      <c r="C30" s="2"/>
      <c r="D30" s="2"/>
      <c r="F30" s="1">
        <v>0</v>
      </c>
    </row>
    <row r="31" spans="1:6" x14ac:dyDescent="0.25">
      <c r="A31" s="5">
        <v>43507</v>
      </c>
      <c r="B31" s="2"/>
      <c r="C31" s="2"/>
      <c r="D31" s="2"/>
      <c r="F31" s="1">
        <v>0</v>
      </c>
    </row>
    <row r="32" spans="1:6" x14ac:dyDescent="0.25">
      <c r="A32" s="5">
        <v>43508</v>
      </c>
      <c r="B32" s="2">
        <v>65.651700000000005</v>
      </c>
      <c r="C32" s="2">
        <v>74.324299999999994</v>
      </c>
      <c r="D32" s="2">
        <v>0.59675199999999995</v>
      </c>
      <c r="E32" s="1">
        <v>1</v>
      </c>
      <c r="F32" s="1">
        <v>1</v>
      </c>
    </row>
    <row r="33" spans="1:6" x14ac:dyDescent="0.25">
      <c r="A33" s="5">
        <v>43509</v>
      </c>
      <c r="B33" s="2">
        <v>65.714699999999993</v>
      </c>
      <c r="C33" s="2">
        <v>74.145899999999997</v>
      </c>
      <c r="D33" s="2">
        <v>0.59438000000000002</v>
      </c>
      <c r="E33" s="1">
        <v>1</v>
      </c>
      <c r="F33" s="1">
        <v>1</v>
      </c>
    </row>
    <row r="34" spans="1:6" x14ac:dyDescent="0.25">
      <c r="A34" s="5">
        <v>43510</v>
      </c>
      <c r="B34" s="2">
        <v>65.678299999999993</v>
      </c>
      <c r="C34" s="2">
        <v>74.387200000000007</v>
      </c>
      <c r="D34" s="2">
        <v>0.59321999999999997</v>
      </c>
      <c r="E34" s="1">
        <v>1</v>
      </c>
      <c r="F34" s="1">
        <v>1</v>
      </c>
    </row>
    <row r="35" spans="1:6" x14ac:dyDescent="0.25">
      <c r="A35" s="5">
        <v>43511</v>
      </c>
      <c r="B35" s="2">
        <v>66.542900000000003</v>
      </c>
      <c r="C35" s="2">
        <v>75.0471</v>
      </c>
      <c r="D35" s="2">
        <v>0.59908099999999997</v>
      </c>
      <c r="E35" s="1">
        <v>1</v>
      </c>
      <c r="F35" s="1">
        <v>1</v>
      </c>
    </row>
    <row r="36" spans="1:6" x14ac:dyDescent="0.25">
      <c r="A36" s="5">
        <v>43512</v>
      </c>
      <c r="B36" s="2">
        <v>66.704400000000007</v>
      </c>
      <c r="C36" s="2">
        <v>75.249200000000002</v>
      </c>
      <c r="D36" s="2">
        <v>0.60483699999999996</v>
      </c>
      <c r="E36" s="1">
        <v>1</v>
      </c>
      <c r="F36" s="1">
        <v>1</v>
      </c>
    </row>
    <row r="37" spans="1:6" x14ac:dyDescent="0.25">
      <c r="A37" s="5">
        <v>43515</v>
      </c>
      <c r="B37" s="2">
        <v>66.247</v>
      </c>
      <c r="C37" s="2">
        <v>74.905500000000004</v>
      </c>
      <c r="D37" s="2">
        <v>0.59895100000000001</v>
      </c>
      <c r="E37" s="1">
        <v>1</v>
      </c>
      <c r="F37" s="1">
        <v>1</v>
      </c>
    </row>
    <row r="38" spans="1:6" x14ac:dyDescent="0.25">
      <c r="A38" s="5">
        <v>43516</v>
      </c>
      <c r="B38" s="2">
        <v>66.202200000000005</v>
      </c>
      <c r="C38" s="2">
        <v>74.815100000000001</v>
      </c>
      <c r="D38" s="2">
        <v>0.59792400000000001</v>
      </c>
      <c r="E38" s="1">
        <v>1</v>
      </c>
      <c r="F38" s="1">
        <v>1</v>
      </c>
    </row>
    <row r="39" spans="1:6" x14ac:dyDescent="0.25">
      <c r="A39" s="5">
        <v>43517</v>
      </c>
      <c r="B39" s="2">
        <v>65.856800000000007</v>
      </c>
      <c r="C39" s="2">
        <v>74.681600000000003</v>
      </c>
      <c r="D39" s="2">
        <v>0.59397299999999997</v>
      </c>
      <c r="E39" s="1">
        <v>1</v>
      </c>
      <c r="F39" s="1">
        <v>1</v>
      </c>
    </row>
    <row r="40" spans="1:6" x14ac:dyDescent="0.25">
      <c r="A40" s="5">
        <v>43518</v>
      </c>
      <c r="B40" s="2">
        <v>65.540099999999995</v>
      </c>
      <c r="C40" s="2">
        <v>74.296300000000002</v>
      </c>
      <c r="D40" s="2">
        <v>0.59170400000000001</v>
      </c>
      <c r="E40" s="1">
        <v>1</v>
      </c>
      <c r="F40" s="1">
        <v>1</v>
      </c>
    </row>
    <row r="41" spans="1:6" x14ac:dyDescent="0.25">
      <c r="A41" s="5">
        <v>43519</v>
      </c>
      <c r="B41" s="2">
        <v>65.514899999999997</v>
      </c>
      <c r="C41" s="2">
        <v>74.333200000000005</v>
      </c>
      <c r="D41" s="2">
        <v>0.59153</v>
      </c>
      <c r="E41" s="1">
        <v>1</v>
      </c>
      <c r="F41" s="1">
        <v>1</v>
      </c>
    </row>
    <row r="42" spans="1:6" x14ac:dyDescent="0.25">
      <c r="A42" s="5">
        <v>43522</v>
      </c>
      <c r="B42" s="2">
        <v>65.258200000000002</v>
      </c>
      <c r="C42" s="2">
        <v>74.087599999999995</v>
      </c>
      <c r="D42" s="2">
        <v>0.58987800000000001</v>
      </c>
      <c r="E42" s="1">
        <v>1</v>
      </c>
      <c r="F42" s="1">
        <v>1</v>
      </c>
    </row>
    <row r="43" spans="1:6" x14ac:dyDescent="0.25">
      <c r="A43" s="5">
        <v>43523</v>
      </c>
      <c r="B43" s="2">
        <v>65.618200000000002</v>
      </c>
      <c r="C43" s="2">
        <v>74.489800000000002</v>
      </c>
      <c r="D43" s="2">
        <v>0.59214199999999995</v>
      </c>
      <c r="E43" s="1">
        <v>1</v>
      </c>
      <c r="F43" s="1">
        <v>1</v>
      </c>
    </row>
    <row r="44" spans="1:6" x14ac:dyDescent="0.25">
      <c r="A44" s="5">
        <v>43524</v>
      </c>
      <c r="B44" s="2">
        <v>65.757000000000005</v>
      </c>
      <c r="C44" s="2">
        <v>74.8249</v>
      </c>
      <c r="D44" s="2">
        <v>0.59554399999999996</v>
      </c>
      <c r="E44" s="1">
        <v>1</v>
      </c>
      <c r="F44" s="1">
        <v>1</v>
      </c>
    </row>
    <row r="45" spans="1:6" x14ac:dyDescent="0.25">
      <c r="A45" s="5">
        <v>43525</v>
      </c>
      <c r="B45" s="2">
        <v>65.889499999999998</v>
      </c>
      <c r="C45" s="2">
        <v>74.969099999999997</v>
      </c>
      <c r="D45" s="2">
        <v>0.594939</v>
      </c>
      <c r="E45" s="1">
        <v>1</v>
      </c>
      <c r="F45" s="1">
        <v>1</v>
      </c>
    </row>
    <row r="46" spans="1:6" x14ac:dyDescent="0.25">
      <c r="A46" s="5">
        <v>43526</v>
      </c>
      <c r="B46" s="2">
        <v>65.814499999999995</v>
      </c>
      <c r="C46" s="2">
        <v>74.8048</v>
      </c>
      <c r="D46" s="2">
        <v>0.58812799999999998</v>
      </c>
      <c r="E46" s="1">
        <v>1</v>
      </c>
      <c r="F46" s="1">
        <v>1</v>
      </c>
    </row>
    <row r="47" spans="1:6" x14ac:dyDescent="0.25">
      <c r="A47" s="5">
        <v>43529</v>
      </c>
      <c r="B47" s="2">
        <v>65.795599999999993</v>
      </c>
      <c r="C47" s="2">
        <v>74.743799999999993</v>
      </c>
      <c r="D47" s="2">
        <v>0.58790699999999996</v>
      </c>
      <c r="E47" s="1">
        <v>1</v>
      </c>
      <c r="F47" s="1">
        <v>1</v>
      </c>
    </row>
    <row r="48" spans="1:6" x14ac:dyDescent="0.25">
      <c r="A48" s="5">
        <v>43530</v>
      </c>
      <c r="B48" s="2">
        <v>65.800399999999996</v>
      </c>
      <c r="C48" s="2">
        <v>74.505799999999994</v>
      </c>
      <c r="D48" s="2">
        <v>0.58800200000000002</v>
      </c>
      <c r="E48" s="1">
        <v>1</v>
      </c>
      <c r="F48" s="1">
        <v>1</v>
      </c>
    </row>
    <row r="49" spans="1:6" x14ac:dyDescent="0.25">
      <c r="A49" s="5">
        <v>43531</v>
      </c>
      <c r="B49" s="2">
        <v>65.843000000000004</v>
      </c>
      <c r="C49" s="2">
        <v>74.415800000000004</v>
      </c>
      <c r="D49" s="2">
        <v>0.58877800000000002</v>
      </c>
      <c r="E49" s="1">
        <v>1</v>
      </c>
      <c r="F49" s="1">
        <v>1</v>
      </c>
    </row>
    <row r="50" spans="1:6" x14ac:dyDescent="0.25">
      <c r="A50" s="5">
        <v>43532</v>
      </c>
      <c r="B50" s="2">
        <v>65.964600000000004</v>
      </c>
      <c r="C50" s="2">
        <v>74.572999999999993</v>
      </c>
      <c r="D50" s="2">
        <v>0.59031400000000001</v>
      </c>
      <c r="E50" s="1">
        <v>1</v>
      </c>
      <c r="F50" s="1">
        <v>1</v>
      </c>
    </row>
    <row r="51" spans="1:6" x14ac:dyDescent="0.25">
      <c r="A51" s="5">
        <v>43536</v>
      </c>
      <c r="B51" s="2">
        <v>66.076300000000003</v>
      </c>
      <c r="C51" s="2">
        <v>74.289599999999993</v>
      </c>
      <c r="D51" s="2">
        <v>0.59397100000000003</v>
      </c>
      <c r="E51" s="1">
        <v>1</v>
      </c>
      <c r="F51" s="1">
        <v>1</v>
      </c>
    </row>
    <row r="52" spans="1:6" x14ac:dyDescent="0.25">
      <c r="A52" s="5">
        <v>43537</v>
      </c>
      <c r="B52" s="2">
        <v>65.767399999999995</v>
      </c>
      <c r="C52" s="2">
        <v>74.0672</v>
      </c>
      <c r="D52" s="2">
        <v>0.59050400000000003</v>
      </c>
      <c r="E52" s="1">
        <v>1</v>
      </c>
      <c r="F52" s="1">
        <v>1</v>
      </c>
    </row>
    <row r="53" spans="1:6" x14ac:dyDescent="0.25">
      <c r="A53" s="5">
        <v>43538</v>
      </c>
      <c r="B53" s="2">
        <v>65.588999999999999</v>
      </c>
      <c r="C53" s="2">
        <v>74.023700000000005</v>
      </c>
      <c r="D53" s="2">
        <v>0.58895500000000001</v>
      </c>
      <c r="E53" s="1">
        <v>1</v>
      </c>
      <c r="F53" s="1">
        <v>1</v>
      </c>
    </row>
    <row r="54" spans="1:6" x14ac:dyDescent="0.25">
      <c r="A54" s="5">
        <v>43539</v>
      </c>
      <c r="B54" s="2">
        <v>65.402100000000004</v>
      </c>
      <c r="C54" s="2">
        <v>74.061300000000003</v>
      </c>
      <c r="D54" s="2">
        <v>0.58548900000000004</v>
      </c>
      <c r="E54" s="1">
        <v>1</v>
      </c>
      <c r="F54" s="1">
        <v>1</v>
      </c>
    </row>
    <row r="55" spans="1:6" x14ac:dyDescent="0.25">
      <c r="A55" s="5">
        <v>43540</v>
      </c>
      <c r="B55" s="2">
        <v>65.420100000000005</v>
      </c>
      <c r="C55" s="2">
        <v>74.068600000000004</v>
      </c>
      <c r="D55" s="2">
        <v>0.58565100000000003</v>
      </c>
      <c r="E55" s="1">
        <v>1</v>
      </c>
      <c r="F55" s="1">
        <v>1</v>
      </c>
    </row>
    <row r="56" spans="1:6" x14ac:dyDescent="0.25">
      <c r="A56" s="5">
        <v>43543</v>
      </c>
      <c r="B56" s="2">
        <v>64.669399999999996</v>
      </c>
      <c r="C56" s="2">
        <v>73.361000000000004</v>
      </c>
      <c r="D56" s="2">
        <v>0.57991700000000002</v>
      </c>
      <c r="E56" s="1">
        <v>1</v>
      </c>
      <c r="F56" s="1">
        <v>1</v>
      </c>
    </row>
    <row r="57" spans="1:6" x14ac:dyDescent="0.25">
      <c r="A57" s="5">
        <v>43544</v>
      </c>
      <c r="B57" s="2">
        <v>64.316699999999997</v>
      </c>
      <c r="C57" s="2">
        <v>72.999499999999998</v>
      </c>
      <c r="D57" s="2">
        <v>0.57804999999999995</v>
      </c>
      <c r="E57" s="1">
        <v>1</v>
      </c>
      <c r="F57" s="1">
        <v>1</v>
      </c>
    </row>
    <row r="58" spans="1:6" x14ac:dyDescent="0.25">
      <c r="A58" s="5">
        <v>43545</v>
      </c>
      <c r="B58" s="2">
        <v>64.280299999999997</v>
      </c>
      <c r="C58" s="2">
        <v>72.938900000000004</v>
      </c>
      <c r="D58" s="2">
        <v>0.57616900000000004</v>
      </c>
      <c r="E58" s="1">
        <v>1</v>
      </c>
      <c r="F58" s="1">
        <v>1</v>
      </c>
    </row>
    <row r="59" spans="1:6" x14ac:dyDescent="0.25">
      <c r="A59" s="5">
        <v>43546</v>
      </c>
      <c r="B59" s="2">
        <v>63.741999999999997</v>
      </c>
      <c r="C59" s="2">
        <v>72.787000000000006</v>
      </c>
      <c r="D59" s="2">
        <v>0.57781800000000005</v>
      </c>
      <c r="E59" s="1">
        <v>1</v>
      </c>
      <c r="F59" s="1">
        <v>1</v>
      </c>
    </row>
    <row r="60" spans="1:6" x14ac:dyDescent="0.25">
      <c r="A60" s="5">
        <v>43547</v>
      </c>
      <c r="B60" s="2">
        <v>63.770499999999998</v>
      </c>
      <c r="C60" s="2">
        <v>72.59</v>
      </c>
      <c r="D60" s="2">
        <v>0.57557199999999997</v>
      </c>
      <c r="E60" s="1">
        <v>1</v>
      </c>
      <c r="F60" s="1">
        <v>1</v>
      </c>
    </row>
    <row r="61" spans="1:6" x14ac:dyDescent="0.25">
      <c r="A61" s="5">
        <v>43550</v>
      </c>
      <c r="B61" s="2">
        <v>64.499300000000005</v>
      </c>
      <c r="C61" s="2">
        <v>72.922899999999998</v>
      </c>
      <c r="D61" s="2">
        <v>0.58595799999999998</v>
      </c>
      <c r="E61" s="1">
        <v>1</v>
      </c>
      <c r="F61" s="1">
        <v>1</v>
      </c>
    </row>
    <row r="62" spans="1:6" x14ac:dyDescent="0.25">
      <c r="A62" s="5">
        <v>43551</v>
      </c>
      <c r="B62" s="2">
        <v>64.168300000000002</v>
      </c>
      <c r="C62" s="2">
        <v>72.580799999999996</v>
      </c>
      <c r="D62" s="2">
        <v>0.58255400000000002</v>
      </c>
      <c r="E62" s="1">
        <v>1</v>
      </c>
      <c r="F62" s="1">
        <v>1</v>
      </c>
    </row>
    <row r="63" spans="1:6" x14ac:dyDescent="0.25">
      <c r="A63" s="5">
        <v>43552</v>
      </c>
      <c r="B63" s="2">
        <v>64.592500000000001</v>
      </c>
      <c r="C63" s="2">
        <v>72.718199999999996</v>
      </c>
      <c r="D63" s="2">
        <v>0.58409800000000001</v>
      </c>
      <c r="E63" s="1">
        <v>1</v>
      </c>
      <c r="F63" s="1">
        <v>1</v>
      </c>
    </row>
    <row r="64" spans="1:6" x14ac:dyDescent="0.25">
      <c r="A64" s="5">
        <v>43553</v>
      </c>
      <c r="B64" s="2">
        <v>64.801199999999994</v>
      </c>
      <c r="C64" s="2">
        <v>72.888400000000004</v>
      </c>
      <c r="D64" s="2">
        <v>0.58859300000000003</v>
      </c>
      <c r="E64" s="1">
        <v>1</v>
      </c>
      <c r="F64" s="1">
        <v>1</v>
      </c>
    </row>
    <row r="65" spans="1:6" x14ac:dyDescent="0.25">
      <c r="A65" s="5">
        <v>43554</v>
      </c>
      <c r="B65" s="2">
        <v>64.734700000000004</v>
      </c>
      <c r="C65" s="2">
        <v>72.722999999999999</v>
      </c>
      <c r="D65" s="2">
        <v>0.58430099999999996</v>
      </c>
      <c r="E65" s="1">
        <v>1</v>
      </c>
      <c r="F65" s="1">
        <v>1</v>
      </c>
    </row>
    <row r="66" spans="1:6" x14ac:dyDescent="0.25">
      <c r="A66" s="5">
        <v>43557</v>
      </c>
      <c r="B66" s="2">
        <v>65.417599999999993</v>
      </c>
      <c r="C66" s="2">
        <v>73.496700000000004</v>
      </c>
      <c r="D66" s="2">
        <v>0.58900300000000005</v>
      </c>
      <c r="E66" s="1">
        <v>1</v>
      </c>
      <c r="F66" s="1">
        <v>1</v>
      </c>
    </row>
    <row r="67" spans="1:6" x14ac:dyDescent="0.25">
      <c r="A67" s="5">
        <v>43558</v>
      </c>
      <c r="B67" s="2">
        <v>65.4726</v>
      </c>
      <c r="C67" s="2">
        <v>73.316199999999995</v>
      </c>
      <c r="D67" s="2">
        <v>0.58785699999999996</v>
      </c>
      <c r="E67" s="1">
        <v>1</v>
      </c>
      <c r="F67" s="1">
        <v>1</v>
      </c>
    </row>
    <row r="68" spans="1:6" x14ac:dyDescent="0.25">
      <c r="A68" s="5">
        <v>43559</v>
      </c>
      <c r="B68" s="2">
        <v>65.163899999999998</v>
      </c>
      <c r="C68" s="2">
        <v>73.172499999999999</v>
      </c>
      <c r="D68" s="2">
        <v>0.58414100000000002</v>
      </c>
      <c r="E68" s="1">
        <v>1</v>
      </c>
      <c r="F68" s="1">
        <v>1</v>
      </c>
    </row>
    <row r="69" spans="1:6" x14ac:dyDescent="0.25">
      <c r="A69" s="5">
        <v>43560</v>
      </c>
      <c r="B69" s="2">
        <v>65.328100000000006</v>
      </c>
      <c r="C69" s="2">
        <v>73.422300000000007</v>
      </c>
      <c r="D69" s="2">
        <v>0.58645499999999995</v>
      </c>
      <c r="E69" s="1">
        <v>1</v>
      </c>
      <c r="F69" s="1">
        <v>1</v>
      </c>
    </row>
    <row r="70" spans="1:6" x14ac:dyDescent="0.25">
      <c r="A70" s="5">
        <v>43561</v>
      </c>
      <c r="B70" s="2">
        <v>65.407200000000003</v>
      </c>
      <c r="C70" s="2">
        <v>73.4392</v>
      </c>
      <c r="D70" s="2">
        <v>0.58553500000000003</v>
      </c>
      <c r="E70" s="1">
        <v>1</v>
      </c>
      <c r="F70" s="1">
        <v>1</v>
      </c>
    </row>
    <row r="71" spans="1:6" x14ac:dyDescent="0.25">
      <c r="A71" s="5">
        <v>43564</v>
      </c>
      <c r="B71" s="2">
        <v>65.349800000000002</v>
      </c>
      <c r="C71" s="2">
        <v>73.361699999999999</v>
      </c>
      <c r="D71" s="2">
        <v>0.58622799999999997</v>
      </c>
      <c r="E71" s="1">
        <v>1</v>
      </c>
      <c r="F71" s="1">
        <v>1</v>
      </c>
    </row>
    <row r="72" spans="1:6" x14ac:dyDescent="0.25">
      <c r="A72" s="5">
        <v>43565</v>
      </c>
      <c r="B72" s="2">
        <v>64.776600000000002</v>
      </c>
      <c r="C72" s="2">
        <v>72.970799999999997</v>
      </c>
      <c r="D72" s="2">
        <v>0.58218300000000001</v>
      </c>
      <c r="E72" s="1">
        <v>1</v>
      </c>
      <c r="F72" s="1">
        <v>1</v>
      </c>
    </row>
    <row r="73" spans="1:6" x14ac:dyDescent="0.25">
      <c r="A73" s="5">
        <v>43566</v>
      </c>
      <c r="B73" s="2">
        <v>64.737300000000005</v>
      </c>
      <c r="C73" s="2">
        <v>72.945999999999998</v>
      </c>
      <c r="D73" s="2">
        <v>0.58245800000000003</v>
      </c>
      <c r="E73" s="1">
        <v>1</v>
      </c>
      <c r="F73" s="1">
        <v>1</v>
      </c>
    </row>
    <row r="74" spans="1:6" x14ac:dyDescent="0.25">
      <c r="A74" s="5">
        <v>43567</v>
      </c>
      <c r="B74" s="2">
        <v>64.399100000000004</v>
      </c>
      <c r="C74" s="2">
        <v>72.655100000000004</v>
      </c>
      <c r="D74" s="2">
        <v>0.57941500000000001</v>
      </c>
      <c r="E74" s="1">
        <v>1</v>
      </c>
      <c r="F74" s="1">
        <v>1</v>
      </c>
    </row>
    <row r="75" spans="1:6" x14ac:dyDescent="0.25">
      <c r="A75" s="5">
        <v>43568</v>
      </c>
      <c r="B75" s="2">
        <v>64.517099999999999</v>
      </c>
      <c r="C75" s="2">
        <v>72.839799999999997</v>
      </c>
      <c r="D75" s="2">
        <v>0.57638</v>
      </c>
      <c r="E75" s="1">
        <v>1</v>
      </c>
      <c r="F75" s="1">
        <v>1</v>
      </c>
    </row>
    <row r="76" spans="1:6" x14ac:dyDescent="0.25">
      <c r="A76" s="5">
        <v>43569</v>
      </c>
      <c r="B76" s="2"/>
      <c r="C76" s="2"/>
      <c r="D76" s="2"/>
      <c r="F76" s="1">
        <v>0</v>
      </c>
    </row>
    <row r="77" spans="1:6" x14ac:dyDescent="0.25">
      <c r="A77" s="5">
        <v>43571</v>
      </c>
      <c r="B77" s="2">
        <v>64.246899999999997</v>
      </c>
      <c r="C77" s="2">
        <v>72.701800000000006</v>
      </c>
      <c r="D77" s="2">
        <v>0.57406900000000005</v>
      </c>
      <c r="E77" s="1">
        <v>1</v>
      </c>
      <c r="F77" s="1">
        <v>1</v>
      </c>
    </row>
    <row r="78" spans="1:6" x14ac:dyDescent="0.25">
      <c r="A78" s="5">
        <v>43572</v>
      </c>
      <c r="B78" s="2">
        <v>64.242199999999997</v>
      </c>
      <c r="C78" s="2">
        <v>72.651499999999999</v>
      </c>
      <c r="D78" s="2">
        <v>0.57397500000000001</v>
      </c>
      <c r="E78" s="1">
        <v>1</v>
      </c>
      <c r="F78" s="1">
        <v>1</v>
      </c>
    </row>
    <row r="79" spans="1:6" x14ac:dyDescent="0.25">
      <c r="A79" s="5">
        <v>43573</v>
      </c>
      <c r="B79" s="2">
        <v>63.945</v>
      </c>
      <c r="C79" s="2">
        <v>72.360200000000006</v>
      </c>
      <c r="D79" s="2">
        <v>0.57081000000000004</v>
      </c>
      <c r="E79" s="1">
        <v>1</v>
      </c>
      <c r="F79" s="1">
        <v>1</v>
      </c>
    </row>
    <row r="80" spans="1:6" x14ac:dyDescent="0.25">
      <c r="A80" s="5">
        <v>43574</v>
      </c>
      <c r="B80" s="2">
        <v>64.068799999999996</v>
      </c>
      <c r="C80" s="2">
        <v>72.244</v>
      </c>
      <c r="D80" s="2">
        <v>0.57273300000000005</v>
      </c>
      <c r="E80" s="1">
        <v>1</v>
      </c>
      <c r="F80" s="1">
        <v>1</v>
      </c>
    </row>
    <row r="81" spans="1:6" x14ac:dyDescent="0.25">
      <c r="A81" s="5">
        <v>43575</v>
      </c>
      <c r="B81" s="2">
        <v>63.9602</v>
      </c>
      <c r="C81" s="2">
        <v>71.923199999999994</v>
      </c>
      <c r="D81" s="2">
        <v>0.57148100000000002</v>
      </c>
      <c r="E81" s="1">
        <v>1</v>
      </c>
      <c r="F81" s="1">
        <v>1</v>
      </c>
    </row>
    <row r="82" spans="1:6" x14ac:dyDescent="0.25">
      <c r="A82" s="5">
        <v>43578</v>
      </c>
      <c r="B82" s="2">
        <v>63.786000000000001</v>
      </c>
      <c r="C82" s="2">
        <v>71.721000000000004</v>
      </c>
      <c r="D82" s="2">
        <v>0.56994999999999996</v>
      </c>
      <c r="E82" s="1">
        <v>1</v>
      </c>
      <c r="F82" s="1">
        <v>1</v>
      </c>
    </row>
    <row r="83" spans="1:6" x14ac:dyDescent="0.25">
      <c r="A83" s="5">
        <v>43579</v>
      </c>
      <c r="B83" s="2">
        <v>63.790599999999998</v>
      </c>
      <c r="C83" s="2">
        <v>71.7453</v>
      </c>
      <c r="D83" s="2">
        <v>0.57034799999999997</v>
      </c>
      <c r="E83" s="1">
        <v>1</v>
      </c>
      <c r="F83" s="1">
        <v>1</v>
      </c>
    </row>
    <row r="84" spans="1:6" x14ac:dyDescent="0.25">
      <c r="A84" s="5">
        <v>43580</v>
      </c>
      <c r="B84" s="2">
        <v>63.979799999999997</v>
      </c>
      <c r="C84" s="2">
        <v>71.715000000000003</v>
      </c>
      <c r="D84" s="2">
        <v>0.57214200000000004</v>
      </c>
      <c r="E84" s="1">
        <v>1</v>
      </c>
      <c r="F84" s="1">
        <v>1</v>
      </c>
    </row>
    <row r="85" spans="1:6" x14ac:dyDescent="0.25">
      <c r="A85" s="5">
        <v>43581</v>
      </c>
      <c r="B85" s="2">
        <v>64.679400000000001</v>
      </c>
      <c r="C85" s="2">
        <v>72.111099999999993</v>
      </c>
      <c r="D85" s="2">
        <v>0.57813999999999999</v>
      </c>
      <c r="E85" s="1">
        <v>1</v>
      </c>
      <c r="F85" s="1">
        <v>1</v>
      </c>
    </row>
    <row r="86" spans="1:6" x14ac:dyDescent="0.25">
      <c r="A86" s="5">
        <v>43582</v>
      </c>
      <c r="B86" s="2">
        <v>64.705299999999994</v>
      </c>
      <c r="C86" s="2">
        <v>72.088200000000001</v>
      </c>
      <c r="D86" s="2">
        <v>0.579511</v>
      </c>
      <c r="E86" s="1">
        <v>1</v>
      </c>
      <c r="F86" s="1">
        <v>1</v>
      </c>
    </row>
    <row r="87" spans="1:6" x14ac:dyDescent="0.25">
      <c r="A87" s="5">
        <v>43583</v>
      </c>
      <c r="B87" s="2"/>
      <c r="C87" s="2"/>
      <c r="D87" s="2"/>
      <c r="F87" s="1">
        <v>0</v>
      </c>
    </row>
    <row r="88" spans="1:6" x14ac:dyDescent="0.25">
      <c r="A88" s="5">
        <v>43585</v>
      </c>
      <c r="B88" s="2">
        <v>64.691699999999997</v>
      </c>
      <c r="C88" s="2">
        <v>72.202399999999997</v>
      </c>
      <c r="D88" s="2">
        <v>0.57892299999999997</v>
      </c>
      <c r="E88" s="1">
        <v>1</v>
      </c>
      <c r="F88" s="1">
        <v>1</v>
      </c>
    </row>
    <row r="89" spans="1:6" x14ac:dyDescent="0.25">
      <c r="A89" s="5">
        <v>43586</v>
      </c>
      <c r="B89" s="2">
        <v>64.631399999999999</v>
      </c>
      <c r="C89" s="2">
        <v>72.309600000000003</v>
      </c>
      <c r="D89" s="2">
        <v>0.58059099999999997</v>
      </c>
      <c r="E89" s="1">
        <v>1</v>
      </c>
      <c r="F89" s="1">
        <v>1</v>
      </c>
    </row>
    <row r="90" spans="1:6" x14ac:dyDescent="0.25">
      <c r="A90" s="5">
        <v>43589</v>
      </c>
      <c r="B90" s="2"/>
      <c r="C90" s="2"/>
      <c r="D90" s="2"/>
      <c r="F90" s="1">
        <v>0</v>
      </c>
    </row>
    <row r="91" spans="1:6" x14ac:dyDescent="0.25">
      <c r="A91" s="5">
        <v>43592</v>
      </c>
      <c r="B91" s="2">
        <v>65.334999999999994</v>
      </c>
      <c r="C91" s="2">
        <v>73.109899999999996</v>
      </c>
      <c r="D91" s="2">
        <v>0.59011899999999995</v>
      </c>
      <c r="E91" s="1">
        <v>1</v>
      </c>
      <c r="F91" s="1">
        <v>1</v>
      </c>
    </row>
    <row r="92" spans="1:6" x14ac:dyDescent="0.25">
      <c r="A92" s="5">
        <v>43593</v>
      </c>
      <c r="B92" s="2">
        <v>65.2166</v>
      </c>
      <c r="C92" s="2">
        <v>73.081699999999998</v>
      </c>
      <c r="D92" s="2">
        <v>0.58936900000000003</v>
      </c>
      <c r="E92" s="1">
        <v>1</v>
      </c>
      <c r="F92" s="1">
        <v>1</v>
      </c>
    </row>
    <row r="93" spans="1:6" x14ac:dyDescent="0.25">
      <c r="A93" s="5">
        <v>43594</v>
      </c>
      <c r="B93" s="2">
        <v>65.228700000000003</v>
      </c>
      <c r="C93" s="2">
        <v>73.088800000000006</v>
      </c>
      <c r="D93" s="2">
        <v>0.59220799999999996</v>
      </c>
      <c r="E93" s="1">
        <v>1</v>
      </c>
      <c r="F93" s="1">
        <v>1</v>
      </c>
    </row>
    <row r="94" spans="1:6" x14ac:dyDescent="0.25">
      <c r="A94" s="5">
        <v>43597</v>
      </c>
      <c r="B94" s="2"/>
      <c r="C94" s="2"/>
      <c r="D94" s="2"/>
      <c r="F94" s="1">
        <v>0</v>
      </c>
    </row>
    <row r="95" spans="1:6" x14ac:dyDescent="0.25">
      <c r="A95" s="5">
        <v>43599</v>
      </c>
      <c r="B95" s="2">
        <v>65.470299999999995</v>
      </c>
      <c r="C95" s="2">
        <v>73.523099999999999</v>
      </c>
      <c r="D95" s="2">
        <v>0.59700299999999995</v>
      </c>
      <c r="E95" s="1">
        <v>1</v>
      </c>
      <c r="F95" s="1">
        <v>1</v>
      </c>
    </row>
    <row r="96" spans="1:6" x14ac:dyDescent="0.25">
      <c r="A96" s="5">
        <v>43600</v>
      </c>
      <c r="B96" s="2">
        <v>65.3001</v>
      </c>
      <c r="C96" s="2">
        <v>73.371200000000002</v>
      </c>
      <c r="D96" s="2">
        <v>0.59566799999999998</v>
      </c>
      <c r="E96" s="1">
        <v>1</v>
      </c>
      <c r="F96" s="1">
        <v>1</v>
      </c>
    </row>
    <row r="97" spans="1:6" x14ac:dyDescent="0.25">
      <c r="A97" s="5">
        <v>43601</v>
      </c>
      <c r="B97" s="2">
        <v>64.8489</v>
      </c>
      <c r="C97" s="2">
        <v>72.689099999999996</v>
      </c>
      <c r="D97" s="2">
        <v>0.59211899999999995</v>
      </c>
      <c r="E97" s="1">
        <v>1</v>
      </c>
      <c r="F97" s="1">
        <v>1</v>
      </c>
    </row>
    <row r="98" spans="1:6" x14ac:dyDescent="0.25">
      <c r="A98" s="5">
        <v>43602</v>
      </c>
      <c r="B98" s="2">
        <v>64.559799999999996</v>
      </c>
      <c r="C98" s="2">
        <v>72.365099999999998</v>
      </c>
      <c r="D98" s="2">
        <v>0.58950599999999997</v>
      </c>
      <c r="E98" s="1">
        <v>1</v>
      </c>
      <c r="F98" s="1">
        <v>1</v>
      </c>
    </row>
    <row r="99" spans="1:6" x14ac:dyDescent="0.25">
      <c r="A99" s="5">
        <v>43603</v>
      </c>
      <c r="B99" s="2">
        <v>64.6327</v>
      </c>
      <c r="C99" s="2">
        <v>72.246399999999994</v>
      </c>
      <c r="D99" s="2">
        <v>0.589472</v>
      </c>
      <c r="E99" s="1">
        <v>1</v>
      </c>
      <c r="F99" s="1">
        <v>1</v>
      </c>
    </row>
    <row r="100" spans="1:6" x14ac:dyDescent="0.25">
      <c r="A100" s="5">
        <v>43605</v>
      </c>
      <c r="B100" s="2"/>
      <c r="C100" s="2"/>
      <c r="D100" s="2"/>
      <c r="F100" s="1">
        <v>0</v>
      </c>
    </row>
    <row r="101" spans="1:6" x14ac:dyDescent="0.25">
      <c r="A101" s="5">
        <v>43606</v>
      </c>
      <c r="B101" s="2">
        <v>64.488799999999998</v>
      </c>
      <c r="C101" s="2">
        <v>71.963099999999997</v>
      </c>
      <c r="D101" s="2">
        <v>0.58559600000000001</v>
      </c>
      <c r="E101" s="1">
        <v>1</v>
      </c>
      <c r="F101" s="1">
        <v>1</v>
      </c>
    </row>
    <row r="102" spans="1:6" x14ac:dyDescent="0.25">
      <c r="A102" s="5">
        <v>43607</v>
      </c>
      <c r="B102" s="2">
        <v>64.537199999999999</v>
      </c>
      <c r="C102" s="2">
        <v>71.965400000000002</v>
      </c>
      <c r="D102" s="2">
        <v>0.58598300000000003</v>
      </c>
      <c r="E102" s="1">
        <v>1</v>
      </c>
      <c r="F102" s="1">
        <v>1</v>
      </c>
    </row>
    <row r="103" spans="1:6" x14ac:dyDescent="0.25">
      <c r="A103" s="5">
        <v>43608</v>
      </c>
      <c r="B103" s="2">
        <v>64.415599999999998</v>
      </c>
      <c r="C103" s="2">
        <v>71.842699999999994</v>
      </c>
      <c r="D103" s="2">
        <v>0.58328999999999998</v>
      </c>
      <c r="E103" s="1">
        <v>1</v>
      </c>
      <c r="F103" s="1">
        <v>1</v>
      </c>
    </row>
    <row r="104" spans="1:6" x14ac:dyDescent="0.25">
      <c r="A104" s="5">
        <v>43609</v>
      </c>
      <c r="B104" s="2">
        <v>64.491299999999995</v>
      </c>
      <c r="C104" s="2">
        <v>71.8369</v>
      </c>
      <c r="D104" s="2">
        <v>0.58514100000000002</v>
      </c>
      <c r="E104" s="1">
        <v>1</v>
      </c>
      <c r="F104" s="1">
        <v>1</v>
      </c>
    </row>
    <row r="105" spans="1:6" x14ac:dyDescent="0.25">
      <c r="A105" s="5">
        <v>43610</v>
      </c>
      <c r="B105" s="2">
        <v>64.610600000000005</v>
      </c>
      <c r="C105" s="2">
        <v>72.318600000000004</v>
      </c>
      <c r="D105" s="2">
        <v>0.589916</v>
      </c>
      <c r="E105" s="1">
        <v>1</v>
      </c>
      <c r="F105" s="1">
        <v>1</v>
      </c>
    </row>
    <row r="106" spans="1:6" x14ac:dyDescent="0.25">
      <c r="A106" s="5">
        <v>43611</v>
      </c>
      <c r="B106" s="2"/>
      <c r="C106" s="2"/>
      <c r="D106" s="2"/>
      <c r="F106" s="1">
        <v>0</v>
      </c>
    </row>
    <row r="107" spans="1:6" x14ac:dyDescent="0.25">
      <c r="A107" s="5">
        <v>43613</v>
      </c>
      <c r="B107" s="2">
        <v>64.4636</v>
      </c>
      <c r="C107" s="2">
        <v>72.186300000000003</v>
      </c>
      <c r="D107" s="2">
        <v>0.58852099999999996</v>
      </c>
      <c r="E107" s="1">
        <v>1</v>
      </c>
      <c r="F107" s="1">
        <v>1</v>
      </c>
    </row>
    <row r="108" spans="1:6" x14ac:dyDescent="0.25">
      <c r="A108" s="5">
        <v>43614</v>
      </c>
      <c r="B108" s="2">
        <v>64.539400000000001</v>
      </c>
      <c r="C108" s="2">
        <v>72.168000000000006</v>
      </c>
      <c r="D108" s="2">
        <v>0.59050599999999998</v>
      </c>
      <c r="E108" s="1">
        <v>1</v>
      </c>
      <c r="F108" s="1">
        <v>1</v>
      </c>
    </row>
    <row r="109" spans="1:6" x14ac:dyDescent="0.25">
      <c r="A109" s="5">
        <v>43615</v>
      </c>
      <c r="B109" s="2">
        <v>64.9084</v>
      </c>
      <c r="C109" s="2">
        <v>72.411799999999999</v>
      </c>
      <c r="D109" s="2">
        <v>0.59409999999999996</v>
      </c>
      <c r="E109" s="1">
        <v>1</v>
      </c>
      <c r="F109" s="1">
        <v>1</v>
      </c>
    </row>
    <row r="110" spans="1:6" x14ac:dyDescent="0.25">
      <c r="A110" s="5">
        <v>43616</v>
      </c>
      <c r="B110" s="2">
        <v>65.058300000000003</v>
      </c>
      <c r="C110" s="2">
        <v>72.422899999999998</v>
      </c>
      <c r="D110" s="2">
        <v>0.59292100000000003</v>
      </c>
      <c r="E110" s="1">
        <v>1</v>
      </c>
      <c r="F110" s="1">
        <v>1</v>
      </c>
    </row>
    <row r="111" spans="1:6" x14ac:dyDescent="0.25">
      <c r="A111" s="5">
        <v>43617</v>
      </c>
      <c r="B111" s="2">
        <v>65.383399999999995</v>
      </c>
      <c r="C111" s="2">
        <v>72.843599999999995</v>
      </c>
      <c r="D111" s="2">
        <v>0.60075699999999999</v>
      </c>
      <c r="E111" s="1">
        <v>1</v>
      </c>
      <c r="F111" s="1">
        <v>1</v>
      </c>
    </row>
    <row r="112" spans="1:6" x14ac:dyDescent="0.25">
      <c r="A112" s="5">
        <v>43618</v>
      </c>
      <c r="B112" s="2"/>
      <c r="C112" s="2"/>
      <c r="D112" s="2"/>
      <c r="F112" s="1">
        <v>0</v>
      </c>
    </row>
    <row r="113" spans="1:6" x14ac:dyDescent="0.25">
      <c r="A113" s="5">
        <v>43620</v>
      </c>
      <c r="B113" s="2">
        <v>65.554699999999997</v>
      </c>
      <c r="C113" s="2">
        <v>73.218000000000004</v>
      </c>
      <c r="D113" s="2">
        <v>0.60561399999999999</v>
      </c>
      <c r="E113" s="1">
        <v>1</v>
      </c>
      <c r="F113" s="1">
        <v>1</v>
      </c>
    </row>
    <row r="114" spans="1:6" x14ac:dyDescent="0.25">
      <c r="A114" s="5">
        <v>43621</v>
      </c>
      <c r="B114" s="2">
        <v>65.1614</v>
      </c>
      <c r="C114" s="2">
        <v>73.423900000000003</v>
      </c>
      <c r="D114" s="2">
        <v>0.60309500000000005</v>
      </c>
      <c r="E114" s="1">
        <v>1</v>
      </c>
      <c r="F114" s="1">
        <v>1</v>
      </c>
    </row>
    <row r="115" spans="1:6" x14ac:dyDescent="0.25">
      <c r="A115" s="5">
        <v>43622</v>
      </c>
      <c r="B115" s="2">
        <v>65.124300000000005</v>
      </c>
      <c r="C115" s="2">
        <v>73.369</v>
      </c>
      <c r="D115" s="2">
        <v>0.60158199999999995</v>
      </c>
      <c r="E115" s="1">
        <v>1</v>
      </c>
      <c r="F115" s="1">
        <v>1</v>
      </c>
    </row>
    <row r="116" spans="1:6" x14ac:dyDescent="0.25">
      <c r="A116" s="5">
        <v>43623</v>
      </c>
      <c r="B116" s="2">
        <v>65.233999999999995</v>
      </c>
      <c r="C116" s="2">
        <v>73.270799999999994</v>
      </c>
      <c r="D116" s="2">
        <v>0.60281799999999996</v>
      </c>
      <c r="E116" s="1">
        <v>1</v>
      </c>
      <c r="F116" s="1">
        <v>1</v>
      </c>
    </row>
    <row r="117" spans="1:6" x14ac:dyDescent="0.25">
      <c r="A117" s="5">
        <v>43624</v>
      </c>
      <c r="B117" s="2">
        <v>65.039500000000004</v>
      </c>
      <c r="C117" s="2">
        <v>73.260499999999993</v>
      </c>
      <c r="D117" s="2">
        <v>0.59946999999999995</v>
      </c>
      <c r="E117" s="1">
        <v>1</v>
      </c>
      <c r="F117" s="1">
        <v>1</v>
      </c>
    </row>
    <row r="118" spans="1:6" x14ac:dyDescent="0.25">
      <c r="A118" s="5">
        <v>43625</v>
      </c>
      <c r="B118" s="2"/>
      <c r="C118" s="2"/>
      <c r="D118" s="2"/>
      <c r="F118" s="1">
        <v>0</v>
      </c>
    </row>
    <row r="119" spans="1:6" x14ac:dyDescent="0.25">
      <c r="A119" s="5">
        <v>43627</v>
      </c>
      <c r="B119" s="2">
        <v>64.791899999999998</v>
      </c>
      <c r="C119" s="2">
        <v>73.214799999999997</v>
      </c>
      <c r="D119" s="2">
        <v>0.59636299999999998</v>
      </c>
      <c r="E119" s="1">
        <v>1</v>
      </c>
      <c r="F119" s="1">
        <v>1</v>
      </c>
    </row>
    <row r="120" spans="1:6" x14ac:dyDescent="0.25">
      <c r="A120" s="5">
        <v>43628</v>
      </c>
      <c r="B120" s="2">
        <v>64.515799999999999</v>
      </c>
      <c r="C120" s="2">
        <v>73.044799999999995</v>
      </c>
      <c r="D120" s="2">
        <v>0.59387699999999999</v>
      </c>
      <c r="E120" s="1">
        <v>1</v>
      </c>
      <c r="F120" s="1">
        <v>1</v>
      </c>
    </row>
    <row r="121" spans="1:6" x14ac:dyDescent="0.25">
      <c r="A121" s="5">
        <v>43629</v>
      </c>
      <c r="B121" s="2"/>
      <c r="C121" s="2"/>
      <c r="D121" s="2"/>
      <c r="F121" s="1">
        <v>0</v>
      </c>
    </row>
    <row r="122" spans="1:6" x14ac:dyDescent="0.25">
      <c r="A122" s="5">
        <v>43630</v>
      </c>
      <c r="B122" s="2">
        <v>64.631399999999999</v>
      </c>
      <c r="C122" s="2">
        <v>73.014099999999999</v>
      </c>
      <c r="D122" s="2">
        <v>0.59645099999999995</v>
      </c>
      <c r="E122" s="1">
        <v>1</v>
      </c>
      <c r="F122" s="1">
        <v>1</v>
      </c>
    </row>
    <row r="123" spans="1:6" x14ac:dyDescent="0.25">
      <c r="A123" s="5">
        <v>43631</v>
      </c>
      <c r="B123" s="2">
        <v>64.432599999999994</v>
      </c>
      <c r="C123" s="2">
        <v>72.699299999999994</v>
      </c>
      <c r="D123" s="2">
        <v>0.59541299999999997</v>
      </c>
      <c r="E123" s="1">
        <v>1</v>
      </c>
      <c r="F123" s="1">
        <v>1</v>
      </c>
    </row>
    <row r="124" spans="1:6" x14ac:dyDescent="0.25">
      <c r="A124" s="5">
        <v>43633</v>
      </c>
      <c r="B124" s="2"/>
      <c r="C124" s="2"/>
      <c r="D124" s="2"/>
      <c r="F124" s="1">
        <v>0</v>
      </c>
    </row>
    <row r="125" spans="1:6" x14ac:dyDescent="0.25">
      <c r="A125" s="5">
        <v>43634</v>
      </c>
      <c r="B125" s="2">
        <v>64.318700000000007</v>
      </c>
      <c r="C125" s="2">
        <v>72.107699999999994</v>
      </c>
      <c r="D125" s="2">
        <v>0.59228000000000003</v>
      </c>
      <c r="E125" s="1">
        <v>1</v>
      </c>
      <c r="F125" s="1">
        <v>1</v>
      </c>
    </row>
    <row r="126" spans="1:6" x14ac:dyDescent="0.25">
      <c r="A126" s="5">
        <v>43635</v>
      </c>
      <c r="B126" s="2">
        <v>64.3352</v>
      </c>
      <c r="C126" s="2">
        <v>72.229100000000003</v>
      </c>
      <c r="D126" s="2">
        <v>0.59396400000000005</v>
      </c>
      <c r="E126" s="1">
        <v>1</v>
      </c>
      <c r="F126" s="1">
        <v>1</v>
      </c>
    </row>
    <row r="127" spans="1:6" x14ac:dyDescent="0.25">
      <c r="A127" s="5">
        <v>43636</v>
      </c>
      <c r="B127" s="2">
        <v>63.979399999999998</v>
      </c>
      <c r="C127" s="2">
        <v>71.637699999999995</v>
      </c>
      <c r="D127" s="2">
        <v>0.59040599999999999</v>
      </c>
      <c r="E127" s="1">
        <v>1</v>
      </c>
      <c r="F127" s="1">
        <v>1</v>
      </c>
    </row>
    <row r="128" spans="1:6" x14ac:dyDescent="0.25">
      <c r="A128" s="5">
        <v>43637</v>
      </c>
      <c r="B128" s="2">
        <v>63.387700000000002</v>
      </c>
      <c r="C128" s="2">
        <v>71.545699999999997</v>
      </c>
      <c r="D128" s="2">
        <v>0.58842099999999997</v>
      </c>
      <c r="E128" s="1">
        <v>1</v>
      </c>
      <c r="F128" s="1">
        <v>1</v>
      </c>
    </row>
    <row r="129" spans="1:6" x14ac:dyDescent="0.25">
      <c r="A129" s="5">
        <v>43638</v>
      </c>
      <c r="B129" s="2">
        <v>63.1295</v>
      </c>
      <c r="C129" s="2">
        <v>71.349000000000004</v>
      </c>
      <c r="D129" s="2">
        <v>0.58793499999999999</v>
      </c>
      <c r="E129" s="1">
        <v>1</v>
      </c>
      <c r="F129" s="1">
        <v>1</v>
      </c>
    </row>
    <row r="130" spans="1:6" x14ac:dyDescent="0.25">
      <c r="A130" s="5">
        <v>43639</v>
      </c>
      <c r="B130" s="2"/>
      <c r="C130" s="2"/>
      <c r="D130" s="2"/>
      <c r="F130" s="1">
        <v>0</v>
      </c>
    </row>
    <row r="131" spans="1:6" x14ac:dyDescent="0.25">
      <c r="A131" s="5">
        <v>43641</v>
      </c>
      <c r="B131" s="2">
        <v>62.909500000000001</v>
      </c>
      <c r="C131" s="2">
        <v>71.597300000000004</v>
      </c>
      <c r="D131" s="2">
        <v>0.58572199999999996</v>
      </c>
      <c r="E131" s="1">
        <v>1</v>
      </c>
      <c r="F131" s="1">
        <v>1</v>
      </c>
    </row>
    <row r="132" spans="1:6" x14ac:dyDescent="0.25">
      <c r="A132" s="5">
        <v>43642</v>
      </c>
      <c r="B132" s="2">
        <v>62.5229</v>
      </c>
      <c r="C132" s="2">
        <v>71.232299999999995</v>
      </c>
      <c r="D132" s="2">
        <v>0.58418999999999999</v>
      </c>
      <c r="E132" s="1">
        <v>1</v>
      </c>
      <c r="F132" s="1">
        <v>1</v>
      </c>
    </row>
    <row r="133" spans="1:6" x14ac:dyDescent="0.25">
      <c r="A133" s="5">
        <v>43643</v>
      </c>
      <c r="B133" s="2">
        <v>62.808300000000003</v>
      </c>
      <c r="C133" s="2">
        <v>71.381600000000006</v>
      </c>
      <c r="D133" s="2">
        <v>0.58461700000000005</v>
      </c>
      <c r="E133" s="1">
        <v>1</v>
      </c>
      <c r="F133" s="1">
        <v>1</v>
      </c>
    </row>
    <row r="134" spans="1:6" x14ac:dyDescent="0.25">
      <c r="A134" s="5">
        <v>43644</v>
      </c>
      <c r="B134" s="2">
        <v>63.045200000000001</v>
      </c>
      <c r="C134" s="2">
        <v>71.663499999999999</v>
      </c>
      <c r="D134" s="2">
        <v>0.58377900000000005</v>
      </c>
      <c r="E134" s="1">
        <v>1</v>
      </c>
      <c r="F134" s="1">
        <v>1</v>
      </c>
    </row>
    <row r="135" spans="1:6" x14ac:dyDescent="0.25">
      <c r="A135" s="5">
        <v>43645</v>
      </c>
      <c r="B135" s="2">
        <v>63.075600000000001</v>
      </c>
      <c r="C135" s="2">
        <v>71.817899999999995</v>
      </c>
      <c r="D135" s="2">
        <v>0.58587800000000001</v>
      </c>
      <c r="E135" s="1">
        <v>1</v>
      </c>
      <c r="F135" s="1">
        <v>1</v>
      </c>
    </row>
    <row r="136" spans="1:6" x14ac:dyDescent="0.25">
      <c r="A136" s="5">
        <v>43646</v>
      </c>
      <c r="B136" s="2"/>
      <c r="C136" s="2"/>
      <c r="D136" s="2"/>
      <c r="F136" s="1">
        <v>0</v>
      </c>
    </row>
    <row r="137" spans="1:6" x14ac:dyDescent="0.25">
      <c r="A137" s="5">
        <v>43648</v>
      </c>
      <c r="B137" s="2">
        <v>63.054099999999998</v>
      </c>
      <c r="C137" s="2">
        <v>71.396199999999993</v>
      </c>
      <c r="D137" s="2">
        <v>0.58235099999999995</v>
      </c>
      <c r="E137" s="1">
        <v>1</v>
      </c>
      <c r="F137" s="1">
        <v>1</v>
      </c>
    </row>
    <row r="138" spans="1:6" x14ac:dyDescent="0.25">
      <c r="A138" s="5">
        <v>43649</v>
      </c>
      <c r="B138" s="2">
        <v>63.226500000000001</v>
      </c>
      <c r="C138" s="2">
        <v>71.408000000000001</v>
      </c>
      <c r="D138" s="2">
        <v>0.58415899999999998</v>
      </c>
      <c r="E138" s="1">
        <v>1</v>
      </c>
      <c r="F138" s="1">
        <v>1</v>
      </c>
    </row>
    <row r="139" spans="1:6" x14ac:dyDescent="0.25">
      <c r="A139" s="5">
        <v>43650</v>
      </c>
      <c r="B139" s="2">
        <v>63.495100000000001</v>
      </c>
      <c r="C139" s="2">
        <v>71.603399999999993</v>
      </c>
      <c r="D139" s="2">
        <v>0.589364</v>
      </c>
      <c r="E139" s="1">
        <v>1</v>
      </c>
      <c r="F139" s="1">
        <v>1</v>
      </c>
    </row>
    <row r="140" spans="1:6" x14ac:dyDescent="0.25">
      <c r="A140" s="5">
        <v>43651</v>
      </c>
      <c r="B140" s="2">
        <v>63.401299999999999</v>
      </c>
      <c r="C140" s="2">
        <v>71.542000000000002</v>
      </c>
      <c r="D140" s="2">
        <v>0.58811100000000005</v>
      </c>
      <c r="E140" s="1">
        <v>1</v>
      </c>
      <c r="F140" s="1">
        <v>1</v>
      </c>
    </row>
    <row r="141" spans="1:6" x14ac:dyDescent="0.25">
      <c r="A141" s="5">
        <v>43652</v>
      </c>
      <c r="B141" s="2">
        <v>63.584099999999999</v>
      </c>
      <c r="C141" s="2">
        <v>71.659300000000002</v>
      </c>
      <c r="D141" s="2">
        <v>0.58871399999999996</v>
      </c>
      <c r="E141" s="1">
        <v>1</v>
      </c>
      <c r="F141" s="1">
        <v>1</v>
      </c>
    </row>
    <row r="142" spans="1:6" x14ac:dyDescent="0.25">
      <c r="A142" s="5">
        <v>43655</v>
      </c>
      <c r="B142" s="2">
        <v>63.869900000000001</v>
      </c>
      <c r="C142" s="2">
        <v>71.706699999999998</v>
      </c>
      <c r="D142" s="2">
        <v>0.58950499999999995</v>
      </c>
      <c r="E142" s="1">
        <v>1</v>
      </c>
      <c r="F142" s="1">
        <v>1</v>
      </c>
    </row>
    <row r="143" spans="1:6" x14ac:dyDescent="0.25">
      <c r="A143" s="5">
        <v>43656</v>
      </c>
      <c r="B143" s="2">
        <v>63.765999999999998</v>
      </c>
      <c r="C143" s="2">
        <v>71.462599999999995</v>
      </c>
      <c r="D143" s="2">
        <v>0.58573500000000001</v>
      </c>
      <c r="E143" s="1">
        <v>1</v>
      </c>
      <c r="F143" s="1">
        <v>1</v>
      </c>
    </row>
    <row r="144" spans="1:6" x14ac:dyDescent="0.25">
      <c r="A144" s="5">
        <v>43657</v>
      </c>
      <c r="B144" s="2">
        <v>63.7988</v>
      </c>
      <c r="C144" s="2">
        <v>71.563100000000006</v>
      </c>
      <c r="D144" s="2">
        <v>0.58576700000000004</v>
      </c>
      <c r="E144" s="1">
        <v>1</v>
      </c>
      <c r="F144" s="1">
        <v>1</v>
      </c>
    </row>
    <row r="145" spans="1:6" x14ac:dyDescent="0.25">
      <c r="A145" s="5">
        <v>43658</v>
      </c>
      <c r="B145" s="2">
        <v>62.994399999999999</v>
      </c>
      <c r="C145" s="2">
        <v>71.007300000000001</v>
      </c>
      <c r="D145" s="2">
        <v>0.58303899999999997</v>
      </c>
      <c r="E145" s="1">
        <v>1</v>
      </c>
      <c r="F145" s="1">
        <v>1</v>
      </c>
    </row>
    <row r="146" spans="1:6" x14ac:dyDescent="0.25">
      <c r="A146" s="5">
        <v>43659</v>
      </c>
      <c r="B146" s="2">
        <v>63.020400000000002</v>
      </c>
      <c r="C146" s="2">
        <v>71.011399999999995</v>
      </c>
      <c r="D146" s="2">
        <v>0.58182500000000004</v>
      </c>
      <c r="E146" s="1">
        <v>1</v>
      </c>
      <c r="F146" s="1">
        <v>1</v>
      </c>
    </row>
    <row r="147" spans="1:6" x14ac:dyDescent="0.25">
      <c r="A147" s="5">
        <v>43662</v>
      </c>
      <c r="B147" s="2">
        <v>62.828000000000003</v>
      </c>
      <c r="C147" s="2">
        <v>70.857399999999998</v>
      </c>
      <c r="D147" s="2">
        <v>0.58244200000000002</v>
      </c>
      <c r="E147" s="1">
        <v>1</v>
      </c>
      <c r="F147" s="1">
        <v>1</v>
      </c>
    </row>
    <row r="148" spans="1:6" x14ac:dyDescent="0.25">
      <c r="A148" s="5">
        <v>43663</v>
      </c>
      <c r="B148" s="2">
        <v>62.812899999999999</v>
      </c>
      <c r="C148" s="2">
        <v>70.677099999999996</v>
      </c>
      <c r="D148" s="2">
        <v>0.58141299999999996</v>
      </c>
      <c r="E148" s="1">
        <v>1</v>
      </c>
      <c r="F148" s="1">
        <v>1</v>
      </c>
    </row>
    <row r="149" spans="1:6" x14ac:dyDescent="0.25">
      <c r="A149" s="5">
        <v>43664</v>
      </c>
      <c r="B149" s="2">
        <v>62.945099999999996</v>
      </c>
      <c r="C149" s="2">
        <v>70.555199999999999</v>
      </c>
      <c r="D149" s="2">
        <v>0.58139799999999997</v>
      </c>
      <c r="E149" s="1">
        <v>1</v>
      </c>
      <c r="F149" s="1">
        <v>1</v>
      </c>
    </row>
    <row r="150" spans="1:6" x14ac:dyDescent="0.25">
      <c r="A150" s="5">
        <v>43665</v>
      </c>
      <c r="B150" s="2">
        <v>62.828600000000002</v>
      </c>
      <c r="C150" s="2">
        <v>70.606800000000007</v>
      </c>
      <c r="D150" s="2">
        <v>0.58317699999999995</v>
      </c>
      <c r="E150" s="1">
        <v>1</v>
      </c>
      <c r="F150" s="1">
        <v>1</v>
      </c>
    </row>
    <row r="151" spans="1:6" x14ac:dyDescent="0.25">
      <c r="A151" s="5">
        <v>43666</v>
      </c>
      <c r="B151" s="2">
        <v>62.866599999999998</v>
      </c>
      <c r="C151" s="2">
        <v>70.7941</v>
      </c>
      <c r="D151" s="2">
        <v>0.58382800000000001</v>
      </c>
      <c r="E151" s="1">
        <v>1</v>
      </c>
      <c r="F151" s="1">
        <v>1</v>
      </c>
    </row>
    <row r="152" spans="1:6" x14ac:dyDescent="0.25">
      <c r="A152" s="5">
        <v>43667</v>
      </c>
      <c r="B152" s="2"/>
      <c r="C152" s="2"/>
      <c r="D152" s="2"/>
      <c r="F152" s="1">
        <v>0</v>
      </c>
    </row>
    <row r="153" spans="1:6" x14ac:dyDescent="0.25">
      <c r="A153" s="5">
        <v>43669</v>
      </c>
      <c r="B153" s="2">
        <v>62.977600000000002</v>
      </c>
      <c r="C153" s="2">
        <v>70.654600000000002</v>
      </c>
      <c r="D153" s="2">
        <v>0.58396400000000004</v>
      </c>
      <c r="E153" s="1">
        <v>1</v>
      </c>
      <c r="F153" s="1">
        <v>1</v>
      </c>
    </row>
    <row r="154" spans="1:6" x14ac:dyDescent="0.25">
      <c r="A154" s="5">
        <v>43670</v>
      </c>
      <c r="B154" s="2">
        <v>63.128999999999998</v>
      </c>
      <c r="C154" s="2">
        <v>70.635000000000005</v>
      </c>
      <c r="D154" s="2">
        <v>0.58374400000000004</v>
      </c>
      <c r="E154" s="1">
        <v>1</v>
      </c>
      <c r="F154" s="1">
        <v>1</v>
      </c>
    </row>
    <row r="155" spans="1:6" x14ac:dyDescent="0.25">
      <c r="A155" s="5">
        <v>43671</v>
      </c>
      <c r="B155" s="2">
        <v>63.116199999999999</v>
      </c>
      <c r="C155" s="2">
        <v>70.324100000000001</v>
      </c>
      <c r="D155" s="2">
        <v>0.58416599999999996</v>
      </c>
      <c r="E155" s="1">
        <v>1</v>
      </c>
      <c r="F155" s="1">
        <v>1</v>
      </c>
    </row>
    <row r="156" spans="1:6" x14ac:dyDescent="0.25">
      <c r="A156" s="5">
        <v>43672</v>
      </c>
      <c r="B156" s="2">
        <v>63.157200000000003</v>
      </c>
      <c r="C156" s="2">
        <v>70.293999999999997</v>
      </c>
      <c r="D156" s="2">
        <v>0.58427499999999999</v>
      </c>
      <c r="E156" s="1">
        <v>1</v>
      </c>
      <c r="F156" s="1">
        <v>1</v>
      </c>
    </row>
    <row r="157" spans="1:6" x14ac:dyDescent="0.25">
      <c r="A157" s="5">
        <v>43673</v>
      </c>
      <c r="B157" s="2">
        <v>63.127099999999999</v>
      </c>
      <c r="C157" s="2">
        <v>70.311000000000007</v>
      </c>
      <c r="D157" s="2">
        <v>0.58093300000000003</v>
      </c>
      <c r="E157" s="1">
        <v>1</v>
      </c>
      <c r="F157" s="1">
        <v>1</v>
      </c>
    </row>
    <row r="158" spans="1:6" x14ac:dyDescent="0.25">
      <c r="A158" s="5">
        <v>43676</v>
      </c>
      <c r="B158" s="2">
        <v>63.521000000000001</v>
      </c>
      <c r="C158" s="2">
        <v>70.6417</v>
      </c>
      <c r="D158" s="2">
        <v>0.58450400000000002</v>
      </c>
      <c r="E158" s="1">
        <v>1</v>
      </c>
      <c r="F158" s="1">
        <v>1</v>
      </c>
    </row>
    <row r="159" spans="1:6" x14ac:dyDescent="0.25">
      <c r="A159" s="5">
        <v>43677</v>
      </c>
      <c r="B159" s="2">
        <v>63.379100000000001</v>
      </c>
      <c r="C159" s="2">
        <v>70.597999999999999</v>
      </c>
      <c r="D159" s="2">
        <v>0.58370900000000003</v>
      </c>
      <c r="E159" s="1">
        <v>1</v>
      </c>
      <c r="F159" s="1">
        <v>1</v>
      </c>
    </row>
    <row r="160" spans="1:6" x14ac:dyDescent="0.25">
      <c r="A160" s="5">
        <v>43678</v>
      </c>
      <c r="B160" s="2">
        <v>63.417200000000001</v>
      </c>
      <c r="C160" s="2">
        <v>70.735500000000002</v>
      </c>
      <c r="D160" s="2">
        <v>0.58413999999999999</v>
      </c>
      <c r="E160" s="1">
        <v>1</v>
      </c>
      <c r="F160" s="1">
        <v>1</v>
      </c>
    </row>
    <row r="161" spans="1:6" x14ac:dyDescent="0.25">
      <c r="A161" s="5">
        <v>43679</v>
      </c>
      <c r="B161" s="2">
        <v>63.834000000000003</v>
      </c>
      <c r="C161" s="2">
        <v>70.472700000000003</v>
      </c>
      <c r="D161" s="2">
        <v>0.58517699999999995</v>
      </c>
      <c r="E161" s="1">
        <v>1</v>
      </c>
      <c r="F161" s="1">
        <v>1</v>
      </c>
    </row>
    <row r="162" spans="1:6" x14ac:dyDescent="0.25">
      <c r="A162" s="5">
        <v>43680</v>
      </c>
      <c r="B162" s="2">
        <v>64.642300000000006</v>
      </c>
      <c r="C162" s="2">
        <v>71.707700000000003</v>
      </c>
      <c r="D162" s="2">
        <v>0.60438800000000004</v>
      </c>
      <c r="E162" s="1">
        <v>1</v>
      </c>
      <c r="F162" s="1">
        <v>1</v>
      </c>
    </row>
    <row r="163" spans="1:6" x14ac:dyDescent="0.25">
      <c r="A163" s="5">
        <v>43682</v>
      </c>
      <c r="B163" s="2"/>
      <c r="C163" s="2"/>
      <c r="D163" s="2"/>
      <c r="F163" s="1">
        <v>0</v>
      </c>
    </row>
    <row r="164" spans="1:6" x14ac:dyDescent="0.25">
      <c r="A164" s="5">
        <v>43683</v>
      </c>
      <c r="B164" s="2">
        <v>65.054599999999994</v>
      </c>
      <c r="C164" s="2">
        <v>72.373199999999997</v>
      </c>
      <c r="D164" s="2">
        <v>0.61398299999999995</v>
      </c>
      <c r="E164" s="1">
        <v>1</v>
      </c>
      <c r="F164" s="1">
        <v>1</v>
      </c>
    </row>
    <row r="165" spans="1:6" x14ac:dyDescent="0.25">
      <c r="A165" s="5">
        <v>43684</v>
      </c>
      <c r="B165" s="2">
        <v>65.203000000000003</v>
      </c>
      <c r="C165" s="2">
        <v>73.072999999999993</v>
      </c>
      <c r="D165" s="2">
        <v>0.61237799999999998</v>
      </c>
      <c r="E165" s="1">
        <v>1</v>
      </c>
      <c r="F165" s="1">
        <v>1</v>
      </c>
    </row>
    <row r="166" spans="1:6" x14ac:dyDescent="0.25">
      <c r="A166" s="5">
        <v>43685</v>
      </c>
      <c r="B166" s="2">
        <v>65.093199999999996</v>
      </c>
      <c r="C166" s="2">
        <v>72.891400000000004</v>
      </c>
      <c r="D166" s="2">
        <v>0.61267099999999997</v>
      </c>
      <c r="E166" s="1">
        <v>1</v>
      </c>
      <c r="F166" s="1">
        <v>1</v>
      </c>
    </row>
    <row r="167" spans="1:6" x14ac:dyDescent="0.25">
      <c r="A167" s="5">
        <v>43686</v>
      </c>
      <c r="B167" s="2">
        <v>65.129900000000006</v>
      </c>
      <c r="C167" s="2">
        <v>73.043199999999999</v>
      </c>
      <c r="D167" s="2">
        <v>0.61394099999999996</v>
      </c>
      <c r="E167" s="1">
        <v>1</v>
      </c>
      <c r="F167" s="1">
        <v>1</v>
      </c>
    </row>
    <row r="168" spans="1:6" x14ac:dyDescent="0.25">
      <c r="A168" s="5">
        <v>43687</v>
      </c>
      <c r="B168" s="2">
        <v>65.254300000000001</v>
      </c>
      <c r="C168" s="2">
        <v>73.019599999999997</v>
      </c>
      <c r="D168" s="2">
        <v>0.61578100000000002</v>
      </c>
      <c r="E168" s="1">
        <v>1</v>
      </c>
      <c r="F168" s="1">
        <v>1</v>
      </c>
    </row>
    <row r="169" spans="1:6" x14ac:dyDescent="0.25">
      <c r="A169" s="5">
        <v>43688</v>
      </c>
      <c r="B169" s="2"/>
      <c r="C169" s="2"/>
      <c r="D169" s="2"/>
      <c r="F169" s="1">
        <v>0</v>
      </c>
    </row>
    <row r="170" spans="1:6" x14ac:dyDescent="0.25">
      <c r="A170" s="5">
        <v>43689</v>
      </c>
      <c r="B170" s="2"/>
      <c r="C170" s="2"/>
      <c r="D170" s="2"/>
      <c r="F170" s="1">
        <v>0</v>
      </c>
    </row>
    <row r="171" spans="1:6" x14ac:dyDescent="0.25">
      <c r="A171" s="5">
        <v>43690</v>
      </c>
      <c r="B171" s="2">
        <v>65.428700000000006</v>
      </c>
      <c r="C171" s="2">
        <v>73.123099999999994</v>
      </c>
      <c r="D171" s="2">
        <v>0.62135499999999999</v>
      </c>
      <c r="E171" s="1">
        <v>1</v>
      </c>
      <c r="F171" s="1">
        <v>1</v>
      </c>
    </row>
    <row r="172" spans="1:6" x14ac:dyDescent="0.25">
      <c r="A172" s="5">
        <v>43691</v>
      </c>
      <c r="B172" s="2">
        <v>65.601699999999994</v>
      </c>
      <c r="C172" s="2">
        <v>73.414900000000003</v>
      </c>
      <c r="D172" s="2">
        <v>0.62338300000000002</v>
      </c>
      <c r="E172" s="1">
        <v>1</v>
      </c>
      <c r="F172" s="1">
        <v>1</v>
      </c>
    </row>
    <row r="173" spans="1:6" x14ac:dyDescent="0.25">
      <c r="A173" s="5">
        <v>43692</v>
      </c>
      <c r="B173" s="2">
        <v>65.203199999999995</v>
      </c>
      <c r="C173" s="2">
        <v>72.903700000000001</v>
      </c>
      <c r="D173" s="2">
        <v>0.61284099999999997</v>
      </c>
      <c r="E173" s="1">
        <v>1</v>
      </c>
      <c r="F173" s="1">
        <v>1</v>
      </c>
    </row>
    <row r="174" spans="1:6" x14ac:dyDescent="0.25">
      <c r="A174" s="5">
        <v>43693</v>
      </c>
      <c r="B174" s="2">
        <v>65.890699999999995</v>
      </c>
      <c r="C174" s="2">
        <v>73.454999999999998</v>
      </c>
      <c r="D174" s="2">
        <v>0.62035200000000001</v>
      </c>
      <c r="E174" s="1">
        <v>1</v>
      </c>
      <c r="F174" s="1">
        <v>1</v>
      </c>
    </row>
    <row r="175" spans="1:6" x14ac:dyDescent="0.25">
      <c r="A175" s="5">
        <v>43694</v>
      </c>
      <c r="B175" s="2">
        <v>65.996099999999998</v>
      </c>
      <c r="C175" s="2">
        <v>73.222700000000003</v>
      </c>
      <c r="D175" s="2">
        <v>0.62169600000000003</v>
      </c>
      <c r="E175" s="1">
        <v>1</v>
      </c>
      <c r="F175" s="1">
        <v>1</v>
      </c>
    </row>
    <row r="176" spans="1:6" x14ac:dyDescent="0.25">
      <c r="A176" s="5">
        <v>43695</v>
      </c>
      <c r="B176" s="2"/>
      <c r="C176" s="2"/>
      <c r="D176" s="2"/>
      <c r="F176" s="1">
        <v>0</v>
      </c>
    </row>
    <row r="177" spans="1:6" x14ac:dyDescent="0.25">
      <c r="A177" s="5">
        <v>43696</v>
      </c>
      <c r="B177" s="2"/>
      <c r="C177" s="2"/>
      <c r="D177" s="2"/>
      <c r="F177" s="1">
        <v>0</v>
      </c>
    </row>
    <row r="178" spans="1:6" x14ac:dyDescent="0.25">
      <c r="A178" s="5">
        <v>43697</v>
      </c>
      <c r="B178" s="2">
        <v>66.608199999999997</v>
      </c>
      <c r="C178" s="2">
        <v>73.948400000000007</v>
      </c>
      <c r="D178" s="2">
        <v>0.62492999999999999</v>
      </c>
      <c r="E178" s="1">
        <v>1</v>
      </c>
      <c r="F178" s="1">
        <v>1</v>
      </c>
    </row>
    <row r="179" spans="1:6" x14ac:dyDescent="0.25">
      <c r="A179" s="5">
        <v>43698</v>
      </c>
      <c r="B179" s="2">
        <v>66.784000000000006</v>
      </c>
      <c r="C179" s="2">
        <v>73.976600000000005</v>
      </c>
      <c r="D179" s="2">
        <v>0.62746299999999999</v>
      </c>
      <c r="E179" s="1">
        <v>1</v>
      </c>
      <c r="F179" s="1">
        <v>1</v>
      </c>
    </row>
    <row r="180" spans="1:6" x14ac:dyDescent="0.25">
      <c r="A180" s="5">
        <v>43699</v>
      </c>
      <c r="B180" s="2">
        <v>66.263000000000005</v>
      </c>
      <c r="C180" s="2">
        <v>73.498900000000006</v>
      </c>
      <c r="D180" s="2">
        <v>0.62201300000000004</v>
      </c>
      <c r="E180" s="1">
        <v>1</v>
      </c>
      <c r="F180" s="1">
        <v>1</v>
      </c>
    </row>
    <row r="181" spans="1:6" x14ac:dyDescent="0.25">
      <c r="A181" s="5">
        <v>43700</v>
      </c>
      <c r="B181" s="2">
        <v>65.619600000000005</v>
      </c>
      <c r="C181" s="2">
        <v>72.831199999999995</v>
      </c>
      <c r="D181" s="2">
        <v>0.61669700000000005</v>
      </c>
      <c r="E181" s="1">
        <v>1</v>
      </c>
      <c r="F181" s="1">
        <v>1</v>
      </c>
    </row>
    <row r="182" spans="1:6" x14ac:dyDescent="0.25">
      <c r="A182" s="5">
        <v>43701</v>
      </c>
      <c r="B182" s="2">
        <v>65.604600000000005</v>
      </c>
      <c r="C182" s="2">
        <v>72.624300000000005</v>
      </c>
      <c r="D182" s="2">
        <v>0.61534100000000003</v>
      </c>
      <c r="E182" s="1">
        <v>1</v>
      </c>
      <c r="F182" s="1">
        <v>1</v>
      </c>
    </row>
    <row r="183" spans="1:6" x14ac:dyDescent="0.25">
      <c r="A183" s="5">
        <v>43704</v>
      </c>
      <c r="B183" s="2">
        <v>65.973500000000001</v>
      </c>
      <c r="C183" s="2">
        <v>73.395499999999998</v>
      </c>
      <c r="D183" s="2">
        <v>0.62336199999999997</v>
      </c>
      <c r="E183" s="1">
        <v>1</v>
      </c>
      <c r="F183" s="1">
        <v>1</v>
      </c>
    </row>
    <row r="184" spans="1:6" x14ac:dyDescent="0.25">
      <c r="A184" s="5">
        <v>43705</v>
      </c>
      <c r="B184" s="2">
        <v>66.260800000000003</v>
      </c>
      <c r="C184" s="2">
        <v>73.609099999999998</v>
      </c>
      <c r="D184" s="2">
        <v>0.62619499999999995</v>
      </c>
      <c r="E184" s="1">
        <v>1</v>
      </c>
      <c r="F184" s="1">
        <v>1</v>
      </c>
    </row>
    <row r="185" spans="1:6" x14ac:dyDescent="0.25">
      <c r="A185" s="5">
        <v>43706</v>
      </c>
      <c r="B185" s="2">
        <v>66.412700000000001</v>
      </c>
      <c r="C185" s="2">
        <v>73.658299999999997</v>
      </c>
      <c r="D185" s="2">
        <v>0.62786799999999998</v>
      </c>
      <c r="E185" s="1">
        <v>1</v>
      </c>
      <c r="F185" s="1">
        <v>1</v>
      </c>
    </row>
    <row r="186" spans="1:6" x14ac:dyDescent="0.25">
      <c r="A186" s="5">
        <v>43707</v>
      </c>
      <c r="B186" s="2">
        <v>66.747100000000003</v>
      </c>
      <c r="C186" s="2">
        <v>73.955799999999996</v>
      </c>
      <c r="D186" s="2">
        <v>0.62853300000000001</v>
      </c>
      <c r="E186" s="1">
        <v>1</v>
      </c>
      <c r="F186" s="1">
        <v>1</v>
      </c>
    </row>
    <row r="187" spans="1:6" x14ac:dyDescent="0.25">
      <c r="A187" s="5">
        <v>43708</v>
      </c>
      <c r="B187" s="2">
        <v>66.489699999999999</v>
      </c>
      <c r="C187" s="2">
        <v>73.384699999999995</v>
      </c>
      <c r="D187" s="2">
        <v>0.62487400000000004</v>
      </c>
      <c r="E187" s="1">
        <v>1</v>
      </c>
      <c r="F187" s="1">
        <v>1</v>
      </c>
    </row>
    <row r="188" spans="1:6" x14ac:dyDescent="0.25">
      <c r="A188" s="5">
        <v>43709</v>
      </c>
      <c r="B188" s="2"/>
      <c r="C188" s="2"/>
      <c r="D188" s="2"/>
      <c r="F188" s="1">
        <v>0</v>
      </c>
    </row>
    <row r="189" spans="1:6" x14ac:dyDescent="0.25">
      <c r="A189" s="5">
        <v>43711</v>
      </c>
      <c r="B189" s="2">
        <v>66.623500000000007</v>
      </c>
      <c r="C189" s="2">
        <v>73.172600000000003</v>
      </c>
      <c r="D189" s="2">
        <v>0.62689700000000004</v>
      </c>
      <c r="E189" s="1">
        <v>1</v>
      </c>
      <c r="F189" s="1">
        <v>1</v>
      </c>
    </row>
    <row r="190" spans="1:6" x14ac:dyDescent="0.25">
      <c r="A190" s="5">
        <v>43712</v>
      </c>
      <c r="B190" s="2">
        <v>66.907200000000003</v>
      </c>
      <c r="C190" s="2">
        <v>73.203199999999995</v>
      </c>
      <c r="D190" s="2">
        <v>0.63081299999999996</v>
      </c>
      <c r="E190" s="1">
        <v>1</v>
      </c>
      <c r="F190" s="1">
        <v>1</v>
      </c>
    </row>
    <row r="191" spans="1:6" x14ac:dyDescent="0.25">
      <c r="A191" s="5">
        <v>43713</v>
      </c>
      <c r="B191" s="2">
        <v>66.500200000000007</v>
      </c>
      <c r="C191" s="2">
        <v>73.063800000000001</v>
      </c>
      <c r="D191" s="2">
        <v>0.62609000000000004</v>
      </c>
      <c r="E191" s="1">
        <v>1</v>
      </c>
      <c r="F191" s="1">
        <v>1</v>
      </c>
    </row>
    <row r="192" spans="1:6" x14ac:dyDescent="0.25">
      <c r="A192" s="5">
        <v>43714</v>
      </c>
      <c r="B192" s="2">
        <v>66.052800000000005</v>
      </c>
      <c r="C192" s="2">
        <v>72.876099999999994</v>
      </c>
      <c r="D192" s="2">
        <v>0.62036000000000002</v>
      </c>
      <c r="E192" s="1">
        <v>1</v>
      </c>
      <c r="F192" s="1">
        <v>1</v>
      </c>
    </row>
    <row r="193" spans="1:6" x14ac:dyDescent="0.25">
      <c r="A193" s="5">
        <v>43715</v>
      </c>
      <c r="B193" s="2">
        <v>65.998099999999994</v>
      </c>
      <c r="C193" s="2">
        <v>72.888300000000001</v>
      </c>
      <c r="D193" s="2">
        <v>0.61660300000000001</v>
      </c>
      <c r="E193" s="1">
        <v>1</v>
      </c>
      <c r="F193" s="1">
        <v>1</v>
      </c>
    </row>
    <row r="194" spans="1:6" x14ac:dyDescent="0.25">
      <c r="A194" s="5">
        <v>43716</v>
      </c>
      <c r="B194" s="2"/>
      <c r="C194" s="2"/>
      <c r="D194" s="2"/>
      <c r="F194" s="1">
        <v>0</v>
      </c>
    </row>
    <row r="195" spans="1:6" x14ac:dyDescent="0.25">
      <c r="A195" s="5">
        <v>43718</v>
      </c>
      <c r="B195" s="2">
        <v>65.569800000000001</v>
      </c>
      <c r="C195" s="2">
        <v>72.33</v>
      </c>
      <c r="D195" s="2">
        <v>0.61300200000000005</v>
      </c>
      <c r="E195" s="1">
        <v>1</v>
      </c>
      <c r="F195" s="1">
        <v>1</v>
      </c>
    </row>
    <row r="196" spans="1:6" x14ac:dyDescent="0.25">
      <c r="A196" s="5">
        <v>43719</v>
      </c>
      <c r="B196" s="2">
        <v>65.439300000000003</v>
      </c>
      <c r="C196" s="2">
        <v>72.303899999999999</v>
      </c>
      <c r="D196" s="2">
        <v>0.61007100000000003</v>
      </c>
      <c r="E196" s="1">
        <v>1</v>
      </c>
      <c r="F196" s="1">
        <v>1</v>
      </c>
    </row>
    <row r="197" spans="1:6" x14ac:dyDescent="0.25">
      <c r="A197" s="5">
        <v>43720</v>
      </c>
      <c r="B197" s="2">
        <v>65.432100000000005</v>
      </c>
      <c r="C197" s="2">
        <v>72.224000000000004</v>
      </c>
      <c r="D197" s="2">
        <v>0.60711800000000005</v>
      </c>
      <c r="E197" s="1">
        <v>1</v>
      </c>
      <c r="F197" s="1">
        <v>1</v>
      </c>
    </row>
    <row r="198" spans="1:6" x14ac:dyDescent="0.25">
      <c r="A198" s="5">
        <v>43721</v>
      </c>
      <c r="B198" s="2">
        <v>65.190899999999999</v>
      </c>
      <c r="C198" s="2">
        <v>71.827299999999994</v>
      </c>
      <c r="D198" s="2">
        <v>0.604375</v>
      </c>
      <c r="E198" s="1">
        <v>1</v>
      </c>
      <c r="F198" s="1">
        <v>1</v>
      </c>
    </row>
    <row r="199" spans="1:6" x14ac:dyDescent="0.25">
      <c r="A199" s="5">
        <v>43722</v>
      </c>
      <c r="B199" s="2">
        <v>64.471100000000007</v>
      </c>
      <c r="C199" s="2">
        <v>71.530699999999996</v>
      </c>
      <c r="D199" s="2">
        <v>0.59692699999999999</v>
      </c>
      <c r="E199" s="1">
        <v>1</v>
      </c>
      <c r="F199" s="1">
        <v>1</v>
      </c>
    </row>
    <row r="200" spans="1:6" x14ac:dyDescent="0.25">
      <c r="A200" s="5">
        <v>43723</v>
      </c>
      <c r="B200" s="2"/>
      <c r="C200" s="2"/>
      <c r="D200" s="2"/>
      <c r="F200" s="1">
        <v>0</v>
      </c>
    </row>
    <row r="201" spans="1:6" x14ac:dyDescent="0.25">
      <c r="A201" s="5">
        <v>43725</v>
      </c>
      <c r="B201" s="2">
        <v>63.827199999999998</v>
      </c>
      <c r="C201" s="2">
        <v>70.669499999999999</v>
      </c>
      <c r="D201" s="2">
        <v>0.59156799999999998</v>
      </c>
      <c r="E201" s="1">
        <v>1</v>
      </c>
      <c r="F201" s="1">
        <v>1</v>
      </c>
    </row>
    <row r="202" spans="1:6" x14ac:dyDescent="0.25">
      <c r="A202" s="5">
        <v>43726</v>
      </c>
      <c r="B202" s="2">
        <v>64.121300000000005</v>
      </c>
      <c r="C202" s="2">
        <v>70.603999999999999</v>
      </c>
      <c r="D202" s="2">
        <v>0.59278299999999995</v>
      </c>
      <c r="E202" s="1">
        <v>1</v>
      </c>
      <c r="F202" s="1">
        <v>1</v>
      </c>
    </row>
    <row r="203" spans="1:6" x14ac:dyDescent="0.25">
      <c r="A203" s="5">
        <v>43727</v>
      </c>
      <c r="B203" s="2">
        <v>64.429000000000002</v>
      </c>
      <c r="C203" s="2">
        <v>71.239099999999993</v>
      </c>
      <c r="D203" s="2">
        <v>0.59548999999999996</v>
      </c>
      <c r="E203" s="1">
        <v>1</v>
      </c>
      <c r="F203" s="1">
        <v>1</v>
      </c>
    </row>
    <row r="204" spans="1:6" x14ac:dyDescent="0.25">
      <c r="A204" s="5">
        <v>43728</v>
      </c>
      <c r="B204" s="2">
        <v>64.219899999999996</v>
      </c>
      <c r="C204" s="2">
        <v>70.937299999999993</v>
      </c>
      <c r="D204" s="2">
        <v>0.59438100000000005</v>
      </c>
      <c r="E204" s="1">
        <v>1</v>
      </c>
      <c r="F204" s="1">
        <v>1</v>
      </c>
    </row>
    <row r="205" spans="1:6" x14ac:dyDescent="0.25">
      <c r="A205" s="5">
        <v>43729</v>
      </c>
      <c r="B205" s="2">
        <v>63.848700000000001</v>
      </c>
      <c r="C205" s="2">
        <v>70.597499999999997</v>
      </c>
      <c r="D205" s="2">
        <v>0.59143800000000002</v>
      </c>
      <c r="E205" s="1">
        <v>1</v>
      </c>
      <c r="F205" s="1">
        <v>1</v>
      </c>
    </row>
    <row r="206" spans="1:6" x14ac:dyDescent="0.25">
      <c r="A206" s="5">
        <v>43730</v>
      </c>
      <c r="B206" s="2"/>
      <c r="C206" s="2"/>
      <c r="D206" s="2"/>
      <c r="F206" s="1">
        <v>0</v>
      </c>
    </row>
    <row r="207" spans="1:6" x14ac:dyDescent="0.25">
      <c r="A207" s="5">
        <v>43732</v>
      </c>
      <c r="B207" s="2">
        <v>63.945300000000003</v>
      </c>
      <c r="C207" s="2">
        <v>70.275899999999993</v>
      </c>
      <c r="D207" s="2">
        <v>0.59475699999999998</v>
      </c>
      <c r="E207" s="1">
        <v>1</v>
      </c>
      <c r="F207" s="1">
        <v>1</v>
      </c>
    </row>
    <row r="208" spans="1:6" x14ac:dyDescent="0.25">
      <c r="A208" s="5">
        <v>43733</v>
      </c>
      <c r="B208" s="2">
        <v>63.706000000000003</v>
      </c>
      <c r="C208" s="2">
        <v>70.019300000000001</v>
      </c>
      <c r="D208" s="2">
        <v>0.59181600000000001</v>
      </c>
      <c r="E208" s="1">
        <v>1</v>
      </c>
      <c r="F208" s="1">
        <v>1</v>
      </c>
    </row>
    <row r="209" spans="1:6" x14ac:dyDescent="0.25">
      <c r="A209" s="5">
        <v>43734</v>
      </c>
      <c r="B209" s="2">
        <v>64.187299999999993</v>
      </c>
      <c r="C209" s="2">
        <v>70.586799999999997</v>
      </c>
      <c r="D209" s="2">
        <v>0.59795299999999996</v>
      </c>
      <c r="E209" s="1">
        <v>1</v>
      </c>
      <c r="F209" s="1">
        <v>1</v>
      </c>
    </row>
    <row r="210" spans="1:6" x14ac:dyDescent="0.25">
      <c r="A210" s="5">
        <v>43735</v>
      </c>
      <c r="B210" s="2">
        <v>64.288799999999995</v>
      </c>
      <c r="C210" s="2">
        <v>70.383399999999995</v>
      </c>
      <c r="D210" s="2">
        <v>0.59728499999999995</v>
      </c>
      <c r="E210" s="1">
        <v>1</v>
      </c>
      <c r="F210" s="1">
        <v>1</v>
      </c>
    </row>
    <row r="211" spans="1:6" x14ac:dyDescent="0.25">
      <c r="A211" s="5">
        <v>43736</v>
      </c>
      <c r="B211" s="2">
        <v>64.415599999999998</v>
      </c>
      <c r="C211" s="2">
        <v>70.316100000000006</v>
      </c>
      <c r="D211" s="2">
        <v>0.59707699999999997</v>
      </c>
      <c r="E211" s="1">
        <v>1</v>
      </c>
      <c r="F211" s="1">
        <v>1</v>
      </c>
    </row>
    <row r="212" spans="1:6" x14ac:dyDescent="0.25">
      <c r="A212" s="5">
        <v>43739</v>
      </c>
      <c r="B212" s="2">
        <v>64.640699999999995</v>
      </c>
      <c r="C212" s="2">
        <v>70.716899999999995</v>
      </c>
      <c r="D212" s="2">
        <v>0.59919100000000003</v>
      </c>
      <c r="E212" s="1">
        <v>1</v>
      </c>
      <c r="F212" s="1">
        <v>1</v>
      </c>
    </row>
    <row r="213" spans="1:6" x14ac:dyDescent="0.25">
      <c r="A213" s="5">
        <v>43740</v>
      </c>
      <c r="B213" s="2">
        <v>65.066999999999993</v>
      </c>
      <c r="C213" s="2">
        <v>70.844899999999996</v>
      </c>
      <c r="D213" s="2">
        <v>0.60033199999999998</v>
      </c>
      <c r="E213" s="1">
        <v>1</v>
      </c>
      <c r="F213" s="1">
        <v>1</v>
      </c>
    </row>
    <row r="214" spans="1:6" x14ac:dyDescent="0.25">
      <c r="A214" s="5">
        <v>43741</v>
      </c>
      <c r="B214" s="2">
        <v>65.439899999999994</v>
      </c>
      <c r="C214" s="2">
        <v>71.466899999999995</v>
      </c>
      <c r="D214" s="2">
        <v>0.60764099999999999</v>
      </c>
      <c r="E214" s="1">
        <v>1</v>
      </c>
      <c r="F214" s="1">
        <v>1</v>
      </c>
    </row>
    <row r="215" spans="1:6" x14ac:dyDescent="0.25">
      <c r="A215" s="5">
        <v>43742</v>
      </c>
      <c r="B215" s="2">
        <v>65.131200000000007</v>
      </c>
      <c r="C215" s="2">
        <v>71.299099999999996</v>
      </c>
      <c r="D215" s="2">
        <v>0.60745400000000005</v>
      </c>
      <c r="E215" s="1">
        <v>1</v>
      </c>
      <c r="F215" s="1">
        <v>1</v>
      </c>
    </row>
    <row r="216" spans="1:6" x14ac:dyDescent="0.25">
      <c r="A216" s="5">
        <v>43743</v>
      </c>
      <c r="B216" s="2">
        <v>65.03</v>
      </c>
      <c r="C216" s="2">
        <v>71.350899999999996</v>
      </c>
      <c r="D216" s="2">
        <v>0.60898099999999999</v>
      </c>
      <c r="E216" s="1">
        <v>1</v>
      </c>
      <c r="F216" s="1">
        <v>1</v>
      </c>
    </row>
    <row r="217" spans="1:6" x14ac:dyDescent="0.25">
      <c r="A217" s="5">
        <v>43746</v>
      </c>
      <c r="B217" s="2">
        <v>64.825900000000004</v>
      </c>
      <c r="C217" s="2">
        <v>71.1464</v>
      </c>
      <c r="D217" s="2">
        <v>0.60672800000000005</v>
      </c>
      <c r="E217" s="1">
        <v>1</v>
      </c>
      <c r="F217" s="1">
        <v>1</v>
      </c>
    </row>
    <row r="218" spans="1:6" x14ac:dyDescent="0.25">
      <c r="A218" s="5">
        <v>43747</v>
      </c>
      <c r="B218" s="2">
        <v>64.867199999999997</v>
      </c>
      <c r="C218" s="2">
        <v>71.237200000000001</v>
      </c>
      <c r="D218" s="2">
        <v>0.60513300000000003</v>
      </c>
      <c r="E218" s="1">
        <v>1</v>
      </c>
      <c r="F218" s="1">
        <v>1</v>
      </c>
    </row>
    <row r="219" spans="1:6" x14ac:dyDescent="0.25">
      <c r="A219" s="5">
        <v>43748</v>
      </c>
      <c r="B219" s="2">
        <v>65.0976</v>
      </c>
      <c r="C219" s="2">
        <v>71.451099999999997</v>
      </c>
      <c r="D219" s="2">
        <v>0.60671600000000003</v>
      </c>
      <c r="E219" s="1">
        <v>1</v>
      </c>
      <c r="F219" s="1">
        <v>1</v>
      </c>
    </row>
    <row r="220" spans="1:6" x14ac:dyDescent="0.25">
      <c r="A220" s="5">
        <v>43749</v>
      </c>
      <c r="B220" s="2">
        <v>64.741600000000005</v>
      </c>
      <c r="C220" s="2">
        <v>71.299899999999994</v>
      </c>
      <c r="D220" s="2">
        <v>0.60244399999999998</v>
      </c>
      <c r="E220" s="1">
        <v>1</v>
      </c>
      <c r="F220" s="1">
        <v>1</v>
      </c>
    </row>
    <row r="221" spans="1:6" x14ac:dyDescent="0.25">
      <c r="A221" s="5">
        <v>43750</v>
      </c>
      <c r="B221" s="2">
        <v>64.223699999999994</v>
      </c>
      <c r="C221" s="2">
        <v>70.729600000000005</v>
      </c>
      <c r="D221" s="2">
        <v>0.594912</v>
      </c>
      <c r="E221" s="1">
        <v>1</v>
      </c>
      <c r="F221" s="1">
        <v>1</v>
      </c>
    </row>
    <row r="222" spans="1:6" x14ac:dyDescent="0.25">
      <c r="A222" s="5">
        <v>43753</v>
      </c>
      <c r="B222" s="2">
        <v>64.365200000000002</v>
      </c>
      <c r="C222" s="2">
        <v>70.930499999999995</v>
      </c>
      <c r="D222" s="2">
        <v>0.59462499999999996</v>
      </c>
      <c r="E222" s="1">
        <v>1</v>
      </c>
      <c r="F222" s="1">
        <v>1</v>
      </c>
    </row>
    <row r="223" spans="1:6" x14ac:dyDescent="0.25">
      <c r="A223" s="5">
        <v>43754</v>
      </c>
      <c r="B223" s="2">
        <v>64.254800000000003</v>
      </c>
      <c r="C223" s="2">
        <v>70.847300000000004</v>
      </c>
      <c r="D223" s="2">
        <v>0.59283799999999998</v>
      </c>
      <c r="E223" s="1">
        <v>1</v>
      </c>
      <c r="F223" s="1">
        <v>1</v>
      </c>
    </row>
    <row r="224" spans="1:6" x14ac:dyDescent="0.25">
      <c r="A224" s="5">
        <v>43755</v>
      </c>
      <c r="B224" s="2">
        <v>64.345500000000001</v>
      </c>
      <c r="C224" s="2">
        <v>71.050299999999993</v>
      </c>
      <c r="D224" s="2">
        <v>0.59214599999999995</v>
      </c>
      <c r="E224" s="1">
        <v>1</v>
      </c>
      <c r="F224" s="1">
        <v>1</v>
      </c>
    </row>
    <row r="225" spans="1:6" x14ac:dyDescent="0.25">
      <c r="A225" s="5">
        <v>43756</v>
      </c>
      <c r="B225" s="2">
        <v>64.014399999999995</v>
      </c>
      <c r="C225" s="2">
        <v>70.902299999999997</v>
      </c>
      <c r="D225" s="2">
        <v>0.588422</v>
      </c>
      <c r="E225" s="1">
        <v>1</v>
      </c>
      <c r="F225" s="1">
        <v>1</v>
      </c>
    </row>
    <row r="226" spans="1:6" x14ac:dyDescent="0.25">
      <c r="A226" s="5">
        <v>43757</v>
      </c>
      <c r="B226" s="2">
        <v>63.9542</v>
      </c>
      <c r="C226" s="2">
        <v>71.129900000000006</v>
      </c>
      <c r="D226" s="2">
        <v>0.58862599999999998</v>
      </c>
      <c r="E226" s="1">
        <v>1</v>
      </c>
      <c r="F226" s="1">
        <v>1</v>
      </c>
    </row>
    <row r="227" spans="1:6" x14ac:dyDescent="0.25">
      <c r="A227" s="5">
        <v>43758</v>
      </c>
      <c r="B227" s="2"/>
      <c r="C227" s="2"/>
      <c r="D227" s="2"/>
      <c r="F227" s="1">
        <v>0</v>
      </c>
    </row>
    <row r="228" spans="1:6" x14ac:dyDescent="0.25">
      <c r="A228" s="5">
        <v>43760</v>
      </c>
      <c r="B228" s="2">
        <v>63.760599999999997</v>
      </c>
      <c r="C228" s="2">
        <v>71.169600000000003</v>
      </c>
      <c r="D228" s="2">
        <v>0.58687100000000003</v>
      </c>
      <c r="E228" s="1">
        <v>1</v>
      </c>
      <c r="F228" s="1">
        <v>1</v>
      </c>
    </row>
    <row r="229" spans="1:6" x14ac:dyDescent="0.25">
      <c r="A229" s="5">
        <v>43761</v>
      </c>
      <c r="B229" s="2">
        <v>63.633600000000001</v>
      </c>
      <c r="C229" s="2">
        <v>70.919600000000003</v>
      </c>
      <c r="D229" s="2">
        <v>0.58640400000000004</v>
      </c>
      <c r="E229" s="1">
        <v>1</v>
      </c>
      <c r="F229" s="1">
        <v>1</v>
      </c>
    </row>
    <row r="230" spans="1:6" x14ac:dyDescent="0.25">
      <c r="A230" s="5">
        <v>43762</v>
      </c>
      <c r="B230" s="2">
        <v>63.799700000000001</v>
      </c>
      <c r="C230" s="2">
        <v>70.964399999999998</v>
      </c>
      <c r="D230" s="2">
        <v>0.58869400000000005</v>
      </c>
      <c r="E230" s="1">
        <v>1</v>
      </c>
      <c r="F230" s="1">
        <v>1</v>
      </c>
    </row>
    <row r="231" spans="1:6" x14ac:dyDescent="0.25">
      <c r="A231" s="5">
        <v>43763</v>
      </c>
      <c r="B231" s="2">
        <v>63.86</v>
      </c>
      <c r="C231" s="2">
        <v>71.14</v>
      </c>
      <c r="D231" s="2">
        <v>0.58759700000000004</v>
      </c>
      <c r="E231" s="1">
        <v>1</v>
      </c>
      <c r="F231" s="1">
        <v>1</v>
      </c>
    </row>
    <row r="232" spans="1:6" x14ac:dyDescent="0.25">
      <c r="A232" s="5">
        <v>43764</v>
      </c>
      <c r="B232" s="2">
        <v>63.996600000000001</v>
      </c>
      <c r="C232" s="2">
        <v>71.119399999999999</v>
      </c>
      <c r="D232" s="2">
        <v>0.58920600000000001</v>
      </c>
      <c r="E232" s="1">
        <v>1</v>
      </c>
      <c r="F232" s="1">
        <v>1</v>
      </c>
    </row>
    <row r="233" spans="1:6" x14ac:dyDescent="0.25">
      <c r="A233" s="5">
        <v>43767</v>
      </c>
      <c r="B233" s="2">
        <v>63.87</v>
      </c>
      <c r="C233" s="2">
        <v>70.838200000000001</v>
      </c>
      <c r="D233" s="2">
        <v>0.587391</v>
      </c>
      <c r="E233" s="1">
        <v>1</v>
      </c>
      <c r="F233" s="1">
        <v>1</v>
      </c>
    </row>
    <row r="234" spans="1:6" x14ac:dyDescent="0.25">
      <c r="A234" s="5">
        <v>43768</v>
      </c>
      <c r="B234" s="2">
        <v>63.832000000000001</v>
      </c>
      <c r="C234" s="2">
        <v>70.776899999999998</v>
      </c>
      <c r="D234" s="2">
        <v>0.586341</v>
      </c>
      <c r="E234" s="1">
        <v>1</v>
      </c>
      <c r="F234" s="1">
        <v>1</v>
      </c>
    </row>
    <row r="235" spans="1:6" x14ac:dyDescent="0.25">
      <c r="A235" s="5">
        <v>43769</v>
      </c>
      <c r="B235" s="2">
        <v>63.873399999999997</v>
      </c>
      <c r="C235" s="2">
        <v>71.008099999999999</v>
      </c>
      <c r="D235" s="2">
        <v>0.58682900000000005</v>
      </c>
      <c r="E235" s="1">
        <v>1</v>
      </c>
      <c r="F235" s="1">
        <v>1</v>
      </c>
    </row>
    <row r="236" spans="1:6" x14ac:dyDescent="0.25">
      <c r="A236" s="5">
        <v>43770</v>
      </c>
      <c r="B236" s="2">
        <v>63.774799999999999</v>
      </c>
      <c r="C236" s="2">
        <v>71.191800000000001</v>
      </c>
      <c r="D236" s="2">
        <v>0.58711000000000002</v>
      </c>
      <c r="E236" s="1">
        <v>1</v>
      </c>
      <c r="F236" s="1">
        <v>1</v>
      </c>
    </row>
    <row r="237" spans="1:6" x14ac:dyDescent="0.25">
      <c r="A237" s="5">
        <v>43771</v>
      </c>
      <c r="B237" s="2">
        <v>64.031599999999997</v>
      </c>
      <c r="C237" s="2">
        <v>71.478499999999997</v>
      </c>
      <c r="D237" s="2">
        <v>0.59310499999999999</v>
      </c>
      <c r="E237" s="1">
        <v>1</v>
      </c>
      <c r="F237" s="1">
        <v>1</v>
      </c>
    </row>
    <row r="238" spans="1:6" x14ac:dyDescent="0.25">
      <c r="A238" s="5">
        <v>43774</v>
      </c>
      <c r="B238" s="2"/>
      <c r="C238" s="2"/>
      <c r="D238" s="2"/>
      <c r="F238" s="1">
        <v>0</v>
      </c>
    </row>
    <row r="239" spans="1:6" x14ac:dyDescent="0.25">
      <c r="A239" s="5">
        <v>43775</v>
      </c>
      <c r="B239" s="2">
        <v>63.247999999999998</v>
      </c>
      <c r="C239" s="2">
        <v>70.420299999999997</v>
      </c>
      <c r="D239" s="2">
        <v>0.58108300000000002</v>
      </c>
      <c r="E239" s="1">
        <v>1</v>
      </c>
      <c r="F239" s="1">
        <v>1</v>
      </c>
    </row>
    <row r="240" spans="1:6" x14ac:dyDescent="0.25">
      <c r="A240" s="5">
        <v>43776</v>
      </c>
      <c r="B240" s="2">
        <v>63.588000000000001</v>
      </c>
      <c r="C240" s="2">
        <v>70.430099999999996</v>
      </c>
      <c r="D240" s="2">
        <v>0.58318899999999996</v>
      </c>
      <c r="E240" s="1">
        <v>1</v>
      </c>
      <c r="F240" s="1">
        <v>1</v>
      </c>
    </row>
    <row r="241" spans="1:6" x14ac:dyDescent="0.25">
      <c r="A241" s="5">
        <v>43777</v>
      </c>
      <c r="B241" s="2">
        <v>63.729799999999997</v>
      </c>
      <c r="C241" s="2">
        <v>70.548900000000003</v>
      </c>
      <c r="D241" s="2">
        <v>0.58489199999999997</v>
      </c>
      <c r="E241" s="1">
        <v>1</v>
      </c>
      <c r="F241" s="1">
        <v>1</v>
      </c>
    </row>
    <row r="242" spans="1:6" x14ac:dyDescent="0.25">
      <c r="A242" s="5">
        <v>43778</v>
      </c>
      <c r="B242" s="2">
        <v>63.729500000000002</v>
      </c>
      <c r="C242" s="2">
        <v>70.421099999999996</v>
      </c>
      <c r="D242" s="2">
        <v>0.58314999999999995</v>
      </c>
      <c r="E242" s="1">
        <v>1</v>
      </c>
      <c r="F242" s="1">
        <v>1</v>
      </c>
    </row>
    <row r="243" spans="1:6" x14ac:dyDescent="0.25">
      <c r="A243" s="5">
        <v>43780</v>
      </c>
      <c r="B243" s="2"/>
      <c r="C243" s="2"/>
      <c r="D243" s="2"/>
      <c r="F243" s="1">
        <v>0</v>
      </c>
    </row>
    <row r="244" spans="1:6" x14ac:dyDescent="0.25">
      <c r="A244" s="5">
        <v>43781</v>
      </c>
      <c r="B244" s="2">
        <v>63.912100000000002</v>
      </c>
      <c r="C244" s="2">
        <v>70.475899999999996</v>
      </c>
      <c r="D244" s="2">
        <v>0.58635000000000004</v>
      </c>
      <c r="E244" s="1">
        <v>1</v>
      </c>
      <c r="F244" s="1">
        <v>1</v>
      </c>
    </row>
    <row r="245" spans="1:6" x14ac:dyDescent="0.25">
      <c r="A245" s="5">
        <v>43782</v>
      </c>
      <c r="B245" s="2">
        <v>63.853000000000002</v>
      </c>
      <c r="C245" s="2">
        <v>70.423500000000004</v>
      </c>
      <c r="D245" s="2">
        <v>0.58454700000000004</v>
      </c>
      <c r="E245" s="1">
        <v>1</v>
      </c>
      <c r="F245" s="1">
        <v>1</v>
      </c>
    </row>
    <row r="246" spans="1:6" x14ac:dyDescent="0.25">
      <c r="A246" s="5">
        <v>43783</v>
      </c>
      <c r="B246" s="2">
        <v>64.200900000000004</v>
      </c>
      <c r="C246" s="2">
        <v>70.672399999999996</v>
      </c>
      <c r="D246" s="2">
        <v>0.58824399999999999</v>
      </c>
      <c r="E246" s="1">
        <v>1</v>
      </c>
      <c r="F246" s="1">
        <v>1</v>
      </c>
    </row>
    <row r="247" spans="1:6" x14ac:dyDescent="0.25">
      <c r="A247" s="5">
        <v>43784</v>
      </c>
      <c r="B247" s="2">
        <v>64.210099999999997</v>
      </c>
      <c r="C247" s="2">
        <v>70.676100000000005</v>
      </c>
      <c r="D247" s="2">
        <v>0.59079099999999996</v>
      </c>
      <c r="E247" s="1">
        <v>1</v>
      </c>
      <c r="F247" s="1">
        <v>1</v>
      </c>
    </row>
    <row r="248" spans="1:6" x14ac:dyDescent="0.25">
      <c r="A248" s="5">
        <v>43785</v>
      </c>
      <c r="B248" s="2">
        <v>63.888100000000001</v>
      </c>
      <c r="C248" s="2">
        <v>70.411100000000005</v>
      </c>
      <c r="D248" s="2">
        <v>0.58864099999999997</v>
      </c>
      <c r="E248" s="1">
        <v>1</v>
      </c>
      <c r="F248" s="1">
        <v>1</v>
      </c>
    </row>
    <row r="249" spans="1:6" x14ac:dyDescent="0.25">
      <c r="A249" s="5">
        <v>43788</v>
      </c>
      <c r="B249" s="2">
        <v>63.754199999999997</v>
      </c>
      <c r="C249" s="2">
        <v>70.531300000000002</v>
      </c>
      <c r="D249" s="2">
        <v>0.58508899999999997</v>
      </c>
      <c r="E249" s="1">
        <v>1</v>
      </c>
      <c r="F249" s="1">
        <v>1</v>
      </c>
    </row>
    <row r="250" spans="1:6" x14ac:dyDescent="0.25">
      <c r="A250" s="5">
        <v>43789</v>
      </c>
      <c r="B250" s="2">
        <v>63.773000000000003</v>
      </c>
      <c r="C250" s="2">
        <v>70.628600000000006</v>
      </c>
      <c r="D250" s="2">
        <v>0.58671499999999999</v>
      </c>
      <c r="E250" s="1">
        <v>1</v>
      </c>
      <c r="F250" s="1">
        <v>1</v>
      </c>
    </row>
    <row r="251" spans="1:6" x14ac:dyDescent="0.25">
      <c r="A251" s="5">
        <v>43790</v>
      </c>
      <c r="B251" s="2">
        <v>64.021299999999997</v>
      </c>
      <c r="C251" s="2">
        <v>70.852400000000003</v>
      </c>
      <c r="D251" s="2">
        <v>0.59057499999999996</v>
      </c>
      <c r="E251" s="1">
        <v>1</v>
      </c>
      <c r="F251" s="1">
        <v>1</v>
      </c>
    </row>
    <row r="252" spans="1:6" x14ac:dyDescent="0.25">
      <c r="A252" s="5">
        <v>43791</v>
      </c>
      <c r="B252" s="2">
        <v>63.843000000000004</v>
      </c>
      <c r="C252" s="2">
        <v>70.699700000000007</v>
      </c>
      <c r="D252" s="2">
        <v>0.588279</v>
      </c>
      <c r="E252" s="1">
        <v>1</v>
      </c>
      <c r="F252" s="1">
        <v>1</v>
      </c>
    </row>
    <row r="253" spans="1:6" x14ac:dyDescent="0.25">
      <c r="A253" s="5">
        <v>43792</v>
      </c>
      <c r="B253" s="2">
        <v>63.710099999999997</v>
      </c>
      <c r="C253" s="2">
        <v>70.520700000000005</v>
      </c>
      <c r="D253" s="2">
        <v>0.58629799999999999</v>
      </c>
      <c r="E253" s="1">
        <v>1</v>
      </c>
      <c r="F253" s="1">
        <v>1</v>
      </c>
    </row>
    <row r="254" spans="1:6" x14ac:dyDescent="0.25">
      <c r="A254" s="5">
        <v>43795</v>
      </c>
      <c r="B254" s="2">
        <v>63.7637</v>
      </c>
      <c r="C254" s="2">
        <v>70.312200000000004</v>
      </c>
      <c r="D254" s="2">
        <v>0.58571300000000004</v>
      </c>
      <c r="E254" s="1">
        <v>1</v>
      </c>
      <c r="F254" s="1">
        <v>1</v>
      </c>
    </row>
    <row r="255" spans="1:6" x14ac:dyDescent="0.25">
      <c r="A255" s="5">
        <v>43796</v>
      </c>
      <c r="B255" s="2">
        <v>64.023899999999998</v>
      </c>
      <c r="C255" s="2">
        <v>70.515900000000002</v>
      </c>
      <c r="D255" s="2">
        <v>0.58777999999999997</v>
      </c>
      <c r="E255" s="1">
        <v>1</v>
      </c>
      <c r="F255" s="1">
        <v>1</v>
      </c>
    </row>
    <row r="256" spans="1:6" x14ac:dyDescent="0.25">
      <c r="A256" s="5">
        <v>43797</v>
      </c>
      <c r="B256" s="2">
        <v>63.972200000000001</v>
      </c>
      <c r="C256" s="2">
        <v>70.439800000000005</v>
      </c>
      <c r="D256" s="2">
        <v>0.58601400000000003</v>
      </c>
      <c r="E256" s="1">
        <v>1</v>
      </c>
      <c r="F256" s="1">
        <v>1</v>
      </c>
    </row>
    <row r="257" spans="1:6" x14ac:dyDescent="0.25">
      <c r="A257" s="5">
        <v>43798</v>
      </c>
      <c r="B257" s="2">
        <v>64.100499999999997</v>
      </c>
      <c r="C257" s="2">
        <v>70.574700000000007</v>
      </c>
      <c r="D257" s="2">
        <v>0.585955</v>
      </c>
      <c r="E257" s="1">
        <v>1</v>
      </c>
      <c r="F257" s="1">
        <v>1</v>
      </c>
    </row>
    <row r="258" spans="1:6" x14ac:dyDescent="0.25">
      <c r="A258" s="5">
        <v>43799</v>
      </c>
      <c r="B258" s="2">
        <v>64.081699999999998</v>
      </c>
      <c r="C258" s="2">
        <v>70.547499999999999</v>
      </c>
      <c r="D258" s="2">
        <v>0.58503400000000005</v>
      </c>
      <c r="E258" s="1">
        <v>1</v>
      </c>
      <c r="F258" s="1">
        <v>1</v>
      </c>
    </row>
    <row r="259" spans="1:6" x14ac:dyDescent="0.25">
      <c r="A259" s="5">
        <v>43802</v>
      </c>
      <c r="B259" s="2">
        <v>64.409700000000001</v>
      </c>
      <c r="C259" s="2">
        <v>70.972999999999999</v>
      </c>
      <c r="D259" s="2">
        <v>0.58738500000000005</v>
      </c>
      <c r="E259" s="1">
        <v>1</v>
      </c>
      <c r="F259" s="1">
        <v>1</v>
      </c>
    </row>
    <row r="260" spans="1:6" x14ac:dyDescent="0.25">
      <c r="A260" s="5">
        <v>43803</v>
      </c>
      <c r="B260" s="2">
        <v>64.140100000000004</v>
      </c>
      <c r="C260" s="2">
        <v>71.0608</v>
      </c>
      <c r="D260" s="2">
        <v>0.58787500000000004</v>
      </c>
      <c r="E260" s="1">
        <v>1</v>
      </c>
      <c r="F260" s="1">
        <v>1</v>
      </c>
    </row>
    <row r="261" spans="1:6" x14ac:dyDescent="0.25">
      <c r="A261" s="5">
        <v>43804</v>
      </c>
      <c r="B261" s="2">
        <v>64.194800000000001</v>
      </c>
      <c r="C261" s="2">
        <v>71.108599999999996</v>
      </c>
      <c r="D261" s="2">
        <v>0.59173900000000001</v>
      </c>
      <c r="E261" s="1">
        <v>1</v>
      </c>
      <c r="F261" s="1">
        <v>1</v>
      </c>
    </row>
    <row r="262" spans="1:6" x14ac:dyDescent="0.25">
      <c r="A262" s="5">
        <v>43805</v>
      </c>
      <c r="B262" s="2">
        <v>63.813499999999998</v>
      </c>
      <c r="C262" s="2">
        <v>70.724500000000006</v>
      </c>
      <c r="D262" s="2">
        <v>0.586117</v>
      </c>
      <c r="E262" s="1">
        <v>1</v>
      </c>
      <c r="F262" s="1">
        <v>1</v>
      </c>
    </row>
    <row r="263" spans="1:6" x14ac:dyDescent="0.25">
      <c r="A263" s="5">
        <v>43806</v>
      </c>
      <c r="B263" s="2">
        <v>63.718499999999999</v>
      </c>
      <c r="C263" s="2">
        <v>70.759399999999999</v>
      </c>
      <c r="D263" s="2">
        <v>0.58659099999999997</v>
      </c>
      <c r="E263" s="1">
        <v>1</v>
      </c>
      <c r="F263" s="1">
        <v>1</v>
      </c>
    </row>
    <row r="264" spans="1:6" x14ac:dyDescent="0.25">
      <c r="A264" s="5">
        <v>43807</v>
      </c>
      <c r="B264" s="2"/>
      <c r="C264" s="2"/>
      <c r="D264" s="2"/>
      <c r="F264" s="1">
        <v>0</v>
      </c>
    </row>
    <row r="265" spans="1:6" x14ac:dyDescent="0.25">
      <c r="A265" s="5">
        <v>43808</v>
      </c>
      <c r="B265" s="2"/>
      <c r="C265" s="2"/>
      <c r="D265" s="2"/>
      <c r="F265" s="1">
        <v>0</v>
      </c>
    </row>
    <row r="266" spans="1:6" x14ac:dyDescent="0.25">
      <c r="A266" s="5">
        <v>43809</v>
      </c>
      <c r="B266" s="2">
        <v>63.724400000000003</v>
      </c>
      <c r="C266" s="2">
        <v>70.5047</v>
      </c>
      <c r="D266" s="2">
        <v>0.58707799999999999</v>
      </c>
      <c r="E266" s="1">
        <v>1</v>
      </c>
      <c r="F266" s="1">
        <v>1</v>
      </c>
    </row>
    <row r="267" spans="1:6" x14ac:dyDescent="0.25">
      <c r="A267" s="5">
        <v>43810</v>
      </c>
      <c r="B267" s="2">
        <v>63.578800000000001</v>
      </c>
      <c r="C267" s="2">
        <v>70.388099999999994</v>
      </c>
      <c r="D267" s="2">
        <v>0.585198</v>
      </c>
      <c r="E267" s="1">
        <v>1</v>
      </c>
      <c r="F267" s="1">
        <v>1</v>
      </c>
    </row>
    <row r="268" spans="1:6" x14ac:dyDescent="0.25">
      <c r="A268" s="5">
        <v>43811</v>
      </c>
      <c r="B268" s="2">
        <v>63.565300000000001</v>
      </c>
      <c r="C268" s="2">
        <v>70.455799999999996</v>
      </c>
      <c r="D268" s="2">
        <v>0.58448199999999995</v>
      </c>
      <c r="E268" s="1">
        <v>1</v>
      </c>
      <c r="F268" s="1">
        <v>1</v>
      </c>
    </row>
    <row r="269" spans="1:6" x14ac:dyDescent="0.25">
      <c r="A269" s="5">
        <v>43812</v>
      </c>
      <c r="B269" s="2">
        <v>63.225700000000003</v>
      </c>
      <c r="C269" s="2">
        <v>70.427099999999996</v>
      </c>
      <c r="D269" s="2">
        <v>0.58208199999999999</v>
      </c>
      <c r="E269" s="1">
        <v>1</v>
      </c>
      <c r="F269" s="1">
        <v>1</v>
      </c>
    </row>
    <row r="270" spans="1:6" x14ac:dyDescent="0.25">
      <c r="A270" s="5">
        <v>43813</v>
      </c>
      <c r="B270" s="2">
        <v>62.554400000000001</v>
      </c>
      <c r="C270" s="2">
        <v>69.860799999999998</v>
      </c>
      <c r="D270" s="2">
        <v>0.57059599999999999</v>
      </c>
      <c r="E270" s="1">
        <v>1</v>
      </c>
      <c r="F270" s="1">
        <v>1</v>
      </c>
    </row>
    <row r="271" spans="1:6" x14ac:dyDescent="0.25">
      <c r="A271" s="5">
        <v>43816</v>
      </c>
      <c r="B271" s="2">
        <v>62.768599999999999</v>
      </c>
      <c r="C271" s="2">
        <v>69.943100000000001</v>
      </c>
      <c r="D271" s="2">
        <v>0.57357000000000002</v>
      </c>
      <c r="E271" s="1">
        <v>1</v>
      </c>
      <c r="F271" s="1">
        <v>1</v>
      </c>
    </row>
    <row r="272" spans="1:6" x14ac:dyDescent="0.25">
      <c r="A272" s="5">
        <v>43817</v>
      </c>
      <c r="B272" s="2">
        <v>62.532600000000002</v>
      </c>
      <c r="C272" s="2">
        <v>69.680099999999996</v>
      </c>
      <c r="D272" s="2">
        <v>0.57068300000000005</v>
      </c>
      <c r="E272" s="1">
        <v>1</v>
      </c>
      <c r="F272" s="1">
        <v>1</v>
      </c>
    </row>
    <row r="273" spans="1:6" x14ac:dyDescent="0.25">
      <c r="A273" s="5">
        <v>43818</v>
      </c>
      <c r="B273" s="2">
        <v>62.583100000000002</v>
      </c>
      <c r="C273" s="2">
        <v>69.692499999999995</v>
      </c>
      <c r="D273" s="2">
        <v>0.57197900000000002</v>
      </c>
      <c r="E273" s="1">
        <v>1</v>
      </c>
      <c r="F273" s="1">
        <v>1</v>
      </c>
    </row>
    <row r="274" spans="1:6" x14ac:dyDescent="0.25">
      <c r="A274" s="5">
        <v>43819</v>
      </c>
      <c r="B274" s="2">
        <v>62.528300000000002</v>
      </c>
      <c r="C274" s="2">
        <v>69.587699999999998</v>
      </c>
      <c r="D274" s="2">
        <v>0.57064400000000004</v>
      </c>
      <c r="E274" s="1">
        <v>1</v>
      </c>
      <c r="F274" s="1">
        <v>1</v>
      </c>
    </row>
    <row r="275" spans="1:6" x14ac:dyDescent="0.25">
      <c r="A275" s="5">
        <v>43820</v>
      </c>
      <c r="B275" s="2">
        <v>62.4071</v>
      </c>
      <c r="C275" s="2">
        <v>69.378</v>
      </c>
      <c r="D275" s="2">
        <v>0.57068399999999997</v>
      </c>
      <c r="E275" s="1">
        <v>1</v>
      </c>
      <c r="F275" s="1">
        <v>1</v>
      </c>
    </row>
    <row r="276" spans="1:6" x14ac:dyDescent="0.25">
      <c r="A276" s="5">
        <v>43823</v>
      </c>
      <c r="B276" s="2">
        <v>62.249899999999997</v>
      </c>
      <c r="C276" s="2">
        <v>68.997799999999998</v>
      </c>
      <c r="D276" s="2">
        <v>0.56924600000000003</v>
      </c>
      <c r="E276" s="1">
        <v>1</v>
      </c>
      <c r="F276" s="1">
        <v>1</v>
      </c>
    </row>
    <row r="277" spans="1:6" x14ac:dyDescent="0.25">
      <c r="A277" s="5">
        <v>43824</v>
      </c>
      <c r="B277" s="2">
        <v>62.167299999999997</v>
      </c>
      <c r="C277" s="2">
        <v>68.906199999999998</v>
      </c>
      <c r="D277" s="2">
        <v>0.56830899999999995</v>
      </c>
      <c r="E277" s="1">
        <v>1</v>
      </c>
      <c r="F277" s="1">
        <v>1</v>
      </c>
    </row>
    <row r="278" spans="1:6" x14ac:dyDescent="0.25">
      <c r="A278" s="5">
        <v>43825</v>
      </c>
      <c r="B278" s="2">
        <v>61.7164</v>
      </c>
      <c r="C278" s="2">
        <v>68.406499999999994</v>
      </c>
      <c r="D278" s="2">
        <v>0.56405799999999995</v>
      </c>
      <c r="E278" s="1">
        <v>1</v>
      </c>
      <c r="F278" s="1">
        <v>1</v>
      </c>
    </row>
    <row r="279" spans="1:6" x14ac:dyDescent="0.25">
      <c r="A279" s="5">
        <v>43826</v>
      </c>
      <c r="B279" s="2">
        <v>61.767600000000002</v>
      </c>
      <c r="C279" s="2">
        <v>68.500299999999996</v>
      </c>
      <c r="D279" s="2">
        <v>0.56380399999999997</v>
      </c>
      <c r="E279" s="1">
        <v>1</v>
      </c>
      <c r="F279" s="1">
        <v>1</v>
      </c>
    </row>
    <row r="280" spans="1:6" x14ac:dyDescent="0.25">
      <c r="A280" s="5">
        <v>43827</v>
      </c>
      <c r="B280" s="2">
        <v>62.031500000000001</v>
      </c>
      <c r="C280" s="2">
        <v>69.034899999999993</v>
      </c>
      <c r="D280" s="2">
        <v>0.56657500000000005</v>
      </c>
      <c r="E280" s="1">
        <v>1</v>
      </c>
      <c r="F280" s="1">
        <v>1</v>
      </c>
    </row>
    <row r="281" spans="1:6" x14ac:dyDescent="0.25">
      <c r="A281" s="5">
        <v>43830</v>
      </c>
      <c r="B281" s="2">
        <v>61.905700000000003</v>
      </c>
      <c r="C281" s="2">
        <v>69.340599999999995</v>
      </c>
      <c r="D281" s="2">
        <v>0.56703199999999998</v>
      </c>
      <c r="E281" s="1">
        <v>1</v>
      </c>
      <c r="F281" s="1">
        <v>1</v>
      </c>
    </row>
    <row r="282" spans="1:6" x14ac:dyDescent="0.25">
      <c r="A282" s="5">
        <v>43831</v>
      </c>
      <c r="B282" s="2">
        <v>61.905700000000003</v>
      </c>
      <c r="C282" s="2">
        <v>69.377700000000004</v>
      </c>
      <c r="D282" s="2">
        <v>0.56974599999999997</v>
      </c>
      <c r="E282" s="1">
        <v>1</v>
      </c>
      <c r="F282" s="1">
        <v>1</v>
      </c>
    </row>
    <row r="283" spans="1:6" x14ac:dyDescent="0.25">
      <c r="A283" s="5">
        <v>43832</v>
      </c>
      <c r="B283" s="2"/>
      <c r="C283" s="2"/>
      <c r="D283" s="2"/>
      <c r="F283" s="1">
        <v>0</v>
      </c>
    </row>
    <row r="284" spans="1:6" x14ac:dyDescent="0.25">
      <c r="A284" s="5">
        <v>43839</v>
      </c>
      <c r="B284" s="2"/>
      <c r="C284" s="2"/>
      <c r="D284" s="2"/>
      <c r="F284" s="1">
        <v>0</v>
      </c>
    </row>
    <row r="285" spans="1:6" x14ac:dyDescent="0.25">
      <c r="A285" s="5">
        <v>43840</v>
      </c>
      <c r="B285" s="2">
        <v>61.234000000000002</v>
      </c>
      <c r="C285" s="2">
        <v>68.055499999999995</v>
      </c>
      <c r="D285" s="2">
        <v>0.56016100000000002</v>
      </c>
      <c r="E285" s="1">
        <v>1</v>
      </c>
      <c r="F285" s="1">
        <v>1</v>
      </c>
    </row>
    <row r="286" spans="1:6" x14ac:dyDescent="0.25">
      <c r="A286" s="5">
        <v>43841</v>
      </c>
      <c r="B286" s="2">
        <v>61.263199999999998</v>
      </c>
      <c r="C286" s="2">
        <v>68.045000000000002</v>
      </c>
      <c r="D286" s="2">
        <v>0.55909799999999998</v>
      </c>
      <c r="E286" s="1">
        <v>1</v>
      </c>
      <c r="F286" s="1">
        <v>1</v>
      </c>
    </row>
    <row r="287" spans="1:6" x14ac:dyDescent="0.25">
      <c r="A287" s="5">
        <v>43844</v>
      </c>
      <c r="B287" s="2">
        <v>60.947400000000002</v>
      </c>
      <c r="C287" s="2">
        <v>67.816199999999995</v>
      </c>
      <c r="D287" s="2">
        <v>0.55581000000000003</v>
      </c>
      <c r="E287" s="1">
        <v>1</v>
      </c>
      <c r="F287" s="1">
        <v>1</v>
      </c>
    </row>
    <row r="288" spans="1:6" x14ac:dyDescent="0.25">
      <c r="A288" s="5">
        <v>43845</v>
      </c>
      <c r="B288" s="2">
        <v>61.414000000000001</v>
      </c>
      <c r="C288" s="2">
        <v>68.421300000000002</v>
      </c>
      <c r="D288" s="2">
        <v>0.55884299999999998</v>
      </c>
      <c r="E288" s="1">
        <v>1</v>
      </c>
      <c r="F288" s="1">
        <v>1</v>
      </c>
    </row>
    <row r="289" spans="1:6" x14ac:dyDescent="0.25">
      <c r="A289" s="5">
        <v>43846</v>
      </c>
      <c r="B289" s="2">
        <v>61.4328</v>
      </c>
      <c r="C289" s="2">
        <v>68.374700000000004</v>
      </c>
      <c r="D289" s="2">
        <v>0.558836</v>
      </c>
      <c r="E289" s="1">
        <v>1</v>
      </c>
      <c r="F289" s="1">
        <v>1</v>
      </c>
    </row>
    <row r="290" spans="1:6" x14ac:dyDescent="0.25">
      <c r="A290" s="5">
        <v>43847</v>
      </c>
      <c r="B290" s="2">
        <v>61.569400000000002</v>
      </c>
      <c r="C290" s="2">
        <v>68.656000000000006</v>
      </c>
      <c r="D290" s="2">
        <v>0.55987500000000001</v>
      </c>
      <c r="E290" s="1">
        <v>1</v>
      </c>
      <c r="F290" s="1">
        <v>1</v>
      </c>
    </row>
    <row r="291" spans="1:6" x14ac:dyDescent="0.25">
      <c r="A291" s="5">
        <v>43848</v>
      </c>
      <c r="B291" s="2">
        <v>61.533299999999997</v>
      </c>
      <c r="C291" s="2">
        <v>68.535799999999995</v>
      </c>
      <c r="D291" s="2">
        <v>0.55830199999999996</v>
      </c>
      <c r="E291" s="1">
        <v>1</v>
      </c>
      <c r="F291" s="1">
        <v>1</v>
      </c>
    </row>
    <row r="292" spans="1:6" x14ac:dyDescent="0.25">
      <c r="A292" s="5">
        <v>43850</v>
      </c>
      <c r="B292" s="2"/>
      <c r="C292" s="2"/>
      <c r="D292" s="2"/>
      <c r="F292" s="1">
        <v>0</v>
      </c>
    </row>
    <row r="293" spans="1:6" x14ac:dyDescent="0.25">
      <c r="A293" s="5">
        <v>43851</v>
      </c>
      <c r="B293" s="2">
        <v>61.465400000000002</v>
      </c>
      <c r="C293" s="2">
        <v>68.208200000000005</v>
      </c>
      <c r="D293" s="2">
        <v>0.55806599999999995</v>
      </c>
      <c r="E293" s="1">
        <v>1</v>
      </c>
      <c r="F293" s="1">
        <v>1</v>
      </c>
    </row>
    <row r="294" spans="1:6" x14ac:dyDescent="0.25">
      <c r="A294" s="5">
        <v>43852</v>
      </c>
      <c r="B294" s="2">
        <v>61.855200000000004</v>
      </c>
      <c r="C294" s="2">
        <v>68.622200000000007</v>
      </c>
      <c r="D294" s="2">
        <v>0.56249899999999997</v>
      </c>
      <c r="E294" s="1">
        <v>1</v>
      </c>
      <c r="F294" s="1">
        <v>1</v>
      </c>
    </row>
    <row r="295" spans="1:6" x14ac:dyDescent="0.25">
      <c r="A295" s="5">
        <v>43853</v>
      </c>
      <c r="B295" s="2">
        <v>61.834299999999999</v>
      </c>
      <c r="C295" s="2">
        <v>68.518600000000006</v>
      </c>
      <c r="D295" s="2">
        <v>0.56213000000000002</v>
      </c>
      <c r="E295" s="1">
        <v>1</v>
      </c>
      <c r="F295" s="1">
        <v>1</v>
      </c>
    </row>
    <row r="296" spans="1:6" x14ac:dyDescent="0.25">
      <c r="A296" s="5">
        <v>43854</v>
      </c>
      <c r="B296" s="2">
        <v>61.951500000000003</v>
      </c>
      <c r="C296" s="2">
        <v>68.685599999999994</v>
      </c>
      <c r="D296" s="2">
        <v>0.56545699999999999</v>
      </c>
      <c r="E296" s="1">
        <v>1</v>
      </c>
      <c r="F296" s="1">
        <v>1</v>
      </c>
    </row>
    <row r="297" spans="1:6" x14ac:dyDescent="0.25">
      <c r="A297" s="5">
        <v>43855</v>
      </c>
      <c r="B297" s="2">
        <v>61.803100000000001</v>
      </c>
      <c r="C297" s="2">
        <v>68.292400000000001</v>
      </c>
      <c r="D297" s="2">
        <v>0.56387100000000001</v>
      </c>
      <c r="E297" s="1">
        <v>1</v>
      </c>
      <c r="F297" s="1">
        <v>1</v>
      </c>
    </row>
    <row r="298" spans="1:6" x14ac:dyDescent="0.25">
      <c r="A298" s="5">
        <v>43858</v>
      </c>
      <c r="B298" s="2">
        <v>62.338000000000001</v>
      </c>
      <c r="C298" s="2">
        <v>68.777500000000003</v>
      </c>
      <c r="D298" s="2">
        <v>0.57125300000000001</v>
      </c>
      <c r="E298" s="1">
        <v>1</v>
      </c>
      <c r="F298" s="1">
        <v>1</v>
      </c>
    </row>
    <row r="299" spans="1:6" x14ac:dyDescent="0.25">
      <c r="A299" s="5">
        <v>43859</v>
      </c>
      <c r="B299" s="2">
        <v>62.829900000000002</v>
      </c>
      <c r="C299" s="2">
        <v>69.225999999999999</v>
      </c>
      <c r="D299" s="2">
        <v>0.57655299999999998</v>
      </c>
      <c r="E299" s="1">
        <v>1</v>
      </c>
      <c r="F299" s="1">
        <v>1</v>
      </c>
    </row>
    <row r="300" spans="1:6" x14ac:dyDescent="0.25">
      <c r="A300" s="5">
        <v>43860</v>
      </c>
      <c r="B300" s="2">
        <v>62.3934</v>
      </c>
      <c r="C300" s="2">
        <v>68.676400000000001</v>
      </c>
      <c r="D300" s="2">
        <v>0.57165600000000005</v>
      </c>
      <c r="E300" s="1">
        <v>1</v>
      </c>
      <c r="F300" s="1">
        <v>1</v>
      </c>
    </row>
    <row r="301" spans="1:6" x14ac:dyDescent="0.25">
      <c r="A301" s="5">
        <v>43861</v>
      </c>
      <c r="B301" s="2">
        <v>63.035899999999998</v>
      </c>
      <c r="C301" s="2">
        <v>69.415099999999995</v>
      </c>
      <c r="D301" s="2">
        <v>0.57902799999999999</v>
      </c>
      <c r="E301" s="1">
        <v>1</v>
      </c>
      <c r="F301" s="1">
        <v>1</v>
      </c>
    </row>
    <row r="302" spans="1:6" x14ac:dyDescent="0.25">
      <c r="A302" s="5">
        <v>43862</v>
      </c>
      <c r="B302" s="2">
        <v>63.138500000000001</v>
      </c>
      <c r="C302" s="2">
        <v>69.5976</v>
      </c>
      <c r="D302" s="2">
        <v>0.57911900000000005</v>
      </c>
      <c r="E302" s="1">
        <v>1</v>
      </c>
      <c r="F302" s="1">
        <v>1</v>
      </c>
    </row>
    <row r="303" spans="1:6" x14ac:dyDescent="0.25">
      <c r="A303" s="5">
        <v>43865</v>
      </c>
      <c r="B303" s="2">
        <v>63.909100000000002</v>
      </c>
      <c r="C303" s="2">
        <v>70.792100000000005</v>
      </c>
      <c r="D303" s="2">
        <v>0.58894299999999999</v>
      </c>
      <c r="E303" s="1">
        <v>1</v>
      </c>
      <c r="F303" s="1">
        <v>1</v>
      </c>
    </row>
    <row r="304" spans="1:6" x14ac:dyDescent="0.25">
      <c r="A304" s="5">
        <v>43866</v>
      </c>
      <c r="B304" s="2">
        <v>63.434199999999997</v>
      </c>
      <c r="C304" s="2">
        <v>70.126499999999993</v>
      </c>
      <c r="D304" s="2">
        <v>0.58172500000000005</v>
      </c>
      <c r="E304" s="1">
        <v>1</v>
      </c>
      <c r="F304" s="1">
        <v>1</v>
      </c>
    </row>
    <row r="305" spans="1:6" x14ac:dyDescent="0.25">
      <c r="A305" s="5">
        <v>43867</v>
      </c>
      <c r="B305" s="2">
        <v>63.174199999999999</v>
      </c>
      <c r="C305" s="2">
        <v>69.744299999999996</v>
      </c>
      <c r="D305" s="2">
        <v>0.57732899999999998</v>
      </c>
      <c r="E305" s="1">
        <v>1</v>
      </c>
      <c r="F305" s="1">
        <v>1</v>
      </c>
    </row>
    <row r="306" spans="1:6" x14ac:dyDescent="0.25">
      <c r="A306" s="5">
        <v>43868</v>
      </c>
      <c r="B306" s="2">
        <v>62.797699999999999</v>
      </c>
      <c r="C306" s="2">
        <v>69.083699999999993</v>
      </c>
      <c r="D306" s="2">
        <v>0.57122600000000001</v>
      </c>
      <c r="E306" s="1">
        <v>1</v>
      </c>
      <c r="F306" s="1">
        <v>1</v>
      </c>
    </row>
    <row r="307" spans="1:6" x14ac:dyDescent="0.25">
      <c r="A307" s="5">
        <v>43869</v>
      </c>
      <c r="B307" s="2">
        <v>63.472000000000001</v>
      </c>
      <c r="C307" s="2">
        <v>69.628799999999998</v>
      </c>
      <c r="D307" s="2">
        <v>0.57762199999999997</v>
      </c>
      <c r="E307" s="1">
        <v>1</v>
      </c>
      <c r="F307" s="1">
        <v>1</v>
      </c>
    </row>
    <row r="308" spans="1:6" x14ac:dyDescent="0.25">
      <c r="A308" s="5">
        <v>43871</v>
      </c>
      <c r="B308" s="2"/>
      <c r="C308" s="2"/>
      <c r="D308" s="2"/>
      <c r="F308" s="1">
        <v>0</v>
      </c>
    </row>
    <row r="309" spans="1:6" x14ac:dyDescent="0.25">
      <c r="A309" s="5">
        <v>43872</v>
      </c>
      <c r="B309" s="2">
        <v>63.770800000000001</v>
      </c>
      <c r="C309" s="2">
        <v>69.822599999999994</v>
      </c>
      <c r="D309" s="2">
        <v>0.58092299999999997</v>
      </c>
      <c r="E309" s="1">
        <v>1</v>
      </c>
      <c r="F309" s="1">
        <v>1</v>
      </c>
    </row>
    <row r="310" spans="1:6" x14ac:dyDescent="0.25">
      <c r="A310" s="5">
        <v>43873</v>
      </c>
      <c r="B310" s="2">
        <v>63.948999999999998</v>
      </c>
      <c r="C310" s="2">
        <v>69.7684</v>
      </c>
      <c r="D310" s="2">
        <v>0.58180399999999999</v>
      </c>
      <c r="E310" s="1">
        <v>1</v>
      </c>
      <c r="F310" s="1">
        <v>1</v>
      </c>
    </row>
    <row r="311" spans="1:6" x14ac:dyDescent="0.25">
      <c r="A311" s="5">
        <v>43874</v>
      </c>
      <c r="B311" s="2">
        <v>63.046999999999997</v>
      </c>
      <c r="C311" s="2">
        <v>68.784300000000002</v>
      </c>
      <c r="D311" s="2">
        <v>0.57349300000000003</v>
      </c>
      <c r="E311" s="1">
        <v>1</v>
      </c>
      <c r="F311" s="1">
        <v>1</v>
      </c>
    </row>
    <row r="312" spans="1:6" x14ac:dyDescent="0.25">
      <c r="A312" s="5">
        <v>43875</v>
      </c>
      <c r="B312" s="2">
        <v>63.601599999999998</v>
      </c>
      <c r="C312" s="2">
        <v>69.179500000000004</v>
      </c>
      <c r="D312" s="2">
        <v>0.57948699999999997</v>
      </c>
      <c r="E312" s="1">
        <v>1</v>
      </c>
      <c r="F312" s="1">
        <v>1</v>
      </c>
    </row>
    <row r="313" spans="1:6" x14ac:dyDescent="0.25">
      <c r="A313" s="5">
        <v>43876</v>
      </c>
      <c r="B313" s="2">
        <v>63.453600000000002</v>
      </c>
      <c r="C313" s="2">
        <v>68.771000000000001</v>
      </c>
      <c r="D313" s="2">
        <v>0.57798099999999997</v>
      </c>
      <c r="E313" s="1">
        <v>1</v>
      </c>
      <c r="F313" s="1">
        <v>1</v>
      </c>
    </row>
    <row r="314" spans="1:6" x14ac:dyDescent="0.25">
      <c r="A314" s="5">
        <v>43879</v>
      </c>
      <c r="B314" s="2">
        <v>63.308500000000002</v>
      </c>
      <c r="C314" s="2">
        <v>68.620099999999994</v>
      </c>
      <c r="D314" s="2">
        <v>0.57626500000000003</v>
      </c>
      <c r="E314" s="1">
        <v>1</v>
      </c>
      <c r="F314" s="1">
        <v>1</v>
      </c>
    </row>
    <row r="315" spans="1:6" x14ac:dyDescent="0.25">
      <c r="A315" s="5">
        <v>43880</v>
      </c>
      <c r="B315" s="2">
        <v>63.769799999999996</v>
      </c>
      <c r="C315" s="2">
        <v>69.088200000000001</v>
      </c>
      <c r="D315" s="2">
        <v>0.58133699999999999</v>
      </c>
      <c r="E315" s="1">
        <v>1</v>
      </c>
      <c r="F315" s="1">
        <v>1</v>
      </c>
    </row>
    <row r="316" spans="1:6" x14ac:dyDescent="0.25">
      <c r="A316" s="5">
        <v>43881</v>
      </c>
      <c r="B316" s="2">
        <v>63.6873</v>
      </c>
      <c r="C316" s="2">
        <v>68.782300000000006</v>
      </c>
      <c r="D316" s="2">
        <v>0.57847599999999999</v>
      </c>
      <c r="E316" s="1">
        <v>1</v>
      </c>
      <c r="F316" s="1">
        <v>1</v>
      </c>
    </row>
    <row r="317" spans="1:6" x14ac:dyDescent="0.25">
      <c r="A317" s="5">
        <v>43882</v>
      </c>
      <c r="B317" s="2">
        <v>63.741300000000003</v>
      </c>
      <c r="C317" s="2">
        <v>68.770499999999998</v>
      </c>
      <c r="D317" s="2">
        <v>0.57095399999999996</v>
      </c>
      <c r="E317" s="1">
        <v>1</v>
      </c>
      <c r="F317" s="1">
        <v>1</v>
      </c>
    </row>
    <row r="318" spans="1:6" x14ac:dyDescent="0.25">
      <c r="A318" s="5">
        <v>43883</v>
      </c>
      <c r="B318" s="2">
        <v>64.300799999999995</v>
      </c>
      <c r="C318" s="2">
        <v>69.4191</v>
      </c>
      <c r="D318" s="2">
        <v>0.57599100000000003</v>
      </c>
      <c r="E318" s="1">
        <v>1</v>
      </c>
      <c r="F318" s="1">
        <v>1</v>
      </c>
    </row>
    <row r="319" spans="1:6" x14ac:dyDescent="0.25">
      <c r="A319" s="5">
        <v>43884</v>
      </c>
      <c r="B319" s="2"/>
      <c r="C319" s="2"/>
      <c r="D319" s="2"/>
      <c r="F319" s="1">
        <v>0</v>
      </c>
    </row>
    <row r="320" spans="1:6" x14ac:dyDescent="0.25">
      <c r="A320" s="5">
        <v>43885</v>
      </c>
      <c r="B320" s="2"/>
      <c r="C320" s="2"/>
      <c r="D320" s="2"/>
      <c r="F320" s="1">
        <v>0</v>
      </c>
    </row>
    <row r="321" spans="1:6" x14ac:dyDescent="0.25">
      <c r="A321" s="5">
        <v>43886</v>
      </c>
      <c r="B321" s="2"/>
      <c r="C321" s="2"/>
      <c r="D321" s="2"/>
      <c r="F321" s="1">
        <v>0</v>
      </c>
    </row>
    <row r="322" spans="1:6" x14ac:dyDescent="0.25">
      <c r="A322" s="5">
        <v>43887</v>
      </c>
      <c r="B322" s="2">
        <v>64.921300000000002</v>
      </c>
      <c r="C322" s="2">
        <v>70.459100000000007</v>
      </c>
      <c r="D322" s="2">
        <v>0.58696499999999996</v>
      </c>
      <c r="E322" s="1">
        <v>1</v>
      </c>
      <c r="F322" s="1">
        <v>1</v>
      </c>
    </row>
    <row r="323" spans="1:6" x14ac:dyDescent="0.25">
      <c r="A323" s="5">
        <v>43888</v>
      </c>
      <c r="B323" s="2">
        <v>65.517700000000005</v>
      </c>
      <c r="C323" s="2">
        <v>71.243899999999996</v>
      </c>
      <c r="D323" s="2">
        <v>0.59353800000000001</v>
      </c>
      <c r="E323" s="1">
        <v>1</v>
      </c>
      <c r="F323" s="1">
        <v>1</v>
      </c>
    </row>
    <row r="324" spans="1:6" x14ac:dyDescent="0.25">
      <c r="A324" s="5">
        <v>43889</v>
      </c>
      <c r="B324" s="2">
        <v>65.609700000000004</v>
      </c>
      <c r="C324" s="2">
        <v>71.645799999999994</v>
      </c>
      <c r="D324" s="2">
        <v>0.59642499999999998</v>
      </c>
      <c r="E324" s="1">
        <v>1</v>
      </c>
      <c r="F324" s="1">
        <v>1</v>
      </c>
    </row>
    <row r="325" spans="1:6" x14ac:dyDescent="0.25">
      <c r="A325" s="5">
        <v>43890</v>
      </c>
      <c r="B325" s="2">
        <v>66.990899999999996</v>
      </c>
      <c r="C325" s="2">
        <v>73.723500000000001</v>
      </c>
      <c r="D325" s="2">
        <v>0.61541400000000002</v>
      </c>
      <c r="E325" s="1">
        <v>1</v>
      </c>
      <c r="F325" s="1">
        <v>1</v>
      </c>
    </row>
    <row r="326" spans="1:6" x14ac:dyDescent="0.25">
      <c r="A326" s="5">
        <v>43893</v>
      </c>
      <c r="B326" s="2">
        <v>66.327399999999997</v>
      </c>
      <c r="C326" s="2">
        <v>73.4178</v>
      </c>
      <c r="D326" s="2">
        <v>0.61292199999999997</v>
      </c>
      <c r="E326" s="1">
        <v>1</v>
      </c>
      <c r="F326" s="1">
        <v>1</v>
      </c>
    </row>
    <row r="327" spans="1:6" x14ac:dyDescent="0.25">
      <c r="A327" s="5">
        <v>43894</v>
      </c>
      <c r="B327" s="2">
        <v>66.443700000000007</v>
      </c>
      <c r="C327" s="2">
        <v>73.938500000000005</v>
      </c>
      <c r="D327" s="2">
        <v>0.61513399999999996</v>
      </c>
      <c r="E327" s="1">
        <v>1</v>
      </c>
      <c r="F327" s="1">
        <v>1</v>
      </c>
    </row>
    <row r="328" spans="1:6" x14ac:dyDescent="0.25">
      <c r="A328" s="5">
        <v>43895</v>
      </c>
      <c r="B328" s="2">
        <v>66.078400000000002</v>
      </c>
      <c r="C328" s="2">
        <v>73.736900000000006</v>
      </c>
      <c r="D328" s="2">
        <v>0.61511199999999999</v>
      </c>
      <c r="E328" s="1">
        <v>1</v>
      </c>
      <c r="F328" s="1">
        <v>1</v>
      </c>
    </row>
    <row r="329" spans="1:6" x14ac:dyDescent="0.25">
      <c r="A329" s="5">
        <v>43896</v>
      </c>
      <c r="B329" s="2">
        <v>66.185400000000001</v>
      </c>
      <c r="C329" s="2">
        <v>73.684200000000004</v>
      </c>
      <c r="D329" s="2">
        <v>0.61702699999999999</v>
      </c>
      <c r="E329" s="1">
        <v>1</v>
      </c>
      <c r="F329" s="1">
        <v>1</v>
      </c>
    </row>
    <row r="330" spans="1:6" x14ac:dyDescent="0.25">
      <c r="A330" s="5">
        <v>43897</v>
      </c>
      <c r="B330" s="2">
        <v>67.517499999999998</v>
      </c>
      <c r="C330" s="2">
        <v>75.842399999999998</v>
      </c>
      <c r="D330" s="2">
        <v>0.63776999999999995</v>
      </c>
      <c r="E330" s="1">
        <v>1</v>
      </c>
      <c r="F330" s="1">
        <v>1</v>
      </c>
    </row>
    <row r="331" spans="1:6" x14ac:dyDescent="0.25">
      <c r="A331" s="5">
        <v>43900</v>
      </c>
      <c r="B331" s="2"/>
      <c r="C331" s="2"/>
      <c r="D331" s="2"/>
      <c r="F331" s="1">
        <v>0</v>
      </c>
    </row>
    <row r="332" spans="1:6" x14ac:dyDescent="0.25">
      <c r="A332" s="5">
        <v>43901</v>
      </c>
      <c r="B332" s="2">
        <v>72.020799999999994</v>
      </c>
      <c r="C332" s="2">
        <v>81.858800000000002</v>
      </c>
      <c r="D332" s="2">
        <v>0.69074800000000003</v>
      </c>
      <c r="E332" s="1">
        <v>1</v>
      </c>
      <c r="F332" s="1">
        <v>1</v>
      </c>
    </row>
    <row r="333" spans="1:6" x14ac:dyDescent="0.25">
      <c r="A333" s="5">
        <v>43902</v>
      </c>
      <c r="B333" s="2">
        <v>71.471999999999994</v>
      </c>
      <c r="C333" s="2">
        <v>81.020700000000005</v>
      </c>
      <c r="D333" s="2">
        <v>0.68104200000000004</v>
      </c>
      <c r="E333" s="1">
        <v>1</v>
      </c>
      <c r="F333" s="1">
        <v>1</v>
      </c>
    </row>
    <row r="334" spans="1:6" x14ac:dyDescent="0.25">
      <c r="A334" s="5">
        <v>43903</v>
      </c>
      <c r="B334" s="2">
        <v>74.0274</v>
      </c>
      <c r="C334" s="2">
        <v>83.6584</v>
      </c>
      <c r="D334" s="2">
        <v>0.71423999999999999</v>
      </c>
      <c r="E334" s="1">
        <v>1</v>
      </c>
      <c r="F334" s="1">
        <v>1</v>
      </c>
    </row>
    <row r="335" spans="1:6" x14ac:dyDescent="0.25">
      <c r="A335" s="5">
        <v>43904</v>
      </c>
      <c r="B335" s="2">
        <v>73.188199999999995</v>
      </c>
      <c r="C335" s="2">
        <v>81.861000000000004</v>
      </c>
      <c r="D335" s="2">
        <v>0.69029200000000002</v>
      </c>
      <c r="E335" s="1">
        <v>1</v>
      </c>
      <c r="F335" s="1">
        <v>1</v>
      </c>
    </row>
    <row r="336" spans="1:6" x14ac:dyDescent="0.25">
      <c r="A336" s="5">
        <v>43905</v>
      </c>
      <c r="B336" s="2"/>
      <c r="C336" s="2"/>
      <c r="D336" s="2"/>
      <c r="F336" s="1">
        <v>0</v>
      </c>
    </row>
    <row r="337" spans="1:6" x14ac:dyDescent="0.25">
      <c r="A337" s="5">
        <v>43907</v>
      </c>
      <c r="B337" s="2">
        <v>74.126199999999997</v>
      </c>
      <c r="C337" s="2">
        <v>82.747100000000003</v>
      </c>
      <c r="D337" s="2">
        <v>0.69788799999999995</v>
      </c>
      <c r="E337" s="1">
        <v>1</v>
      </c>
      <c r="F337" s="1">
        <v>1</v>
      </c>
    </row>
    <row r="338" spans="1:6" x14ac:dyDescent="0.25">
      <c r="A338" s="5">
        <v>43908</v>
      </c>
      <c r="B338" s="2">
        <v>73.889600000000002</v>
      </c>
      <c r="C338" s="2">
        <v>82.305599999999998</v>
      </c>
      <c r="D338" s="2">
        <v>0.692272</v>
      </c>
      <c r="E338" s="1">
        <v>1</v>
      </c>
      <c r="F338" s="1">
        <v>1</v>
      </c>
    </row>
    <row r="339" spans="1:6" x14ac:dyDescent="0.25">
      <c r="A339" s="5">
        <v>43909</v>
      </c>
      <c r="B339" s="2">
        <v>77.213099999999997</v>
      </c>
      <c r="C339" s="2">
        <v>84.888099999999994</v>
      </c>
      <c r="D339" s="2">
        <v>0.71936599999999995</v>
      </c>
      <c r="E339" s="1">
        <v>1</v>
      </c>
      <c r="F339" s="1">
        <v>1</v>
      </c>
    </row>
    <row r="340" spans="1:6" x14ac:dyDescent="0.25">
      <c r="A340" s="5">
        <v>43910</v>
      </c>
      <c r="B340" s="2">
        <v>80.156999999999996</v>
      </c>
      <c r="C340" s="2">
        <v>87.266900000000007</v>
      </c>
      <c r="D340" s="2">
        <v>0.73545300000000002</v>
      </c>
      <c r="E340" s="1">
        <v>1</v>
      </c>
      <c r="F340" s="1">
        <v>1</v>
      </c>
    </row>
    <row r="341" spans="1:6" x14ac:dyDescent="0.25">
      <c r="A341" s="5">
        <v>43911</v>
      </c>
      <c r="B341" s="2">
        <v>78.044300000000007</v>
      </c>
      <c r="C341" s="2">
        <v>84.155199999999994</v>
      </c>
      <c r="D341" s="2">
        <v>0.71062400000000003</v>
      </c>
      <c r="E341" s="1">
        <v>1</v>
      </c>
      <c r="F341" s="1">
        <v>1</v>
      </c>
    </row>
    <row r="342" spans="1:6" x14ac:dyDescent="0.25">
      <c r="A342" s="5">
        <v>43914</v>
      </c>
      <c r="B342" s="2">
        <v>80.881500000000003</v>
      </c>
      <c r="C342" s="2">
        <v>86.704999999999998</v>
      </c>
      <c r="D342" s="2">
        <v>0.73378500000000002</v>
      </c>
      <c r="E342" s="1">
        <v>1</v>
      </c>
      <c r="F342" s="1">
        <v>1</v>
      </c>
    </row>
    <row r="343" spans="1:6" x14ac:dyDescent="0.25">
      <c r="A343" s="5">
        <v>43915</v>
      </c>
      <c r="B343" s="2">
        <v>78.849299999999999</v>
      </c>
      <c r="C343" s="2">
        <v>85.425299999999993</v>
      </c>
      <c r="D343" s="2">
        <v>0.71205399999999996</v>
      </c>
      <c r="E343" s="1">
        <v>1</v>
      </c>
      <c r="F343" s="1">
        <v>1</v>
      </c>
    </row>
    <row r="344" spans="1:6" x14ac:dyDescent="0.25">
      <c r="A344" s="5">
        <v>43916</v>
      </c>
      <c r="B344" s="2">
        <v>77.7928</v>
      </c>
      <c r="C344" s="2">
        <v>84.148499999999999</v>
      </c>
      <c r="D344" s="2">
        <v>0.69753699999999996</v>
      </c>
      <c r="E344" s="1">
        <v>1</v>
      </c>
      <c r="F344" s="1">
        <v>1</v>
      </c>
    </row>
    <row r="345" spans="1:6" x14ac:dyDescent="0.25">
      <c r="A345" s="5">
        <v>43917</v>
      </c>
      <c r="B345" s="2">
        <v>78.722300000000004</v>
      </c>
      <c r="C345" s="2">
        <v>85.964799999999997</v>
      </c>
      <c r="D345" s="2">
        <v>0.71322600000000003</v>
      </c>
      <c r="E345" s="1">
        <v>1</v>
      </c>
      <c r="F345" s="1">
        <v>1</v>
      </c>
    </row>
    <row r="346" spans="1:6" x14ac:dyDescent="0.25">
      <c r="A346" s="5">
        <v>43918</v>
      </c>
      <c r="B346" s="2">
        <v>77.732500000000002</v>
      </c>
      <c r="C346" s="2">
        <v>85.738900000000001</v>
      </c>
      <c r="D346" s="2">
        <v>0.71402699999999997</v>
      </c>
      <c r="E346" s="1">
        <v>1</v>
      </c>
      <c r="F346" s="1">
        <v>1</v>
      </c>
    </row>
    <row r="347" spans="1:6" x14ac:dyDescent="0.25">
      <c r="A347" s="5">
        <v>43926</v>
      </c>
      <c r="B347" s="2"/>
      <c r="C347" s="2"/>
      <c r="D347" s="2"/>
      <c r="F347" s="1">
        <v>0</v>
      </c>
    </row>
    <row r="348" spans="1:6" x14ac:dyDescent="0.25">
      <c r="A348" s="5">
        <v>43928</v>
      </c>
      <c r="B348" s="2">
        <v>76.407399999999996</v>
      </c>
      <c r="C348" s="2">
        <v>82.634600000000006</v>
      </c>
      <c r="D348" s="2">
        <v>0.70024699999999995</v>
      </c>
      <c r="E348" s="1">
        <v>1</v>
      </c>
      <c r="F348" s="1">
        <v>1</v>
      </c>
    </row>
    <row r="349" spans="1:6" x14ac:dyDescent="0.25">
      <c r="A349" s="5">
        <v>43929</v>
      </c>
      <c r="B349" s="2">
        <v>75.454999999999998</v>
      </c>
      <c r="C349" s="2">
        <v>82.012</v>
      </c>
      <c r="D349" s="2">
        <v>0.693106</v>
      </c>
      <c r="E349" s="1">
        <v>1</v>
      </c>
      <c r="F349" s="1">
        <v>1</v>
      </c>
    </row>
    <row r="350" spans="1:6" x14ac:dyDescent="0.25">
      <c r="A350" s="5">
        <v>43930</v>
      </c>
      <c r="B350" s="2">
        <v>75.749899999999997</v>
      </c>
      <c r="C350" s="2">
        <v>82.234099999999998</v>
      </c>
      <c r="D350" s="2">
        <v>0.69639099999999998</v>
      </c>
      <c r="E350" s="1">
        <v>1</v>
      </c>
      <c r="F350" s="1">
        <v>1</v>
      </c>
    </row>
    <row r="351" spans="1:6" x14ac:dyDescent="0.25">
      <c r="A351" s="5">
        <v>43931</v>
      </c>
      <c r="B351" s="2">
        <v>74.605000000000004</v>
      </c>
      <c r="C351" s="2">
        <v>81.088200000000001</v>
      </c>
      <c r="D351" s="2">
        <v>0.68504699999999996</v>
      </c>
      <c r="E351" s="1">
        <v>1</v>
      </c>
      <c r="F351" s="1">
        <v>1</v>
      </c>
    </row>
    <row r="352" spans="1:6" x14ac:dyDescent="0.25">
      <c r="A352" s="5">
        <v>43932</v>
      </c>
      <c r="B352" s="2">
        <v>73.751499999999993</v>
      </c>
      <c r="C352" s="2">
        <v>80.735799999999998</v>
      </c>
      <c r="D352" s="2">
        <v>0.68045900000000004</v>
      </c>
      <c r="E352" s="1">
        <v>1</v>
      </c>
      <c r="F352" s="1">
        <v>1</v>
      </c>
    </row>
    <row r="353" spans="1:6" x14ac:dyDescent="0.25">
      <c r="A353" s="5">
        <v>43933</v>
      </c>
      <c r="B353" s="2"/>
      <c r="C353" s="2"/>
      <c r="D353" s="2"/>
      <c r="F353" s="1">
        <v>0</v>
      </c>
    </row>
    <row r="354" spans="1:6" x14ac:dyDescent="0.25">
      <c r="A354" s="5">
        <v>43935</v>
      </c>
      <c r="B354" s="2">
        <v>73.524500000000003</v>
      </c>
      <c r="C354" s="2">
        <v>80.538700000000006</v>
      </c>
      <c r="D354" s="2">
        <v>0.68087699999999995</v>
      </c>
      <c r="E354" s="1">
        <v>1</v>
      </c>
      <c r="F354" s="1">
        <v>1</v>
      </c>
    </row>
    <row r="355" spans="1:6" x14ac:dyDescent="0.25">
      <c r="A355" s="5">
        <v>43936</v>
      </c>
      <c r="B355" s="2">
        <v>73.314999999999998</v>
      </c>
      <c r="C355" s="2">
        <v>80.118600000000001</v>
      </c>
      <c r="D355" s="2">
        <v>0.68142999999999998</v>
      </c>
      <c r="E355" s="1">
        <v>1</v>
      </c>
      <c r="F355" s="1">
        <v>1</v>
      </c>
    </row>
    <row r="356" spans="1:6" x14ac:dyDescent="0.25">
      <c r="A356" s="5">
        <v>43937</v>
      </c>
      <c r="B356" s="2">
        <v>73.714500000000001</v>
      </c>
      <c r="C356" s="2">
        <v>80.673100000000005</v>
      </c>
      <c r="D356" s="2">
        <v>0.68664199999999997</v>
      </c>
      <c r="E356" s="1">
        <v>1</v>
      </c>
      <c r="F356" s="1">
        <v>1</v>
      </c>
    </row>
    <row r="357" spans="1:6" x14ac:dyDescent="0.25">
      <c r="A357" s="5">
        <v>43938</v>
      </c>
      <c r="B357" s="2">
        <v>74.7119</v>
      </c>
      <c r="C357" s="2">
        <v>81.2791</v>
      </c>
      <c r="D357" s="2">
        <v>0.69328500000000004</v>
      </c>
      <c r="E357" s="1">
        <v>1</v>
      </c>
      <c r="F357" s="1">
        <v>1</v>
      </c>
    </row>
    <row r="358" spans="1:6" x14ac:dyDescent="0.25">
      <c r="A358" s="5">
        <v>43939</v>
      </c>
      <c r="B358" s="2">
        <v>73.944100000000006</v>
      </c>
      <c r="C358" s="2">
        <v>80.111000000000004</v>
      </c>
      <c r="D358" s="2">
        <v>0.68558799999999998</v>
      </c>
      <c r="E358" s="1">
        <v>1</v>
      </c>
      <c r="F358" s="1">
        <v>1</v>
      </c>
    </row>
    <row r="359" spans="1:6" x14ac:dyDescent="0.25">
      <c r="A359" s="5">
        <v>43940</v>
      </c>
      <c r="B359" s="2"/>
      <c r="C359" s="2"/>
      <c r="D359" s="2"/>
      <c r="F359" s="1">
        <v>0</v>
      </c>
    </row>
    <row r="360" spans="1:6" x14ac:dyDescent="0.25">
      <c r="A360" s="5">
        <v>43941</v>
      </c>
      <c r="B360" s="2"/>
      <c r="C360" s="2"/>
      <c r="D360" s="2"/>
      <c r="F360" s="1">
        <v>0</v>
      </c>
    </row>
    <row r="361" spans="1:6" x14ac:dyDescent="0.25">
      <c r="A361" s="5">
        <v>43942</v>
      </c>
      <c r="B361" s="2">
        <v>74.665700000000001</v>
      </c>
      <c r="C361" s="2">
        <v>81.101900000000001</v>
      </c>
      <c r="D361" s="2">
        <v>0.69288899999999998</v>
      </c>
      <c r="E361" s="1">
        <v>1</v>
      </c>
      <c r="F361" s="1">
        <v>1</v>
      </c>
    </row>
    <row r="362" spans="1:6" x14ac:dyDescent="0.25">
      <c r="A362" s="5">
        <v>43943</v>
      </c>
      <c r="B362" s="2">
        <v>76.256200000000007</v>
      </c>
      <c r="C362" s="2">
        <v>82.616</v>
      </c>
      <c r="D362" s="2">
        <v>0.71018599999999998</v>
      </c>
      <c r="E362" s="1">
        <v>1</v>
      </c>
      <c r="F362" s="1">
        <v>1</v>
      </c>
    </row>
    <row r="363" spans="1:6" x14ac:dyDescent="0.25">
      <c r="A363" s="5">
        <v>43944</v>
      </c>
      <c r="B363" s="2">
        <v>77.041600000000003</v>
      </c>
      <c r="C363" s="2">
        <v>83.682599999999994</v>
      </c>
      <c r="D363" s="2">
        <v>0.71556799999999998</v>
      </c>
      <c r="E363" s="1">
        <v>1</v>
      </c>
      <c r="F363" s="1">
        <v>1</v>
      </c>
    </row>
    <row r="364" spans="1:6" x14ac:dyDescent="0.25">
      <c r="A364" s="5">
        <v>43945</v>
      </c>
      <c r="B364" s="2">
        <v>75.129000000000005</v>
      </c>
      <c r="C364" s="2">
        <v>81.146799999999999</v>
      </c>
      <c r="D364" s="2">
        <v>0.69806299999999999</v>
      </c>
      <c r="E364" s="1">
        <v>1</v>
      </c>
      <c r="F364" s="1">
        <v>1</v>
      </c>
    </row>
    <row r="365" spans="1:6" x14ac:dyDescent="0.25">
      <c r="A365" s="5">
        <v>43946</v>
      </c>
      <c r="B365" s="2">
        <v>74.716300000000004</v>
      </c>
      <c r="C365" s="2">
        <v>80.252799999999993</v>
      </c>
      <c r="D365" s="2">
        <v>0.69403499999999996</v>
      </c>
      <c r="E365" s="1">
        <v>1</v>
      </c>
      <c r="F365" s="1">
        <v>1</v>
      </c>
    </row>
    <row r="366" spans="1:6" x14ac:dyDescent="0.25">
      <c r="A366" s="5">
        <v>43947</v>
      </c>
      <c r="B366" s="2"/>
      <c r="C366" s="2"/>
      <c r="D366" s="2"/>
      <c r="F366" s="1">
        <v>0</v>
      </c>
    </row>
    <row r="367" spans="1:6" x14ac:dyDescent="0.25">
      <c r="A367" s="5">
        <v>43949</v>
      </c>
      <c r="B367" s="2">
        <v>74.495999999999995</v>
      </c>
      <c r="C367" s="2">
        <v>80.761099999999999</v>
      </c>
      <c r="D367" s="2">
        <v>0.69476300000000002</v>
      </c>
      <c r="E367" s="1">
        <v>1</v>
      </c>
      <c r="F367" s="1">
        <v>1</v>
      </c>
    </row>
    <row r="368" spans="1:6" x14ac:dyDescent="0.25">
      <c r="A368" s="5">
        <v>43950</v>
      </c>
      <c r="B368" s="2">
        <v>74.570599999999999</v>
      </c>
      <c r="C368" s="2">
        <v>80.774900000000002</v>
      </c>
      <c r="D368" s="2">
        <v>0.69662900000000005</v>
      </c>
      <c r="E368" s="1">
        <v>1</v>
      </c>
      <c r="F368" s="1">
        <v>1</v>
      </c>
    </row>
    <row r="369" spans="1:6" x14ac:dyDescent="0.25">
      <c r="A369" s="5">
        <v>43951</v>
      </c>
      <c r="B369" s="2">
        <v>73.689400000000006</v>
      </c>
      <c r="C369" s="2">
        <v>80.0488</v>
      </c>
      <c r="D369" s="2">
        <v>0.69214699999999996</v>
      </c>
      <c r="E369" s="1">
        <v>1</v>
      </c>
      <c r="F369" s="1">
        <v>1</v>
      </c>
    </row>
    <row r="370" spans="1:6" x14ac:dyDescent="0.25">
      <c r="A370" s="5">
        <v>43952</v>
      </c>
      <c r="B370" s="2">
        <v>72.726299999999995</v>
      </c>
      <c r="C370" s="2">
        <v>79.118899999999996</v>
      </c>
      <c r="D370" s="2">
        <v>0.68198000000000003</v>
      </c>
      <c r="E370" s="1">
        <v>1</v>
      </c>
      <c r="F370" s="1">
        <v>1</v>
      </c>
    </row>
    <row r="371" spans="1:6" x14ac:dyDescent="0.25">
      <c r="A371" s="5">
        <v>43953</v>
      </c>
      <c r="B371" s="2"/>
      <c r="C371" s="2"/>
      <c r="D371" s="2"/>
      <c r="F371" s="1">
        <v>0</v>
      </c>
    </row>
    <row r="372" spans="1:6" x14ac:dyDescent="0.25">
      <c r="A372" s="5">
        <v>43958</v>
      </c>
      <c r="B372" s="2">
        <v>73.971900000000005</v>
      </c>
      <c r="C372" s="2">
        <v>80.059799999999996</v>
      </c>
      <c r="D372" s="2">
        <v>0.69532300000000002</v>
      </c>
      <c r="E372" s="1">
        <v>1</v>
      </c>
      <c r="F372" s="1">
        <v>1</v>
      </c>
    </row>
    <row r="373" spans="1:6" x14ac:dyDescent="0.25">
      <c r="A373" s="5">
        <v>43959</v>
      </c>
      <c r="B373" s="2">
        <v>74.116900000000001</v>
      </c>
      <c r="C373" s="2">
        <v>80.061099999999996</v>
      </c>
      <c r="D373" s="2">
        <v>0.69658699999999996</v>
      </c>
      <c r="E373" s="1">
        <v>1</v>
      </c>
      <c r="F373" s="1">
        <v>1</v>
      </c>
    </row>
    <row r="374" spans="1:6" x14ac:dyDescent="0.25">
      <c r="A374" s="5">
        <v>43960</v>
      </c>
      <c r="B374" s="2">
        <v>73.872500000000002</v>
      </c>
      <c r="C374" s="2">
        <v>80.003900000000002</v>
      </c>
      <c r="D374" s="2">
        <v>0.69481300000000001</v>
      </c>
      <c r="E374" s="1">
        <v>1</v>
      </c>
      <c r="F374" s="1">
        <v>1</v>
      </c>
    </row>
    <row r="375" spans="1:6" x14ac:dyDescent="0.25">
      <c r="A375" s="5">
        <v>43962</v>
      </c>
      <c r="B375" s="2"/>
      <c r="C375" s="2"/>
      <c r="D375" s="2"/>
      <c r="F375" s="1">
        <v>0</v>
      </c>
    </row>
    <row r="376" spans="1:6" x14ac:dyDescent="0.25">
      <c r="A376" s="5">
        <v>43964</v>
      </c>
      <c r="B376" s="2">
        <v>73.432599999999994</v>
      </c>
      <c r="C376" s="2">
        <v>79.439400000000006</v>
      </c>
      <c r="D376" s="2">
        <v>0.68312600000000001</v>
      </c>
      <c r="E376" s="1">
        <v>1</v>
      </c>
      <c r="F376" s="1">
        <v>1</v>
      </c>
    </row>
    <row r="377" spans="1:6" x14ac:dyDescent="0.25">
      <c r="A377" s="5">
        <v>43965</v>
      </c>
      <c r="B377" s="2">
        <v>73.581900000000005</v>
      </c>
      <c r="C377" s="2">
        <v>79.777500000000003</v>
      </c>
      <c r="D377" s="2">
        <v>0.687585</v>
      </c>
      <c r="E377" s="1">
        <v>1</v>
      </c>
      <c r="F377" s="1">
        <v>1</v>
      </c>
    </row>
    <row r="378" spans="1:6" x14ac:dyDescent="0.25">
      <c r="A378" s="5">
        <v>43966</v>
      </c>
      <c r="B378" s="2">
        <v>73.9298</v>
      </c>
      <c r="C378" s="2">
        <v>79.903300000000002</v>
      </c>
      <c r="D378" s="2">
        <v>0.69193499999999997</v>
      </c>
      <c r="E378" s="1">
        <v>1</v>
      </c>
      <c r="F378" s="1">
        <v>1</v>
      </c>
    </row>
    <row r="379" spans="1:6" x14ac:dyDescent="0.25">
      <c r="A379" s="5">
        <v>43967</v>
      </c>
      <c r="B379" s="2">
        <v>73.205600000000004</v>
      </c>
      <c r="C379" s="2">
        <v>79.127899999999997</v>
      </c>
      <c r="D379" s="2">
        <v>0.683813</v>
      </c>
      <c r="E379" s="1">
        <v>1</v>
      </c>
      <c r="F379" s="1">
        <v>1</v>
      </c>
    </row>
    <row r="380" spans="1:6" x14ac:dyDescent="0.25">
      <c r="A380" s="5">
        <v>43970</v>
      </c>
      <c r="B380" s="2">
        <v>72.979799999999997</v>
      </c>
      <c r="C380" s="2">
        <v>78.9422</v>
      </c>
      <c r="D380" s="2">
        <v>0.68046399999999996</v>
      </c>
      <c r="E380" s="1">
        <v>1</v>
      </c>
      <c r="F380" s="1">
        <v>1</v>
      </c>
    </row>
    <row r="381" spans="1:6" x14ac:dyDescent="0.25">
      <c r="A381" s="5">
        <v>43971</v>
      </c>
      <c r="B381" s="2">
        <v>72.391800000000003</v>
      </c>
      <c r="C381" s="2">
        <v>79.167699999999996</v>
      </c>
      <c r="D381" s="2">
        <v>0.67419600000000002</v>
      </c>
      <c r="E381" s="1">
        <v>1</v>
      </c>
      <c r="F381" s="1">
        <v>1</v>
      </c>
    </row>
    <row r="382" spans="1:6" x14ac:dyDescent="0.25">
      <c r="A382" s="5">
        <v>43972</v>
      </c>
      <c r="B382" s="2">
        <v>72.338099999999997</v>
      </c>
      <c r="C382" s="2">
        <v>79.181299999999993</v>
      </c>
      <c r="D382" s="2">
        <v>0.67169400000000001</v>
      </c>
      <c r="E382" s="1">
        <v>1</v>
      </c>
      <c r="F382" s="1">
        <v>1</v>
      </c>
    </row>
    <row r="383" spans="1:6" x14ac:dyDescent="0.25">
      <c r="A383" s="5">
        <v>43973</v>
      </c>
      <c r="B383" s="2">
        <v>70.924000000000007</v>
      </c>
      <c r="C383" s="2">
        <v>77.796499999999995</v>
      </c>
      <c r="D383" s="2">
        <v>0.65837999999999997</v>
      </c>
      <c r="E383" s="1">
        <v>1</v>
      </c>
      <c r="F383" s="1">
        <v>1</v>
      </c>
    </row>
    <row r="384" spans="1:6" x14ac:dyDescent="0.25">
      <c r="A384" s="5">
        <v>43974</v>
      </c>
      <c r="B384" s="2">
        <v>71.880399999999995</v>
      </c>
      <c r="C384" s="2">
        <v>78.443100000000001</v>
      </c>
      <c r="D384" s="2">
        <v>0.66874800000000001</v>
      </c>
      <c r="E384" s="1">
        <v>1</v>
      </c>
      <c r="F384" s="1">
        <v>1</v>
      </c>
    </row>
    <row r="385" spans="1:6" x14ac:dyDescent="0.25">
      <c r="A385" s="5">
        <v>43977</v>
      </c>
      <c r="B385" s="2">
        <v>71.596199999999996</v>
      </c>
      <c r="C385" s="2">
        <v>77.882300000000001</v>
      </c>
      <c r="D385" s="2">
        <v>0.66452800000000001</v>
      </c>
      <c r="E385" s="1">
        <v>1</v>
      </c>
      <c r="F385" s="1">
        <v>1</v>
      </c>
    </row>
    <row r="386" spans="1:6" x14ac:dyDescent="0.25">
      <c r="A386" s="5">
        <v>43978</v>
      </c>
      <c r="B386" s="2">
        <v>71.140799999999999</v>
      </c>
      <c r="C386" s="2">
        <v>77.785399999999996</v>
      </c>
      <c r="D386" s="2">
        <v>0.65987200000000001</v>
      </c>
      <c r="E386" s="1">
        <v>1</v>
      </c>
      <c r="F386" s="1">
        <v>1</v>
      </c>
    </row>
    <row r="387" spans="1:6" x14ac:dyDescent="0.25">
      <c r="A387" s="5">
        <v>43979</v>
      </c>
      <c r="B387" s="2">
        <v>71.063500000000005</v>
      </c>
      <c r="C387" s="2">
        <v>77.906899999999993</v>
      </c>
      <c r="D387" s="2">
        <v>0.66084100000000001</v>
      </c>
      <c r="E387" s="1">
        <v>1</v>
      </c>
      <c r="F387" s="1">
        <v>1</v>
      </c>
    </row>
    <row r="388" spans="1:6" x14ac:dyDescent="0.25">
      <c r="A388" s="5">
        <v>43980</v>
      </c>
      <c r="B388" s="2">
        <v>71.101200000000006</v>
      </c>
      <c r="C388" s="2">
        <v>78.261099999999999</v>
      </c>
      <c r="D388" s="2">
        <v>0.65941300000000003</v>
      </c>
      <c r="E388" s="1">
        <v>1</v>
      </c>
      <c r="F388" s="1">
        <v>1</v>
      </c>
    </row>
    <row r="389" spans="1:6" x14ac:dyDescent="0.25">
      <c r="A389" s="5">
        <v>43981</v>
      </c>
      <c r="B389" s="2">
        <v>70.751999999999995</v>
      </c>
      <c r="C389" s="2">
        <v>78.548900000000003</v>
      </c>
      <c r="D389" s="2">
        <v>0.65953899999999999</v>
      </c>
      <c r="E389" s="1">
        <v>1</v>
      </c>
      <c r="F389" s="1">
        <v>1</v>
      </c>
    </row>
    <row r="390" spans="1:6" x14ac:dyDescent="0.25">
      <c r="A390" s="5">
        <v>43984</v>
      </c>
      <c r="B390" s="2">
        <v>69.711399999999998</v>
      </c>
      <c r="C390" s="2">
        <v>77.637600000000006</v>
      </c>
      <c r="D390" s="2">
        <v>0.64881</v>
      </c>
      <c r="E390" s="1">
        <v>1</v>
      </c>
      <c r="F390" s="1">
        <v>1</v>
      </c>
    </row>
    <row r="391" spans="1:6" x14ac:dyDescent="0.25">
      <c r="A391" s="5">
        <v>43985</v>
      </c>
      <c r="B391" s="2">
        <v>68.983099999999993</v>
      </c>
      <c r="C391" s="2">
        <v>76.778199999999998</v>
      </c>
      <c r="D391" s="2">
        <v>0.64030399999999998</v>
      </c>
      <c r="E391" s="1">
        <v>1</v>
      </c>
      <c r="F391" s="1">
        <v>1</v>
      </c>
    </row>
    <row r="392" spans="1:6" x14ac:dyDescent="0.25">
      <c r="A392" s="5">
        <v>43986</v>
      </c>
      <c r="B392" s="2">
        <v>68.341300000000004</v>
      </c>
      <c r="C392" s="2">
        <v>76.624300000000005</v>
      </c>
      <c r="D392" s="2">
        <v>0.62839699999999998</v>
      </c>
      <c r="E392" s="1">
        <v>1</v>
      </c>
      <c r="F392" s="1">
        <v>1</v>
      </c>
    </row>
    <row r="393" spans="1:6" x14ac:dyDescent="0.25">
      <c r="A393" s="5">
        <v>43987</v>
      </c>
      <c r="B393" s="2">
        <v>69.015100000000004</v>
      </c>
      <c r="C393" s="2">
        <v>77.3245</v>
      </c>
      <c r="D393" s="2">
        <v>0.63232500000000003</v>
      </c>
      <c r="E393" s="1">
        <v>1</v>
      </c>
      <c r="F393" s="1">
        <v>1</v>
      </c>
    </row>
    <row r="394" spans="1:6" x14ac:dyDescent="0.25">
      <c r="A394" s="5">
        <v>43988</v>
      </c>
      <c r="B394" s="2">
        <v>68.631900000000002</v>
      </c>
      <c r="C394" s="2">
        <v>77.965800000000002</v>
      </c>
      <c r="D394" s="2">
        <v>0.62795100000000004</v>
      </c>
      <c r="E394" s="1">
        <v>1</v>
      </c>
      <c r="F394" s="1">
        <v>1</v>
      </c>
    </row>
    <row r="395" spans="1:6" x14ac:dyDescent="0.25">
      <c r="A395" s="5">
        <v>43990</v>
      </c>
      <c r="B395" s="2"/>
      <c r="C395" s="2"/>
      <c r="D395" s="2"/>
      <c r="F395" s="1">
        <v>0</v>
      </c>
    </row>
    <row r="396" spans="1:6" x14ac:dyDescent="0.25">
      <c r="A396" s="5">
        <v>43991</v>
      </c>
      <c r="B396" s="2">
        <v>68.312299999999993</v>
      </c>
      <c r="C396" s="2">
        <v>77.186099999999996</v>
      </c>
      <c r="D396" s="2">
        <v>0.62365700000000002</v>
      </c>
      <c r="E396" s="1">
        <v>1</v>
      </c>
      <c r="F396" s="1">
        <v>1</v>
      </c>
    </row>
    <row r="397" spans="1:6" x14ac:dyDescent="0.25">
      <c r="A397" s="5">
        <v>43992</v>
      </c>
      <c r="B397" s="2">
        <v>68.674499999999995</v>
      </c>
      <c r="C397" s="2">
        <v>77.348100000000002</v>
      </c>
      <c r="D397" s="2">
        <v>0.63619899999999996</v>
      </c>
      <c r="E397" s="1">
        <v>1</v>
      </c>
      <c r="F397" s="1">
        <v>1</v>
      </c>
    </row>
    <row r="398" spans="1:6" x14ac:dyDescent="0.25">
      <c r="A398" s="5">
        <v>43993</v>
      </c>
      <c r="B398" s="2">
        <v>68.618300000000005</v>
      </c>
      <c r="C398" s="2">
        <v>77.922899999999998</v>
      </c>
      <c r="D398" s="2">
        <v>0.63952900000000001</v>
      </c>
      <c r="E398" s="1">
        <v>1</v>
      </c>
      <c r="F398" s="1">
        <v>1</v>
      </c>
    </row>
    <row r="399" spans="1:6" x14ac:dyDescent="0.25">
      <c r="A399" s="5">
        <v>43994</v>
      </c>
      <c r="B399" s="2">
        <v>69.121899999999997</v>
      </c>
      <c r="C399" s="2">
        <v>78.522499999999994</v>
      </c>
      <c r="D399" s="2">
        <v>0.64609000000000005</v>
      </c>
      <c r="E399" s="1">
        <v>1</v>
      </c>
      <c r="F399" s="1">
        <v>1</v>
      </c>
    </row>
    <row r="400" spans="1:6" x14ac:dyDescent="0.25">
      <c r="A400" s="5">
        <v>43996</v>
      </c>
      <c r="B400" s="2"/>
      <c r="C400" s="2"/>
      <c r="D400" s="2"/>
      <c r="F400" s="1">
        <v>0</v>
      </c>
    </row>
    <row r="401" spans="1:6" x14ac:dyDescent="0.25">
      <c r="A401" s="5">
        <v>43998</v>
      </c>
      <c r="B401" s="2">
        <v>70.394999999999996</v>
      </c>
      <c r="C401" s="2">
        <v>79.145099999999999</v>
      </c>
      <c r="D401" s="2">
        <v>0.65569100000000002</v>
      </c>
      <c r="E401" s="1">
        <v>1</v>
      </c>
      <c r="F401" s="1">
        <v>1</v>
      </c>
    </row>
    <row r="402" spans="1:6" x14ac:dyDescent="0.25">
      <c r="A402" s="5">
        <v>43999</v>
      </c>
      <c r="B402" s="2">
        <v>69.752399999999994</v>
      </c>
      <c r="C402" s="2">
        <v>79.043400000000005</v>
      </c>
      <c r="D402" s="2">
        <v>0.64958499999999997</v>
      </c>
      <c r="E402" s="1">
        <v>1</v>
      </c>
      <c r="F402" s="1">
        <v>1</v>
      </c>
    </row>
    <row r="403" spans="1:6" x14ac:dyDescent="0.25">
      <c r="A403" s="5">
        <v>44000</v>
      </c>
      <c r="B403" s="2">
        <v>69.482200000000006</v>
      </c>
      <c r="C403" s="2">
        <v>78.382900000000006</v>
      </c>
      <c r="D403" s="2">
        <v>0.64679699999999996</v>
      </c>
      <c r="E403" s="1">
        <v>1</v>
      </c>
      <c r="F403" s="1">
        <v>1</v>
      </c>
    </row>
    <row r="404" spans="1:6" x14ac:dyDescent="0.25">
      <c r="A404" s="5">
        <v>44001</v>
      </c>
      <c r="B404" s="2">
        <v>69.617999999999995</v>
      </c>
      <c r="C404" s="2">
        <v>78.292400000000001</v>
      </c>
      <c r="D404" s="2">
        <v>0.65066599999999997</v>
      </c>
      <c r="E404" s="1">
        <v>1</v>
      </c>
      <c r="F404" s="1">
        <v>1</v>
      </c>
    </row>
    <row r="405" spans="1:6" x14ac:dyDescent="0.25">
      <c r="A405" s="5">
        <v>44002</v>
      </c>
      <c r="B405" s="2">
        <v>69.572500000000005</v>
      </c>
      <c r="C405" s="2">
        <v>78.0047</v>
      </c>
      <c r="D405" s="2">
        <v>0.65054500000000004</v>
      </c>
      <c r="E405" s="1">
        <v>1</v>
      </c>
      <c r="F405" s="1">
        <v>1</v>
      </c>
    </row>
    <row r="406" spans="1:6" x14ac:dyDescent="0.25">
      <c r="A406" s="5">
        <v>44005</v>
      </c>
      <c r="B406" s="2">
        <v>69.483500000000006</v>
      </c>
      <c r="C406" s="2">
        <v>77.828500000000005</v>
      </c>
      <c r="D406" s="2">
        <v>0.64992499999999997</v>
      </c>
      <c r="E406" s="1">
        <v>1</v>
      </c>
      <c r="F406" s="1">
        <v>1</v>
      </c>
    </row>
    <row r="407" spans="1:6" x14ac:dyDescent="0.25">
      <c r="A407" s="5">
        <v>44006</v>
      </c>
      <c r="B407" s="2">
        <v>68.837599999999995</v>
      </c>
      <c r="C407" s="2">
        <v>77.683199999999999</v>
      </c>
      <c r="D407" s="2">
        <v>0.64286100000000002</v>
      </c>
      <c r="E407" s="1">
        <v>1</v>
      </c>
      <c r="F407" s="1">
        <v>1</v>
      </c>
    </row>
    <row r="408" spans="1:6" x14ac:dyDescent="0.25">
      <c r="A408" s="5">
        <v>44007</v>
      </c>
      <c r="B408" s="2">
        <v>68.837599999999995</v>
      </c>
      <c r="C408" s="2">
        <v>77.759</v>
      </c>
      <c r="D408" s="2">
        <v>0.64615</v>
      </c>
      <c r="E408" s="1">
        <v>1</v>
      </c>
      <c r="F408" s="1">
        <v>1</v>
      </c>
    </row>
    <row r="409" spans="1:6" x14ac:dyDescent="0.25">
      <c r="A409" s="5">
        <v>44008</v>
      </c>
      <c r="B409" s="2">
        <v>69.465999999999994</v>
      </c>
      <c r="C409" s="2">
        <v>78.058899999999994</v>
      </c>
      <c r="D409" s="2">
        <v>0.64797400000000005</v>
      </c>
      <c r="E409" s="1">
        <v>1</v>
      </c>
      <c r="F409" s="1">
        <v>1</v>
      </c>
    </row>
    <row r="410" spans="1:6" x14ac:dyDescent="0.25">
      <c r="A410" s="5">
        <v>44009</v>
      </c>
      <c r="B410" s="2">
        <v>69.128399999999999</v>
      </c>
      <c r="C410" s="2">
        <v>77.541300000000007</v>
      </c>
      <c r="D410" s="2">
        <v>0.64633200000000002</v>
      </c>
      <c r="E410" s="1">
        <v>1</v>
      </c>
      <c r="F410" s="1">
        <v>1</v>
      </c>
    </row>
    <row r="411" spans="1:6" x14ac:dyDescent="0.25">
      <c r="A411" s="5">
        <v>44012</v>
      </c>
      <c r="B411" s="2">
        <v>69.951300000000003</v>
      </c>
      <c r="C411" s="2">
        <v>78.681200000000004</v>
      </c>
      <c r="D411" s="2">
        <v>0.65268300000000001</v>
      </c>
      <c r="E411" s="1">
        <v>1</v>
      </c>
      <c r="F411" s="1">
        <v>1</v>
      </c>
    </row>
    <row r="412" spans="1:6" x14ac:dyDescent="0.25">
      <c r="A412" s="5">
        <v>44013</v>
      </c>
      <c r="B412" s="2">
        <v>70.441299999999998</v>
      </c>
      <c r="C412" s="2">
        <v>78.992900000000006</v>
      </c>
      <c r="D412" s="2">
        <v>0.65426399999999996</v>
      </c>
      <c r="E412" s="1">
        <v>1</v>
      </c>
      <c r="F412" s="1">
        <v>1</v>
      </c>
    </row>
    <row r="413" spans="1:6" x14ac:dyDescent="0.25">
      <c r="A413" s="5">
        <v>44014</v>
      </c>
      <c r="B413" s="2">
        <v>70.441299999999998</v>
      </c>
      <c r="C413" s="2">
        <v>79.190100000000001</v>
      </c>
      <c r="D413" s="2">
        <v>0.65517599999999998</v>
      </c>
      <c r="E413" s="1">
        <v>1</v>
      </c>
      <c r="F413" s="1">
        <v>1</v>
      </c>
    </row>
    <row r="414" spans="1:6" x14ac:dyDescent="0.25">
      <c r="A414" s="5">
        <v>44015</v>
      </c>
      <c r="B414" s="2">
        <v>70.519800000000004</v>
      </c>
      <c r="C414" s="2">
        <v>79.518100000000004</v>
      </c>
      <c r="D414" s="2">
        <v>0.65664</v>
      </c>
      <c r="E414" s="1">
        <v>1</v>
      </c>
      <c r="F414" s="1">
        <v>1</v>
      </c>
    </row>
    <row r="415" spans="1:6" x14ac:dyDescent="0.25">
      <c r="A415" s="5">
        <v>44016</v>
      </c>
      <c r="B415" s="2">
        <v>70.499899999999997</v>
      </c>
      <c r="C415" s="2">
        <v>79.220699999999994</v>
      </c>
      <c r="D415" s="2">
        <v>0.65602700000000003</v>
      </c>
      <c r="E415" s="1">
        <v>1</v>
      </c>
      <c r="F415" s="1">
        <v>1</v>
      </c>
    </row>
    <row r="416" spans="1:6" x14ac:dyDescent="0.25">
      <c r="A416" s="5">
        <v>44018</v>
      </c>
      <c r="B416" s="2"/>
      <c r="C416" s="2"/>
      <c r="D416" s="2"/>
      <c r="F416" s="1">
        <v>0</v>
      </c>
    </row>
    <row r="417" spans="1:6" x14ac:dyDescent="0.25">
      <c r="A417" s="5">
        <v>44019</v>
      </c>
      <c r="B417" s="2">
        <v>71.340900000000005</v>
      </c>
      <c r="C417" s="2">
        <v>80.558099999999996</v>
      </c>
      <c r="D417" s="2">
        <v>0.66317400000000004</v>
      </c>
      <c r="E417" s="1">
        <v>1</v>
      </c>
      <c r="F417" s="1">
        <v>1</v>
      </c>
    </row>
    <row r="418" spans="1:6" x14ac:dyDescent="0.25">
      <c r="A418" s="5">
        <v>44020</v>
      </c>
      <c r="B418" s="2">
        <v>72.171899999999994</v>
      </c>
      <c r="C418" s="2">
        <v>81.467600000000004</v>
      </c>
      <c r="D418" s="2">
        <v>0.67027499999999995</v>
      </c>
      <c r="E418" s="1">
        <v>1</v>
      </c>
      <c r="F418" s="1">
        <v>1</v>
      </c>
    </row>
    <row r="419" spans="1:6" x14ac:dyDescent="0.25">
      <c r="A419" s="5">
        <v>44021</v>
      </c>
      <c r="B419" s="2">
        <v>71.237899999999996</v>
      </c>
      <c r="C419" s="2">
        <v>80.406199999999998</v>
      </c>
      <c r="D419" s="2">
        <v>0.66264699999999999</v>
      </c>
      <c r="E419" s="1">
        <v>1</v>
      </c>
      <c r="F419" s="1">
        <v>1</v>
      </c>
    </row>
    <row r="420" spans="1:6" x14ac:dyDescent="0.25">
      <c r="A420" s="5">
        <v>44022</v>
      </c>
      <c r="B420" s="2">
        <v>70.88</v>
      </c>
      <c r="C420" s="2">
        <v>80.413399999999996</v>
      </c>
      <c r="D420" s="2">
        <v>0.66091699999999998</v>
      </c>
      <c r="E420" s="1">
        <v>1</v>
      </c>
      <c r="F420" s="1">
        <v>1</v>
      </c>
    </row>
    <row r="421" spans="1:6" x14ac:dyDescent="0.25">
      <c r="A421" s="5">
        <v>44023</v>
      </c>
      <c r="B421" s="2">
        <v>71.229799999999997</v>
      </c>
      <c r="C421" s="2">
        <v>80.268900000000002</v>
      </c>
      <c r="D421" s="2">
        <v>0.66691400000000001</v>
      </c>
      <c r="E421" s="1">
        <v>1</v>
      </c>
      <c r="F421" s="1">
        <v>1</v>
      </c>
    </row>
    <row r="422" spans="1:6" x14ac:dyDescent="0.25">
      <c r="A422" s="5">
        <v>44026</v>
      </c>
      <c r="B422" s="2">
        <v>70.747900000000001</v>
      </c>
      <c r="C422" s="2">
        <v>80.093699999999998</v>
      </c>
      <c r="D422" s="2">
        <v>0.66066999999999998</v>
      </c>
      <c r="E422" s="1">
        <v>1</v>
      </c>
      <c r="F422" s="1">
        <v>1</v>
      </c>
    </row>
    <row r="423" spans="1:6" x14ac:dyDescent="0.25">
      <c r="A423" s="5">
        <v>44027</v>
      </c>
      <c r="B423" s="2">
        <v>71.127499999999998</v>
      </c>
      <c r="C423" s="2">
        <v>80.623000000000005</v>
      </c>
      <c r="D423" s="2">
        <v>0.66297700000000004</v>
      </c>
      <c r="E423" s="1">
        <v>1</v>
      </c>
      <c r="F423" s="1">
        <v>1</v>
      </c>
    </row>
    <row r="424" spans="1:6" x14ac:dyDescent="0.25">
      <c r="A424" s="5">
        <v>44028</v>
      </c>
      <c r="B424" s="2">
        <v>70.799800000000005</v>
      </c>
      <c r="C424" s="2">
        <v>80.839200000000005</v>
      </c>
      <c r="D424" s="2">
        <v>0.66183499999999995</v>
      </c>
      <c r="E424" s="1">
        <v>1</v>
      </c>
      <c r="F424" s="1">
        <v>1</v>
      </c>
    </row>
    <row r="425" spans="1:6" x14ac:dyDescent="0.25">
      <c r="A425" s="5">
        <v>44029</v>
      </c>
      <c r="B425" s="2">
        <v>71.230999999999995</v>
      </c>
      <c r="C425" s="2">
        <v>81.231800000000007</v>
      </c>
      <c r="D425" s="2">
        <v>0.66561700000000001</v>
      </c>
      <c r="E425" s="1">
        <v>1</v>
      </c>
      <c r="F425" s="1">
        <v>1</v>
      </c>
    </row>
    <row r="426" spans="1:6" x14ac:dyDescent="0.25">
      <c r="A426" s="5">
        <v>44030</v>
      </c>
      <c r="B426" s="2">
        <v>71.713899999999995</v>
      </c>
      <c r="C426" s="2">
        <v>81.682100000000005</v>
      </c>
      <c r="D426" s="2">
        <v>0.66919099999999998</v>
      </c>
      <c r="E426" s="1">
        <v>1</v>
      </c>
      <c r="F426" s="1">
        <v>1</v>
      </c>
    </row>
    <row r="427" spans="1:6" x14ac:dyDescent="0.25">
      <c r="A427" s="5">
        <v>44033</v>
      </c>
      <c r="B427" s="2">
        <v>71.962800000000001</v>
      </c>
      <c r="C427" s="2">
        <v>82.390199999999993</v>
      </c>
      <c r="D427" s="2">
        <v>0.67157699999999998</v>
      </c>
      <c r="E427" s="1">
        <v>1</v>
      </c>
      <c r="F427" s="1">
        <v>1</v>
      </c>
    </row>
    <row r="428" spans="1:6" x14ac:dyDescent="0.25">
      <c r="A428" s="5">
        <v>44034</v>
      </c>
      <c r="B428" s="2">
        <v>70.966800000000006</v>
      </c>
      <c r="C428" s="2">
        <v>81.249899999999997</v>
      </c>
      <c r="D428" s="2">
        <v>0.66154100000000005</v>
      </c>
      <c r="E428" s="1">
        <v>1</v>
      </c>
      <c r="F428" s="1">
        <v>1</v>
      </c>
    </row>
    <row r="429" spans="1:6" x14ac:dyDescent="0.25">
      <c r="A429" s="5">
        <v>44035</v>
      </c>
      <c r="B429" s="2">
        <v>70.7881</v>
      </c>
      <c r="C429" s="2">
        <v>81.590400000000002</v>
      </c>
      <c r="D429" s="2">
        <v>0.66178800000000004</v>
      </c>
      <c r="E429" s="1">
        <v>1</v>
      </c>
      <c r="F429" s="1">
        <v>1</v>
      </c>
    </row>
    <row r="430" spans="1:6" x14ac:dyDescent="0.25">
      <c r="A430" s="5">
        <v>44036</v>
      </c>
      <c r="B430" s="2">
        <v>70.962999999999994</v>
      </c>
      <c r="C430" s="2">
        <v>82.189300000000003</v>
      </c>
      <c r="D430" s="2">
        <v>0.66212300000000002</v>
      </c>
      <c r="E430" s="1">
        <v>1</v>
      </c>
      <c r="F430" s="1">
        <v>1</v>
      </c>
    </row>
    <row r="431" spans="1:6" x14ac:dyDescent="0.25">
      <c r="A431" s="5">
        <v>44037</v>
      </c>
      <c r="B431" s="2">
        <v>71.597399999999993</v>
      </c>
      <c r="C431" s="2">
        <v>83.103099999999998</v>
      </c>
      <c r="D431" s="2">
        <v>0.67344599999999999</v>
      </c>
      <c r="E431" s="1">
        <v>1</v>
      </c>
      <c r="F431" s="1">
        <v>1</v>
      </c>
    </row>
    <row r="432" spans="1:6" x14ac:dyDescent="0.25">
      <c r="A432" s="5">
        <v>44039</v>
      </c>
      <c r="B432" s="2"/>
      <c r="C432" s="2"/>
      <c r="D432" s="2"/>
      <c r="F432" s="1">
        <v>0</v>
      </c>
    </row>
    <row r="433" spans="1:6" x14ac:dyDescent="0.25">
      <c r="A433" s="5">
        <v>44040</v>
      </c>
      <c r="B433" s="2">
        <v>71.584999999999994</v>
      </c>
      <c r="C433" s="2">
        <v>83.775899999999993</v>
      </c>
      <c r="D433" s="2">
        <v>0.67869199999999996</v>
      </c>
      <c r="E433" s="1">
        <v>1</v>
      </c>
      <c r="F433" s="1">
        <v>1</v>
      </c>
    </row>
    <row r="434" spans="1:6" x14ac:dyDescent="0.25">
      <c r="A434" s="5">
        <v>44041</v>
      </c>
      <c r="B434" s="2">
        <v>71.919600000000003</v>
      </c>
      <c r="C434" s="2">
        <v>84.260999999999996</v>
      </c>
      <c r="D434" s="2">
        <v>0.68115400000000004</v>
      </c>
      <c r="E434" s="1">
        <v>1</v>
      </c>
      <c r="F434" s="1">
        <v>1</v>
      </c>
    </row>
    <row r="435" spans="1:6" x14ac:dyDescent="0.25">
      <c r="A435" s="5">
        <v>44042</v>
      </c>
      <c r="B435" s="2">
        <v>72.234800000000007</v>
      </c>
      <c r="C435" s="2">
        <v>84.912000000000006</v>
      </c>
      <c r="D435" s="2">
        <v>0.68876999999999999</v>
      </c>
      <c r="E435" s="1">
        <v>1</v>
      </c>
      <c r="F435" s="1">
        <v>1</v>
      </c>
    </row>
    <row r="436" spans="1:6" x14ac:dyDescent="0.25">
      <c r="A436" s="5">
        <v>44043</v>
      </c>
      <c r="B436" s="2">
        <v>73.363299999999995</v>
      </c>
      <c r="C436" s="2">
        <v>86.253200000000007</v>
      </c>
      <c r="D436" s="2">
        <v>0.69806699999999999</v>
      </c>
      <c r="E436" s="1">
        <v>1</v>
      </c>
      <c r="F436" s="1">
        <v>1</v>
      </c>
    </row>
    <row r="437" spans="1:6" x14ac:dyDescent="0.25">
      <c r="A437" s="5">
        <v>44044</v>
      </c>
      <c r="B437" s="2">
        <v>73.426100000000005</v>
      </c>
      <c r="C437" s="2">
        <v>87.288899999999998</v>
      </c>
      <c r="D437" s="2">
        <v>0.70186999999999999</v>
      </c>
      <c r="E437" s="1">
        <v>1</v>
      </c>
      <c r="F437" s="1">
        <v>1</v>
      </c>
    </row>
    <row r="438" spans="1:6" x14ac:dyDescent="0.25">
      <c r="A438" s="5">
        <v>44045</v>
      </c>
      <c r="B438" s="2"/>
      <c r="C438" s="2"/>
      <c r="D438" s="2"/>
      <c r="F438" s="1">
        <v>0</v>
      </c>
    </row>
    <row r="439" spans="1:6" x14ac:dyDescent="0.25">
      <c r="A439" s="5">
        <v>44046</v>
      </c>
      <c r="B439" s="2"/>
      <c r="C439" s="2"/>
      <c r="D439" s="2"/>
      <c r="F439" s="1">
        <v>0</v>
      </c>
    </row>
    <row r="440" spans="1:6" x14ac:dyDescent="0.25">
      <c r="A440" s="5">
        <v>44047</v>
      </c>
      <c r="B440" s="2">
        <v>74.158600000000007</v>
      </c>
      <c r="C440" s="2">
        <v>87.225300000000004</v>
      </c>
      <c r="D440" s="2">
        <v>0.701098</v>
      </c>
      <c r="E440" s="1">
        <v>1</v>
      </c>
      <c r="F440" s="1">
        <v>1</v>
      </c>
    </row>
    <row r="441" spans="1:6" x14ac:dyDescent="0.25">
      <c r="A441" s="5">
        <v>44048</v>
      </c>
      <c r="B441" s="2">
        <v>73.380600000000001</v>
      </c>
      <c r="C441" s="2">
        <v>86.501099999999994</v>
      </c>
      <c r="D441" s="2">
        <v>0.69249799999999995</v>
      </c>
      <c r="E441" s="1">
        <v>1</v>
      </c>
      <c r="F441" s="1">
        <v>1</v>
      </c>
    </row>
    <row r="442" spans="1:6" x14ac:dyDescent="0.25">
      <c r="A442" s="5">
        <v>44049</v>
      </c>
      <c r="B442" s="2">
        <v>73.280600000000007</v>
      </c>
      <c r="C442" s="2">
        <v>86.625</v>
      </c>
      <c r="D442" s="2">
        <v>0.69305899999999998</v>
      </c>
      <c r="E442" s="1">
        <v>1</v>
      </c>
      <c r="F442" s="1">
        <v>1</v>
      </c>
    </row>
    <row r="443" spans="1:6" x14ac:dyDescent="0.25">
      <c r="A443" s="5">
        <v>44050</v>
      </c>
      <c r="B443" s="2">
        <v>73.039699999999996</v>
      </c>
      <c r="C443" s="2">
        <v>86.617800000000003</v>
      </c>
      <c r="D443" s="2">
        <v>0.691631</v>
      </c>
      <c r="E443" s="1">
        <v>1</v>
      </c>
      <c r="F443" s="1">
        <v>1</v>
      </c>
    </row>
    <row r="444" spans="1:6" x14ac:dyDescent="0.25">
      <c r="A444" s="5">
        <v>44051</v>
      </c>
      <c r="B444" s="2">
        <v>73.637600000000006</v>
      </c>
      <c r="C444" s="2">
        <v>87.172200000000004</v>
      </c>
      <c r="D444" s="2">
        <v>0.69722700000000004</v>
      </c>
      <c r="E444" s="1">
        <v>1</v>
      </c>
      <c r="F444" s="1">
        <v>1</v>
      </c>
    </row>
    <row r="445" spans="1:6" x14ac:dyDescent="0.25">
      <c r="A445" s="5">
        <v>44053</v>
      </c>
      <c r="B445" s="2"/>
      <c r="C445" s="2"/>
      <c r="D445" s="2"/>
      <c r="F445" s="1">
        <v>0</v>
      </c>
    </row>
    <row r="446" spans="1:6" x14ac:dyDescent="0.25">
      <c r="A446" s="5">
        <v>44054</v>
      </c>
      <c r="B446" s="2">
        <v>73.775000000000006</v>
      </c>
      <c r="C446" s="2">
        <v>86.825800000000001</v>
      </c>
      <c r="D446" s="2">
        <v>0.69612200000000002</v>
      </c>
      <c r="E446" s="1">
        <v>1</v>
      </c>
      <c r="F446" s="1">
        <v>1</v>
      </c>
    </row>
    <row r="447" spans="1:6" x14ac:dyDescent="0.25">
      <c r="A447" s="5">
        <v>44055</v>
      </c>
      <c r="B447" s="2">
        <v>73.152199999999993</v>
      </c>
      <c r="C447" s="2">
        <v>85.924599999999998</v>
      </c>
      <c r="D447" s="2">
        <v>0.68943200000000004</v>
      </c>
      <c r="E447" s="1">
        <v>1</v>
      </c>
      <c r="F447" s="1">
        <v>1</v>
      </c>
    </row>
    <row r="448" spans="1:6" x14ac:dyDescent="0.25">
      <c r="A448" s="5">
        <v>44056</v>
      </c>
      <c r="B448" s="2">
        <v>73.235100000000003</v>
      </c>
      <c r="C448" s="2">
        <v>85.956000000000003</v>
      </c>
      <c r="D448" s="2">
        <v>0.68594699999999997</v>
      </c>
      <c r="E448" s="1">
        <v>1</v>
      </c>
      <c r="F448" s="1">
        <v>1</v>
      </c>
    </row>
    <row r="449" spans="1:6" x14ac:dyDescent="0.25">
      <c r="A449" s="5">
        <v>44057</v>
      </c>
      <c r="B449" s="2">
        <v>73.606700000000004</v>
      </c>
      <c r="C449" s="2">
        <v>87.039900000000003</v>
      </c>
      <c r="D449" s="2">
        <v>0.68936299999999995</v>
      </c>
      <c r="E449" s="1">
        <v>1</v>
      </c>
      <c r="F449" s="1">
        <v>1</v>
      </c>
    </row>
    <row r="450" spans="1:6" x14ac:dyDescent="0.25">
      <c r="A450" s="5">
        <v>44058</v>
      </c>
      <c r="B450" s="2">
        <v>73.215699999999998</v>
      </c>
      <c r="C450" s="2">
        <v>86.409199999999998</v>
      </c>
      <c r="D450" s="2">
        <v>0.685701</v>
      </c>
      <c r="E450" s="1">
        <v>1</v>
      </c>
      <c r="F450" s="1">
        <v>1</v>
      </c>
    </row>
    <row r="451" spans="1:6" x14ac:dyDescent="0.25">
      <c r="A451" s="5">
        <v>44061</v>
      </c>
      <c r="B451" s="2">
        <v>72.967600000000004</v>
      </c>
      <c r="C451" s="2">
        <v>86.4666</v>
      </c>
      <c r="D451" s="2">
        <v>0.68543100000000001</v>
      </c>
      <c r="E451" s="1">
        <v>1</v>
      </c>
      <c r="F451" s="1">
        <v>1</v>
      </c>
    </row>
    <row r="452" spans="1:6" x14ac:dyDescent="0.25">
      <c r="A452" s="5">
        <v>44062</v>
      </c>
      <c r="B452" s="2">
        <v>73.432100000000005</v>
      </c>
      <c r="C452" s="2">
        <v>87.340100000000007</v>
      </c>
      <c r="D452" s="2">
        <v>0.69521500000000003</v>
      </c>
      <c r="E452" s="1">
        <v>1</v>
      </c>
      <c r="F452" s="1">
        <v>1</v>
      </c>
    </row>
    <row r="453" spans="1:6" x14ac:dyDescent="0.25">
      <c r="A453" s="5">
        <v>44063</v>
      </c>
      <c r="B453" s="2">
        <v>73.239199999999997</v>
      </c>
      <c r="C453" s="2">
        <v>87.403700000000001</v>
      </c>
      <c r="D453" s="2">
        <v>0.69444099999999997</v>
      </c>
      <c r="E453" s="1">
        <v>1</v>
      </c>
      <c r="F453" s="1">
        <v>1</v>
      </c>
    </row>
    <row r="454" spans="1:6" x14ac:dyDescent="0.25">
      <c r="A454" s="5">
        <v>44064</v>
      </c>
      <c r="B454" s="2">
        <v>73.771100000000004</v>
      </c>
      <c r="C454" s="2">
        <v>87.426100000000005</v>
      </c>
      <c r="D454" s="2">
        <v>0.69559300000000002</v>
      </c>
      <c r="E454" s="1">
        <v>1</v>
      </c>
      <c r="F454" s="1">
        <v>1</v>
      </c>
    </row>
    <row r="455" spans="1:6" x14ac:dyDescent="0.25">
      <c r="A455" s="5">
        <v>44065</v>
      </c>
      <c r="B455" s="2">
        <v>74.099900000000005</v>
      </c>
      <c r="C455" s="2">
        <v>87.734300000000005</v>
      </c>
      <c r="D455" s="2">
        <v>0.70230199999999998</v>
      </c>
      <c r="E455" s="1">
        <v>1</v>
      </c>
      <c r="F455" s="1">
        <v>1</v>
      </c>
    </row>
    <row r="456" spans="1:6" x14ac:dyDescent="0.25">
      <c r="A456" s="5">
        <v>44067</v>
      </c>
      <c r="B456" s="2"/>
      <c r="C456" s="2"/>
      <c r="D456" s="2"/>
      <c r="F456" s="1">
        <v>0</v>
      </c>
    </row>
    <row r="457" spans="1:6" x14ac:dyDescent="0.25">
      <c r="A457" s="5">
        <v>44068</v>
      </c>
      <c r="B457" s="2">
        <v>74.418400000000005</v>
      </c>
      <c r="C457" s="2">
        <v>87.903000000000006</v>
      </c>
      <c r="D457" s="2">
        <v>0.70328800000000002</v>
      </c>
      <c r="E457" s="1">
        <v>1</v>
      </c>
      <c r="F457" s="1">
        <v>1</v>
      </c>
    </row>
    <row r="458" spans="1:6" x14ac:dyDescent="0.25">
      <c r="A458" s="5">
        <v>44069</v>
      </c>
      <c r="B458" s="2">
        <v>74.512600000000006</v>
      </c>
      <c r="C458" s="2">
        <v>88.058999999999997</v>
      </c>
      <c r="D458" s="2">
        <v>0.70106400000000002</v>
      </c>
      <c r="E458" s="1">
        <v>1</v>
      </c>
      <c r="F458" s="1">
        <v>1</v>
      </c>
    </row>
    <row r="459" spans="1:6" x14ac:dyDescent="0.25">
      <c r="A459" s="5">
        <v>44070</v>
      </c>
      <c r="B459" s="2">
        <v>75.537899999999993</v>
      </c>
      <c r="C459" s="2">
        <v>89.225399999999993</v>
      </c>
      <c r="D459" s="2">
        <v>0.71104500000000004</v>
      </c>
      <c r="E459" s="1">
        <v>1</v>
      </c>
      <c r="F459" s="1">
        <v>1</v>
      </c>
    </row>
    <row r="460" spans="1:6" x14ac:dyDescent="0.25">
      <c r="A460" s="5">
        <v>44071</v>
      </c>
      <c r="B460" s="2">
        <v>75.235399999999998</v>
      </c>
      <c r="C460" s="2">
        <v>88.995999999999995</v>
      </c>
      <c r="D460" s="2">
        <v>0.70946699999999996</v>
      </c>
      <c r="E460" s="1">
        <v>1</v>
      </c>
      <c r="F460" s="1">
        <v>1</v>
      </c>
    </row>
    <row r="461" spans="1:6" x14ac:dyDescent="0.25">
      <c r="A461" s="5">
        <v>44072</v>
      </c>
      <c r="B461" s="2">
        <v>74.638199999999998</v>
      </c>
      <c r="C461" s="2">
        <v>88.744799999999998</v>
      </c>
      <c r="D461" s="2">
        <v>0.70430000000000004</v>
      </c>
      <c r="E461" s="1">
        <v>1</v>
      </c>
      <c r="F461" s="1">
        <v>1</v>
      </c>
    </row>
    <row r="462" spans="1:6" x14ac:dyDescent="0.25">
      <c r="A462" s="5">
        <v>44074</v>
      </c>
      <c r="B462" s="2"/>
      <c r="C462" s="2"/>
      <c r="D462" s="2"/>
      <c r="F462" s="1">
        <v>0</v>
      </c>
    </row>
    <row r="463" spans="1:6" x14ac:dyDescent="0.25">
      <c r="A463" s="5">
        <v>44075</v>
      </c>
      <c r="B463" s="2">
        <v>73.803899999999999</v>
      </c>
      <c r="C463" s="2">
        <v>87.826599999999999</v>
      </c>
      <c r="D463" s="2">
        <v>0.69711800000000002</v>
      </c>
      <c r="E463" s="1">
        <v>1</v>
      </c>
      <c r="F463" s="1">
        <v>1</v>
      </c>
    </row>
    <row r="464" spans="1:6" x14ac:dyDescent="0.25">
      <c r="A464" s="5">
        <v>44076</v>
      </c>
      <c r="B464" s="2">
        <v>73.584900000000005</v>
      </c>
      <c r="C464" s="2">
        <v>88.154700000000005</v>
      </c>
      <c r="D464" s="2">
        <v>0.69646399999999997</v>
      </c>
      <c r="E464" s="1">
        <v>1</v>
      </c>
      <c r="F464" s="1">
        <v>1</v>
      </c>
    </row>
    <row r="465" spans="1:6" x14ac:dyDescent="0.25">
      <c r="A465" s="5">
        <v>44077</v>
      </c>
      <c r="B465" s="2">
        <v>73.858800000000002</v>
      </c>
      <c r="C465" s="2">
        <v>87.736900000000006</v>
      </c>
      <c r="D465" s="2">
        <v>0.69550199999999995</v>
      </c>
      <c r="E465" s="1">
        <v>1</v>
      </c>
      <c r="F465" s="1">
        <v>1</v>
      </c>
    </row>
    <row r="466" spans="1:6" x14ac:dyDescent="0.25">
      <c r="A466" s="5">
        <v>44078</v>
      </c>
      <c r="B466" s="2">
        <v>75.468000000000004</v>
      </c>
      <c r="C466" s="2">
        <v>89.135300000000001</v>
      </c>
      <c r="D466" s="2">
        <v>0.71042099999999997</v>
      </c>
      <c r="E466" s="1">
        <v>1</v>
      </c>
      <c r="F466" s="1">
        <v>1</v>
      </c>
    </row>
    <row r="467" spans="1:6" x14ac:dyDescent="0.25">
      <c r="A467" s="5">
        <v>44079</v>
      </c>
      <c r="B467" s="2">
        <v>75.182299999999998</v>
      </c>
      <c r="C467" s="2">
        <v>89.038399999999996</v>
      </c>
      <c r="D467" s="2">
        <v>0.70796499999999996</v>
      </c>
      <c r="E467" s="1">
        <v>1</v>
      </c>
      <c r="F467" s="1">
        <v>1</v>
      </c>
    </row>
    <row r="468" spans="1:6" x14ac:dyDescent="0.25">
      <c r="A468" s="5">
        <v>44082</v>
      </c>
      <c r="B468" s="2">
        <v>75.590999999999994</v>
      </c>
      <c r="C468" s="2">
        <v>89.477099999999993</v>
      </c>
      <c r="D468" s="2">
        <v>0.712148</v>
      </c>
      <c r="E468" s="1">
        <v>1</v>
      </c>
      <c r="F468" s="1">
        <v>1</v>
      </c>
    </row>
    <row r="469" spans="1:6" x14ac:dyDescent="0.25">
      <c r="A469" s="5">
        <v>44083</v>
      </c>
      <c r="B469" s="2">
        <v>75.964500000000001</v>
      </c>
      <c r="C469" s="2">
        <v>89.736900000000006</v>
      </c>
      <c r="D469" s="2">
        <v>0.71485900000000002</v>
      </c>
      <c r="E469" s="1">
        <v>1</v>
      </c>
      <c r="F469" s="1">
        <v>1</v>
      </c>
    </row>
    <row r="470" spans="1:6" x14ac:dyDescent="0.25">
      <c r="A470" s="5">
        <v>44084</v>
      </c>
      <c r="B470" s="2">
        <v>76.071299999999994</v>
      </c>
      <c r="C470" s="2">
        <v>89.566299999999998</v>
      </c>
      <c r="D470" s="2">
        <v>0.71768799999999999</v>
      </c>
      <c r="E470" s="1">
        <v>1</v>
      </c>
      <c r="F470" s="1">
        <v>1</v>
      </c>
    </row>
    <row r="471" spans="1:6" x14ac:dyDescent="0.25">
      <c r="A471" s="5">
        <v>44085</v>
      </c>
      <c r="B471" s="2">
        <v>75.5274</v>
      </c>
      <c r="C471" s="2">
        <v>89.303600000000003</v>
      </c>
      <c r="D471" s="2">
        <v>0.71235499999999996</v>
      </c>
      <c r="E471" s="1">
        <v>1</v>
      </c>
      <c r="F471" s="1">
        <v>1</v>
      </c>
    </row>
    <row r="472" spans="1:6" x14ac:dyDescent="0.25">
      <c r="A472" s="5">
        <v>44086</v>
      </c>
      <c r="B472" s="2">
        <v>74.889600000000002</v>
      </c>
      <c r="C472" s="2">
        <v>88.6768</v>
      </c>
      <c r="D472" s="2">
        <v>0.705175</v>
      </c>
      <c r="E472" s="1">
        <v>1</v>
      </c>
      <c r="F472" s="1">
        <v>1</v>
      </c>
    </row>
    <row r="473" spans="1:6" x14ac:dyDescent="0.25">
      <c r="A473" s="5">
        <v>44089</v>
      </c>
      <c r="B473" s="2">
        <v>74.714799999999997</v>
      </c>
      <c r="C473" s="2">
        <v>88.581900000000005</v>
      </c>
      <c r="D473" s="2">
        <v>0.70508899999999997</v>
      </c>
      <c r="E473" s="1">
        <v>1</v>
      </c>
      <c r="F473" s="1">
        <v>1</v>
      </c>
    </row>
    <row r="474" spans="1:6" x14ac:dyDescent="0.25">
      <c r="A474" s="5">
        <v>44090</v>
      </c>
      <c r="B474" s="2">
        <v>75.188400000000001</v>
      </c>
      <c r="C474" s="2">
        <v>89.361400000000003</v>
      </c>
      <c r="D474" s="2">
        <v>0.71103499999999997</v>
      </c>
      <c r="E474" s="1">
        <v>1</v>
      </c>
      <c r="F474" s="1">
        <v>1</v>
      </c>
    </row>
    <row r="475" spans="1:6" x14ac:dyDescent="0.25">
      <c r="A475" s="5">
        <v>44091</v>
      </c>
      <c r="B475" s="2">
        <v>74.927800000000005</v>
      </c>
      <c r="C475" s="2">
        <v>88.864400000000003</v>
      </c>
      <c r="D475" s="2">
        <v>0.71214</v>
      </c>
      <c r="E475" s="1">
        <v>1</v>
      </c>
      <c r="F475" s="1">
        <v>1</v>
      </c>
    </row>
    <row r="476" spans="1:6" x14ac:dyDescent="0.25">
      <c r="A476" s="5">
        <v>44092</v>
      </c>
      <c r="B476" s="2">
        <v>75.194100000000006</v>
      </c>
      <c r="C476" s="2">
        <v>88.631299999999996</v>
      </c>
      <c r="D476" s="2">
        <v>0.71767199999999998</v>
      </c>
      <c r="E476" s="1">
        <v>1</v>
      </c>
      <c r="F476" s="1">
        <v>1</v>
      </c>
    </row>
    <row r="477" spans="1:6" x14ac:dyDescent="0.25">
      <c r="A477" s="5">
        <v>44093</v>
      </c>
      <c r="B477" s="2">
        <v>75.031899999999993</v>
      </c>
      <c r="C477" s="2">
        <v>88.957800000000006</v>
      </c>
      <c r="D477" s="2">
        <v>0.71745899999999996</v>
      </c>
      <c r="E477" s="1">
        <v>1</v>
      </c>
      <c r="F477" s="1">
        <v>1</v>
      </c>
    </row>
    <row r="478" spans="1:6" x14ac:dyDescent="0.25">
      <c r="A478" s="5">
        <v>44094</v>
      </c>
      <c r="B478" s="2"/>
      <c r="C478" s="2"/>
      <c r="D478" s="2"/>
      <c r="F478" s="1">
        <v>0</v>
      </c>
    </row>
    <row r="479" spans="1:6" x14ac:dyDescent="0.25">
      <c r="A479" s="5">
        <v>44096</v>
      </c>
      <c r="B479" s="2">
        <v>76.0381</v>
      </c>
      <c r="C479" s="2">
        <v>90.006299999999996</v>
      </c>
      <c r="D479" s="2">
        <v>0.73067899999999997</v>
      </c>
      <c r="E479" s="1">
        <v>1</v>
      </c>
      <c r="F479" s="1">
        <v>1</v>
      </c>
    </row>
    <row r="480" spans="1:6" x14ac:dyDescent="0.25">
      <c r="A480" s="5">
        <v>44097</v>
      </c>
      <c r="B480" s="2">
        <v>76.271100000000004</v>
      </c>
      <c r="C480" s="2">
        <v>89.481300000000005</v>
      </c>
      <c r="D480" s="2">
        <v>0.72899499999999995</v>
      </c>
      <c r="E480" s="1">
        <v>1</v>
      </c>
      <c r="F480" s="1">
        <v>1</v>
      </c>
    </row>
    <row r="481" spans="1:6" x14ac:dyDescent="0.25">
      <c r="A481" s="5">
        <v>44098</v>
      </c>
      <c r="B481" s="2">
        <v>76.354500000000002</v>
      </c>
      <c r="C481" s="2">
        <v>89.250799999999998</v>
      </c>
      <c r="D481" s="2">
        <v>0.72680500000000003</v>
      </c>
      <c r="E481" s="1">
        <v>1</v>
      </c>
      <c r="F481" s="1">
        <v>1</v>
      </c>
    </row>
    <row r="482" spans="1:6" x14ac:dyDescent="0.25">
      <c r="A482" s="5">
        <v>44099</v>
      </c>
      <c r="B482" s="2">
        <v>77.177999999999997</v>
      </c>
      <c r="C482" s="2">
        <v>89.981800000000007</v>
      </c>
      <c r="D482" s="2">
        <v>0.73269099999999998</v>
      </c>
      <c r="E482" s="1">
        <v>1</v>
      </c>
      <c r="F482" s="1">
        <v>1</v>
      </c>
    </row>
    <row r="483" spans="1:6" x14ac:dyDescent="0.25">
      <c r="A483" s="5">
        <v>44100</v>
      </c>
      <c r="B483" s="2">
        <v>76.819500000000005</v>
      </c>
      <c r="C483" s="2">
        <v>89.663700000000006</v>
      </c>
      <c r="D483" s="2">
        <v>0.72863</v>
      </c>
      <c r="E483" s="1">
        <v>1</v>
      </c>
      <c r="F483" s="1">
        <v>1</v>
      </c>
    </row>
    <row r="484" spans="1:6" x14ac:dyDescent="0.25">
      <c r="A484" s="5">
        <v>44101</v>
      </c>
      <c r="B484" s="2"/>
      <c r="C484" s="2"/>
      <c r="D484" s="2"/>
      <c r="F484" s="1">
        <v>0</v>
      </c>
    </row>
    <row r="485" spans="1:6" x14ac:dyDescent="0.25">
      <c r="A485" s="5">
        <v>44103</v>
      </c>
      <c r="B485" s="2">
        <v>78.671300000000002</v>
      </c>
      <c r="C485" s="2">
        <v>91.478999999999999</v>
      </c>
      <c r="D485" s="2">
        <v>0.74630099999999999</v>
      </c>
      <c r="E485" s="1">
        <v>1</v>
      </c>
      <c r="F485" s="1">
        <v>1</v>
      </c>
    </row>
    <row r="486" spans="1:6" x14ac:dyDescent="0.25">
      <c r="A486" s="5">
        <v>44104</v>
      </c>
      <c r="B486" s="2">
        <v>79.6845</v>
      </c>
      <c r="C486" s="2">
        <v>93.023700000000005</v>
      </c>
      <c r="D486" s="2">
        <v>0.75426700000000002</v>
      </c>
      <c r="E486" s="1">
        <v>1</v>
      </c>
      <c r="F486" s="1">
        <v>1</v>
      </c>
    </row>
    <row r="487" spans="1:6" x14ac:dyDescent="0.25">
      <c r="A487" s="5">
        <v>44105</v>
      </c>
      <c r="B487" s="2">
        <v>78.784700000000001</v>
      </c>
      <c r="C487" s="2">
        <v>92.430199999999999</v>
      </c>
      <c r="D487" s="2">
        <v>0.745749</v>
      </c>
      <c r="E487" s="1">
        <v>1</v>
      </c>
      <c r="F487" s="1">
        <v>1</v>
      </c>
    </row>
    <row r="488" spans="1:6" x14ac:dyDescent="0.25">
      <c r="A488" s="5">
        <v>44106</v>
      </c>
      <c r="B488" s="2">
        <v>77.2774</v>
      </c>
      <c r="C488" s="2">
        <v>90.723699999999994</v>
      </c>
      <c r="D488" s="2">
        <v>0.73224400000000001</v>
      </c>
      <c r="E488" s="1">
        <v>1</v>
      </c>
      <c r="F488" s="1">
        <v>1</v>
      </c>
    </row>
    <row r="489" spans="1:6" x14ac:dyDescent="0.25">
      <c r="A489" s="5">
        <v>44107</v>
      </c>
      <c r="B489" s="2">
        <v>78.091499999999996</v>
      </c>
      <c r="C489" s="2">
        <v>91.5779</v>
      </c>
      <c r="D489" s="2">
        <v>0.74249100000000001</v>
      </c>
      <c r="E489" s="1">
        <v>1</v>
      </c>
      <c r="F489" s="1">
        <v>1</v>
      </c>
    </row>
    <row r="490" spans="1:6" x14ac:dyDescent="0.25">
      <c r="A490" s="5">
        <v>44109</v>
      </c>
      <c r="B490" s="2"/>
      <c r="C490" s="2"/>
      <c r="D490" s="2"/>
      <c r="F490" s="1">
        <v>0</v>
      </c>
    </row>
    <row r="491" spans="1:6" x14ac:dyDescent="0.25">
      <c r="A491" s="5">
        <v>44110</v>
      </c>
      <c r="B491" s="2">
        <v>78.128100000000003</v>
      </c>
      <c r="C491" s="2">
        <v>91.659899999999993</v>
      </c>
      <c r="D491" s="2">
        <v>0.739394</v>
      </c>
      <c r="E491" s="1">
        <v>1</v>
      </c>
      <c r="F491" s="1">
        <v>1</v>
      </c>
    </row>
    <row r="492" spans="1:6" x14ac:dyDescent="0.25">
      <c r="A492" s="5">
        <v>44111</v>
      </c>
      <c r="B492" s="2">
        <v>78.511899999999997</v>
      </c>
      <c r="C492" s="2">
        <v>92.5184</v>
      </c>
      <c r="D492" s="2">
        <v>0.74369499999999999</v>
      </c>
      <c r="E492" s="1">
        <v>1</v>
      </c>
      <c r="F492" s="1">
        <v>1</v>
      </c>
    </row>
    <row r="493" spans="1:6" x14ac:dyDescent="0.25">
      <c r="A493" s="5">
        <v>44112</v>
      </c>
      <c r="B493" s="2">
        <v>78.092100000000002</v>
      </c>
      <c r="C493" s="2">
        <v>91.812899999999999</v>
      </c>
      <c r="D493" s="2">
        <v>0.73737900000000001</v>
      </c>
      <c r="E493" s="1">
        <v>1</v>
      </c>
      <c r="F493" s="1">
        <v>1</v>
      </c>
    </row>
    <row r="494" spans="1:6" x14ac:dyDescent="0.25">
      <c r="A494" s="5">
        <v>44113</v>
      </c>
      <c r="B494" s="2">
        <v>77.915700000000001</v>
      </c>
      <c r="C494" s="2">
        <v>91.698999999999998</v>
      </c>
      <c r="D494" s="2">
        <v>0.73540099999999997</v>
      </c>
      <c r="E494" s="1">
        <v>1</v>
      </c>
      <c r="F494" s="1">
        <v>1</v>
      </c>
    </row>
    <row r="495" spans="1:6" x14ac:dyDescent="0.25">
      <c r="A495" s="5">
        <v>44114</v>
      </c>
      <c r="B495" s="2">
        <v>77.028400000000005</v>
      </c>
      <c r="C495" s="2">
        <v>90.716300000000004</v>
      </c>
      <c r="D495" s="2">
        <v>0.72757499999999997</v>
      </c>
      <c r="E495" s="1">
        <v>1</v>
      </c>
      <c r="F495" s="1">
        <v>1</v>
      </c>
    </row>
    <row r="496" spans="1:6" x14ac:dyDescent="0.25">
      <c r="A496" s="5">
        <v>44115</v>
      </c>
      <c r="B496" s="2"/>
      <c r="C496" s="2"/>
      <c r="D496" s="2"/>
      <c r="F496" s="1">
        <v>0</v>
      </c>
    </row>
    <row r="497" spans="1:6" x14ac:dyDescent="0.25">
      <c r="A497" s="5">
        <v>44117</v>
      </c>
      <c r="B497" s="2">
        <v>77.023899999999998</v>
      </c>
      <c r="C497" s="2">
        <v>91.003699999999995</v>
      </c>
      <c r="D497" s="2">
        <v>0.72949699999999995</v>
      </c>
      <c r="E497" s="1">
        <v>1</v>
      </c>
      <c r="F497" s="1">
        <v>1</v>
      </c>
    </row>
    <row r="498" spans="1:6" x14ac:dyDescent="0.25">
      <c r="A498" s="5">
        <v>44118</v>
      </c>
      <c r="B498" s="2">
        <v>77.285499999999999</v>
      </c>
      <c r="C498" s="2">
        <v>91.0732</v>
      </c>
      <c r="D498" s="2">
        <v>0.73270299999999999</v>
      </c>
      <c r="E498" s="1">
        <v>1</v>
      </c>
      <c r="F498" s="1">
        <v>1</v>
      </c>
    </row>
    <row r="499" spans="1:6" x14ac:dyDescent="0.25">
      <c r="A499" s="5">
        <v>44119</v>
      </c>
      <c r="B499" s="2">
        <v>77.275899999999993</v>
      </c>
      <c r="C499" s="2">
        <v>90.706500000000005</v>
      </c>
      <c r="D499" s="2">
        <v>0.73313300000000003</v>
      </c>
      <c r="E499" s="1">
        <v>1</v>
      </c>
      <c r="F499" s="1">
        <v>1</v>
      </c>
    </row>
    <row r="500" spans="1:6" x14ac:dyDescent="0.25">
      <c r="A500" s="5">
        <v>44120</v>
      </c>
      <c r="B500" s="2">
        <v>77.946100000000001</v>
      </c>
      <c r="C500" s="2">
        <v>91.4542</v>
      </c>
      <c r="D500" s="2">
        <v>0.74061600000000005</v>
      </c>
      <c r="E500" s="1">
        <v>1</v>
      </c>
      <c r="F500" s="1">
        <v>1</v>
      </c>
    </row>
    <row r="501" spans="1:6" x14ac:dyDescent="0.25">
      <c r="A501" s="5">
        <v>44121</v>
      </c>
      <c r="B501" s="2">
        <v>77.964399999999998</v>
      </c>
      <c r="C501" s="2">
        <v>91.304100000000005</v>
      </c>
      <c r="D501" s="2">
        <v>0.74089499999999997</v>
      </c>
      <c r="E501" s="1">
        <v>1</v>
      </c>
      <c r="F501" s="1">
        <v>1</v>
      </c>
    </row>
    <row r="502" spans="1:6" x14ac:dyDescent="0.25">
      <c r="A502" s="5">
        <v>44124</v>
      </c>
      <c r="B502" s="2">
        <v>77.924099999999996</v>
      </c>
      <c r="C502" s="2">
        <v>91.311499999999995</v>
      </c>
      <c r="D502" s="2">
        <v>0.73952799999999996</v>
      </c>
      <c r="E502" s="1">
        <v>1</v>
      </c>
      <c r="F502" s="1">
        <v>1</v>
      </c>
    </row>
    <row r="503" spans="1:6" x14ac:dyDescent="0.25">
      <c r="A503" s="5">
        <v>44125</v>
      </c>
      <c r="B503" s="2">
        <v>77.778000000000006</v>
      </c>
      <c r="C503" s="2">
        <v>91.560299999999998</v>
      </c>
      <c r="D503" s="2">
        <v>0.73684799999999995</v>
      </c>
      <c r="E503" s="1">
        <v>1</v>
      </c>
      <c r="F503" s="1">
        <v>1</v>
      </c>
    </row>
    <row r="504" spans="1:6" x14ac:dyDescent="0.25">
      <c r="A504" s="5">
        <v>44126</v>
      </c>
      <c r="B504" s="2">
        <v>77.032200000000003</v>
      </c>
      <c r="C504" s="2">
        <v>91.344800000000006</v>
      </c>
      <c r="D504" s="2">
        <v>0.73426899999999995</v>
      </c>
      <c r="E504" s="1">
        <v>1</v>
      </c>
      <c r="F504" s="1">
        <v>1</v>
      </c>
    </row>
    <row r="505" spans="1:6" x14ac:dyDescent="0.25">
      <c r="A505" s="5">
        <v>44127</v>
      </c>
      <c r="B505" s="2">
        <v>77.0809</v>
      </c>
      <c r="C505" s="2">
        <v>91.356300000000005</v>
      </c>
      <c r="D505" s="2">
        <v>0.73694599999999999</v>
      </c>
      <c r="E505" s="1">
        <v>1</v>
      </c>
      <c r="F505" s="1">
        <v>1</v>
      </c>
    </row>
    <row r="506" spans="1:6" x14ac:dyDescent="0.25">
      <c r="A506" s="5">
        <v>44128</v>
      </c>
      <c r="B506" s="2">
        <v>76.466700000000003</v>
      </c>
      <c r="C506" s="2">
        <v>90.414199999999994</v>
      </c>
      <c r="D506" s="2">
        <v>0.73100399999999999</v>
      </c>
      <c r="E506" s="1">
        <v>1</v>
      </c>
      <c r="F506" s="1">
        <v>1</v>
      </c>
    </row>
    <row r="507" spans="1:6" x14ac:dyDescent="0.25">
      <c r="A507" s="5">
        <v>44129</v>
      </c>
      <c r="B507" s="2"/>
      <c r="C507" s="2"/>
      <c r="D507" s="2"/>
      <c r="F507" s="1">
        <v>0</v>
      </c>
    </row>
    <row r="508" spans="1:6" x14ac:dyDescent="0.25">
      <c r="A508" s="5">
        <v>44131</v>
      </c>
      <c r="B508" s="2">
        <v>76.444299999999998</v>
      </c>
      <c r="C508" s="2">
        <v>90.448899999999995</v>
      </c>
      <c r="D508" s="2">
        <v>0.72883900000000001</v>
      </c>
      <c r="E508" s="1">
        <v>1</v>
      </c>
      <c r="F508" s="1">
        <v>1</v>
      </c>
    </row>
    <row r="509" spans="1:6" x14ac:dyDescent="0.25">
      <c r="A509" s="5">
        <v>44132</v>
      </c>
      <c r="B509" s="2">
        <v>76.455600000000004</v>
      </c>
      <c r="C509" s="2">
        <v>90.355199999999996</v>
      </c>
      <c r="D509" s="2">
        <v>0.72974700000000003</v>
      </c>
      <c r="E509" s="1">
        <v>1</v>
      </c>
      <c r="F509" s="1">
        <v>1</v>
      </c>
    </row>
    <row r="510" spans="1:6" x14ac:dyDescent="0.25">
      <c r="A510" s="5">
        <v>44133</v>
      </c>
      <c r="B510" s="2">
        <v>77.552000000000007</v>
      </c>
      <c r="C510" s="2">
        <v>91.263199999999998</v>
      </c>
      <c r="D510" s="2">
        <v>0.74386799999999997</v>
      </c>
      <c r="E510" s="1">
        <v>1</v>
      </c>
      <c r="F510" s="1">
        <v>1</v>
      </c>
    </row>
    <row r="511" spans="1:6" x14ac:dyDescent="0.25">
      <c r="A511" s="5">
        <v>44134</v>
      </c>
      <c r="B511" s="2">
        <v>78.869900000000001</v>
      </c>
      <c r="C511" s="2">
        <v>92.601100000000002</v>
      </c>
      <c r="D511" s="2">
        <v>0.75636400000000004</v>
      </c>
      <c r="E511" s="1">
        <v>1</v>
      </c>
      <c r="F511" s="1">
        <v>1</v>
      </c>
    </row>
    <row r="512" spans="1:6" x14ac:dyDescent="0.25">
      <c r="A512" s="5">
        <v>44135</v>
      </c>
      <c r="B512" s="2">
        <v>79.332300000000004</v>
      </c>
      <c r="C512" s="2">
        <v>92.628399999999999</v>
      </c>
      <c r="D512" s="2">
        <v>0.76036099999999995</v>
      </c>
      <c r="E512" s="1">
        <v>1</v>
      </c>
      <c r="F512" s="1">
        <v>1</v>
      </c>
    </row>
    <row r="513" spans="1:6" x14ac:dyDescent="0.25">
      <c r="A513" s="5">
        <v>44136</v>
      </c>
      <c r="B513" s="2"/>
      <c r="C513" s="2"/>
      <c r="D513" s="2"/>
      <c r="F513" s="1">
        <v>0</v>
      </c>
    </row>
    <row r="514" spans="1:6" x14ac:dyDescent="0.25">
      <c r="A514" s="5">
        <v>44137</v>
      </c>
      <c r="B514" s="2"/>
      <c r="C514" s="2"/>
      <c r="D514" s="2"/>
      <c r="F514" s="1">
        <v>0</v>
      </c>
    </row>
    <row r="515" spans="1:6" x14ac:dyDescent="0.25">
      <c r="A515" s="5">
        <v>44138</v>
      </c>
      <c r="B515" s="2">
        <v>80.5749</v>
      </c>
      <c r="C515" s="2">
        <v>93.757000000000005</v>
      </c>
      <c r="D515" s="2">
        <v>0.76800199999999996</v>
      </c>
      <c r="E515" s="1">
        <v>1</v>
      </c>
      <c r="F515" s="1">
        <v>1</v>
      </c>
    </row>
    <row r="516" spans="1:6" x14ac:dyDescent="0.25">
      <c r="A516" s="5">
        <v>44139</v>
      </c>
      <c r="B516" s="2">
        <v>80.000600000000006</v>
      </c>
      <c r="C516" s="2">
        <v>93.344700000000003</v>
      </c>
      <c r="D516" s="2">
        <v>0.76486100000000001</v>
      </c>
      <c r="E516" s="1">
        <v>1</v>
      </c>
      <c r="F516" s="1">
        <v>1</v>
      </c>
    </row>
    <row r="517" spans="1:6" x14ac:dyDescent="0.25">
      <c r="A517" s="5">
        <v>44141</v>
      </c>
      <c r="B517" s="2">
        <v>78.4559</v>
      </c>
      <c r="C517" s="2">
        <v>92.122900000000001</v>
      </c>
      <c r="D517" s="2">
        <v>0.75203399999999998</v>
      </c>
      <c r="E517" s="1">
        <v>1</v>
      </c>
      <c r="F517" s="1">
        <v>1</v>
      </c>
    </row>
    <row r="518" spans="1:6" x14ac:dyDescent="0.25">
      <c r="A518" s="5">
        <v>44142</v>
      </c>
      <c r="B518" s="2">
        <v>77.1875</v>
      </c>
      <c r="C518" s="2">
        <v>91.351399999999998</v>
      </c>
      <c r="D518" s="2">
        <v>0.74591700000000005</v>
      </c>
      <c r="E518" s="1">
        <v>1</v>
      </c>
      <c r="F518" s="1">
        <v>1</v>
      </c>
    </row>
    <row r="519" spans="1:6" x14ac:dyDescent="0.25">
      <c r="A519" s="5">
        <v>44145</v>
      </c>
      <c r="B519" s="2">
        <v>76.951499999999996</v>
      </c>
      <c r="C519" s="2">
        <v>91.4953</v>
      </c>
      <c r="D519" s="2">
        <v>0.743421</v>
      </c>
      <c r="E519" s="1">
        <v>1</v>
      </c>
      <c r="F519" s="1">
        <v>1</v>
      </c>
    </row>
    <row r="520" spans="1:6" x14ac:dyDescent="0.25">
      <c r="A520" s="5">
        <v>44146</v>
      </c>
      <c r="B520" s="2">
        <v>76.397800000000004</v>
      </c>
      <c r="C520" s="2">
        <v>90.355699999999999</v>
      </c>
      <c r="D520" s="2">
        <v>0.727217</v>
      </c>
      <c r="E520" s="1">
        <v>1</v>
      </c>
      <c r="F520" s="1">
        <v>1</v>
      </c>
    </row>
    <row r="521" spans="1:6" x14ac:dyDescent="0.25">
      <c r="A521" s="5">
        <v>44147</v>
      </c>
      <c r="B521" s="2">
        <v>76.207499999999996</v>
      </c>
      <c r="C521" s="2">
        <v>90.046800000000005</v>
      </c>
      <c r="D521" s="2">
        <v>0.72265400000000002</v>
      </c>
      <c r="E521" s="1">
        <v>1</v>
      </c>
      <c r="F521" s="1">
        <v>1</v>
      </c>
    </row>
    <row r="522" spans="1:6" x14ac:dyDescent="0.25">
      <c r="A522" s="5">
        <v>44148</v>
      </c>
      <c r="B522" s="2">
        <v>77.114800000000002</v>
      </c>
      <c r="C522" s="2">
        <v>90.810400000000001</v>
      </c>
      <c r="D522" s="2">
        <v>0.73219500000000004</v>
      </c>
      <c r="E522" s="1">
        <v>1</v>
      </c>
      <c r="F522" s="1">
        <v>1</v>
      </c>
    </row>
    <row r="523" spans="1:6" x14ac:dyDescent="0.25">
      <c r="A523" s="5">
        <v>44149</v>
      </c>
      <c r="B523" s="2">
        <v>77.3262</v>
      </c>
      <c r="C523" s="2">
        <v>91.322199999999995</v>
      </c>
      <c r="D523" s="2">
        <v>0.73577400000000004</v>
      </c>
      <c r="E523" s="1">
        <v>1</v>
      </c>
      <c r="F523" s="1">
        <v>1</v>
      </c>
    </row>
    <row r="524" spans="1:6" x14ac:dyDescent="0.25">
      <c r="A524" s="5">
        <v>44152</v>
      </c>
      <c r="B524" s="2">
        <v>76.919700000000006</v>
      </c>
      <c r="C524" s="2">
        <v>91.172899999999998</v>
      </c>
      <c r="D524" s="2">
        <v>0.73646100000000003</v>
      </c>
      <c r="E524" s="1">
        <v>1</v>
      </c>
      <c r="F524" s="1">
        <v>1</v>
      </c>
    </row>
    <row r="525" spans="1:6" x14ac:dyDescent="0.25">
      <c r="A525" s="5">
        <v>44153</v>
      </c>
      <c r="B525" s="2">
        <v>76.253</v>
      </c>
      <c r="C525" s="2">
        <v>90.390299999999996</v>
      </c>
      <c r="D525" s="2">
        <v>0.73042799999999997</v>
      </c>
      <c r="E525" s="1">
        <v>1</v>
      </c>
      <c r="F525" s="1">
        <v>1</v>
      </c>
    </row>
    <row r="526" spans="1:6" x14ac:dyDescent="0.25">
      <c r="A526" s="5">
        <v>44154</v>
      </c>
      <c r="B526" s="2">
        <v>75.9268</v>
      </c>
      <c r="C526" s="2">
        <v>90.231399999999994</v>
      </c>
      <c r="D526" s="2">
        <v>0.73066299999999995</v>
      </c>
      <c r="E526" s="1">
        <v>1</v>
      </c>
      <c r="F526" s="1">
        <v>1</v>
      </c>
    </row>
    <row r="527" spans="1:6" x14ac:dyDescent="0.25">
      <c r="A527" s="5">
        <v>44155</v>
      </c>
      <c r="B527" s="2">
        <v>76.262699999999995</v>
      </c>
      <c r="C527" s="2">
        <v>90.348399999999998</v>
      </c>
      <c r="D527" s="2">
        <v>0.73368299999999997</v>
      </c>
      <c r="E527" s="1">
        <v>1</v>
      </c>
      <c r="F527" s="1">
        <v>1</v>
      </c>
    </row>
    <row r="528" spans="1:6" x14ac:dyDescent="0.25">
      <c r="A528" s="5">
        <v>44156</v>
      </c>
      <c r="B528" s="2">
        <v>76.012</v>
      </c>
      <c r="C528" s="2">
        <v>90.264300000000006</v>
      </c>
      <c r="D528" s="2">
        <v>0.73201099999999997</v>
      </c>
      <c r="E528" s="1">
        <v>1</v>
      </c>
      <c r="F528" s="1">
        <v>1</v>
      </c>
    </row>
    <row r="529" spans="1:6" x14ac:dyDescent="0.25">
      <c r="A529" s="5">
        <v>44157</v>
      </c>
      <c r="B529" s="2"/>
      <c r="C529" s="2"/>
      <c r="D529" s="2"/>
      <c r="F529" s="1">
        <v>0</v>
      </c>
    </row>
    <row r="530" spans="1:6" x14ac:dyDescent="0.25">
      <c r="A530" s="5">
        <v>44158</v>
      </c>
      <c r="B530" s="2"/>
      <c r="C530" s="2"/>
      <c r="D530" s="2"/>
      <c r="F530" s="1">
        <v>0</v>
      </c>
    </row>
    <row r="531" spans="1:6" x14ac:dyDescent="0.25">
      <c r="A531" s="5">
        <v>44159</v>
      </c>
      <c r="B531" s="2">
        <v>75.760000000000005</v>
      </c>
      <c r="C531" s="2">
        <v>89.934700000000007</v>
      </c>
      <c r="D531" s="2">
        <v>0.73000600000000004</v>
      </c>
      <c r="E531" s="1">
        <v>1</v>
      </c>
      <c r="F531" s="1">
        <v>1</v>
      </c>
    </row>
    <row r="532" spans="1:6" x14ac:dyDescent="0.25">
      <c r="A532" s="5">
        <v>44160</v>
      </c>
      <c r="B532" s="2">
        <v>75.814599999999999</v>
      </c>
      <c r="C532" s="2">
        <v>89.8934</v>
      </c>
      <c r="D532" s="2">
        <v>0.72685500000000003</v>
      </c>
      <c r="E532" s="1">
        <v>1</v>
      </c>
      <c r="F532" s="1">
        <v>1</v>
      </c>
    </row>
    <row r="533" spans="1:6" x14ac:dyDescent="0.25">
      <c r="A533" s="5">
        <v>44161</v>
      </c>
      <c r="B533" s="2">
        <v>75.472700000000003</v>
      </c>
      <c r="C533" s="2">
        <v>89.888000000000005</v>
      </c>
      <c r="D533" s="2">
        <v>0.72281499999999999</v>
      </c>
      <c r="E533" s="1">
        <v>1</v>
      </c>
      <c r="F533" s="1">
        <v>1</v>
      </c>
    </row>
    <row r="534" spans="1:6" x14ac:dyDescent="0.25">
      <c r="A534" s="5">
        <v>44162</v>
      </c>
      <c r="B534" s="2">
        <v>75.451800000000006</v>
      </c>
      <c r="C534" s="2">
        <v>90.0291</v>
      </c>
      <c r="D534" s="2">
        <v>0.72344600000000003</v>
      </c>
      <c r="E534" s="1">
        <v>1</v>
      </c>
      <c r="F534" s="1">
        <v>1</v>
      </c>
    </row>
    <row r="535" spans="1:6" x14ac:dyDescent="0.25">
      <c r="A535" s="5">
        <v>44163</v>
      </c>
      <c r="B535" s="2">
        <v>75.859899999999996</v>
      </c>
      <c r="C535" s="2">
        <v>90.462900000000005</v>
      </c>
      <c r="D535" s="2">
        <v>0.72917699999999996</v>
      </c>
      <c r="E535" s="1">
        <v>1</v>
      </c>
      <c r="F535" s="1">
        <v>1</v>
      </c>
    </row>
    <row r="536" spans="1:6" x14ac:dyDescent="0.25">
      <c r="A536" s="5">
        <v>44166</v>
      </c>
      <c r="B536" s="2">
        <v>76.1999</v>
      </c>
      <c r="C536" s="2">
        <v>91.203699999999998</v>
      </c>
      <c r="D536" s="2">
        <v>0.73156600000000005</v>
      </c>
      <c r="E536" s="1">
        <v>1</v>
      </c>
      <c r="F536" s="1">
        <v>1</v>
      </c>
    </row>
    <row r="537" spans="1:6" x14ac:dyDescent="0.25">
      <c r="A537" s="5">
        <v>44167</v>
      </c>
      <c r="B537" s="2">
        <v>76.320300000000003</v>
      </c>
      <c r="C537" s="2">
        <v>91.309600000000003</v>
      </c>
      <c r="D537" s="2">
        <v>0.731738</v>
      </c>
      <c r="E537" s="1">
        <v>1</v>
      </c>
      <c r="F537" s="1">
        <v>1</v>
      </c>
    </row>
    <row r="538" spans="1:6" x14ac:dyDescent="0.25">
      <c r="A538" s="5">
        <v>44168</v>
      </c>
      <c r="B538" s="2">
        <v>75.615099999999998</v>
      </c>
      <c r="C538" s="2">
        <v>91.305199999999999</v>
      </c>
      <c r="D538" s="2">
        <v>0.72307100000000002</v>
      </c>
      <c r="E538" s="1">
        <v>1</v>
      </c>
      <c r="F538" s="1">
        <v>1</v>
      </c>
    </row>
    <row r="539" spans="1:6" x14ac:dyDescent="0.25">
      <c r="A539" s="5">
        <v>44169</v>
      </c>
      <c r="B539" s="2">
        <v>75.199600000000004</v>
      </c>
      <c r="C539" s="2">
        <v>91.194599999999994</v>
      </c>
      <c r="D539" s="2">
        <v>0.72089000000000003</v>
      </c>
      <c r="E539" s="1">
        <v>1</v>
      </c>
      <c r="F539" s="1">
        <v>1</v>
      </c>
    </row>
    <row r="540" spans="1:6" x14ac:dyDescent="0.25">
      <c r="A540" s="5">
        <v>44170</v>
      </c>
      <c r="B540" s="2">
        <v>74.252899999999997</v>
      </c>
      <c r="C540" s="2">
        <v>90.261799999999994</v>
      </c>
      <c r="D540" s="2">
        <v>0.71448500000000004</v>
      </c>
      <c r="E540" s="1">
        <v>1</v>
      </c>
      <c r="F540" s="1">
        <v>1</v>
      </c>
    </row>
    <row r="541" spans="1:6" x14ac:dyDescent="0.25">
      <c r="A541" s="5">
        <v>44173</v>
      </c>
      <c r="B541" s="2">
        <v>74.250600000000006</v>
      </c>
      <c r="C541" s="2">
        <v>89.969499999999996</v>
      </c>
      <c r="D541" s="2">
        <v>0.71247499999999997</v>
      </c>
      <c r="E541" s="1">
        <v>1</v>
      </c>
      <c r="F541" s="1">
        <v>1</v>
      </c>
    </row>
    <row r="542" spans="1:6" x14ac:dyDescent="0.25">
      <c r="A542" s="5">
        <v>44174</v>
      </c>
      <c r="B542" s="2">
        <v>73.661799999999999</v>
      </c>
      <c r="C542" s="2">
        <v>89.204400000000007</v>
      </c>
      <c r="D542" s="2">
        <v>0.70804800000000001</v>
      </c>
      <c r="E542" s="1">
        <v>1</v>
      </c>
      <c r="F542" s="1">
        <v>1</v>
      </c>
    </row>
    <row r="543" spans="1:6" x14ac:dyDescent="0.25">
      <c r="A543" s="5">
        <v>44175</v>
      </c>
      <c r="B543" s="2">
        <v>73.305700000000002</v>
      </c>
      <c r="C543" s="2">
        <v>88.941800000000001</v>
      </c>
      <c r="D543" s="2">
        <v>0.70334099999999999</v>
      </c>
      <c r="E543" s="1">
        <v>1</v>
      </c>
      <c r="F543" s="1">
        <v>1</v>
      </c>
    </row>
    <row r="544" spans="1:6" x14ac:dyDescent="0.25">
      <c r="A544" s="5">
        <v>44176</v>
      </c>
      <c r="B544" s="2">
        <v>73.712400000000002</v>
      </c>
      <c r="C544" s="2">
        <v>89.132999999999996</v>
      </c>
      <c r="D544" s="2">
        <v>0.70507799999999998</v>
      </c>
      <c r="E544" s="1">
        <v>1</v>
      </c>
      <c r="F544" s="1">
        <v>1</v>
      </c>
    </row>
    <row r="545" spans="1:6" x14ac:dyDescent="0.25">
      <c r="A545" s="5">
        <v>44177</v>
      </c>
      <c r="B545" s="2">
        <v>73.119500000000002</v>
      </c>
      <c r="C545" s="2">
        <v>88.7744</v>
      </c>
      <c r="D545" s="2">
        <v>0.70229600000000003</v>
      </c>
      <c r="E545" s="1">
        <v>1</v>
      </c>
      <c r="F545" s="1">
        <v>1</v>
      </c>
    </row>
    <row r="546" spans="1:6" x14ac:dyDescent="0.25">
      <c r="A546" s="5">
        <v>44179</v>
      </c>
      <c r="B546" s="2"/>
      <c r="C546" s="2"/>
      <c r="D546" s="2"/>
      <c r="F546" s="1">
        <v>0</v>
      </c>
    </row>
    <row r="547" spans="1:6" x14ac:dyDescent="0.25">
      <c r="A547" s="5">
        <v>44180</v>
      </c>
      <c r="B547" s="2">
        <v>72.927199999999999</v>
      </c>
      <c r="C547" s="2">
        <v>88.584699999999998</v>
      </c>
      <c r="D547" s="2">
        <v>0.70186400000000004</v>
      </c>
      <c r="E547" s="1">
        <v>1</v>
      </c>
      <c r="F547" s="1">
        <v>1</v>
      </c>
    </row>
    <row r="548" spans="1:6" x14ac:dyDescent="0.25">
      <c r="A548" s="5">
        <v>44181</v>
      </c>
      <c r="B548" s="2">
        <v>73.445300000000003</v>
      </c>
      <c r="C548" s="2">
        <v>89.184600000000003</v>
      </c>
      <c r="D548" s="2">
        <v>0.70549300000000004</v>
      </c>
      <c r="E548" s="1">
        <v>1</v>
      </c>
      <c r="F548" s="1">
        <v>1</v>
      </c>
    </row>
    <row r="549" spans="1:6" x14ac:dyDescent="0.25">
      <c r="A549" s="5">
        <v>44182</v>
      </c>
      <c r="B549" s="2">
        <v>73.420100000000005</v>
      </c>
      <c r="C549" s="2">
        <v>89.322900000000004</v>
      </c>
      <c r="D549" s="2">
        <v>0.71002500000000002</v>
      </c>
      <c r="E549" s="1">
        <v>1</v>
      </c>
      <c r="F549" s="1">
        <v>1</v>
      </c>
    </row>
    <row r="550" spans="1:6" x14ac:dyDescent="0.25">
      <c r="A550" s="5">
        <v>44183</v>
      </c>
      <c r="B550" s="2">
        <v>72.978099999999998</v>
      </c>
      <c r="C550" s="2">
        <v>89.288700000000006</v>
      </c>
      <c r="D550" s="2">
        <v>0.70711800000000002</v>
      </c>
      <c r="E550" s="1">
        <v>1</v>
      </c>
      <c r="F550" s="1">
        <v>1</v>
      </c>
    </row>
    <row r="551" spans="1:6" x14ac:dyDescent="0.25">
      <c r="A551" s="5">
        <v>44184</v>
      </c>
      <c r="B551" s="2">
        <v>73.3155</v>
      </c>
      <c r="C551" s="2">
        <v>89.8262</v>
      </c>
      <c r="D551" s="2">
        <v>0.70784899999999995</v>
      </c>
      <c r="E551" s="1">
        <v>1</v>
      </c>
      <c r="F551" s="1">
        <v>1</v>
      </c>
    </row>
    <row r="552" spans="1:6" x14ac:dyDescent="0.25">
      <c r="A552" s="5">
        <v>44187</v>
      </c>
      <c r="B552" s="2">
        <v>74.6721</v>
      </c>
      <c r="C552" s="2">
        <v>91.002899999999997</v>
      </c>
      <c r="D552" s="2">
        <v>0.721086</v>
      </c>
      <c r="E552" s="1">
        <v>1</v>
      </c>
      <c r="F552" s="1">
        <v>1</v>
      </c>
    </row>
    <row r="553" spans="1:6" x14ac:dyDescent="0.25">
      <c r="A553" s="5">
        <v>44188</v>
      </c>
      <c r="B553" s="2">
        <v>75.349800000000002</v>
      </c>
      <c r="C553" s="2">
        <v>92.069900000000004</v>
      </c>
      <c r="D553" s="2">
        <v>0.728792</v>
      </c>
      <c r="E553" s="1">
        <v>1</v>
      </c>
      <c r="F553" s="1">
        <v>1</v>
      </c>
    </row>
    <row r="554" spans="1:6" x14ac:dyDescent="0.25">
      <c r="A554" s="5">
        <v>44189</v>
      </c>
      <c r="B554" s="2">
        <v>75.457099999999997</v>
      </c>
      <c r="C554" s="2">
        <v>91.982200000000006</v>
      </c>
      <c r="D554" s="2">
        <v>0.72926500000000005</v>
      </c>
      <c r="E554" s="1">
        <v>1</v>
      </c>
      <c r="F554" s="1">
        <v>1</v>
      </c>
    </row>
    <row r="555" spans="1:6" x14ac:dyDescent="0.25">
      <c r="A555" s="5">
        <v>44190</v>
      </c>
      <c r="B555" s="2">
        <v>74.839200000000005</v>
      </c>
      <c r="C555" s="2">
        <v>91.348699999999994</v>
      </c>
      <c r="D555" s="2">
        <v>0.72228199999999998</v>
      </c>
      <c r="E555" s="1">
        <v>1</v>
      </c>
      <c r="F555" s="1">
        <v>1</v>
      </c>
    </row>
    <row r="556" spans="1:6" x14ac:dyDescent="0.25">
      <c r="A556" s="5">
        <v>44191</v>
      </c>
      <c r="B556" s="2">
        <v>73.692099999999996</v>
      </c>
      <c r="C556" s="2">
        <v>89.874899999999997</v>
      </c>
      <c r="D556" s="2">
        <v>0.71169199999999999</v>
      </c>
      <c r="E556" s="1">
        <v>1</v>
      </c>
      <c r="F556" s="1">
        <v>1</v>
      </c>
    </row>
    <row r="557" spans="1:6" x14ac:dyDescent="0.25">
      <c r="A557" s="5">
        <v>44194</v>
      </c>
      <c r="B557" s="2">
        <v>73.717500000000001</v>
      </c>
      <c r="C557" s="2">
        <v>90.126999999999995</v>
      </c>
      <c r="D557" s="2">
        <v>0.71265999999999996</v>
      </c>
      <c r="E557" s="1">
        <v>1</v>
      </c>
      <c r="F557" s="1">
        <v>1</v>
      </c>
    </row>
    <row r="558" spans="1:6" x14ac:dyDescent="0.25">
      <c r="A558" s="5">
        <v>44195</v>
      </c>
      <c r="B558" s="2">
        <v>73.656700000000001</v>
      </c>
      <c r="C558" s="2">
        <v>90.207400000000007</v>
      </c>
      <c r="D558" s="2">
        <v>0.71073200000000003</v>
      </c>
      <c r="E558" s="1">
        <v>1</v>
      </c>
      <c r="F558" s="1">
        <v>1</v>
      </c>
    </row>
    <row r="559" spans="1:6" x14ac:dyDescent="0.25">
      <c r="A559" s="5">
        <v>44196</v>
      </c>
      <c r="B559" s="2">
        <v>73.875699999999995</v>
      </c>
      <c r="C559" s="2">
        <v>90.682400000000001</v>
      </c>
      <c r="D559" s="2">
        <v>0.71491499999999997</v>
      </c>
      <c r="E559" s="1">
        <v>1</v>
      </c>
      <c r="F559" s="1">
        <v>1</v>
      </c>
    </row>
    <row r="560" spans="1:6" x14ac:dyDescent="0.25">
      <c r="A560" s="5">
        <v>44197</v>
      </c>
      <c r="B560" s="2">
        <v>73.875699999999995</v>
      </c>
      <c r="C560" s="2">
        <v>90.793199999999999</v>
      </c>
      <c r="D560" s="2">
        <v>0.71605799999999997</v>
      </c>
      <c r="E560" s="1">
        <v>1</v>
      </c>
      <c r="F560" s="1">
        <v>1</v>
      </c>
    </row>
    <row r="561" spans="1:6" x14ac:dyDescent="0.25">
      <c r="A561" s="5">
        <v>44200</v>
      </c>
      <c r="B561" s="2"/>
      <c r="C561" s="2"/>
      <c r="D561" s="2"/>
      <c r="F561" s="1">
        <v>0</v>
      </c>
    </row>
    <row r="562" spans="1:6" x14ac:dyDescent="0.25">
      <c r="A562" s="5">
        <v>44204</v>
      </c>
      <c r="B562" s="2"/>
      <c r="C562" s="2"/>
      <c r="D562" s="2"/>
      <c r="F562" s="1">
        <v>0</v>
      </c>
    </row>
    <row r="563" spans="1:6" x14ac:dyDescent="0.25">
      <c r="A563" s="5">
        <v>44208</v>
      </c>
      <c r="B563" s="2">
        <v>74.515699999999995</v>
      </c>
      <c r="C563" s="2">
        <v>90.812299999999993</v>
      </c>
      <c r="D563" s="2">
        <v>0.71570599999999995</v>
      </c>
      <c r="E563" s="1">
        <v>1</v>
      </c>
      <c r="F563" s="1">
        <v>1</v>
      </c>
    </row>
    <row r="564" spans="1:6" x14ac:dyDescent="0.25">
      <c r="A564" s="5">
        <v>44209</v>
      </c>
      <c r="B564" s="2">
        <v>74.266300000000001</v>
      </c>
      <c r="C564" s="2">
        <v>90.322699999999998</v>
      </c>
      <c r="D564" s="2">
        <v>0.71269400000000005</v>
      </c>
      <c r="E564" s="1">
        <v>1</v>
      </c>
      <c r="F564" s="1">
        <v>1</v>
      </c>
    </row>
    <row r="565" spans="1:6" x14ac:dyDescent="0.25">
      <c r="A565" s="5">
        <v>44210</v>
      </c>
      <c r="B565" s="2">
        <v>73.526399999999995</v>
      </c>
      <c r="C565" s="2">
        <v>89.783100000000005</v>
      </c>
      <c r="D565" s="2">
        <v>0.70879099999999995</v>
      </c>
      <c r="E565" s="1">
        <v>1</v>
      </c>
      <c r="F565" s="1">
        <v>1</v>
      </c>
    </row>
    <row r="566" spans="1:6" x14ac:dyDescent="0.25">
      <c r="A566" s="5">
        <v>44211</v>
      </c>
      <c r="B566" s="2">
        <v>73.796099999999996</v>
      </c>
      <c r="C566" s="2">
        <v>89.647499999999994</v>
      </c>
      <c r="D566" s="2">
        <v>0.70933900000000005</v>
      </c>
      <c r="E566" s="1">
        <v>1</v>
      </c>
      <c r="F566" s="1">
        <v>1</v>
      </c>
    </row>
    <row r="567" spans="1:6" x14ac:dyDescent="0.25">
      <c r="A567" s="5">
        <v>44212</v>
      </c>
      <c r="B567" s="2">
        <v>73.545299999999997</v>
      </c>
      <c r="C567" s="2">
        <v>89.254599999999996</v>
      </c>
      <c r="D567" s="2">
        <v>0.70924600000000004</v>
      </c>
      <c r="E567" s="1">
        <v>1</v>
      </c>
      <c r="F567" s="1">
        <v>1</v>
      </c>
    </row>
    <row r="568" spans="1:6" x14ac:dyDescent="0.25">
      <c r="A568" s="5">
        <v>44215</v>
      </c>
      <c r="B568" s="2">
        <v>73.973500000000001</v>
      </c>
      <c r="C568" s="2">
        <v>89.330399999999997</v>
      </c>
      <c r="D568" s="2">
        <v>0.71286000000000005</v>
      </c>
      <c r="E568" s="1">
        <v>1</v>
      </c>
      <c r="F568" s="1">
        <v>1</v>
      </c>
    </row>
    <row r="569" spans="1:6" x14ac:dyDescent="0.25">
      <c r="A569" s="5">
        <v>44216</v>
      </c>
      <c r="B569" s="2">
        <v>73.724299999999999</v>
      </c>
      <c r="C569" s="2">
        <v>89.206400000000002</v>
      </c>
      <c r="D569" s="2">
        <v>0.70892200000000005</v>
      </c>
      <c r="E569" s="1">
        <v>1</v>
      </c>
      <c r="F569" s="1">
        <v>1</v>
      </c>
    </row>
    <row r="570" spans="1:6" x14ac:dyDescent="0.25">
      <c r="A570" s="5">
        <v>44217</v>
      </c>
      <c r="B570" s="2">
        <v>73.355000000000004</v>
      </c>
      <c r="C570" s="2">
        <v>89.148300000000006</v>
      </c>
      <c r="D570" s="2">
        <v>0.70700200000000002</v>
      </c>
      <c r="E570" s="1">
        <v>1</v>
      </c>
      <c r="F570" s="1">
        <v>1</v>
      </c>
    </row>
    <row r="571" spans="1:6" x14ac:dyDescent="0.25">
      <c r="A571" s="5">
        <v>44218</v>
      </c>
      <c r="B571" s="2">
        <v>73.369399999999999</v>
      </c>
      <c r="C571" s="2">
        <v>88.967699999999994</v>
      </c>
      <c r="D571" s="2">
        <v>0.70864300000000002</v>
      </c>
      <c r="E571" s="1">
        <v>1</v>
      </c>
      <c r="F571" s="1">
        <v>1</v>
      </c>
    </row>
    <row r="572" spans="1:6" x14ac:dyDescent="0.25">
      <c r="A572" s="5">
        <v>44219</v>
      </c>
      <c r="B572" s="2">
        <v>74.361500000000007</v>
      </c>
      <c r="C572" s="2">
        <v>90.408699999999996</v>
      </c>
      <c r="D572" s="2">
        <v>0.71760199999999996</v>
      </c>
      <c r="E572" s="1">
        <v>1</v>
      </c>
      <c r="F572" s="1">
        <v>1</v>
      </c>
    </row>
    <row r="573" spans="1:6" x14ac:dyDescent="0.25">
      <c r="A573" s="5">
        <v>44222</v>
      </c>
      <c r="B573" s="2">
        <v>74.856899999999996</v>
      </c>
      <c r="C573" s="2">
        <v>91.145799999999994</v>
      </c>
      <c r="D573" s="2">
        <v>0.72161699999999995</v>
      </c>
      <c r="E573" s="1">
        <v>1</v>
      </c>
      <c r="F573" s="1">
        <v>1</v>
      </c>
    </row>
    <row r="574" spans="1:6" x14ac:dyDescent="0.25">
      <c r="A574" s="5">
        <v>44223</v>
      </c>
      <c r="B574" s="2">
        <v>75.635400000000004</v>
      </c>
      <c r="C574" s="2">
        <v>91.670100000000005</v>
      </c>
      <c r="D574" s="2">
        <v>0.72880500000000004</v>
      </c>
      <c r="E574" s="1">
        <v>1</v>
      </c>
      <c r="F574" s="1">
        <v>1</v>
      </c>
    </row>
    <row r="575" spans="1:6" x14ac:dyDescent="0.25">
      <c r="A575" s="5">
        <v>44224</v>
      </c>
      <c r="B575" s="2">
        <v>75.040000000000006</v>
      </c>
      <c r="C575" s="2">
        <v>91.218599999999995</v>
      </c>
      <c r="D575" s="2">
        <v>0.72359099999999998</v>
      </c>
      <c r="E575" s="1">
        <v>1</v>
      </c>
      <c r="F575" s="1">
        <v>1</v>
      </c>
    </row>
    <row r="576" spans="1:6" x14ac:dyDescent="0.25">
      <c r="A576" s="5">
        <v>44225</v>
      </c>
      <c r="B576" s="2">
        <v>76.185400000000001</v>
      </c>
      <c r="C576" s="2">
        <v>92.131</v>
      </c>
      <c r="D576" s="2">
        <v>0.730375</v>
      </c>
      <c r="E576" s="1">
        <v>1</v>
      </c>
      <c r="F576" s="1">
        <v>1</v>
      </c>
    </row>
    <row r="577" spans="1:6" x14ac:dyDescent="0.25">
      <c r="A577" s="5">
        <v>44226</v>
      </c>
      <c r="B577" s="2">
        <v>76.252700000000004</v>
      </c>
      <c r="C577" s="2">
        <v>92.296300000000002</v>
      </c>
      <c r="D577" s="2">
        <v>0.72878399999999999</v>
      </c>
      <c r="E577" s="1">
        <v>1</v>
      </c>
      <c r="F577" s="1">
        <v>1</v>
      </c>
    </row>
    <row r="578" spans="1:6" x14ac:dyDescent="0.25">
      <c r="A578" s="5">
        <v>44228</v>
      </c>
      <c r="B578" s="2"/>
      <c r="C578" s="2"/>
      <c r="D578" s="2"/>
      <c r="F578" s="1">
        <v>0</v>
      </c>
    </row>
    <row r="579" spans="1:6" x14ac:dyDescent="0.25">
      <c r="A579" s="5">
        <v>44229</v>
      </c>
      <c r="B579" s="2">
        <v>75.505300000000005</v>
      </c>
      <c r="C579" s="2">
        <v>91.542599999999993</v>
      </c>
      <c r="D579" s="2">
        <v>0.72071099999999999</v>
      </c>
      <c r="E579" s="1">
        <v>1</v>
      </c>
      <c r="F579" s="1">
        <v>1</v>
      </c>
    </row>
    <row r="580" spans="1:6" x14ac:dyDescent="0.25">
      <c r="A580" s="5">
        <v>44230</v>
      </c>
      <c r="B580" s="2">
        <v>75.905100000000004</v>
      </c>
      <c r="C580" s="2">
        <v>91.625</v>
      </c>
      <c r="D580" s="2">
        <v>0.72321599999999997</v>
      </c>
      <c r="E580" s="1">
        <v>1</v>
      </c>
      <c r="F580" s="1">
        <v>1</v>
      </c>
    </row>
    <row r="581" spans="1:6" x14ac:dyDescent="0.25">
      <c r="A581" s="5">
        <v>44231</v>
      </c>
      <c r="B581" s="2">
        <v>76.080100000000002</v>
      </c>
      <c r="C581" s="2">
        <v>91.562399999999997</v>
      </c>
      <c r="D581" s="2">
        <v>0.72443400000000002</v>
      </c>
      <c r="E581" s="1">
        <v>1</v>
      </c>
      <c r="F581" s="1">
        <v>1</v>
      </c>
    </row>
    <row r="582" spans="1:6" x14ac:dyDescent="0.25">
      <c r="A582" s="5">
        <v>44232</v>
      </c>
      <c r="B582" s="2">
        <v>75.729299999999995</v>
      </c>
      <c r="C582" s="2">
        <v>90.920599999999993</v>
      </c>
      <c r="D582" s="2">
        <v>0.71982599999999997</v>
      </c>
      <c r="E582" s="1">
        <v>1</v>
      </c>
      <c r="F582" s="1">
        <v>1</v>
      </c>
    </row>
    <row r="583" spans="1:6" x14ac:dyDescent="0.25">
      <c r="A583" s="5">
        <v>44233</v>
      </c>
      <c r="B583" s="2">
        <v>75.110699999999994</v>
      </c>
      <c r="C583" s="2">
        <v>89.885000000000005</v>
      </c>
      <c r="D583" s="2">
        <v>0.712287</v>
      </c>
      <c r="E583" s="1">
        <v>1</v>
      </c>
      <c r="F583" s="1">
        <v>1</v>
      </c>
    </row>
    <row r="584" spans="1:6" x14ac:dyDescent="0.25">
      <c r="A584" s="5">
        <v>44236</v>
      </c>
      <c r="B584" s="2">
        <v>74.260199999999998</v>
      </c>
      <c r="C584" s="2">
        <v>89.401899999999998</v>
      </c>
      <c r="D584" s="2">
        <v>0.70338800000000001</v>
      </c>
      <c r="E584" s="1">
        <v>1</v>
      </c>
      <c r="F584" s="1">
        <v>1</v>
      </c>
    </row>
    <row r="585" spans="1:6" x14ac:dyDescent="0.25">
      <c r="A585" s="5">
        <v>44237</v>
      </c>
      <c r="B585" s="2">
        <v>74.119200000000006</v>
      </c>
      <c r="C585" s="2">
        <v>89.528599999999997</v>
      </c>
      <c r="D585" s="2">
        <v>0.70677199999999996</v>
      </c>
      <c r="E585" s="1">
        <v>1</v>
      </c>
      <c r="F585" s="1">
        <v>1</v>
      </c>
    </row>
    <row r="586" spans="1:6" x14ac:dyDescent="0.25">
      <c r="A586" s="5">
        <v>44238</v>
      </c>
      <c r="B586" s="2">
        <v>73.852599999999995</v>
      </c>
      <c r="C586" s="2">
        <v>89.568399999999997</v>
      </c>
      <c r="D586" s="2">
        <v>0.70628400000000002</v>
      </c>
      <c r="E586" s="1">
        <v>1</v>
      </c>
      <c r="F586" s="1">
        <v>1</v>
      </c>
    </row>
    <row r="587" spans="1:6" x14ac:dyDescent="0.25">
      <c r="A587" s="5">
        <v>44239</v>
      </c>
      <c r="B587" s="2">
        <v>73.757900000000006</v>
      </c>
      <c r="C587" s="2">
        <v>89.438800000000001</v>
      </c>
      <c r="D587" s="2">
        <v>0.70477199999999995</v>
      </c>
      <c r="E587" s="1">
        <v>1</v>
      </c>
      <c r="F587" s="1">
        <v>1</v>
      </c>
    </row>
    <row r="588" spans="1:6" x14ac:dyDescent="0.25">
      <c r="A588" s="5">
        <v>44240</v>
      </c>
      <c r="B588" s="2">
        <v>73.937799999999996</v>
      </c>
      <c r="C588" s="2">
        <v>89.605199999999996</v>
      </c>
      <c r="D588" s="2">
        <v>0.70433699999999999</v>
      </c>
      <c r="E588" s="1">
        <v>1</v>
      </c>
      <c r="F588" s="1">
        <v>1</v>
      </c>
    </row>
    <row r="589" spans="1:6" x14ac:dyDescent="0.25">
      <c r="A589" s="5">
        <v>44241</v>
      </c>
      <c r="B589" s="2"/>
      <c r="C589" s="2"/>
      <c r="D589" s="2"/>
      <c r="F589" s="1">
        <v>0</v>
      </c>
    </row>
    <row r="590" spans="1:6" x14ac:dyDescent="0.25">
      <c r="A590" s="5">
        <v>44243</v>
      </c>
      <c r="B590" s="2">
        <v>73.309200000000004</v>
      </c>
      <c r="C590" s="2">
        <v>88.975399999999993</v>
      </c>
      <c r="D590" s="2">
        <v>0.69675600000000004</v>
      </c>
      <c r="E590" s="1">
        <v>1</v>
      </c>
      <c r="F590" s="1">
        <v>1</v>
      </c>
    </row>
    <row r="591" spans="1:6" x14ac:dyDescent="0.25">
      <c r="A591" s="5">
        <v>44244</v>
      </c>
      <c r="B591" s="2">
        <v>73.289500000000004</v>
      </c>
      <c r="C591" s="2">
        <v>88.944100000000006</v>
      </c>
      <c r="D591" s="2">
        <v>0.69468700000000005</v>
      </c>
      <c r="E591" s="1">
        <v>1</v>
      </c>
      <c r="F591" s="1">
        <v>1</v>
      </c>
    </row>
    <row r="592" spans="1:6" x14ac:dyDescent="0.25">
      <c r="A592" s="5">
        <v>44245</v>
      </c>
      <c r="B592" s="2">
        <v>73.766900000000007</v>
      </c>
      <c r="C592" s="2">
        <v>89.0809</v>
      </c>
      <c r="D592" s="2">
        <v>0.69598000000000004</v>
      </c>
      <c r="E592" s="1">
        <v>1</v>
      </c>
      <c r="F592" s="1">
        <v>1</v>
      </c>
    </row>
    <row r="593" spans="1:6" x14ac:dyDescent="0.25">
      <c r="A593" s="5">
        <v>44246</v>
      </c>
      <c r="B593" s="2">
        <v>73.775499999999994</v>
      </c>
      <c r="C593" s="2">
        <v>88.87</v>
      </c>
      <c r="D593" s="2">
        <v>0.69767400000000002</v>
      </c>
      <c r="E593" s="1">
        <v>1</v>
      </c>
      <c r="F593" s="1">
        <v>1</v>
      </c>
    </row>
    <row r="594" spans="1:6" x14ac:dyDescent="0.25">
      <c r="A594" s="5">
        <v>44247</v>
      </c>
      <c r="B594" s="2">
        <v>73.971699999999998</v>
      </c>
      <c r="C594" s="2">
        <v>89.542699999999996</v>
      </c>
      <c r="D594" s="2">
        <v>0.70098700000000003</v>
      </c>
      <c r="E594" s="1">
        <v>1</v>
      </c>
      <c r="F594" s="1">
        <v>1</v>
      </c>
    </row>
    <row r="595" spans="1:6" x14ac:dyDescent="0.25">
      <c r="A595" s="5">
        <v>44248</v>
      </c>
      <c r="B595" s="2">
        <v>73.9833</v>
      </c>
      <c r="C595" s="2">
        <v>89.660399999999996</v>
      </c>
      <c r="D595" s="2">
        <v>0.70162899999999995</v>
      </c>
      <c r="E595" s="1">
        <v>1</v>
      </c>
      <c r="F595" s="1">
        <v>1</v>
      </c>
    </row>
    <row r="596" spans="1:6" x14ac:dyDescent="0.25">
      <c r="A596" s="5">
        <v>44252</v>
      </c>
      <c r="B596" s="2">
        <v>73.753200000000007</v>
      </c>
      <c r="C596" s="2">
        <v>89.6691</v>
      </c>
      <c r="D596" s="2">
        <v>0.69852000000000003</v>
      </c>
      <c r="E596" s="1">
        <v>1</v>
      </c>
      <c r="F596" s="1">
        <v>1</v>
      </c>
    </row>
    <row r="597" spans="1:6" x14ac:dyDescent="0.25">
      <c r="A597" s="5">
        <v>44253</v>
      </c>
      <c r="B597" s="2">
        <v>73.474699999999999</v>
      </c>
      <c r="C597" s="2">
        <v>89.499499999999998</v>
      </c>
      <c r="D597" s="2">
        <v>0.69253699999999996</v>
      </c>
      <c r="E597" s="1">
        <v>1</v>
      </c>
      <c r="F597" s="1">
        <v>1</v>
      </c>
    </row>
    <row r="598" spans="1:6" x14ac:dyDescent="0.25">
      <c r="A598" s="5">
        <v>44254</v>
      </c>
      <c r="B598" s="2">
        <v>74.437299999999993</v>
      </c>
      <c r="C598" s="2">
        <v>90.374300000000005</v>
      </c>
      <c r="D598" s="2">
        <v>0.70204</v>
      </c>
      <c r="E598" s="1">
        <v>1</v>
      </c>
      <c r="F598" s="1">
        <v>1</v>
      </c>
    </row>
    <row r="599" spans="1:6" x14ac:dyDescent="0.25">
      <c r="A599" s="5">
        <v>44256</v>
      </c>
      <c r="B599" s="2"/>
      <c r="C599" s="2"/>
      <c r="D599" s="2"/>
      <c r="F599" s="1">
        <v>0</v>
      </c>
    </row>
    <row r="600" spans="1:6" x14ac:dyDescent="0.25">
      <c r="A600" s="5">
        <v>44257</v>
      </c>
      <c r="B600" s="2">
        <v>74.044799999999995</v>
      </c>
      <c r="C600" s="2">
        <v>89.446100000000001</v>
      </c>
      <c r="D600" s="2">
        <v>0.69470200000000004</v>
      </c>
      <c r="E600" s="1">
        <v>1</v>
      </c>
      <c r="F600" s="1">
        <v>1</v>
      </c>
    </row>
    <row r="601" spans="1:6" x14ac:dyDescent="0.25">
      <c r="A601" s="5">
        <v>44258</v>
      </c>
      <c r="B601" s="2">
        <v>74.575500000000005</v>
      </c>
      <c r="C601" s="2">
        <v>89.565200000000004</v>
      </c>
      <c r="D601" s="2">
        <v>0.69791300000000001</v>
      </c>
      <c r="E601" s="1">
        <v>1</v>
      </c>
      <c r="F601" s="1">
        <v>1</v>
      </c>
    </row>
    <row r="602" spans="1:6" x14ac:dyDescent="0.25">
      <c r="A602" s="5">
        <v>44259</v>
      </c>
      <c r="B602" s="2">
        <v>73.518699999999995</v>
      </c>
      <c r="C602" s="2">
        <v>88.876800000000003</v>
      </c>
      <c r="D602" s="2">
        <v>0.68779800000000002</v>
      </c>
      <c r="E602" s="1">
        <v>1</v>
      </c>
      <c r="F602" s="1">
        <v>1</v>
      </c>
    </row>
    <row r="603" spans="1:6" x14ac:dyDescent="0.25">
      <c r="A603" s="5">
        <v>44260</v>
      </c>
      <c r="B603" s="2">
        <v>73.7864</v>
      </c>
      <c r="C603" s="2">
        <v>88.942099999999996</v>
      </c>
      <c r="D603" s="2">
        <v>0.68804900000000002</v>
      </c>
      <c r="E603" s="1">
        <v>1</v>
      </c>
      <c r="F603" s="1">
        <v>1</v>
      </c>
    </row>
    <row r="604" spans="1:6" x14ac:dyDescent="0.25">
      <c r="A604" s="5">
        <v>44261</v>
      </c>
      <c r="B604" s="2">
        <v>74.427499999999995</v>
      </c>
      <c r="C604" s="2">
        <v>88.933400000000006</v>
      </c>
      <c r="D604" s="2">
        <v>0.68682200000000004</v>
      </c>
      <c r="E604" s="1">
        <v>1</v>
      </c>
      <c r="F604" s="1">
        <v>1</v>
      </c>
    </row>
    <row r="605" spans="1:6" x14ac:dyDescent="0.25">
      <c r="A605" s="5">
        <v>44264</v>
      </c>
      <c r="B605" s="2"/>
      <c r="C605" s="2"/>
      <c r="D605" s="2"/>
      <c r="F605" s="1">
        <v>0</v>
      </c>
    </row>
    <row r="606" spans="1:6" x14ac:dyDescent="0.25">
      <c r="A606" s="5">
        <v>44265</v>
      </c>
      <c r="B606" s="2">
        <v>74.263999999999996</v>
      </c>
      <c r="C606" s="2">
        <v>88.173599999999993</v>
      </c>
      <c r="D606" s="2">
        <v>0.68216600000000005</v>
      </c>
      <c r="E606" s="1">
        <v>1</v>
      </c>
      <c r="F606" s="1">
        <v>1</v>
      </c>
    </row>
    <row r="607" spans="1:6" x14ac:dyDescent="0.25">
      <c r="A607" s="5">
        <v>44266</v>
      </c>
      <c r="B607" s="2">
        <v>74.039299999999997</v>
      </c>
      <c r="C607" s="2">
        <v>87.958699999999993</v>
      </c>
      <c r="D607" s="2">
        <v>0.680477</v>
      </c>
      <c r="E607" s="1">
        <v>1</v>
      </c>
      <c r="F607" s="1">
        <v>1</v>
      </c>
    </row>
    <row r="608" spans="1:6" x14ac:dyDescent="0.25">
      <c r="A608" s="5">
        <v>44267</v>
      </c>
      <c r="B608" s="2">
        <v>73.499600000000001</v>
      </c>
      <c r="C608" s="2">
        <v>87.758499999999998</v>
      </c>
      <c r="D608" s="2">
        <v>0.67725999999999997</v>
      </c>
      <c r="E608" s="1">
        <v>1</v>
      </c>
      <c r="F608" s="1">
        <v>1</v>
      </c>
    </row>
    <row r="609" spans="1:6" x14ac:dyDescent="0.25">
      <c r="A609" s="5">
        <v>44268</v>
      </c>
      <c r="B609" s="2">
        <v>73.508099999999999</v>
      </c>
      <c r="C609" s="2">
        <v>87.798100000000005</v>
      </c>
      <c r="D609" s="2">
        <v>0.67355200000000004</v>
      </c>
      <c r="E609" s="1">
        <v>1</v>
      </c>
      <c r="F609" s="1">
        <v>1</v>
      </c>
    </row>
    <row r="610" spans="1:6" x14ac:dyDescent="0.25">
      <c r="A610" s="5">
        <v>44269</v>
      </c>
      <c r="B610" s="2"/>
      <c r="C610" s="2"/>
      <c r="D610" s="2"/>
      <c r="F610" s="1">
        <v>0</v>
      </c>
    </row>
    <row r="611" spans="1:6" x14ac:dyDescent="0.25">
      <c r="A611" s="5">
        <v>44271</v>
      </c>
      <c r="B611" s="2">
        <v>73.231700000000004</v>
      </c>
      <c r="C611" s="2">
        <v>87.350800000000007</v>
      </c>
      <c r="D611" s="2">
        <v>0.67105000000000004</v>
      </c>
      <c r="E611" s="1">
        <v>1</v>
      </c>
      <c r="F611" s="1">
        <v>1</v>
      </c>
    </row>
    <row r="612" spans="1:6" x14ac:dyDescent="0.25">
      <c r="A612" s="5">
        <v>44272</v>
      </c>
      <c r="B612" s="2">
        <v>72.9619</v>
      </c>
      <c r="C612" s="2">
        <v>86.985200000000006</v>
      </c>
      <c r="D612" s="2">
        <v>0.66799600000000003</v>
      </c>
      <c r="E612" s="1">
        <v>1</v>
      </c>
      <c r="F612" s="1">
        <v>1</v>
      </c>
    </row>
    <row r="613" spans="1:6" x14ac:dyDescent="0.25">
      <c r="A613" s="5">
        <v>44273</v>
      </c>
      <c r="B613" s="2">
        <v>73.101900000000001</v>
      </c>
      <c r="C613" s="2">
        <v>86.969300000000004</v>
      </c>
      <c r="D613" s="2">
        <v>0.66973800000000006</v>
      </c>
      <c r="E613" s="1">
        <v>1</v>
      </c>
      <c r="F613" s="1">
        <v>1</v>
      </c>
    </row>
    <row r="614" spans="1:6" x14ac:dyDescent="0.25">
      <c r="A614" s="5">
        <v>44274</v>
      </c>
      <c r="B614" s="2">
        <v>73.658199999999994</v>
      </c>
      <c r="C614" s="2">
        <v>88.1173</v>
      </c>
      <c r="D614" s="2">
        <v>0.67483499999999996</v>
      </c>
      <c r="E614" s="1">
        <v>1</v>
      </c>
      <c r="F614" s="1">
        <v>1</v>
      </c>
    </row>
    <row r="615" spans="1:6" x14ac:dyDescent="0.25">
      <c r="A615" s="5">
        <v>44275</v>
      </c>
      <c r="B615" s="2">
        <v>74.138999999999996</v>
      </c>
      <c r="C615" s="2">
        <v>88.433000000000007</v>
      </c>
      <c r="D615" s="2">
        <v>0.68220800000000004</v>
      </c>
      <c r="E615" s="1">
        <v>1</v>
      </c>
      <c r="F615" s="1">
        <v>1</v>
      </c>
    </row>
    <row r="616" spans="1:6" x14ac:dyDescent="0.25">
      <c r="A616" s="5">
        <v>44278</v>
      </c>
      <c r="B616" s="2">
        <v>74.608500000000006</v>
      </c>
      <c r="C616" s="2">
        <v>88.657300000000006</v>
      </c>
      <c r="D616" s="2">
        <v>0.68640199999999996</v>
      </c>
      <c r="E616" s="1">
        <v>1</v>
      </c>
      <c r="F616" s="1">
        <v>1</v>
      </c>
    </row>
    <row r="617" spans="1:6" x14ac:dyDescent="0.25">
      <c r="A617" s="5">
        <v>44279</v>
      </c>
      <c r="B617" s="2">
        <v>75.358500000000006</v>
      </c>
      <c r="C617" s="2">
        <v>89.766999999999996</v>
      </c>
      <c r="D617" s="2">
        <v>0.69285600000000003</v>
      </c>
      <c r="E617" s="1">
        <v>1</v>
      </c>
      <c r="F617" s="1">
        <v>1</v>
      </c>
    </row>
    <row r="618" spans="1:6" x14ac:dyDescent="0.25">
      <c r="A618" s="5">
        <v>44280</v>
      </c>
      <c r="B618" s="2">
        <v>76.153499999999994</v>
      </c>
      <c r="C618" s="2">
        <v>90.051500000000004</v>
      </c>
      <c r="D618" s="2">
        <v>0.700874</v>
      </c>
      <c r="E618" s="1">
        <v>1</v>
      </c>
      <c r="F618" s="1">
        <v>1</v>
      </c>
    </row>
    <row r="619" spans="1:6" x14ac:dyDescent="0.25">
      <c r="A619" s="5">
        <v>44281</v>
      </c>
      <c r="B619" s="2">
        <v>76.174099999999996</v>
      </c>
      <c r="C619" s="2">
        <v>89.976799999999997</v>
      </c>
      <c r="D619" s="2">
        <v>0.69823599999999997</v>
      </c>
      <c r="E619" s="1">
        <v>1</v>
      </c>
      <c r="F619" s="1">
        <v>1</v>
      </c>
    </row>
    <row r="620" spans="1:6" x14ac:dyDescent="0.25">
      <c r="A620" s="5">
        <v>44282</v>
      </c>
      <c r="B620" s="2">
        <v>75.757599999999996</v>
      </c>
      <c r="C620" s="2">
        <v>89.257599999999996</v>
      </c>
      <c r="D620" s="2">
        <v>0.69232400000000005</v>
      </c>
      <c r="E620" s="1">
        <v>1</v>
      </c>
      <c r="F620" s="1">
        <v>1</v>
      </c>
    </row>
    <row r="621" spans="1:6" x14ac:dyDescent="0.25">
      <c r="A621" s="5">
        <v>44285</v>
      </c>
      <c r="B621" s="2">
        <v>75.828699999999998</v>
      </c>
      <c r="C621" s="2">
        <v>89.349000000000004</v>
      </c>
      <c r="D621" s="2">
        <v>0.69158399999999998</v>
      </c>
      <c r="E621" s="1">
        <v>1</v>
      </c>
      <c r="F621" s="1">
        <v>1</v>
      </c>
    </row>
    <row r="622" spans="1:6" x14ac:dyDescent="0.25">
      <c r="A622" s="5">
        <v>44286</v>
      </c>
      <c r="B622" s="2">
        <v>75.702299999999994</v>
      </c>
      <c r="C622" s="2">
        <v>88.882099999999994</v>
      </c>
      <c r="D622" s="2">
        <v>0.68636200000000003</v>
      </c>
      <c r="E622" s="1">
        <v>1</v>
      </c>
      <c r="F622" s="1">
        <v>1</v>
      </c>
    </row>
    <row r="623" spans="1:6" x14ac:dyDescent="0.25">
      <c r="A623" s="5">
        <v>44287</v>
      </c>
      <c r="B623" s="2">
        <v>75.637299999999996</v>
      </c>
      <c r="C623" s="2">
        <v>88.745199999999997</v>
      </c>
      <c r="D623" s="2">
        <v>0.68366499999999997</v>
      </c>
      <c r="E623" s="1">
        <v>1</v>
      </c>
      <c r="F623" s="1">
        <v>1</v>
      </c>
    </row>
    <row r="624" spans="1:6" x14ac:dyDescent="0.25">
      <c r="A624" s="5">
        <v>44288</v>
      </c>
      <c r="B624" s="2">
        <v>75.807299999999998</v>
      </c>
      <c r="C624" s="2">
        <v>88.952299999999994</v>
      </c>
      <c r="D624" s="2">
        <v>0.68452100000000005</v>
      </c>
      <c r="E624" s="1">
        <v>1</v>
      </c>
      <c r="F624" s="1">
        <v>1</v>
      </c>
    </row>
    <row r="625" spans="1:6" x14ac:dyDescent="0.25">
      <c r="A625" s="5">
        <v>44289</v>
      </c>
      <c r="B625" s="2">
        <v>76.073400000000007</v>
      </c>
      <c r="C625" s="2">
        <v>89.5916</v>
      </c>
      <c r="D625" s="2">
        <v>0.68829099999999999</v>
      </c>
      <c r="E625" s="1">
        <v>1</v>
      </c>
      <c r="F625" s="1">
        <v>1</v>
      </c>
    </row>
    <row r="626" spans="1:6" x14ac:dyDescent="0.25">
      <c r="A626" s="5">
        <v>44292</v>
      </c>
      <c r="B626" s="2">
        <v>76.605199999999996</v>
      </c>
      <c r="C626" s="2">
        <v>89.995800000000003</v>
      </c>
      <c r="D626" s="2">
        <v>0.69282100000000002</v>
      </c>
      <c r="E626" s="1">
        <v>1</v>
      </c>
      <c r="F626" s="1">
        <v>1</v>
      </c>
    </row>
    <row r="627" spans="1:6" x14ac:dyDescent="0.25">
      <c r="A627" s="5">
        <v>44293</v>
      </c>
      <c r="B627" s="2">
        <v>76.380200000000002</v>
      </c>
      <c r="C627" s="2">
        <v>90.182100000000005</v>
      </c>
      <c r="D627" s="2">
        <v>0.69213199999999997</v>
      </c>
      <c r="E627" s="1">
        <v>1</v>
      </c>
      <c r="F627" s="1">
        <v>1</v>
      </c>
    </row>
    <row r="628" spans="1:6" x14ac:dyDescent="0.25">
      <c r="A628" s="5">
        <v>44294</v>
      </c>
      <c r="B628" s="2">
        <v>77.772999999999996</v>
      </c>
      <c r="C628" s="2">
        <v>92.332099999999997</v>
      </c>
      <c r="D628" s="2">
        <v>0.70763799999999999</v>
      </c>
      <c r="E628" s="1">
        <v>1</v>
      </c>
      <c r="F628" s="1">
        <v>1</v>
      </c>
    </row>
    <row r="629" spans="1:6" x14ac:dyDescent="0.25">
      <c r="A629" s="5">
        <v>44295</v>
      </c>
      <c r="B629" s="2">
        <v>77.101100000000002</v>
      </c>
      <c r="C629" s="2">
        <v>91.619200000000006</v>
      </c>
      <c r="D629" s="2">
        <v>0.704345</v>
      </c>
      <c r="E629" s="1">
        <v>1</v>
      </c>
      <c r="F629" s="1">
        <v>1</v>
      </c>
    </row>
    <row r="630" spans="1:6" x14ac:dyDescent="0.25">
      <c r="A630" s="5">
        <v>44296</v>
      </c>
      <c r="B630" s="2">
        <v>77.165700000000001</v>
      </c>
      <c r="C630" s="2">
        <v>91.780900000000003</v>
      </c>
      <c r="D630" s="2">
        <v>0.70432399999999995</v>
      </c>
      <c r="E630" s="1">
        <v>1</v>
      </c>
      <c r="F630" s="1">
        <v>1</v>
      </c>
    </row>
    <row r="631" spans="1:6" x14ac:dyDescent="0.25">
      <c r="A631" s="5">
        <v>44298</v>
      </c>
      <c r="B631" s="2"/>
      <c r="C631" s="2"/>
      <c r="D631" s="2"/>
      <c r="F631" s="1">
        <v>0</v>
      </c>
    </row>
    <row r="632" spans="1:6" x14ac:dyDescent="0.25">
      <c r="A632" s="5">
        <v>44299</v>
      </c>
      <c r="B632" s="2">
        <v>77.510400000000004</v>
      </c>
      <c r="C632" s="2">
        <v>92.066900000000004</v>
      </c>
      <c r="D632" s="2">
        <v>0.70837499999999998</v>
      </c>
      <c r="E632" s="1">
        <v>1</v>
      </c>
      <c r="F632" s="1">
        <v>1</v>
      </c>
    </row>
    <row r="633" spans="1:6" x14ac:dyDescent="0.25">
      <c r="A633" s="5">
        <v>44300</v>
      </c>
      <c r="B633" s="2">
        <v>77.253500000000003</v>
      </c>
      <c r="C633" s="2">
        <v>91.916200000000003</v>
      </c>
      <c r="D633" s="2">
        <v>0.70638199999999995</v>
      </c>
      <c r="E633" s="1">
        <v>1</v>
      </c>
      <c r="F633" s="1">
        <v>1</v>
      </c>
    </row>
    <row r="634" spans="1:6" x14ac:dyDescent="0.25">
      <c r="A634" s="5">
        <v>44301</v>
      </c>
      <c r="B634" s="2">
        <v>75.682599999999994</v>
      </c>
      <c r="C634" s="2">
        <v>90.539100000000005</v>
      </c>
      <c r="D634" s="2">
        <v>0.69443100000000002</v>
      </c>
      <c r="E634" s="1">
        <v>1</v>
      </c>
      <c r="F634" s="1">
        <v>1</v>
      </c>
    </row>
    <row r="635" spans="1:6" x14ac:dyDescent="0.25">
      <c r="A635" s="5">
        <v>44302</v>
      </c>
      <c r="B635" s="2">
        <v>76.980800000000002</v>
      </c>
      <c r="C635" s="2">
        <v>92.230699999999999</v>
      </c>
      <c r="D635" s="2">
        <v>0.70712200000000003</v>
      </c>
      <c r="E635" s="1">
        <v>1</v>
      </c>
      <c r="F635" s="1">
        <v>1</v>
      </c>
    </row>
    <row r="636" spans="1:6" x14ac:dyDescent="0.25">
      <c r="A636" s="5">
        <v>44303</v>
      </c>
      <c r="B636" s="2">
        <v>75.5535</v>
      </c>
      <c r="C636" s="2">
        <v>90.4602</v>
      </c>
      <c r="D636" s="2">
        <v>0.69420199999999999</v>
      </c>
      <c r="E636" s="1">
        <v>1</v>
      </c>
      <c r="F636" s="1">
        <v>1</v>
      </c>
    </row>
    <row r="637" spans="1:6" x14ac:dyDescent="0.25">
      <c r="A637" s="5">
        <v>44305</v>
      </c>
      <c r="B637" s="2"/>
      <c r="C637" s="2"/>
      <c r="D637" s="2"/>
      <c r="F637" s="1">
        <v>0</v>
      </c>
    </row>
    <row r="638" spans="1:6" x14ac:dyDescent="0.25">
      <c r="A638" s="5">
        <v>44306</v>
      </c>
      <c r="B638" s="2">
        <v>76.249099999999999</v>
      </c>
      <c r="C638" s="2">
        <v>91.475999999999999</v>
      </c>
      <c r="D638" s="2">
        <v>0.70532399999999995</v>
      </c>
      <c r="E638" s="1">
        <v>1</v>
      </c>
      <c r="F638" s="1">
        <v>1</v>
      </c>
    </row>
    <row r="639" spans="1:6" x14ac:dyDescent="0.25">
      <c r="A639" s="5">
        <v>44307</v>
      </c>
      <c r="B639" s="2">
        <v>76.015500000000003</v>
      </c>
      <c r="C639" s="2">
        <v>91.750699999999995</v>
      </c>
      <c r="D639" s="2">
        <v>0.70102399999999998</v>
      </c>
      <c r="E639" s="1">
        <v>1</v>
      </c>
      <c r="F639" s="1">
        <v>1</v>
      </c>
    </row>
    <row r="640" spans="1:6" x14ac:dyDescent="0.25">
      <c r="A640" s="5">
        <v>44308</v>
      </c>
      <c r="B640" s="2">
        <v>76.819800000000001</v>
      </c>
      <c r="C640" s="2">
        <v>92.291300000000007</v>
      </c>
      <c r="D640" s="2">
        <v>0.70994699999999999</v>
      </c>
      <c r="E640" s="1">
        <v>1</v>
      </c>
      <c r="F640" s="1">
        <v>1</v>
      </c>
    </row>
    <row r="641" spans="1:6" x14ac:dyDescent="0.25">
      <c r="A641" s="5">
        <v>44309</v>
      </c>
      <c r="B641" s="2">
        <v>76.421700000000001</v>
      </c>
      <c r="C641" s="2">
        <v>92.042299999999997</v>
      </c>
      <c r="D641" s="2">
        <v>0.70764099999999996</v>
      </c>
      <c r="E641" s="1">
        <v>1</v>
      </c>
      <c r="F641" s="1">
        <v>1</v>
      </c>
    </row>
    <row r="642" spans="1:6" x14ac:dyDescent="0.25">
      <c r="A642" s="5">
        <v>44310</v>
      </c>
      <c r="B642" s="2">
        <v>75.089299999999994</v>
      </c>
      <c r="C642" s="2">
        <v>90.467600000000004</v>
      </c>
      <c r="D642" s="2">
        <v>0.69588300000000003</v>
      </c>
      <c r="E642" s="1">
        <v>1</v>
      </c>
      <c r="F642" s="1">
        <v>1</v>
      </c>
    </row>
    <row r="643" spans="1:6" x14ac:dyDescent="0.25">
      <c r="A643" s="5">
        <v>44312</v>
      </c>
      <c r="B643" s="2"/>
      <c r="C643" s="2"/>
      <c r="D643" s="2"/>
      <c r="F643" s="1">
        <v>0</v>
      </c>
    </row>
    <row r="644" spans="1:6" x14ac:dyDescent="0.25">
      <c r="A644" s="5">
        <v>44313</v>
      </c>
      <c r="B644" s="2">
        <v>74.768000000000001</v>
      </c>
      <c r="C644" s="2">
        <v>90.446799999999996</v>
      </c>
      <c r="D644" s="2">
        <v>0.69432099999999997</v>
      </c>
      <c r="E644" s="1">
        <v>1</v>
      </c>
      <c r="F644" s="1">
        <v>1</v>
      </c>
    </row>
    <row r="645" spans="1:6" x14ac:dyDescent="0.25">
      <c r="A645" s="5">
        <v>44314</v>
      </c>
      <c r="B645" s="2">
        <v>74.957800000000006</v>
      </c>
      <c r="C645" s="2">
        <v>90.4666</v>
      </c>
      <c r="D645" s="2">
        <v>0.69177999999999995</v>
      </c>
      <c r="E645" s="1">
        <v>1</v>
      </c>
      <c r="F645" s="1">
        <v>1</v>
      </c>
    </row>
    <row r="646" spans="1:6" x14ac:dyDescent="0.25">
      <c r="A646" s="5">
        <v>44315</v>
      </c>
      <c r="B646" s="2">
        <v>74.938999999999993</v>
      </c>
      <c r="C646" s="2">
        <v>90.428899999999999</v>
      </c>
      <c r="D646" s="2">
        <v>0.68823999999999996</v>
      </c>
      <c r="E646" s="1">
        <v>1</v>
      </c>
      <c r="F646" s="1">
        <v>1</v>
      </c>
    </row>
    <row r="647" spans="1:6" x14ac:dyDescent="0.25">
      <c r="A647" s="5">
        <v>44316</v>
      </c>
      <c r="B647" s="2">
        <v>74.382300000000001</v>
      </c>
      <c r="C647" s="2">
        <v>90.151300000000006</v>
      </c>
      <c r="D647" s="2">
        <v>0.68293899999999996</v>
      </c>
      <c r="E647" s="1">
        <v>1</v>
      </c>
      <c r="F647" s="1">
        <v>1</v>
      </c>
    </row>
    <row r="648" spans="1:6" x14ac:dyDescent="0.25">
      <c r="A648" s="5">
        <v>44317</v>
      </c>
      <c r="B648" s="2">
        <v>74.845100000000002</v>
      </c>
      <c r="C648" s="2">
        <v>90.584999999999994</v>
      </c>
      <c r="D648" s="2">
        <v>0.68762999999999996</v>
      </c>
      <c r="E648" s="1">
        <v>1</v>
      </c>
      <c r="F648" s="1">
        <v>1</v>
      </c>
    </row>
    <row r="649" spans="1:6" x14ac:dyDescent="0.25">
      <c r="A649" s="5">
        <v>44319</v>
      </c>
      <c r="B649" s="2"/>
      <c r="C649" s="2"/>
      <c r="D649" s="2"/>
      <c r="F649" s="1">
        <v>0</v>
      </c>
    </row>
    <row r="650" spans="1:6" x14ac:dyDescent="0.25">
      <c r="A650" s="5">
        <v>44320</v>
      </c>
      <c r="B650" s="2"/>
      <c r="C650" s="2"/>
      <c r="D650" s="2"/>
      <c r="F650" s="1">
        <v>0</v>
      </c>
    </row>
    <row r="651" spans="1:6" x14ac:dyDescent="0.25">
      <c r="A651" s="5">
        <v>44321</v>
      </c>
      <c r="B651" s="2">
        <v>75.256699999999995</v>
      </c>
      <c r="C651" s="2">
        <v>90.450999999999993</v>
      </c>
      <c r="D651" s="2">
        <v>0.68825000000000003</v>
      </c>
      <c r="E651" s="1">
        <v>1</v>
      </c>
      <c r="F651" s="1">
        <v>1</v>
      </c>
    </row>
    <row r="652" spans="1:6" x14ac:dyDescent="0.25">
      <c r="A652" s="5">
        <v>44322</v>
      </c>
      <c r="B652" s="2">
        <v>74.861699999999999</v>
      </c>
      <c r="C652" s="2">
        <v>89.774199999999993</v>
      </c>
      <c r="D652" s="2">
        <v>0.68476300000000001</v>
      </c>
      <c r="E652" s="1">
        <v>1</v>
      </c>
      <c r="F652" s="1">
        <v>1</v>
      </c>
    </row>
    <row r="653" spans="1:6" x14ac:dyDescent="0.25">
      <c r="A653" s="5">
        <v>44323</v>
      </c>
      <c r="B653" s="2">
        <v>74.576999999999998</v>
      </c>
      <c r="C653" s="2">
        <v>89.678799999999995</v>
      </c>
      <c r="D653" s="2">
        <v>0.682284</v>
      </c>
      <c r="E653" s="1">
        <v>1</v>
      </c>
      <c r="F653" s="1">
        <v>1</v>
      </c>
    </row>
    <row r="654" spans="1:6" x14ac:dyDescent="0.25">
      <c r="A654" s="5">
        <v>44324</v>
      </c>
      <c r="B654" s="2">
        <v>74.137299999999996</v>
      </c>
      <c r="C654" s="2">
        <v>89.506</v>
      </c>
      <c r="D654" s="2">
        <v>0.67925500000000005</v>
      </c>
      <c r="E654" s="1">
        <v>1</v>
      </c>
      <c r="F654" s="1">
        <v>1</v>
      </c>
    </row>
    <row r="655" spans="1:6" x14ac:dyDescent="0.25">
      <c r="A655" s="5">
        <v>44325</v>
      </c>
      <c r="B655" s="2"/>
      <c r="C655" s="2"/>
      <c r="D655" s="2"/>
      <c r="F655" s="1">
        <v>0</v>
      </c>
    </row>
    <row r="656" spans="1:6" x14ac:dyDescent="0.25">
      <c r="A656" s="5">
        <v>44326</v>
      </c>
      <c r="B656" s="2"/>
      <c r="C656" s="2"/>
      <c r="D656" s="2"/>
      <c r="F656" s="1">
        <v>0</v>
      </c>
    </row>
    <row r="657" spans="1:6" x14ac:dyDescent="0.25">
      <c r="A657" s="5">
        <v>44328</v>
      </c>
      <c r="B657" s="2">
        <v>74.156700000000001</v>
      </c>
      <c r="C657" s="2">
        <v>90.004000000000005</v>
      </c>
      <c r="D657" s="2">
        <v>0.68080499999999999</v>
      </c>
      <c r="E657" s="1">
        <v>1</v>
      </c>
      <c r="F657" s="1">
        <v>1</v>
      </c>
    </row>
    <row r="658" spans="1:6" x14ac:dyDescent="0.25">
      <c r="A658" s="5">
        <v>44329</v>
      </c>
      <c r="B658" s="2">
        <v>74.040000000000006</v>
      </c>
      <c r="C658" s="2">
        <v>89.847499999999997</v>
      </c>
      <c r="D658" s="2">
        <v>0.68076499999999995</v>
      </c>
      <c r="E658" s="1">
        <v>1</v>
      </c>
      <c r="F658" s="1">
        <v>1</v>
      </c>
    </row>
    <row r="659" spans="1:6" x14ac:dyDescent="0.25">
      <c r="A659" s="5">
        <v>44330</v>
      </c>
      <c r="B659" s="2">
        <v>74.3566</v>
      </c>
      <c r="C659" s="2">
        <v>89.934299999999993</v>
      </c>
      <c r="D659" s="2">
        <v>0.67825000000000002</v>
      </c>
      <c r="E659" s="1">
        <v>1</v>
      </c>
      <c r="F659" s="1">
        <v>1</v>
      </c>
    </row>
    <row r="660" spans="1:6" x14ac:dyDescent="0.25">
      <c r="A660" s="5">
        <v>44331</v>
      </c>
      <c r="B660" s="2">
        <v>73.996799999999993</v>
      </c>
      <c r="C660" s="2">
        <v>89.624899999999997</v>
      </c>
      <c r="D660" s="2">
        <v>0.67722300000000002</v>
      </c>
      <c r="E660" s="1">
        <v>1</v>
      </c>
      <c r="F660" s="1">
        <v>1</v>
      </c>
    </row>
    <row r="661" spans="1:6" x14ac:dyDescent="0.25">
      <c r="A661" s="5">
        <v>44333</v>
      </c>
      <c r="B661" s="2"/>
      <c r="C661" s="2"/>
      <c r="D661" s="2"/>
      <c r="F661" s="1">
        <v>0</v>
      </c>
    </row>
    <row r="662" spans="1:6" x14ac:dyDescent="0.25">
      <c r="A662" s="5">
        <v>44334</v>
      </c>
      <c r="B662" s="2">
        <v>73.853700000000003</v>
      </c>
      <c r="C662" s="2">
        <v>89.6584</v>
      </c>
      <c r="D662" s="2">
        <v>0.675728</v>
      </c>
      <c r="E662" s="1">
        <v>1</v>
      </c>
      <c r="F662" s="1">
        <v>1</v>
      </c>
    </row>
    <row r="663" spans="1:6" x14ac:dyDescent="0.25">
      <c r="A663" s="5">
        <v>44335</v>
      </c>
      <c r="B663" s="2">
        <v>73.699200000000005</v>
      </c>
      <c r="C663" s="2">
        <v>89.905699999999996</v>
      </c>
      <c r="D663" s="2">
        <v>0.67679100000000003</v>
      </c>
      <c r="E663" s="1">
        <v>1</v>
      </c>
      <c r="F663" s="1">
        <v>1</v>
      </c>
    </row>
    <row r="664" spans="1:6" x14ac:dyDescent="0.25">
      <c r="A664" s="5">
        <v>44336</v>
      </c>
      <c r="B664" s="2">
        <v>73.677800000000005</v>
      </c>
      <c r="C664" s="2">
        <v>90.1006</v>
      </c>
      <c r="D664" s="2">
        <v>0.67547800000000002</v>
      </c>
      <c r="E664" s="1">
        <v>1</v>
      </c>
      <c r="F664" s="1">
        <v>1</v>
      </c>
    </row>
    <row r="665" spans="1:6" x14ac:dyDescent="0.25">
      <c r="A665" s="5">
        <v>44337</v>
      </c>
      <c r="B665" s="2">
        <v>73.600700000000003</v>
      </c>
      <c r="C665" s="2">
        <v>89.770799999999994</v>
      </c>
      <c r="D665" s="2">
        <v>0.67554599999999998</v>
      </c>
      <c r="E665" s="1">
        <v>1</v>
      </c>
      <c r="F665" s="1">
        <v>1</v>
      </c>
    </row>
    <row r="666" spans="1:6" x14ac:dyDescent="0.25">
      <c r="A666" s="5">
        <v>44338</v>
      </c>
      <c r="B666" s="2">
        <v>73.580299999999994</v>
      </c>
      <c r="C666" s="2">
        <v>89.944599999999994</v>
      </c>
      <c r="D666" s="2">
        <v>0.67719200000000002</v>
      </c>
      <c r="E666" s="1">
        <v>1</v>
      </c>
      <c r="F666" s="1">
        <v>1</v>
      </c>
    </row>
    <row r="667" spans="1:6" x14ac:dyDescent="0.25">
      <c r="A667" s="5">
        <v>44341</v>
      </c>
      <c r="B667" s="2">
        <v>73.526600000000002</v>
      </c>
      <c r="C667" s="2">
        <v>89.687700000000007</v>
      </c>
      <c r="D667" s="2">
        <v>0.67591999999999997</v>
      </c>
      <c r="E667" s="1">
        <v>1</v>
      </c>
      <c r="F667" s="1">
        <v>1</v>
      </c>
    </row>
    <row r="668" spans="1:6" x14ac:dyDescent="0.25">
      <c r="A668" s="5">
        <v>44342</v>
      </c>
      <c r="B668" s="2">
        <v>73.396299999999997</v>
      </c>
      <c r="C668" s="2">
        <v>89.954499999999996</v>
      </c>
      <c r="D668" s="2">
        <v>0.67487699999999995</v>
      </c>
      <c r="E668" s="1">
        <v>1</v>
      </c>
      <c r="F668" s="1">
        <v>1</v>
      </c>
    </row>
    <row r="669" spans="1:6" x14ac:dyDescent="0.25">
      <c r="A669" s="5">
        <v>44343</v>
      </c>
      <c r="B669" s="2">
        <v>73.473699999999994</v>
      </c>
      <c r="C669" s="2">
        <v>89.9392</v>
      </c>
      <c r="D669" s="2">
        <v>0.67503100000000005</v>
      </c>
      <c r="E669" s="1">
        <v>1</v>
      </c>
      <c r="F669" s="1">
        <v>1</v>
      </c>
    </row>
    <row r="670" spans="1:6" x14ac:dyDescent="0.25">
      <c r="A670" s="5">
        <v>44344</v>
      </c>
      <c r="B670" s="2">
        <v>73.457999999999998</v>
      </c>
      <c r="C670" s="2">
        <v>89.655500000000004</v>
      </c>
      <c r="D670" s="2">
        <v>0.67352500000000004</v>
      </c>
      <c r="E670" s="1">
        <v>1</v>
      </c>
      <c r="F670" s="1">
        <v>1</v>
      </c>
    </row>
    <row r="671" spans="1:6" x14ac:dyDescent="0.25">
      <c r="A671" s="5">
        <v>44345</v>
      </c>
      <c r="B671" s="2">
        <v>73.587000000000003</v>
      </c>
      <c r="C671" s="2">
        <v>89.673100000000005</v>
      </c>
      <c r="D671" s="2">
        <v>0.66991699999999998</v>
      </c>
      <c r="E671" s="1">
        <v>1</v>
      </c>
      <c r="F671" s="1">
        <v>1</v>
      </c>
    </row>
    <row r="672" spans="1:6" x14ac:dyDescent="0.25">
      <c r="A672" s="5">
        <v>44348</v>
      </c>
      <c r="B672" s="2">
        <v>73.296499999999995</v>
      </c>
      <c r="C672" s="2">
        <v>89.377799999999993</v>
      </c>
      <c r="D672" s="2">
        <v>0.66806299999999996</v>
      </c>
      <c r="E672" s="1">
        <v>1</v>
      </c>
      <c r="F672" s="1">
        <v>1</v>
      </c>
    </row>
    <row r="673" spans="1:6" x14ac:dyDescent="0.25">
      <c r="A673" s="5">
        <v>44349</v>
      </c>
      <c r="B673" s="2">
        <v>73.241100000000003</v>
      </c>
      <c r="C673" s="2">
        <v>89.595799999999997</v>
      </c>
      <c r="D673" s="2">
        <v>0.66816699999999996</v>
      </c>
      <c r="E673" s="1">
        <v>1</v>
      </c>
      <c r="F673" s="1">
        <v>1</v>
      </c>
    </row>
    <row r="674" spans="1:6" x14ac:dyDescent="0.25">
      <c r="A674" s="5">
        <v>44350</v>
      </c>
      <c r="B674" s="2">
        <v>73.497900000000001</v>
      </c>
      <c r="C674" s="2">
        <v>89.689499999999995</v>
      </c>
      <c r="D674" s="2">
        <v>0.66940999999999995</v>
      </c>
      <c r="E674" s="1">
        <v>1</v>
      </c>
      <c r="F674" s="1">
        <v>1</v>
      </c>
    </row>
    <row r="675" spans="1:6" x14ac:dyDescent="0.25">
      <c r="A675" s="5">
        <v>44351</v>
      </c>
      <c r="B675" s="2">
        <v>73.263599999999997</v>
      </c>
      <c r="C675" s="2">
        <v>89.264399999999995</v>
      </c>
      <c r="D675" s="2">
        <v>0.66727599999999998</v>
      </c>
      <c r="E675" s="1">
        <v>1</v>
      </c>
      <c r="F675" s="1">
        <v>1</v>
      </c>
    </row>
    <row r="676" spans="1:6" x14ac:dyDescent="0.25">
      <c r="A676" s="5">
        <v>44352</v>
      </c>
      <c r="B676" s="2">
        <v>73.272099999999995</v>
      </c>
      <c r="C676" s="2">
        <v>88.754499999999993</v>
      </c>
      <c r="D676" s="2">
        <v>0.66487099999999999</v>
      </c>
      <c r="E676" s="1">
        <v>1</v>
      </c>
      <c r="F676" s="1">
        <v>1</v>
      </c>
    </row>
    <row r="677" spans="1:6" x14ac:dyDescent="0.25">
      <c r="A677" s="5">
        <v>44353</v>
      </c>
      <c r="B677" s="2"/>
      <c r="C677" s="2"/>
      <c r="D677" s="2"/>
      <c r="F677" s="1">
        <v>0</v>
      </c>
    </row>
    <row r="678" spans="1:6" x14ac:dyDescent="0.25">
      <c r="A678" s="5">
        <v>44355</v>
      </c>
      <c r="B678" s="2">
        <v>72.929400000000001</v>
      </c>
      <c r="C678" s="2">
        <v>88.653000000000006</v>
      </c>
      <c r="D678" s="2">
        <v>0.66623500000000002</v>
      </c>
      <c r="E678" s="1">
        <v>1</v>
      </c>
      <c r="F678" s="1">
        <v>1</v>
      </c>
    </row>
    <row r="679" spans="1:6" x14ac:dyDescent="0.25">
      <c r="A679" s="5">
        <v>44356</v>
      </c>
      <c r="B679" s="2">
        <v>72.825599999999994</v>
      </c>
      <c r="C679" s="2">
        <v>88.643299999999996</v>
      </c>
      <c r="D679" s="2">
        <v>0.66498299999999999</v>
      </c>
      <c r="E679" s="1">
        <v>1</v>
      </c>
      <c r="F679" s="1">
        <v>1</v>
      </c>
    </row>
    <row r="680" spans="1:6" x14ac:dyDescent="0.25">
      <c r="A680" s="5">
        <v>44357</v>
      </c>
      <c r="B680" s="2">
        <v>72.082899999999995</v>
      </c>
      <c r="C680" s="2">
        <v>87.811400000000006</v>
      </c>
      <c r="D680" s="2">
        <v>0.65862200000000004</v>
      </c>
      <c r="E680" s="1">
        <v>1</v>
      </c>
      <c r="F680" s="1">
        <v>1</v>
      </c>
    </row>
    <row r="681" spans="1:6" x14ac:dyDescent="0.25">
      <c r="A681" s="5">
        <v>44358</v>
      </c>
      <c r="B681" s="2">
        <v>72.197400000000002</v>
      </c>
      <c r="C681" s="2">
        <v>87.8065</v>
      </c>
      <c r="D681" s="2">
        <v>0.659277</v>
      </c>
      <c r="E681" s="1">
        <v>1</v>
      </c>
      <c r="F681" s="1">
        <v>1</v>
      </c>
    </row>
    <row r="682" spans="1:6" x14ac:dyDescent="0.25">
      <c r="A682" s="5">
        <v>44359</v>
      </c>
      <c r="B682" s="2">
        <v>71.679699999999997</v>
      </c>
      <c r="C682" s="2">
        <v>87.327399999999997</v>
      </c>
      <c r="D682" s="2">
        <v>0.65422100000000005</v>
      </c>
      <c r="E682" s="1">
        <v>1</v>
      </c>
      <c r="F682" s="1">
        <v>1</v>
      </c>
    </row>
    <row r="683" spans="1:6" x14ac:dyDescent="0.25">
      <c r="A683" s="5">
        <v>44362</v>
      </c>
      <c r="B683" s="2"/>
      <c r="C683" s="2"/>
      <c r="D683" s="2"/>
      <c r="F683" s="1">
        <v>0</v>
      </c>
    </row>
    <row r="684" spans="1:6" x14ac:dyDescent="0.25">
      <c r="A684" s="5">
        <v>44363</v>
      </c>
      <c r="B684" s="2">
        <v>71.831800000000001</v>
      </c>
      <c r="C684" s="2">
        <v>87.210999999999999</v>
      </c>
      <c r="D684" s="2">
        <v>0.65263099999999996</v>
      </c>
      <c r="E684" s="1">
        <v>1</v>
      </c>
      <c r="F684" s="1">
        <v>1</v>
      </c>
    </row>
    <row r="685" spans="1:6" x14ac:dyDescent="0.25">
      <c r="A685" s="5">
        <v>44364</v>
      </c>
      <c r="B685" s="2">
        <v>72.032300000000006</v>
      </c>
      <c r="C685" s="2">
        <v>87.3536</v>
      </c>
      <c r="D685" s="2">
        <v>0.65528600000000004</v>
      </c>
      <c r="E685" s="1">
        <v>1</v>
      </c>
      <c r="F685" s="1">
        <v>1</v>
      </c>
    </row>
    <row r="686" spans="1:6" x14ac:dyDescent="0.25">
      <c r="A686" s="5">
        <v>44365</v>
      </c>
      <c r="B686" s="2">
        <v>72.504800000000003</v>
      </c>
      <c r="C686" s="2">
        <v>86.7012</v>
      </c>
      <c r="D686" s="2">
        <v>0.65549999999999997</v>
      </c>
      <c r="E686" s="1">
        <v>1</v>
      </c>
      <c r="F686" s="1">
        <v>1</v>
      </c>
    </row>
    <row r="687" spans="1:6" x14ac:dyDescent="0.25">
      <c r="A687" s="5">
        <v>44366</v>
      </c>
      <c r="B687" s="2">
        <v>72.221599999999995</v>
      </c>
      <c r="C687" s="2">
        <v>85.994299999999996</v>
      </c>
      <c r="D687" s="2">
        <v>0.65629199999999999</v>
      </c>
      <c r="E687" s="1">
        <v>1</v>
      </c>
      <c r="F687" s="1">
        <v>1</v>
      </c>
    </row>
    <row r="688" spans="1:6" x14ac:dyDescent="0.25">
      <c r="A688" s="5">
        <v>44369</v>
      </c>
      <c r="B688" s="2">
        <v>73.198700000000002</v>
      </c>
      <c r="C688" s="2">
        <v>86.894199999999998</v>
      </c>
      <c r="D688" s="2">
        <v>0.66535200000000005</v>
      </c>
      <c r="E688" s="1">
        <v>1</v>
      </c>
      <c r="F688" s="1">
        <v>1</v>
      </c>
    </row>
    <row r="689" spans="1:6" x14ac:dyDescent="0.25">
      <c r="A689" s="5">
        <v>44370</v>
      </c>
      <c r="B689" s="2">
        <v>73.1661</v>
      </c>
      <c r="C689" s="2">
        <v>87.067700000000002</v>
      </c>
      <c r="D689" s="2">
        <v>0.66234599999999999</v>
      </c>
      <c r="E689" s="1">
        <v>1</v>
      </c>
      <c r="F689" s="1">
        <v>1</v>
      </c>
    </row>
    <row r="690" spans="1:6" x14ac:dyDescent="0.25">
      <c r="A690" s="5">
        <v>44371</v>
      </c>
      <c r="B690" s="2">
        <v>72.667100000000005</v>
      </c>
      <c r="C690" s="2">
        <v>86.713700000000003</v>
      </c>
      <c r="D690" s="2">
        <v>0.65536700000000003</v>
      </c>
      <c r="E690" s="1">
        <v>1</v>
      </c>
      <c r="F690" s="1">
        <v>1</v>
      </c>
    </row>
    <row r="691" spans="1:6" x14ac:dyDescent="0.25">
      <c r="A691" s="5">
        <v>44372</v>
      </c>
      <c r="B691" s="2">
        <v>72.325999999999993</v>
      </c>
      <c r="C691" s="2">
        <v>86.328299999999999</v>
      </c>
      <c r="D691" s="2">
        <v>0.65243799999999996</v>
      </c>
      <c r="E691" s="1">
        <v>1</v>
      </c>
      <c r="F691" s="1">
        <v>1</v>
      </c>
    </row>
    <row r="692" spans="1:6" x14ac:dyDescent="0.25">
      <c r="A692" s="5">
        <v>44373</v>
      </c>
      <c r="B692" s="2">
        <v>72.169399999999996</v>
      </c>
      <c r="C692" s="2">
        <v>86.191900000000004</v>
      </c>
      <c r="D692" s="2">
        <v>0.65170099999999997</v>
      </c>
      <c r="E692" s="1">
        <v>1</v>
      </c>
      <c r="F692" s="1">
        <v>1</v>
      </c>
    </row>
    <row r="693" spans="1:6" x14ac:dyDescent="0.25">
      <c r="A693" s="5">
        <v>44374</v>
      </c>
      <c r="B693" s="2"/>
      <c r="C693" s="2"/>
      <c r="D693" s="2"/>
      <c r="F693" s="1">
        <v>0</v>
      </c>
    </row>
    <row r="694" spans="1:6" x14ac:dyDescent="0.25">
      <c r="A694" s="5">
        <v>44375</v>
      </c>
      <c r="B694" s="2"/>
      <c r="C694" s="2"/>
      <c r="D694" s="2"/>
      <c r="F694" s="1">
        <v>0</v>
      </c>
    </row>
    <row r="695" spans="1:6" x14ac:dyDescent="0.25">
      <c r="A695" s="5">
        <v>44376</v>
      </c>
      <c r="B695" s="2">
        <v>72.177700000000002</v>
      </c>
      <c r="C695" s="2">
        <v>86.165700000000001</v>
      </c>
      <c r="D695" s="2">
        <v>0.65198199999999995</v>
      </c>
      <c r="E695" s="1">
        <v>1</v>
      </c>
      <c r="F695" s="1">
        <v>1</v>
      </c>
    </row>
    <row r="696" spans="1:6" x14ac:dyDescent="0.25">
      <c r="A696" s="5">
        <v>44377</v>
      </c>
      <c r="B696" s="2">
        <v>72.372299999999996</v>
      </c>
      <c r="C696" s="2">
        <v>86.202600000000004</v>
      </c>
      <c r="D696" s="2">
        <v>0.65353399999999995</v>
      </c>
      <c r="E696" s="1">
        <v>1</v>
      </c>
      <c r="F696" s="1">
        <v>1</v>
      </c>
    </row>
    <row r="697" spans="1:6" x14ac:dyDescent="0.25">
      <c r="A697" s="5">
        <v>44378</v>
      </c>
      <c r="B697" s="2">
        <v>72.723399999999998</v>
      </c>
      <c r="C697" s="2">
        <v>86.511799999999994</v>
      </c>
      <c r="D697" s="2">
        <v>0.65830900000000003</v>
      </c>
      <c r="E697" s="1">
        <v>1</v>
      </c>
      <c r="F697" s="1">
        <v>1</v>
      </c>
    </row>
    <row r="698" spans="1:6" x14ac:dyDescent="0.25">
      <c r="A698" s="5">
        <v>44379</v>
      </c>
      <c r="B698" s="2">
        <v>72.908600000000007</v>
      </c>
      <c r="C698" s="2">
        <v>86.411299999999997</v>
      </c>
      <c r="D698" s="2">
        <v>0.65473999999999999</v>
      </c>
      <c r="E698" s="1">
        <v>1</v>
      </c>
      <c r="F698" s="1">
        <v>1</v>
      </c>
    </row>
    <row r="699" spans="1:6" x14ac:dyDescent="0.25">
      <c r="A699" s="5">
        <v>44380</v>
      </c>
      <c r="B699" s="2">
        <v>73.617500000000007</v>
      </c>
      <c r="C699" s="2">
        <v>87.074799999999996</v>
      </c>
      <c r="D699" s="2">
        <v>0.660632</v>
      </c>
      <c r="E699" s="1">
        <v>1</v>
      </c>
      <c r="F699" s="1">
        <v>1</v>
      </c>
    </row>
    <row r="700" spans="1:6" x14ac:dyDescent="0.25">
      <c r="A700" s="5">
        <v>44383</v>
      </c>
      <c r="B700" s="2">
        <v>73.353999999999999</v>
      </c>
      <c r="C700" s="2">
        <v>87.027199999999993</v>
      </c>
      <c r="D700" s="2">
        <v>0.66147299999999998</v>
      </c>
      <c r="E700" s="1">
        <v>1</v>
      </c>
      <c r="F700" s="1">
        <v>1</v>
      </c>
    </row>
    <row r="701" spans="1:6" x14ac:dyDescent="0.25">
      <c r="A701" s="5">
        <v>44384</v>
      </c>
      <c r="B701" s="2">
        <v>73.266000000000005</v>
      </c>
      <c r="C701" s="2">
        <v>87.003399999999999</v>
      </c>
      <c r="D701" s="2">
        <v>0.66127499999999995</v>
      </c>
      <c r="E701" s="1">
        <v>1</v>
      </c>
      <c r="F701" s="1">
        <v>1</v>
      </c>
    </row>
    <row r="702" spans="1:6" x14ac:dyDescent="0.25">
      <c r="A702" s="5">
        <v>44385</v>
      </c>
      <c r="B702" s="2">
        <v>74.058000000000007</v>
      </c>
      <c r="C702" s="2">
        <v>87.558800000000005</v>
      </c>
      <c r="D702" s="2">
        <v>0.66902799999999996</v>
      </c>
      <c r="E702" s="1">
        <v>1</v>
      </c>
      <c r="F702" s="1">
        <v>1</v>
      </c>
    </row>
    <row r="703" spans="1:6" x14ac:dyDescent="0.25">
      <c r="A703" s="5">
        <v>44386</v>
      </c>
      <c r="B703" s="2">
        <v>75.1952</v>
      </c>
      <c r="C703" s="2">
        <v>88.775499999999994</v>
      </c>
      <c r="D703" s="2">
        <v>0.68462000000000001</v>
      </c>
      <c r="E703" s="1">
        <v>1</v>
      </c>
      <c r="F703" s="1">
        <v>1</v>
      </c>
    </row>
    <row r="704" spans="1:6" x14ac:dyDescent="0.25">
      <c r="A704" s="5">
        <v>44387</v>
      </c>
      <c r="B704" s="2">
        <v>74.467500000000001</v>
      </c>
      <c r="C704" s="2">
        <v>88.139700000000005</v>
      </c>
      <c r="D704" s="2">
        <v>0.67663899999999999</v>
      </c>
      <c r="E704" s="1">
        <v>1</v>
      </c>
      <c r="F704" s="1">
        <v>1</v>
      </c>
    </row>
    <row r="705" spans="1:6" x14ac:dyDescent="0.25">
      <c r="A705" s="5">
        <v>44390</v>
      </c>
      <c r="B705" s="2">
        <v>74.633600000000001</v>
      </c>
      <c r="C705" s="2">
        <v>88.605000000000004</v>
      </c>
      <c r="D705" s="2">
        <v>0.678087</v>
      </c>
      <c r="E705" s="1">
        <v>1</v>
      </c>
      <c r="F705" s="1">
        <v>1</v>
      </c>
    </row>
    <row r="706" spans="1:6" x14ac:dyDescent="0.25">
      <c r="A706" s="5">
        <v>44391</v>
      </c>
      <c r="B706" s="2">
        <v>74.058899999999994</v>
      </c>
      <c r="C706" s="2">
        <v>87.781999999999996</v>
      </c>
      <c r="D706" s="2">
        <v>0.67085399999999995</v>
      </c>
      <c r="E706" s="1">
        <v>1</v>
      </c>
      <c r="F706" s="1">
        <v>1</v>
      </c>
    </row>
    <row r="707" spans="1:6" x14ac:dyDescent="0.25">
      <c r="A707" s="5">
        <v>44392</v>
      </c>
      <c r="B707" s="2">
        <v>74.123599999999996</v>
      </c>
      <c r="C707" s="2">
        <v>87.3917</v>
      </c>
      <c r="D707" s="2">
        <v>0.67083199999999998</v>
      </c>
      <c r="E707" s="1">
        <v>1</v>
      </c>
      <c r="F707" s="1">
        <v>1</v>
      </c>
    </row>
    <row r="708" spans="1:6" x14ac:dyDescent="0.25">
      <c r="A708" s="5">
        <v>44393</v>
      </c>
      <c r="B708" s="2">
        <v>74.219700000000003</v>
      </c>
      <c r="C708" s="2">
        <v>87.831599999999995</v>
      </c>
      <c r="D708" s="2">
        <v>0.67616900000000002</v>
      </c>
      <c r="E708" s="1">
        <v>1</v>
      </c>
      <c r="F708" s="1">
        <v>1</v>
      </c>
    </row>
    <row r="709" spans="1:6" x14ac:dyDescent="0.25">
      <c r="A709" s="5">
        <v>44394</v>
      </c>
      <c r="B709" s="2">
        <v>74.165599999999998</v>
      </c>
      <c r="C709" s="2">
        <v>87.567300000000003</v>
      </c>
      <c r="D709" s="2">
        <v>0.67349800000000004</v>
      </c>
      <c r="E709" s="1">
        <v>1</v>
      </c>
      <c r="F709" s="1">
        <v>1</v>
      </c>
    </row>
    <row r="710" spans="1:6" x14ac:dyDescent="0.25">
      <c r="A710" s="5">
        <v>44397</v>
      </c>
      <c r="B710" s="2">
        <v>74.346299999999999</v>
      </c>
      <c r="C710" s="2">
        <v>87.609700000000004</v>
      </c>
      <c r="D710" s="2">
        <v>0.67713699999999999</v>
      </c>
      <c r="E710" s="1">
        <v>1</v>
      </c>
      <c r="F710" s="1">
        <v>1</v>
      </c>
    </row>
    <row r="711" spans="1:6" x14ac:dyDescent="0.25">
      <c r="A711" s="5">
        <v>44398</v>
      </c>
      <c r="B711" s="2">
        <v>74.491</v>
      </c>
      <c r="C711" s="2">
        <v>87.7727</v>
      </c>
      <c r="D711" s="2">
        <v>0.67910499999999996</v>
      </c>
      <c r="E711" s="1">
        <v>1</v>
      </c>
      <c r="F711" s="1">
        <v>1</v>
      </c>
    </row>
    <row r="712" spans="1:6" x14ac:dyDescent="0.25">
      <c r="A712" s="5">
        <v>44399</v>
      </c>
      <c r="B712" s="2">
        <v>74.494699999999995</v>
      </c>
      <c r="C712" s="2">
        <v>87.598299999999995</v>
      </c>
      <c r="D712" s="2">
        <v>0.67620999999999998</v>
      </c>
      <c r="E712" s="1">
        <v>1</v>
      </c>
      <c r="F712" s="1">
        <v>1</v>
      </c>
    </row>
    <row r="713" spans="1:6" x14ac:dyDescent="0.25">
      <c r="A713" s="5">
        <v>44400</v>
      </c>
      <c r="B713" s="2">
        <v>73.694500000000005</v>
      </c>
      <c r="C713" s="2">
        <v>86.922700000000006</v>
      </c>
      <c r="D713" s="2">
        <v>0.66797600000000001</v>
      </c>
      <c r="E713" s="1">
        <v>1</v>
      </c>
      <c r="F713" s="1">
        <v>1</v>
      </c>
    </row>
    <row r="714" spans="1:6" x14ac:dyDescent="0.25">
      <c r="A714" s="5">
        <v>44401</v>
      </c>
      <c r="B714" s="2">
        <v>73.766300000000001</v>
      </c>
      <c r="C714" s="2">
        <v>86.845100000000002</v>
      </c>
      <c r="D714" s="2">
        <v>0.66790099999999997</v>
      </c>
      <c r="E714" s="1">
        <v>1</v>
      </c>
      <c r="F714" s="1">
        <v>1</v>
      </c>
    </row>
    <row r="715" spans="1:6" x14ac:dyDescent="0.25">
      <c r="A715" s="5">
        <v>44404</v>
      </c>
      <c r="B715" s="2">
        <v>74.097999999999999</v>
      </c>
      <c r="C715" s="2">
        <v>87.317099999999996</v>
      </c>
      <c r="D715" s="2">
        <v>0.67233500000000002</v>
      </c>
      <c r="E715" s="1">
        <v>1</v>
      </c>
      <c r="F715" s="1">
        <v>1</v>
      </c>
    </row>
    <row r="716" spans="1:6" x14ac:dyDescent="0.25">
      <c r="A716" s="5">
        <v>44405</v>
      </c>
      <c r="B716" s="2">
        <v>73.847099999999998</v>
      </c>
      <c r="C716" s="2">
        <v>86.991900000000001</v>
      </c>
      <c r="D716" s="2">
        <v>0.67081900000000005</v>
      </c>
      <c r="E716" s="1">
        <v>1</v>
      </c>
      <c r="F716" s="1">
        <v>1</v>
      </c>
    </row>
    <row r="717" spans="1:6" x14ac:dyDescent="0.25">
      <c r="A717" s="5">
        <v>44406</v>
      </c>
      <c r="B717" s="2">
        <v>73.608800000000002</v>
      </c>
      <c r="C717" s="2">
        <v>86.917299999999997</v>
      </c>
      <c r="D717" s="2">
        <v>0.66941399999999995</v>
      </c>
      <c r="E717" s="1">
        <v>1</v>
      </c>
      <c r="F717" s="1">
        <v>1</v>
      </c>
    </row>
    <row r="718" spans="1:6" x14ac:dyDescent="0.25">
      <c r="A718" s="5">
        <v>44407</v>
      </c>
      <c r="B718" s="2">
        <v>73.190399999999997</v>
      </c>
      <c r="C718" s="2">
        <v>86.862399999999994</v>
      </c>
      <c r="D718" s="2">
        <v>0.66666999999999998</v>
      </c>
      <c r="E718" s="1">
        <v>1</v>
      </c>
      <c r="F718" s="1">
        <v>1</v>
      </c>
    </row>
    <row r="719" spans="1:6" x14ac:dyDescent="0.25">
      <c r="A719" s="5">
        <v>44408</v>
      </c>
      <c r="B719" s="2">
        <v>73.138800000000003</v>
      </c>
      <c r="C719" s="2">
        <v>86.991299999999995</v>
      </c>
      <c r="D719" s="2">
        <v>0.66787300000000005</v>
      </c>
      <c r="E719" s="1">
        <v>1</v>
      </c>
      <c r="F719" s="1">
        <v>1</v>
      </c>
    </row>
    <row r="720" spans="1:6" x14ac:dyDescent="0.25">
      <c r="A720" s="5">
        <v>44411</v>
      </c>
      <c r="B720" s="2">
        <v>73.015600000000006</v>
      </c>
      <c r="C720" s="2">
        <v>86.771699999999996</v>
      </c>
      <c r="D720" s="2">
        <v>0.66568400000000005</v>
      </c>
      <c r="E720" s="1">
        <v>1</v>
      </c>
      <c r="F720" s="1">
        <v>1</v>
      </c>
    </row>
    <row r="721" spans="1:6" x14ac:dyDescent="0.25">
      <c r="A721" s="5">
        <v>44412</v>
      </c>
      <c r="B721" s="2">
        <v>72.872399999999999</v>
      </c>
      <c r="C721" s="2">
        <v>86.5578</v>
      </c>
      <c r="D721" s="2">
        <v>0.66729899999999998</v>
      </c>
      <c r="E721" s="1">
        <v>1</v>
      </c>
      <c r="F721" s="1">
        <v>1</v>
      </c>
    </row>
    <row r="722" spans="1:6" x14ac:dyDescent="0.25">
      <c r="A722" s="5">
        <v>44413</v>
      </c>
      <c r="B722" s="2">
        <v>72.785700000000006</v>
      </c>
      <c r="C722" s="2">
        <v>86.411199999999994</v>
      </c>
      <c r="D722" s="2">
        <v>0.66653600000000002</v>
      </c>
      <c r="E722" s="1">
        <v>1</v>
      </c>
      <c r="F722" s="1">
        <v>1</v>
      </c>
    </row>
    <row r="723" spans="1:6" x14ac:dyDescent="0.25">
      <c r="A723" s="5">
        <v>44414</v>
      </c>
      <c r="B723" s="2">
        <v>73.168000000000006</v>
      </c>
      <c r="C723" s="2">
        <v>86.652900000000002</v>
      </c>
      <c r="D723" s="2">
        <v>0.66749999999999998</v>
      </c>
      <c r="E723" s="1">
        <v>1</v>
      </c>
      <c r="F723" s="1">
        <v>1</v>
      </c>
    </row>
    <row r="724" spans="1:6" x14ac:dyDescent="0.25">
      <c r="A724" s="5">
        <v>44415</v>
      </c>
      <c r="B724" s="2">
        <v>73.130399999999995</v>
      </c>
      <c r="C724" s="2">
        <v>86.462100000000007</v>
      </c>
      <c r="D724" s="2">
        <v>0.66639700000000002</v>
      </c>
      <c r="E724" s="1">
        <v>1</v>
      </c>
      <c r="F724" s="1">
        <v>1</v>
      </c>
    </row>
    <row r="725" spans="1:6" x14ac:dyDescent="0.25">
      <c r="A725" s="5">
        <v>44418</v>
      </c>
      <c r="B725" s="2">
        <v>73.507800000000003</v>
      </c>
      <c r="C725" s="2">
        <v>86.437799999999996</v>
      </c>
      <c r="D725" s="2">
        <v>0.66707000000000005</v>
      </c>
      <c r="E725" s="1">
        <v>1</v>
      </c>
      <c r="F725" s="1">
        <v>1</v>
      </c>
    </row>
    <row r="726" spans="1:6" x14ac:dyDescent="0.25">
      <c r="A726" s="5">
        <v>44419</v>
      </c>
      <c r="B726" s="2">
        <v>73.596199999999996</v>
      </c>
      <c r="C726" s="2">
        <v>86.357799999999997</v>
      </c>
      <c r="D726" s="2">
        <v>0.66611900000000002</v>
      </c>
      <c r="E726" s="1">
        <v>1</v>
      </c>
      <c r="F726" s="1">
        <v>1</v>
      </c>
    </row>
    <row r="727" spans="1:6" x14ac:dyDescent="0.25">
      <c r="A727" s="5">
        <v>44420</v>
      </c>
      <c r="B727" s="2">
        <v>73.969499999999996</v>
      </c>
      <c r="C727" s="2">
        <v>86.625699999999995</v>
      </c>
      <c r="D727" s="2">
        <v>0.66768499999999997</v>
      </c>
      <c r="E727" s="1">
        <v>1</v>
      </c>
      <c r="F727" s="1">
        <v>1</v>
      </c>
    </row>
    <row r="728" spans="1:6" x14ac:dyDescent="0.25">
      <c r="A728" s="5">
        <v>44421</v>
      </c>
      <c r="B728" s="2">
        <v>73.567099999999996</v>
      </c>
      <c r="C728" s="2">
        <v>86.345699999999994</v>
      </c>
      <c r="D728" s="2">
        <v>0.66642900000000005</v>
      </c>
      <c r="E728" s="1">
        <v>1</v>
      </c>
      <c r="F728" s="1">
        <v>1</v>
      </c>
    </row>
    <row r="729" spans="1:6" x14ac:dyDescent="0.25">
      <c r="A729" s="5">
        <v>44422</v>
      </c>
      <c r="B729" s="2">
        <v>73.472099999999998</v>
      </c>
      <c r="C729" s="2">
        <v>86.219499999999996</v>
      </c>
      <c r="D729" s="2">
        <v>0.66638299999999995</v>
      </c>
      <c r="E729" s="1">
        <v>1</v>
      </c>
      <c r="F729" s="1">
        <v>1</v>
      </c>
    </row>
    <row r="730" spans="1:6" x14ac:dyDescent="0.25">
      <c r="A730" s="5">
        <v>44425</v>
      </c>
      <c r="B730" s="2">
        <v>73.391999999999996</v>
      </c>
      <c r="C730" s="2">
        <v>86.507199999999997</v>
      </c>
      <c r="D730" s="2">
        <v>0.67113500000000004</v>
      </c>
      <c r="E730" s="1">
        <v>1</v>
      </c>
      <c r="F730" s="1">
        <v>1</v>
      </c>
    </row>
    <row r="731" spans="1:6" x14ac:dyDescent="0.25">
      <c r="A731" s="5">
        <v>44426</v>
      </c>
      <c r="B731" s="2">
        <v>73.475300000000004</v>
      </c>
      <c r="C731" s="2">
        <v>86.480400000000003</v>
      </c>
      <c r="D731" s="2">
        <v>0.67214300000000005</v>
      </c>
      <c r="E731" s="1">
        <v>1</v>
      </c>
      <c r="F731" s="1">
        <v>1</v>
      </c>
    </row>
    <row r="732" spans="1:6" x14ac:dyDescent="0.25">
      <c r="A732" s="5">
        <v>44427</v>
      </c>
      <c r="B732" s="2">
        <v>73.463300000000004</v>
      </c>
      <c r="C732" s="2">
        <v>86.120999999999995</v>
      </c>
      <c r="D732" s="2">
        <v>0.67019399999999996</v>
      </c>
      <c r="E732" s="1">
        <v>1</v>
      </c>
      <c r="F732" s="1">
        <v>1</v>
      </c>
    </row>
    <row r="733" spans="1:6" x14ac:dyDescent="0.25">
      <c r="A733" s="5">
        <v>44428</v>
      </c>
      <c r="B733" s="2">
        <v>74.150300000000001</v>
      </c>
      <c r="C733" s="2">
        <v>86.614999999999995</v>
      </c>
      <c r="D733" s="2">
        <v>0.67627599999999999</v>
      </c>
      <c r="E733" s="1">
        <v>1</v>
      </c>
      <c r="F733" s="1">
        <v>1</v>
      </c>
    </row>
    <row r="734" spans="1:6" x14ac:dyDescent="0.25">
      <c r="A734" s="5"/>
      <c r="B734" s="2"/>
      <c r="C734" s="2"/>
      <c r="D734" s="2"/>
      <c r="F73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938F-1766-4236-B782-A698E2BEBB2D}">
  <sheetPr>
    <outlinePr summaryBelow="0" summaryRight="0"/>
  </sheetPr>
  <dimension ref="A1:L1985"/>
  <sheetViews>
    <sheetView zoomScaleNormal="100" workbookViewId="0">
      <pane ySplit="5" topLeftCell="A12" activePane="bottomLeft" state="frozen"/>
      <selection pane="bottomLeft" activeCell="C12" sqref="C12"/>
    </sheetView>
  </sheetViews>
  <sheetFormatPr defaultRowHeight="15" outlineLevelRow="1" x14ac:dyDescent="0.25"/>
  <cols>
    <col min="1" max="1" width="14.7109375" customWidth="1"/>
    <col min="2" max="2" width="18.5703125" customWidth="1"/>
    <col min="3" max="3" width="14.7109375" customWidth="1"/>
    <col min="4" max="4" width="18.42578125" bestFit="1" customWidth="1"/>
    <col min="5" max="5" width="19.42578125" bestFit="1" customWidth="1"/>
    <col min="6" max="6" width="18.5703125" bestFit="1" customWidth="1"/>
    <col min="7" max="7" width="18.28515625" bestFit="1" customWidth="1"/>
    <col min="8" max="8" width="12.28515625" customWidth="1"/>
    <col min="9" max="12" width="12.28515625" style="30" customWidth="1"/>
  </cols>
  <sheetData>
    <row r="1" spans="1:12" collapsed="1" x14ac:dyDescent="0.25"/>
    <row r="2" spans="1:12" hidden="1" outlineLevel="1" x14ac:dyDescent="0.25">
      <c r="C2" t="s">
        <v>74</v>
      </c>
      <c r="D2" t="s">
        <v>76</v>
      </c>
      <c r="E2" t="s">
        <v>75</v>
      </c>
      <c r="F2" t="s">
        <v>73</v>
      </c>
    </row>
    <row r="3" spans="1:12" hidden="1" outlineLevel="1" x14ac:dyDescent="0.25">
      <c r="C3" t="s">
        <v>69</v>
      </c>
      <c r="D3" s="77" t="s">
        <v>37</v>
      </c>
      <c r="E3" s="77" t="s">
        <v>36</v>
      </c>
      <c r="F3" s="77" t="s">
        <v>38</v>
      </c>
    </row>
    <row r="4" spans="1:12" hidden="1" outlineLevel="1" x14ac:dyDescent="0.25">
      <c r="D4" s="6" t="str">
        <f>IFERROR(VLOOKUP($C4,ER!$A$1:$F$733,2,0),"")</f>
        <v/>
      </c>
      <c r="E4" s="6" t="str">
        <f>IFERROR(VLOOKUP($C4,ER!$A$1:$F$733,3,0),"")</f>
        <v/>
      </c>
      <c r="F4" s="6" t="str">
        <f>IFERROR(VLOOKUP($C4,ER!$A$1:$F$733,4,0),"")</f>
        <v/>
      </c>
      <c r="G4" s="6"/>
      <c r="H4" s="6" t="str">
        <f>IFERROR(VLOOKUP($C4,ER!$A$1:$F$733,6,0),"")</f>
        <v/>
      </c>
      <c r="I4" s="6"/>
      <c r="J4" s="6"/>
      <c r="K4" s="6"/>
      <c r="L4" s="6"/>
    </row>
    <row r="5" spans="1:12" ht="55.5" customHeight="1" x14ac:dyDescent="0.25">
      <c r="A5" s="4" t="s">
        <v>28</v>
      </c>
      <c r="B5" s="13" t="s">
        <v>67</v>
      </c>
      <c r="C5" s="4" t="s">
        <v>29</v>
      </c>
      <c r="D5" s="4" t="s">
        <v>68</v>
      </c>
      <c r="E5" s="4" t="s">
        <v>30</v>
      </c>
      <c r="F5" s="4" t="s">
        <v>31</v>
      </c>
      <c r="G5" s="4" t="s">
        <v>32</v>
      </c>
      <c r="H5" s="4" t="s">
        <v>33</v>
      </c>
      <c r="I5" s="13" t="s">
        <v>70</v>
      </c>
      <c r="J5" s="13" t="s">
        <v>71</v>
      </c>
      <c r="K5" s="13" t="s">
        <v>72</v>
      </c>
      <c r="L5" s="58"/>
    </row>
    <row r="6" spans="1:12" x14ac:dyDescent="0.25">
      <c r="A6">
        <f t="shared" ref="A6:A69" si="0">WEEKDAY(C6,2)</f>
        <v>5</v>
      </c>
      <c r="B6">
        <v>0</v>
      </c>
      <c r="C6" s="5">
        <v>43469</v>
      </c>
      <c r="D6" s="2"/>
      <c r="E6" s="2"/>
      <c r="F6" s="2"/>
      <c r="G6" s="1">
        <v>1</v>
      </c>
      <c r="H6" s="1">
        <v>0</v>
      </c>
      <c r="I6" s="1"/>
      <c r="J6" s="1"/>
      <c r="K6" s="1"/>
      <c r="L6" s="1"/>
    </row>
    <row r="7" spans="1:12" x14ac:dyDescent="0.25">
      <c r="A7">
        <f t="shared" si="0"/>
        <v>6</v>
      </c>
      <c r="B7">
        <v>0</v>
      </c>
      <c r="C7" s="5">
        <v>43470</v>
      </c>
      <c r="D7" s="2"/>
      <c r="E7" s="2"/>
      <c r="F7" s="2"/>
      <c r="G7" s="1">
        <v>1</v>
      </c>
      <c r="H7" s="1">
        <v>0</v>
      </c>
      <c r="I7" s="1"/>
      <c r="J7" s="1"/>
      <c r="K7" s="1"/>
      <c r="L7" s="1"/>
    </row>
    <row r="8" spans="1:12" x14ac:dyDescent="0.25">
      <c r="A8">
        <f t="shared" si="0"/>
        <v>7</v>
      </c>
      <c r="B8">
        <v>0</v>
      </c>
      <c r="C8" s="5">
        <v>43471</v>
      </c>
      <c r="D8" s="2"/>
      <c r="E8" s="2"/>
      <c r="F8" s="2"/>
      <c r="G8" s="1">
        <v>1</v>
      </c>
      <c r="H8" s="1">
        <v>0</v>
      </c>
      <c r="I8" s="1"/>
      <c r="J8" s="1"/>
      <c r="K8" s="1"/>
      <c r="L8" s="1"/>
    </row>
    <row r="9" spans="1:12" x14ac:dyDescent="0.25">
      <c r="A9">
        <f t="shared" si="0"/>
        <v>1</v>
      </c>
      <c r="B9">
        <v>0</v>
      </c>
      <c r="C9" s="5">
        <v>43472</v>
      </c>
      <c r="D9" s="2"/>
      <c r="E9" s="2"/>
      <c r="F9" s="2"/>
      <c r="G9" s="1">
        <v>1</v>
      </c>
      <c r="H9" s="1">
        <v>0</v>
      </c>
      <c r="I9" s="1"/>
      <c r="J9" s="1"/>
      <c r="K9" s="1"/>
      <c r="L9" s="1"/>
    </row>
    <row r="10" spans="1:12" x14ac:dyDescent="0.25">
      <c r="A10">
        <f t="shared" si="0"/>
        <v>2</v>
      </c>
      <c r="B10">
        <v>0</v>
      </c>
      <c r="C10" s="5">
        <v>43473</v>
      </c>
      <c r="D10" s="2"/>
      <c r="E10" s="2"/>
      <c r="F10" s="2"/>
      <c r="G10" s="1">
        <v>1</v>
      </c>
      <c r="H10" s="1">
        <v>0</v>
      </c>
      <c r="I10" s="1"/>
      <c r="J10" s="1"/>
      <c r="K10" s="1"/>
      <c r="L10" s="1"/>
    </row>
    <row r="11" spans="1:12" x14ac:dyDescent="0.25">
      <c r="A11">
        <f t="shared" si="0"/>
        <v>3</v>
      </c>
      <c r="B11">
        <v>0</v>
      </c>
      <c r="C11" s="5">
        <v>43474</v>
      </c>
      <c r="D11" s="2"/>
      <c r="E11" s="2"/>
      <c r="F11" s="2"/>
      <c r="G11" s="1">
        <v>1</v>
      </c>
      <c r="H11" s="1">
        <v>0</v>
      </c>
      <c r="I11" s="78"/>
      <c r="J11" s="78"/>
      <c r="K11" s="78"/>
      <c r="L11" s="1"/>
    </row>
    <row r="12" spans="1:12" x14ac:dyDescent="0.25">
      <c r="A12">
        <f t="shared" si="0"/>
        <v>4</v>
      </c>
      <c r="B12" s="74">
        <v>1</v>
      </c>
      <c r="C12" s="5">
        <v>43475</v>
      </c>
      <c r="D12" s="2">
        <v>67.079499999999996</v>
      </c>
      <c r="E12" s="2">
        <v>76.906599999999997</v>
      </c>
      <c r="F12" s="2">
        <v>0.61608700000000005</v>
      </c>
      <c r="G12" s="1">
        <v>1</v>
      </c>
      <c r="H12" s="1">
        <v>1</v>
      </c>
      <c r="I12" s="1"/>
      <c r="J12" s="1"/>
      <c r="K12" s="1"/>
      <c r="L12" s="1"/>
    </row>
    <row r="13" spans="1:12" x14ac:dyDescent="0.25">
      <c r="A13">
        <f t="shared" si="0"/>
        <v>5</v>
      </c>
      <c r="B13" s="74">
        <v>2</v>
      </c>
      <c r="C13" s="5">
        <v>43476</v>
      </c>
      <c r="D13" s="2">
        <v>66.860500000000002</v>
      </c>
      <c r="E13" s="2">
        <v>77.210499999999996</v>
      </c>
      <c r="F13" s="2">
        <v>0.61953800000000003</v>
      </c>
      <c r="G13" s="1">
        <v>1</v>
      </c>
      <c r="H13" s="1">
        <v>1</v>
      </c>
      <c r="I13" s="1"/>
      <c r="J13" s="1"/>
      <c r="K13" s="1"/>
      <c r="L13" s="1"/>
    </row>
    <row r="14" spans="1:12" x14ac:dyDescent="0.25">
      <c r="A14">
        <f t="shared" si="0"/>
        <v>6</v>
      </c>
      <c r="B14" s="74">
        <v>3</v>
      </c>
      <c r="C14" s="5">
        <v>43477</v>
      </c>
      <c r="D14" s="2">
        <v>66.916700000000006</v>
      </c>
      <c r="E14" s="2">
        <v>77.128200000000007</v>
      </c>
      <c r="F14" s="2">
        <v>0.61785400000000001</v>
      </c>
      <c r="G14" s="1">
        <v>1</v>
      </c>
      <c r="H14" s="1">
        <v>1</v>
      </c>
      <c r="I14" s="1"/>
      <c r="J14" s="1"/>
      <c r="K14" s="1"/>
      <c r="L14" s="1"/>
    </row>
    <row r="15" spans="1:12" x14ac:dyDescent="0.25">
      <c r="A15">
        <f t="shared" si="0"/>
        <v>7</v>
      </c>
      <c r="B15" s="74">
        <v>4</v>
      </c>
      <c r="C15" s="5">
        <v>43478</v>
      </c>
      <c r="D15" s="2">
        <f t="shared" ref="D15:F16" si="1">D14</f>
        <v>66.916700000000006</v>
      </c>
      <c r="E15" s="2">
        <f t="shared" si="1"/>
        <v>77.128200000000007</v>
      </c>
      <c r="F15" s="2">
        <f t="shared" si="1"/>
        <v>0.61785400000000001</v>
      </c>
      <c r="G15" s="1">
        <v>1</v>
      </c>
      <c r="H15" s="1">
        <v>0</v>
      </c>
      <c r="I15" s="1"/>
      <c r="J15" s="1"/>
      <c r="K15" s="1"/>
      <c r="L15" s="1"/>
    </row>
    <row r="16" spans="1:12" x14ac:dyDescent="0.25">
      <c r="A16">
        <f t="shared" si="0"/>
        <v>1</v>
      </c>
      <c r="B16" s="74">
        <v>5</v>
      </c>
      <c r="C16" s="5">
        <v>43479</v>
      </c>
      <c r="D16" s="2">
        <f t="shared" si="1"/>
        <v>66.916700000000006</v>
      </c>
      <c r="E16" s="2">
        <f t="shared" si="1"/>
        <v>77.128200000000007</v>
      </c>
      <c r="F16" s="2">
        <f t="shared" si="1"/>
        <v>0.61785400000000001</v>
      </c>
      <c r="G16" s="1">
        <v>1</v>
      </c>
      <c r="H16" s="1">
        <v>0</v>
      </c>
      <c r="I16" s="1"/>
      <c r="J16" s="1"/>
      <c r="K16" s="1"/>
      <c r="L16" s="1"/>
    </row>
    <row r="17" spans="1:12" x14ac:dyDescent="0.25">
      <c r="A17">
        <f t="shared" si="0"/>
        <v>2</v>
      </c>
      <c r="B17" s="74">
        <v>6</v>
      </c>
      <c r="C17" s="5">
        <v>43480</v>
      </c>
      <c r="D17" s="2">
        <v>67.191999999999993</v>
      </c>
      <c r="E17" s="2">
        <v>77.069199999999995</v>
      </c>
      <c r="F17" s="2">
        <v>0.62125699999999995</v>
      </c>
      <c r="G17" s="1">
        <v>1</v>
      </c>
      <c r="H17" s="1">
        <v>1</v>
      </c>
      <c r="I17" s="1"/>
      <c r="J17" s="1"/>
      <c r="K17" s="1"/>
      <c r="L17" s="1"/>
    </row>
    <row r="18" spans="1:12" x14ac:dyDescent="0.25">
      <c r="A18">
        <f t="shared" si="0"/>
        <v>3</v>
      </c>
      <c r="B18" s="74">
        <v>7</v>
      </c>
      <c r="C18" s="5">
        <v>43481</v>
      </c>
      <c r="D18" s="2">
        <v>67.081999999999994</v>
      </c>
      <c r="E18" s="2">
        <v>76.949799999999996</v>
      </c>
      <c r="F18" s="2">
        <v>0.61744200000000005</v>
      </c>
      <c r="G18" s="1">
        <v>1</v>
      </c>
      <c r="H18" s="1">
        <v>1</v>
      </c>
      <c r="I18" s="1"/>
      <c r="J18" s="1"/>
      <c r="K18" s="1"/>
      <c r="L18" s="1"/>
    </row>
    <row r="19" spans="1:12" x14ac:dyDescent="0.25">
      <c r="A19">
        <f t="shared" si="0"/>
        <v>4</v>
      </c>
      <c r="B19" s="74">
        <v>8</v>
      </c>
      <c r="C19" s="5">
        <v>43482</v>
      </c>
      <c r="D19" s="2">
        <v>66.761700000000005</v>
      </c>
      <c r="E19" s="2">
        <v>76.135000000000005</v>
      </c>
      <c r="F19" s="2">
        <v>0.61483399999999999</v>
      </c>
      <c r="G19" s="1">
        <v>1</v>
      </c>
      <c r="H19" s="1">
        <v>1</v>
      </c>
      <c r="I19" s="1"/>
      <c r="J19" s="1"/>
      <c r="K19" s="1"/>
      <c r="L19" s="1"/>
    </row>
    <row r="20" spans="1:12" x14ac:dyDescent="0.25">
      <c r="A20">
        <f t="shared" si="0"/>
        <v>5</v>
      </c>
      <c r="B20" s="74">
        <v>9</v>
      </c>
      <c r="C20" s="5">
        <v>43483</v>
      </c>
      <c r="D20" s="2">
        <v>66.443799999999996</v>
      </c>
      <c r="E20" s="2">
        <v>75.632999999999996</v>
      </c>
      <c r="F20" s="2">
        <v>0.61089300000000002</v>
      </c>
      <c r="G20" s="1">
        <v>1</v>
      </c>
      <c r="H20" s="1">
        <v>1</v>
      </c>
      <c r="I20" s="1"/>
      <c r="J20" s="1"/>
      <c r="K20" s="1"/>
      <c r="L20" s="1"/>
    </row>
    <row r="21" spans="1:12" x14ac:dyDescent="0.25">
      <c r="A21">
        <f t="shared" si="0"/>
        <v>6</v>
      </c>
      <c r="B21" s="74">
        <v>10</v>
      </c>
      <c r="C21" s="5">
        <v>43484</v>
      </c>
      <c r="D21" s="2">
        <v>66.3309</v>
      </c>
      <c r="E21" s="2">
        <v>75.584100000000007</v>
      </c>
      <c r="F21" s="2">
        <v>0.60606599999999999</v>
      </c>
      <c r="G21" s="1">
        <v>1</v>
      </c>
      <c r="H21" s="1">
        <v>1</v>
      </c>
      <c r="I21" s="1"/>
      <c r="J21" s="1"/>
      <c r="K21" s="79"/>
      <c r="L21" s="1"/>
    </row>
    <row r="22" spans="1:12" x14ac:dyDescent="0.25">
      <c r="A22">
        <f t="shared" si="0"/>
        <v>7</v>
      </c>
      <c r="B22" s="74">
        <v>11</v>
      </c>
      <c r="C22" s="5">
        <v>43485</v>
      </c>
      <c r="D22" s="2">
        <f t="shared" ref="D22:D23" si="2">D21</f>
        <v>66.3309</v>
      </c>
      <c r="E22" s="2">
        <f t="shared" ref="E22:E23" si="3">E21</f>
        <v>75.584100000000007</v>
      </c>
      <c r="F22" s="2">
        <f t="shared" ref="F22:F23" si="4">F21</f>
        <v>0.60606599999999999</v>
      </c>
      <c r="G22" s="1">
        <v>1</v>
      </c>
      <c r="H22" s="1">
        <v>0</v>
      </c>
      <c r="I22" s="1"/>
      <c r="J22" s="1"/>
      <c r="K22" s="79"/>
      <c r="L22" s="1"/>
    </row>
    <row r="23" spans="1:12" x14ac:dyDescent="0.25">
      <c r="A23">
        <f t="shared" si="0"/>
        <v>1</v>
      </c>
      <c r="B23" s="74">
        <v>12</v>
      </c>
      <c r="C23" s="5">
        <v>43486</v>
      </c>
      <c r="D23" s="2">
        <f t="shared" si="2"/>
        <v>66.3309</v>
      </c>
      <c r="E23" s="2">
        <f t="shared" si="3"/>
        <v>75.584100000000007</v>
      </c>
      <c r="F23" s="2">
        <f t="shared" si="4"/>
        <v>0.60606599999999999</v>
      </c>
      <c r="G23" s="1">
        <v>1</v>
      </c>
      <c r="H23" s="1">
        <v>0</v>
      </c>
      <c r="I23" s="1"/>
      <c r="J23" s="1"/>
      <c r="K23" s="79"/>
      <c r="L23" s="1"/>
    </row>
    <row r="24" spans="1:12" x14ac:dyDescent="0.25">
      <c r="A24">
        <f t="shared" si="0"/>
        <v>2</v>
      </c>
      <c r="B24" s="74">
        <v>13</v>
      </c>
      <c r="C24" s="5">
        <v>43487</v>
      </c>
      <c r="D24" s="2">
        <v>66.363399999999999</v>
      </c>
      <c r="E24" s="2">
        <v>75.548100000000005</v>
      </c>
      <c r="F24" s="2">
        <v>0.60525700000000004</v>
      </c>
      <c r="G24" s="1">
        <v>1</v>
      </c>
      <c r="H24" s="1">
        <v>1</v>
      </c>
      <c r="I24" s="1"/>
      <c r="J24" s="1"/>
      <c r="K24" s="79"/>
      <c r="L24" s="1"/>
    </row>
    <row r="25" spans="1:12" x14ac:dyDescent="0.25">
      <c r="A25">
        <f t="shared" si="0"/>
        <v>3</v>
      </c>
      <c r="B25" s="74">
        <v>14</v>
      </c>
      <c r="C25" s="5">
        <v>43488</v>
      </c>
      <c r="D25" s="2">
        <v>66.549899999999994</v>
      </c>
      <c r="E25" s="2">
        <v>75.554100000000005</v>
      </c>
      <c r="F25" s="2">
        <v>0.60834500000000002</v>
      </c>
      <c r="G25" s="1">
        <v>1</v>
      </c>
      <c r="H25" s="1">
        <v>1</v>
      </c>
      <c r="I25" s="1"/>
      <c r="J25" s="1"/>
      <c r="K25" s="79"/>
      <c r="L25" s="1"/>
    </row>
    <row r="26" spans="1:12" x14ac:dyDescent="0.25">
      <c r="A26">
        <f t="shared" si="0"/>
        <v>4</v>
      </c>
      <c r="B26" s="74">
        <v>15</v>
      </c>
      <c r="C26" s="5">
        <v>43489</v>
      </c>
      <c r="D26" s="2">
        <v>66.331800000000001</v>
      </c>
      <c r="E26" s="2">
        <v>75.386099999999999</v>
      </c>
      <c r="F26" s="2">
        <v>0.60529999999999995</v>
      </c>
      <c r="G26" s="1">
        <v>1</v>
      </c>
      <c r="H26" s="1">
        <v>1</v>
      </c>
      <c r="I26" s="1"/>
      <c r="J26" s="79">
        <f>AVERAGE(E12:E26)</f>
        <v>76.30195333333333</v>
      </c>
      <c r="K26" s="79"/>
      <c r="L26" s="1"/>
    </row>
    <row r="27" spans="1:12" x14ac:dyDescent="0.25">
      <c r="A27">
        <f t="shared" si="0"/>
        <v>5</v>
      </c>
      <c r="B27" s="74">
        <v>16</v>
      </c>
      <c r="C27" s="5">
        <v>43490</v>
      </c>
      <c r="D27" s="2">
        <v>66.001599999999996</v>
      </c>
      <c r="E27" s="2">
        <v>75.030600000000007</v>
      </c>
      <c r="F27" s="2">
        <v>0.60184700000000002</v>
      </c>
      <c r="G27" s="1">
        <v>1</v>
      </c>
      <c r="H27" s="1">
        <v>1</v>
      </c>
      <c r="I27" s="1"/>
      <c r="J27" s="79">
        <f t="shared" ref="J27:J90" si="5">AVERAGE(E13:E27)</f>
        <v>76.176886666666675</v>
      </c>
      <c r="K27" s="79"/>
      <c r="L27" s="1"/>
    </row>
    <row r="28" spans="1:12" x14ac:dyDescent="0.25">
      <c r="A28">
        <f t="shared" si="0"/>
        <v>6</v>
      </c>
      <c r="B28" s="74">
        <v>17</v>
      </c>
      <c r="C28" s="5">
        <v>43491</v>
      </c>
      <c r="D28" s="2">
        <v>65.917000000000002</v>
      </c>
      <c r="E28" s="2">
        <v>74.631200000000007</v>
      </c>
      <c r="F28" s="2">
        <v>0.60036400000000001</v>
      </c>
      <c r="G28" s="1">
        <v>1</v>
      </c>
      <c r="H28" s="1">
        <v>1</v>
      </c>
      <c r="I28" s="1"/>
      <c r="J28" s="79">
        <f t="shared" si="5"/>
        <v>76.004933333333341</v>
      </c>
      <c r="K28" s="79"/>
      <c r="L28" s="1"/>
    </row>
    <row r="29" spans="1:12" x14ac:dyDescent="0.25">
      <c r="A29">
        <f t="shared" si="0"/>
        <v>7</v>
      </c>
      <c r="B29" s="74">
        <v>18</v>
      </c>
      <c r="C29" s="5">
        <v>43492</v>
      </c>
      <c r="D29" s="2">
        <f t="shared" ref="D29:D30" si="6">D28</f>
        <v>65.917000000000002</v>
      </c>
      <c r="E29" s="2">
        <f t="shared" ref="E29:E30" si="7">E28</f>
        <v>74.631200000000007</v>
      </c>
      <c r="F29" s="2">
        <f t="shared" ref="F29:F30" si="8">F28</f>
        <v>0.60036400000000001</v>
      </c>
      <c r="G29" s="1">
        <v>1</v>
      </c>
      <c r="H29" s="1">
        <v>0</v>
      </c>
      <c r="I29" s="1"/>
      <c r="J29" s="79">
        <f t="shared" si="5"/>
        <v>75.838466666666662</v>
      </c>
      <c r="K29" s="79"/>
      <c r="L29" s="1"/>
    </row>
    <row r="30" spans="1:12" x14ac:dyDescent="0.25">
      <c r="A30">
        <f t="shared" si="0"/>
        <v>1</v>
      </c>
      <c r="B30" s="74">
        <v>19</v>
      </c>
      <c r="C30" s="5">
        <v>43493</v>
      </c>
      <c r="D30" s="2">
        <f t="shared" si="6"/>
        <v>65.917000000000002</v>
      </c>
      <c r="E30" s="2">
        <f t="shared" si="7"/>
        <v>74.631200000000007</v>
      </c>
      <c r="F30" s="2">
        <f t="shared" si="8"/>
        <v>0.60036400000000001</v>
      </c>
      <c r="G30" s="1">
        <v>1</v>
      </c>
      <c r="H30" s="1">
        <v>0</v>
      </c>
      <c r="I30" s="1"/>
      <c r="J30" s="79">
        <f t="shared" si="5"/>
        <v>75.672000000000011</v>
      </c>
      <c r="K30" s="79"/>
      <c r="L30" s="1"/>
    </row>
    <row r="31" spans="1:12" x14ac:dyDescent="0.25">
      <c r="A31">
        <f t="shared" si="0"/>
        <v>2</v>
      </c>
      <c r="B31" s="74">
        <v>20</v>
      </c>
      <c r="C31" s="5">
        <v>43494</v>
      </c>
      <c r="D31" s="2">
        <v>65.930000000000007</v>
      </c>
      <c r="E31" s="2">
        <v>75.193200000000004</v>
      </c>
      <c r="F31" s="2">
        <v>0.60262300000000002</v>
      </c>
      <c r="G31" s="1">
        <v>1</v>
      </c>
      <c r="H31" s="1">
        <v>1</v>
      </c>
      <c r="I31" s="1"/>
      <c r="J31" s="79">
        <f t="shared" si="5"/>
        <v>75.542999999999992</v>
      </c>
      <c r="K31" s="79"/>
      <c r="L31" s="1"/>
    </row>
    <row r="32" spans="1:12" x14ac:dyDescent="0.25">
      <c r="A32">
        <f t="shared" si="0"/>
        <v>3</v>
      </c>
      <c r="B32" s="74">
        <v>21</v>
      </c>
      <c r="C32" s="5">
        <v>43495</v>
      </c>
      <c r="D32" s="2">
        <v>66.341200000000001</v>
      </c>
      <c r="E32" s="2">
        <v>75.881100000000004</v>
      </c>
      <c r="F32" s="2">
        <v>0.607437</v>
      </c>
      <c r="G32" s="1">
        <v>1</v>
      </c>
      <c r="H32" s="1">
        <v>1</v>
      </c>
      <c r="I32" s="1"/>
      <c r="J32" s="79">
        <f t="shared" si="5"/>
        <v>75.463793333333342</v>
      </c>
      <c r="K32" s="79"/>
      <c r="L32" s="1"/>
    </row>
    <row r="33" spans="1:12" x14ac:dyDescent="0.25">
      <c r="A33">
        <f t="shared" si="0"/>
        <v>4</v>
      </c>
      <c r="B33" s="74">
        <v>22</v>
      </c>
      <c r="C33" s="5">
        <v>43496</v>
      </c>
      <c r="D33" s="2">
        <v>66.098699999999994</v>
      </c>
      <c r="E33" s="2">
        <v>75.570599999999999</v>
      </c>
      <c r="F33" s="2">
        <v>0.60466299999999995</v>
      </c>
      <c r="G33" s="1">
        <v>1</v>
      </c>
      <c r="H33" s="1">
        <v>1</v>
      </c>
      <c r="I33" s="1"/>
      <c r="J33" s="79">
        <f t="shared" si="5"/>
        <v>75.37184666666667</v>
      </c>
      <c r="K33" s="79"/>
      <c r="L33" s="1"/>
    </row>
    <row r="34" spans="1:12" x14ac:dyDescent="0.25">
      <c r="A34">
        <f t="shared" si="0"/>
        <v>5</v>
      </c>
      <c r="B34" s="74">
        <v>23</v>
      </c>
      <c r="C34" s="5">
        <v>43497</v>
      </c>
      <c r="D34" s="2">
        <v>65.357699999999994</v>
      </c>
      <c r="E34" s="2">
        <v>75.200599999999994</v>
      </c>
      <c r="F34" s="2">
        <v>0.60140499999999997</v>
      </c>
      <c r="G34" s="1">
        <v>1</v>
      </c>
      <c r="H34" s="1">
        <v>1</v>
      </c>
      <c r="I34" s="1"/>
      <c r="J34" s="79">
        <f t="shared" si="5"/>
        <v>75.309553333333341</v>
      </c>
      <c r="K34" s="79"/>
      <c r="L34" s="1"/>
    </row>
    <row r="35" spans="1:12" x14ac:dyDescent="0.25">
      <c r="A35">
        <f t="shared" si="0"/>
        <v>6</v>
      </c>
      <c r="B35" s="74">
        <v>24</v>
      </c>
      <c r="C35" s="5">
        <v>43498</v>
      </c>
      <c r="D35" s="2">
        <v>65.6601</v>
      </c>
      <c r="E35" s="2">
        <v>75.147999999999996</v>
      </c>
      <c r="F35" s="2">
        <v>0.60263500000000003</v>
      </c>
      <c r="G35" s="1">
        <v>1</v>
      </c>
      <c r="H35" s="1">
        <v>1</v>
      </c>
      <c r="I35" s="1"/>
      <c r="J35" s="79">
        <f t="shared" si="5"/>
        <v>75.27722</v>
      </c>
      <c r="K35" s="79"/>
      <c r="L35" s="1"/>
    </row>
    <row r="36" spans="1:12" x14ac:dyDescent="0.25">
      <c r="A36">
        <f t="shared" si="0"/>
        <v>7</v>
      </c>
      <c r="B36" s="74">
        <v>25</v>
      </c>
      <c r="C36" s="5">
        <v>43499</v>
      </c>
      <c r="D36" s="2">
        <f t="shared" ref="D36:D37" si="9">D35</f>
        <v>65.6601</v>
      </c>
      <c r="E36" s="2">
        <f t="shared" ref="E36:E37" si="10">E35</f>
        <v>75.147999999999996</v>
      </c>
      <c r="F36" s="2">
        <f t="shared" ref="F36:F37" si="11">F35</f>
        <v>0.60263500000000003</v>
      </c>
      <c r="G36" s="1">
        <v>1</v>
      </c>
      <c r="H36" s="1">
        <v>0</v>
      </c>
      <c r="I36" s="79">
        <f>AVERAGE(D12:D36)</f>
        <v>66.368312000000003</v>
      </c>
      <c r="J36" s="79">
        <f t="shared" si="5"/>
        <v>75.248146666666671</v>
      </c>
      <c r="K36" s="79"/>
      <c r="L36" s="1"/>
    </row>
    <row r="37" spans="1:12" x14ac:dyDescent="0.25">
      <c r="A37">
        <f t="shared" si="0"/>
        <v>1</v>
      </c>
      <c r="B37" s="74">
        <v>26</v>
      </c>
      <c r="C37" s="5">
        <v>43500</v>
      </c>
      <c r="D37" s="2">
        <f t="shared" si="9"/>
        <v>65.6601</v>
      </c>
      <c r="E37" s="2">
        <f t="shared" si="10"/>
        <v>75.147999999999996</v>
      </c>
      <c r="F37" s="2">
        <f t="shared" si="11"/>
        <v>0.60263500000000003</v>
      </c>
      <c r="G37" s="1">
        <v>1</v>
      </c>
      <c r="H37" s="1">
        <v>0</v>
      </c>
      <c r="I37" s="79">
        <f t="shared" ref="I37:I100" si="12">AVERAGE(D13:D37)</f>
        <v>66.311536000000004</v>
      </c>
      <c r="J37" s="79">
        <f t="shared" si="5"/>
        <v>75.219073333333341</v>
      </c>
      <c r="K37" s="79"/>
      <c r="L37" s="1"/>
    </row>
    <row r="38" spans="1:12" x14ac:dyDescent="0.25">
      <c r="A38">
        <f t="shared" si="0"/>
        <v>2</v>
      </c>
      <c r="B38" s="74">
        <v>27</v>
      </c>
      <c r="C38" s="5">
        <v>43501</v>
      </c>
      <c r="D38" s="2">
        <v>65.585899999999995</v>
      </c>
      <c r="E38" s="2">
        <v>75.0565</v>
      </c>
      <c r="F38" s="2">
        <v>0.59691399999999994</v>
      </c>
      <c r="G38" s="1">
        <v>1</v>
      </c>
      <c r="H38" s="1">
        <v>1</v>
      </c>
      <c r="I38" s="79">
        <f t="shared" si="12"/>
        <v>66.260552000000018</v>
      </c>
      <c r="J38" s="79">
        <f t="shared" si="5"/>
        <v>75.183900000000008</v>
      </c>
      <c r="K38" s="79"/>
      <c r="L38" s="1"/>
    </row>
    <row r="39" spans="1:12" x14ac:dyDescent="0.25">
      <c r="A39">
        <f t="shared" si="0"/>
        <v>3</v>
      </c>
      <c r="B39" s="74">
        <v>28</v>
      </c>
      <c r="C39" s="5">
        <v>43502</v>
      </c>
      <c r="D39" s="2">
        <v>65.569100000000006</v>
      </c>
      <c r="E39" s="2">
        <v>74.912700000000001</v>
      </c>
      <c r="F39" s="2">
        <v>0.59654399999999996</v>
      </c>
      <c r="G39" s="1">
        <v>1</v>
      </c>
      <c r="H39" s="1">
        <v>1</v>
      </c>
      <c r="I39" s="79">
        <f t="shared" si="12"/>
        <v>66.206648000000015</v>
      </c>
      <c r="J39" s="79">
        <f t="shared" si="5"/>
        <v>75.14154000000002</v>
      </c>
      <c r="K39" s="79"/>
      <c r="L39" s="1"/>
    </row>
    <row r="40" spans="1:12" x14ac:dyDescent="0.25">
      <c r="A40">
        <f t="shared" si="0"/>
        <v>4</v>
      </c>
      <c r="B40" s="74">
        <v>29</v>
      </c>
      <c r="C40" s="5">
        <v>43503</v>
      </c>
      <c r="D40" s="2">
        <v>65.668599999999998</v>
      </c>
      <c r="E40" s="2">
        <v>74.770300000000006</v>
      </c>
      <c r="F40" s="2">
        <v>0.59881099999999998</v>
      </c>
      <c r="G40" s="1">
        <v>1</v>
      </c>
      <c r="H40" s="1">
        <v>1</v>
      </c>
      <c r="I40" s="79">
        <f t="shared" si="12"/>
        <v>66.156724000000011</v>
      </c>
      <c r="J40" s="79">
        <f t="shared" si="5"/>
        <v>75.089286666666666</v>
      </c>
      <c r="K40" s="79"/>
      <c r="L40" s="1"/>
    </row>
    <row r="41" spans="1:12" x14ac:dyDescent="0.25">
      <c r="A41">
        <f t="shared" si="0"/>
        <v>5</v>
      </c>
      <c r="B41" s="74">
        <v>30</v>
      </c>
      <c r="C41" s="5">
        <v>43504</v>
      </c>
      <c r="D41" s="2">
        <v>66.019900000000007</v>
      </c>
      <c r="E41" s="2">
        <v>74.965599999999995</v>
      </c>
      <c r="F41" s="2">
        <v>0.59999000000000002</v>
      </c>
      <c r="G41" s="1">
        <v>1</v>
      </c>
      <c r="H41" s="1">
        <v>1</v>
      </c>
      <c r="I41" s="79">
        <f t="shared" si="12"/>
        <v>66.120852000000014</v>
      </c>
      <c r="J41" s="79">
        <f t="shared" si="5"/>
        <v>75.06125333333334</v>
      </c>
      <c r="K41" s="79">
        <f>AVERAGE((F12:F41))</f>
        <v>0.6069981333333333</v>
      </c>
      <c r="L41" s="1"/>
    </row>
    <row r="42" spans="1:12" x14ac:dyDescent="0.25">
      <c r="A42">
        <f t="shared" si="0"/>
        <v>6</v>
      </c>
      <c r="B42" s="74">
        <v>31</v>
      </c>
      <c r="C42" s="5">
        <v>43505</v>
      </c>
      <c r="D42" s="2">
        <v>66.062799999999996</v>
      </c>
      <c r="E42" s="2">
        <v>74.895399999999995</v>
      </c>
      <c r="F42" s="2">
        <v>0.60174700000000003</v>
      </c>
      <c r="G42" s="1">
        <v>1</v>
      </c>
      <c r="H42" s="1">
        <v>1</v>
      </c>
      <c r="I42" s="79">
        <f t="shared" si="12"/>
        <v>66.075683999999995</v>
      </c>
      <c r="J42" s="79">
        <f t="shared" si="5"/>
        <v>75.052240000000012</v>
      </c>
      <c r="K42" s="79">
        <f t="shared" ref="K42:K105" si="13">AVERAGE((F13:F42))</f>
        <v>0.60652013333333332</v>
      </c>
      <c r="L42" s="1"/>
    </row>
    <row r="43" spans="1:12" x14ac:dyDescent="0.25">
      <c r="A43">
        <f t="shared" si="0"/>
        <v>7</v>
      </c>
      <c r="B43" s="74">
        <v>32</v>
      </c>
      <c r="C43" s="5">
        <v>43506</v>
      </c>
      <c r="D43" s="2">
        <f t="shared" ref="D43:D44" si="14">D42</f>
        <v>66.062799999999996</v>
      </c>
      <c r="E43" s="2">
        <f t="shared" ref="E43:E44" si="15">E42</f>
        <v>74.895399999999995</v>
      </c>
      <c r="F43" s="2">
        <f t="shared" ref="F43:F44" si="16">F42</f>
        <v>0.60174700000000003</v>
      </c>
      <c r="G43" s="1">
        <v>1</v>
      </c>
      <c r="H43" s="1">
        <v>0</v>
      </c>
      <c r="I43" s="79">
        <f t="shared" si="12"/>
        <v>66.034915999999996</v>
      </c>
      <c r="J43" s="79">
        <f t="shared" si="5"/>
        <v>75.069853333333327</v>
      </c>
      <c r="K43" s="79">
        <f t="shared" si="13"/>
        <v>0.60592710000000005</v>
      </c>
      <c r="L43" s="1"/>
    </row>
    <row r="44" spans="1:12" x14ac:dyDescent="0.25">
      <c r="A44">
        <f t="shared" si="0"/>
        <v>1</v>
      </c>
      <c r="B44" s="74">
        <v>33</v>
      </c>
      <c r="C44" s="5">
        <v>43507</v>
      </c>
      <c r="D44" s="2">
        <f t="shared" si="14"/>
        <v>66.062799999999996</v>
      </c>
      <c r="E44" s="2">
        <f t="shared" si="15"/>
        <v>74.895399999999995</v>
      </c>
      <c r="F44" s="2">
        <f t="shared" si="16"/>
        <v>0.60174700000000003</v>
      </c>
      <c r="G44" s="1">
        <v>1</v>
      </c>
      <c r="H44" s="1">
        <v>0</v>
      </c>
      <c r="I44" s="79">
        <f t="shared" si="12"/>
        <v>66.006959999999992</v>
      </c>
      <c r="J44" s="79">
        <f t="shared" si="5"/>
        <v>75.087466666666657</v>
      </c>
      <c r="K44" s="79">
        <f t="shared" si="13"/>
        <v>0.60539019999999999</v>
      </c>
      <c r="L44" s="1"/>
    </row>
    <row r="45" spans="1:12" x14ac:dyDescent="0.25">
      <c r="A45">
        <f t="shared" si="0"/>
        <v>2</v>
      </c>
      <c r="B45" s="74">
        <v>34</v>
      </c>
      <c r="C45" s="5">
        <v>43508</v>
      </c>
      <c r="D45" s="2">
        <v>65.651700000000005</v>
      </c>
      <c r="E45" s="2">
        <v>74.324299999999994</v>
      </c>
      <c r="F45" s="2">
        <v>0.59675199999999995</v>
      </c>
      <c r="G45" s="1">
        <v>1</v>
      </c>
      <c r="H45" s="1">
        <v>1</v>
      </c>
      <c r="I45" s="79">
        <f t="shared" si="12"/>
        <v>65.975275999999994</v>
      </c>
      <c r="J45" s="79">
        <f t="shared" si="5"/>
        <v>75.067006666666671</v>
      </c>
      <c r="K45" s="79">
        <f t="shared" si="13"/>
        <v>0.60468679999999986</v>
      </c>
      <c r="L45" s="1"/>
    </row>
    <row r="46" spans="1:12" x14ac:dyDescent="0.25">
      <c r="A46">
        <f t="shared" si="0"/>
        <v>3</v>
      </c>
      <c r="B46" s="74">
        <v>35</v>
      </c>
      <c r="C46" s="5">
        <v>43509</v>
      </c>
      <c r="D46" s="2">
        <v>65.714699999999993</v>
      </c>
      <c r="E46" s="2">
        <v>74.145899999999997</v>
      </c>
      <c r="F46" s="2">
        <v>0.59438000000000002</v>
      </c>
      <c r="G46" s="1">
        <v>1</v>
      </c>
      <c r="H46" s="1">
        <v>1</v>
      </c>
      <c r="I46" s="79">
        <f t="shared" si="12"/>
        <v>65.950627999999995</v>
      </c>
      <c r="J46" s="79">
        <f t="shared" si="5"/>
        <v>74.997186666666678</v>
      </c>
      <c r="K46" s="79">
        <f t="shared" si="13"/>
        <v>0.60390433333333315</v>
      </c>
      <c r="L46" s="1"/>
    </row>
    <row r="47" spans="1:12" x14ac:dyDescent="0.25">
      <c r="A47">
        <f t="shared" si="0"/>
        <v>4</v>
      </c>
      <c r="B47" s="74">
        <v>36</v>
      </c>
      <c r="C47" s="5">
        <v>43510</v>
      </c>
      <c r="D47" s="2">
        <v>65.678299999999993</v>
      </c>
      <c r="E47" s="2">
        <v>74.387200000000007</v>
      </c>
      <c r="F47" s="2">
        <v>0.59321999999999997</v>
      </c>
      <c r="G47" s="1">
        <v>1</v>
      </c>
      <c r="H47" s="1">
        <v>1</v>
      </c>
      <c r="I47" s="79">
        <f t="shared" si="12"/>
        <v>65.924524000000005</v>
      </c>
      <c r="J47" s="79">
        <f t="shared" si="5"/>
        <v>74.897593333333347</v>
      </c>
      <c r="K47" s="79">
        <f t="shared" si="13"/>
        <v>0.60296976666666646</v>
      </c>
      <c r="L47" s="1"/>
    </row>
    <row r="48" spans="1:12" x14ac:dyDescent="0.25">
      <c r="A48">
        <f t="shared" si="0"/>
        <v>5</v>
      </c>
      <c r="B48" s="74">
        <v>37</v>
      </c>
      <c r="C48" s="5">
        <v>43511</v>
      </c>
      <c r="D48" s="2">
        <v>66.542900000000003</v>
      </c>
      <c r="E48" s="2">
        <v>75.0471</v>
      </c>
      <c r="F48" s="2">
        <v>0.59908099999999997</v>
      </c>
      <c r="G48" s="1">
        <v>1</v>
      </c>
      <c r="H48" s="1">
        <v>1</v>
      </c>
      <c r="I48" s="79">
        <f t="shared" si="12"/>
        <v>65.933003999999983</v>
      </c>
      <c r="J48" s="79">
        <f t="shared" si="5"/>
        <v>74.862693333333326</v>
      </c>
      <c r="K48" s="79">
        <f t="shared" si="13"/>
        <v>0.60235773333333309</v>
      </c>
      <c r="L48" s="1"/>
    </row>
    <row r="49" spans="1:12" x14ac:dyDescent="0.25">
      <c r="A49">
        <f t="shared" si="0"/>
        <v>6</v>
      </c>
      <c r="B49" s="74">
        <v>38</v>
      </c>
      <c r="C49" s="5">
        <v>43512</v>
      </c>
      <c r="D49" s="2">
        <v>66.704400000000007</v>
      </c>
      <c r="E49" s="2">
        <v>75.249200000000002</v>
      </c>
      <c r="F49" s="2">
        <v>0.60483699999999996</v>
      </c>
      <c r="G49" s="1">
        <v>1</v>
      </c>
      <c r="H49" s="1">
        <v>1</v>
      </c>
      <c r="I49" s="79">
        <f t="shared" si="12"/>
        <v>65.94664400000002</v>
      </c>
      <c r="J49" s="79">
        <f t="shared" si="5"/>
        <v>74.865933333333317</v>
      </c>
      <c r="K49" s="79">
        <f t="shared" si="13"/>
        <v>0.60202449999999996</v>
      </c>
      <c r="L49" s="1"/>
    </row>
    <row r="50" spans="1:12" x14ac:dyDescent="0.25">
      <c r="A50">
        <f t="shared" si="0"/>
        <v>7</v>
      </c>
      <c r="B50" s="74">
        <v>39</v>
      </c>
      <c r="C50" s="5">
        <v>43513</v>
      </c>
      <c r="D50" s="2">
        <f t="shared" ref="D50:D51" si="17">D49</f>
        <v>66.704400000000007</v>
      </c>
      <c r="E50" s="2">
        <f t="shared" ref="E50:E51" si="18">E49</f>
        <v>75.249200000000002</v>
      </c>
      <c r="F50" s="2">
        <f t="shared" ref="F50:F51" si="19">F49</f>
        <v>0.60483699999999996</v>
      </c>
      <c r="G50" s="1">
        <v>1</v>
      </c>
      <c r="H50" s="1">
        <v>0</v>
      </c>
      <c r="I50" s="79">
        <f t="shared" si="12"/>
        <v>65.952824000000007</v>
      </c>
      <c r="J50" s="79">
        <f t="shared" si="5"/>
        <v>74.872680000000003</v>
      </c>
      <c r="K50" s="79">
        <f t="shared" si="13"/>
        <v>0.60182263333333308</v>
      </c>
      <c r="L50" s="1"/>
    </row>
    <row r="51" spans="1:12" x14ac:dyDescent="0.25">
      <c r="A51">
        <f t="shared" si="0"/>
        <v>1</v>
      </c>
      <c r="B51" s="74">
        <v>40</v>
      </c>
      <c r="C51" s="5">
        <v>43514</v>
      </c>
      <c r="D51" s="2">
        <f t="shared" si="17"/>
        <v>66.704400000000007</v>
      </c>
      <c r="E51" s="2">
        <f t="shared" si="18"/>
        <v>75.249200000000002</v>
      </c>
      <c r="F51" s="2">
        <f t="shared" si="19"/>
        <v>0.60483699999999996</v>
      </c>
      <c r="G51" s="1">
        <v>1</v>
      </c>
      <c r="H51" s="1">
        <v>0</v>
      </c>
      <c r="I51" s="79">
        <f t="shared" si="12"/>
        <v>65.967728000000008</v>
      </c>
      <c r="J51" s="79">
        <f t="shared" si="5"/>
        <v>74.87942666666666</v>
      </c>
      <c r="K51" s="79">
        <f t="shared" si="13"/>
        <v>0.60178166666666644</v>
      </c>
      <c r="L51" s="1"/>
    </row>
    <row r="52" spans="1:12" x14ac:dyDescent="0.25">
      <c r="A52">
        <f t="shared" si="0"/>
        <v>2</v>
      </c>
      <c r="B52" s="74">
        <v>41</v>
      </c>
      <c r="C52" s="5">
        <v>43515</v>
      </c>
      <c r="D52" s="2">
        <v>66.247</v>
      </c>
      <c r="E52" s="2">
        <v>74.905500000000004</v>
      </c>
      <c r="F52" s="2">
        <v>0.59895100000000001</v>
      </c>
      <c r="G52" s="1">
        <v>1</v>
      </c>
      <c r="H52" s="1">
        <v>1</v>
      </c>
      <c r="I52" s="79">
        <f t="shared" si="12"/>
        <v>65.977544000000009</v>
      </c>
      <c r="J52" s="79">
        <f t="shared" si="5"/>
        <v>74.863260000000011</v>
      </c>
      <c r="K52" s="79">
        <f t="shared" si="13"/>
        <v>0.60154449999999993</v>
      </c>
      <c r="L52" s="1"/>
    </row>
    <row r="53" spans="1:12" x14ac:dyDescent="0.25">
      <c r="A53">
        <f t="shared" si="0"/>
        <v>3</v>
      </c>
      <c r="B53" s="74">
        <v>42</v>
      </c>
      <c r="C53" s="5">
        <v>43516</v>
      </c>
      <c r="D53" s="2">
        <v>66.202200000000005</v>
      </c>
      <c r="E53" s="2">
        <v>74.815100000000001</v>
      </c>
      <c r="F53" s="2">
        <v>0.59792400000000001</v>
      </c>
      <c r="G53" s="1">
        <v>1</v>
      </c>
      <c r="H53" s="1">
        <v>1</v>
      </c>
      <c r="I53" s="79">
        <f t="shared" si="12"/>
        <v>65.988952000000012</v>
      </c>
      <c r="J53" s="79">
        <f t="shared" si="5"/>
        <v>74.847166666666666</v>
      </c>
      <c r="K53" s="79">
        <f t="shared" si="13"/>
        <v>0.60127309999999989</v>
      </c>
      <c r="L53" s="1"/>
    </row>
    <row r="54" spans="1:12" x14ac:dyDescent="0.25">
      <c r="A54">
        <f t="shared" si="0"/>
        <v>4</v>
      </c>
      <c r="B54" s="74">
        <v>43</v>
      </c>
      <c r="C54" s="5">
        <v>43517</v>
      </c>
      <c r="D54" s="2">
        <v>65.856800000000007</v>
      </c>
      <c r="E54" s="2">
        <v>74.681600000000003</v>
      </c>
      <c r="F54" s="2">
        <v>0.59397299999999997</v>
      </c>
      <c r="G54" s="1">
        <v>1</v>
      </c>
      <c r="H54" s="1">
        <v>1</v>
      </c>
      <c r="I54" s="79">
        <f t="shared" si="12"/>
        <v>65.986544000000009</v>
      </c>
      <c r="J54" s="79">
        <f t="shared" si="5"/>
        <v>74.831760000000003</v>
      </c>
      <c r="K54" s="79">
        <f t="shared" si="13"/>
        <v>0.60089696666666659</v>
      </c>
      <c r="L54" s="1"/>
    </row>
    <row r="55" spans="1:12" x14ac:dyDescent="0.25">
      <c r="A55">
        <f t="shared" si="0"/>
        <v>5</v>
      </c>
      <c r="B55" s="74">
        <v>44</v>
      </c>
      <c r="C55" s="5">
        <v>43518</v>
      </c>
      <c r="D55" s="2">
        <v>65.540099999999995</v>
      </c>
      <c r="E55" s="2">
        <v>74.296300000000002</v>
      </c>
      <c r="F55" s="2">
        <v>0.59170400000000001</v>
      </c>
      <c r="G55" s="1">
        <v>1</v>
      </c>
      <c r="H55" s="1">
        <v>1</v>
      </c>
      <c r="I55" s="79">
        <f t="shared" si="12"/>
        <v>65.971468000000016</v>
      </c>
      <c r="J55" s="79">
        <f t="shared" si="5"/>
        <v>74.800159999999991</v>
      </c>
      <c r="K55" s="79">
        <f t="shared" si="13"/>
        <v>0.60034226666666657</v>
      </c>
      <c r="L55" s="1"/>
    </row>
    <row r="56" spans="1:12" x14ac:dyDescent="0.25">
      <c r="A56">
        <f t="shared" si="0"/>
        <v>6</v>
      </c>
      <c r="B56" s="74">
        <v>45</v>
      </c>
      <c r="C56" s="5">
        <v>43519</v>
      </c>
      <c r="D56" s="2">
        <v>65.514899999999997</v>
      </c>
      <c r="E56" s="2">
        <v>74.333200000000005</v>
      </c>
      <c r="F56" s="2">
        <v>0.59153</v>
      </c>
      <c r="G56" s="1">
        <v>1</v>
      </c>
      <c r="H56" s="1">
        <v>1</v>
      </c>
      <c r="I56" s="79">
        <f t="shared" si="12"/>
        <v>65.954864000000001</v>
      </c>
      <c r="J56" s="79">
        <f t="shared" si="5"/>
        <v>74.757999999999996</v>
      </c>
      <c r="K56" s="79">
        <f t="shared" si="13"/>
        <v>0.59988326666666647</v>
      </c>
      <c r="L56" s="1"/>
    </row>
    <row r="57" spans="1:12" x14ac:dyDescent="0.25">
      <c r="A57">
        <f t="shared" si="0"/>
        <v>7</v>
      </c>
      <c r="B57" s="74">
        <v>46</v>
      </c>
      <c r="C57" s="5">
        <v>43520</v>
      </c>
      <c r="D57" s="2">
        <f t="shared" ref="D57:D58" si="20">D56</f>
        <v>65.514899999999997</v>
      </c>
      <c r="E57" s="2">
        <f t="shared" ref="E57:E58" si="21">E56</f>
        <v>74.333200000000005</v>
      </c>
      <c r="F57" s="2">
        <f t="shared" ref="F57:F58" si="22">F56</f>
        <v>0.59153</v>
      </c>
      <c r="G57" s="1">
        <v>1</v>
      </c>
      <c r="H57" s="1">
        <v>0</v>
      </c>
      <c r="I57" s="79">
        <f t="shared" si="12"/>
        <v>65.921812000000003</v>
      </c>
      <c r="J57" s="79">
        <f t="shared" si="5"/>
        <v>74.720519999999993</v>
      </c>
      <c r="K57" s="79">
        <f t="shared" si="13"/>
        <v>0.59953936666666652</v>
      </c>
      <c r="L57" s="1"/>
    </row>
    <row r="58" spans="1:12" x14ac:dyDescent="0.25">
      <c r="A58">
        <f t="shared" si="0"/>
        <v>1</v>
      </c>
      <c r="B58" s="74">
        <v>47</v>
      </c>
      <c r="C58" s="5">
        <v>43521</v>
      </c>
      <c r="D58" s="2">
        <f t="shared" si="20"/>
        <v>65.514899999999997</v>
      </c>
      <c r="E58" s="2">
        <f t="shared" si="21"/>
        <v>74.333200000000005</v>
      </c>
      <c r="F58" s="2">
        <f t="shared" si="22"/>
        <v>0.59153</v>
      </c>
      <c r="G58" s="1">
        <v>1</v>
      </c>
      <c r="H58" s="1">
        <v>0</v>
      </c>
      <c r="I58" s="79">
        <f t="shared" si="12"/>
        <v>65.89846</v>
      </c>
      <c r="J58" s="79">
        <f t="shared" si="5"/>
        <v>74.683039999999991</v>
      </c>
      <c r="K58" s="79">
        <f t="shared" si="13"/>
        <v>0.59924489999999986</v>
      </c>
      <c r="L58" s="1"/>
    </row>
    <row r="59" spans="1:12" x14ac:dyDescent="0.25">
      <c r="A59">
        <f t="shared" si="0"/>
        <v>2</v>
      </c>
      <c r="B59" s="74">
        <v>48</v>
      </c>
      <c r="C59" s="5">
        <v>43522</v>
      </c>
      <c r="D59" s="2">
        <v>65.258200000000002</v>
      </c>
      <c r="E59" s="2">
        <v>74.087599999999995</v>
      </c>
      <c r="F59" s="2">
        <v>0.58987800000000001</v>
      </c>
      <c r="G59" s="1">
        <v>1</v>
      </c>
      <c r="H59" s="1">
        <v>1</v>
      </c>
      <c r="I59" s="79">
        <f t="shared" si="12"/>
        <v>65.894479999999987</v>
      </c>
      <c r="J59" s="79">
        <f t="shared" si="5"/>
        <v>74.629186666666655</v>
      </c>
      <c r="K59" s="79">
        <f t="shared" si="13"/>
        <v>0.59889536666666643</v>
      </c>
      <c r="L59" s="1"/>
    </row>
    <row r="60" spans="1:12" x14ac:dyDescent="0.25">
      <c r="A60">
        <f t="shared" si="0"/>
        <v>3</v>
      </c>
      <c r="B60" s="74">
        <v>49</v>
      </c>
      <c r="C60" s="5">
        <v>43523</v>
      </c>
      <c r="D60" s="2">
        <v>65.618200000000002</v>
      </c>
      <c r="E60" s="2">
        <v>74.489800000000002</v>
      </c>
      <c r="F60" s="2">
        <v>0.59214199999999995</v>
      </c>
      <c r="G60" s="1">
        <v>1</v>
      </c>
      <c r="H60" s="1">
        <v>1</v>
      </c>
      <c r="I60" s="79">
        <f t="shared" si="12"/>
        <v>65.892803999999984</v>
      </c>
      <c r="J60" s="79">
        <f t="shared" si="5"/>
        <v>74.640219999999999</v>
      </c>
      <c r="K60" s="79">
        <f t="shared" si="13"/>
        <v>0.5986212999999998</v>
      </c>
      <c r="L60" s="1"/>
    </row>
    <row r="61" spans="1:12" x14ac:dyDescent="0.25">
      <c r="A61">
        <f t="shared" si="0"/>
        <v>4</v>
      </c>
      <c r="B61" s="74">
        <v>50</v>
      </c>
      <c r="C61" s="5">
        <v>43524</v>
      </c>
      <c r="D61" s="2">
        <v>65.757000000000005</v>
      </c>
      <c r="E61" s="2">
        <v>74.8249</v>
      </c>
      <c r="F61" s="2">
        <v>0.59554399999999996</v>
      </c>
      <c r="G61" s="1">
        <v>1</v>
      </c>
      <c r="H61" s="1">
        <v>1</v>
      </c>
      <c r="I61" s="79">
        <f t="shared" si="12"/>
        <v>65.896679999999975</v>
      </c>
      <c r="J61" s="79">
        <f t="shared" si="5"/>
        <v>74.685486666666677</v>
      </c>
      <c r="K61" s="79">
        <f t="shared" si="13"/>
        <v>0.59838533333333321</v>
      </c>
      <c r="L61" s="1"/>
    </row>
    <row r="62" spans="1:12" x14ac:dyDescent="0.25">
      <c r="A62">
        <f t="shared" si="0"/>
        <v>5</v>
      </c>
      <c r="B62" s="74">
        <v>51</v>
      </c>
      <c r="C62" s="5">
        <v>43525</v>
      </c>
      <c r="D62" s="2">
        <v>65.889499999999998</v>
      </c>
      <c r="E62" s="2">
        <v>74.969099999999997</v>
      </c>
      <c r="F62" s="2">
        <v>0.594939</v>
      </c>
      <c r="G62" s="1">
        <v>1</v>
      </c>
      <c r="H62" s="1">
        <v>1</v>
      </c>
      <c r="I62" s="79">
        <f t="shared" si="12"/>
        <v>65.905855999999972</v>
      </c>
      <c r="J62" s="79">
        <f t="shared" si="5"/>
        <v>74.724280000000007</v>
      </c>
      <c r="K62" s="79">
        <f t="shared" si="13"/>
        <v>0.59796873333333334</v>
      </c>
      <c r="L62" s="1"/>
    </row>
    <row r="63" spans="1:12" x14ac:dyDescent="0.25">
      <c r="A63">
        <f t="shared" si="0"/>
        <v>6</v>
      </c>
      <c r="B63" s="74">
        <v>52</v>
      </c>
      <c r="C63" s="5">
        <v>43526</v>
      </c>
      <c r="D63" s="2">
        <v>65.814499999999995</v>
      </c>
      <c r="E63" s="2">
        <v>74.8048</v>
      </c>
      <c r="F63" s="2">
        <v>0.58812799999999998</v>
      </c>
      <c r="G63" s="1">
        <v>1</v>
      </c>
      <c r="H63" s="1">
        <v>1</v>
      </c>
      <c r="I63" s="79">
        <f t="shared" si="12"/>
        <v>65.914999999999992</v>
      </c>
      <c r="J63" s="79">
        <f t="shared" si="5"/>
        <v>74.708126666666672</v>
      </c>
      <c r="K63" s="79">
        <f t="shared" si="13"/>
        <v>0.59741756666666679</v>
      </c>
      <c r="L63" s="1"/>
    </row>
    <row r="64" spans="1:12" x14ac:dyDescent="0.25">
      <c r="A64">
        <f t="shared" si="0"/>
        <v>7</v>
      </c>
      <c r="B64" s="74">
        <v>53</v>
      </c>
      <c r="C64" s="5">
        <v>43527</v>
      </c>
      <c r="D64" s="2">
        <f t="shared" ref="D64:D65" si="23">D63</f>
        <v>65.814499999999995</v>
      </c>
      <c r="E64" s="2">
        <f t="shared" ref="E64:E65" si="24">E63</f>
        <v>74.8048</v>
      </c>
      <c r="F64" s="2">
        <f t="shared" ref="F64:F65" si="25">F63</f>
        <v>0.58812799999999998</v>
      </c>
      <c r="G64" s="1">
        <v>1</v>
      </c>
      <c r="H64" s="1">
        <v>0</v>
      </c>
      <c r="I64" s="79">
        <f t="shared" si="12"/>
        <v>65.924815999999979</v>
      </c>
      <c r="J64" s="79">
        <f t="shared" si="5"/>
        <v>74.678500000000014</v>
      </c>
      <c r="K64" s="79">
        <f t="shared" si="13"/>
        <v>0.59697500000000014</v>
      </c>
      <c r="L64" s="1"/>
    </row>
    <row r="65" spans="1:12" x14ac:dyDescent="0.25">
      <c r="A65">
        <f t="shared" si="0"/>
        <v>1</v>
      </c>
      <c r="B65" s="74">
        <v>54</v>
      </c>
      <c r="C65" s="5">
        <v>43528</v>
      </c>
      <c r="D65" s="2">
        <f t="shared" si="23"/>
        <v>65.814499999999995</v>
      </c>
      <c r="E65" s="2">
        <f t="shared" si="24"/>
        <v>74.8048</v>
      </c>
      <c r="F65" s="2">
        <f t="shared" si="25"/>
        <v>0.58812799999999998</v>
      </c>
      <c r="G65" s="1">
        <v>1</v>
      </c>
      <c r="H65" s="1">
        <v>0</v>
      </c>
      <c r="I65" s="79">
        <f t="shared" si="12"/>
        <v>65.930651999999981</v>
      </c>
      <c r="J65" s="79">
        <f t="shared" si="5"/>
        <v>74.648873333333327</v>
      </c>
      <c r="K65" s="79">
        <f t="shared" si="13"/>
        <v>0.59649143333333354</v>
      </c>
      <c r="L65" s="1"/>
    </row>
    <row r="66" spans="1:12" x14ac:dyDescent="0.25">
      <c r="A66">
        <f t="shared" si="0"/>
        <v>2</v>
      </c>
      <c r="B66" s="74">
        <v>55</v>
      </c>
      <c r="C66" s="5">
        <v>43529</v>
      </c>
      <c r="D66" s="2">
        <v>65.795599999999993</v>
      </c>
      <c r="E66" s="2">
        <v>74.743799999999993</v>
      </c>
      <c r="F66" s="2">
        <v>0.58790699999999996</v>
      </c>
      <c r="G66" s="1">
        <v>1</v>
      </c>
      <c r="H66" s="1">
        <v>1</v>
      </c>
      <c r="I66" s="79">
        <f t="shared" si="12"/>
        <v>65.921679999999981</v>
      </c>
      <c r="J66" s="79">
        <f t="shared" si="5"/>
        <v>74.615179999999995</v>
      </c>
      <c r="K66" s="79">
        <f t="shared" si="13"/>
        <v>0.59600050000000027</v>
      </c>
      <c r="L66" s="1"/>
    </row>
    <row r="67" spans="1:12" x14ac:dyDescent="0.25">
      <c r="A67">
        <f t="shared" si="0"/>
        <v>3</v>
      </c>
      <c r="B67" s="74">
        <v>56</v>
      </c>
      <c r="C67" s="5">
        <v>43530</v>
      </c>
      <c r="D67" s="2">
        <v>65.800399999999996</v>
      </c>
      <c r="E67" s="2">
        <v>74.505799999999994</v>
      </c>
      <c r="F67" s="2">
        <v>0.58800200000000002</v>
      </c>
      <c r="G67" s="1">
        <v>1</v>
      </c>
      <c r="H67" s="1">
        <v>1</v>
      </c>
      <c r="I67" s="79">
        <f t="shared" si="12"/>
        <v>65.911183999999992</v>
      </c>
      <c r="J67" s="79">
        <f t="shared" si="5"/>
        <v>74.588533333333331</v>
      </c>
      <c r="K67" s="79">
        <f t="shared" si="13"/>
        <v>0.59551273333333343</v>
      </c>
      <c r="L67" s="1"/>
    </row>
    <row r="68" spans="1:12" x14ac:dyDescent="0.25">
      <c r="A68">
        <f t="shared" si="0"/>
        <v>4</v>
      </c>
      <c r="B68" s="74">
        <v>57</v>
      </c>
      <c r="C68" s="5">
        <v>43531</v>
      </c>
      <c r="D68" s="2">
        <v>65.843000000000004</v>
      </c>
      <c r="E68" s="2">
        <v>74.415800000000004</v>
      </c>
      <c r="F68" s="2">
        <v>0.58877800000000002</v>
      </c>
      <c r="G68" s="1">
        <v>1</v>
      </c>
      <c r="H68" s="1">
        <v>1</v>
      </c>
      <c r="I68" s="79">
        <f t="shared" si="12"/>
        <v>65.902392000000006</v>
      </c>
      <c r="J68" s="79">
        <f t="shared" si="5"/>
        <v>74.561913333333322</v>
      </c>
      <c r="K68" s="79">
        <f t="shared" si="13"/>
        <v>0.59524153333333341</v>
      </c>
      <c r="L68" s="1"/>
    </row>
    <row r="69" spans="1:12" x14ac:dyDescent="0.25">
      <c r="A69">
        <f t="shared" si="0"/>
        <v>5</v>
      </c>
      <c r="B69" s="74">
        <v>58</v>
      </c>
      <c r="C69" s="5">
        <v>43532</v>
      </c>
      <c r="D69" s="2">
        <v>65.964600000000004</v>
      </c>
      <c r="E69" s="2">
        <v>74.572999999999993</v>
      </c>
      <c r="F69" s="2">
        <v>0.59031400000000001</v>
      </c>
      <c r="G69" s="1">
        <v>1</v>
      </c>
      <c r="H69" s="1">
        <v>1</v>
      </c>
      <c r="I69" s="79">
        <f t="shared" si="12"/>
        <v>65.898464000000004</v>
      </c>
      <c r="J69" s="79">
        <f t="shared" si="5"/>
        <v>74.554673333333341</v>
      </c>
      <c r="K69" s="79">
        <f t="shared" si="13"/>
        <v>0.59503386666666669</v>
      </c>
      <c r="L69" s="1"/>
    </row>
    <row r="70" spans="1:12" x14ac:dyDescent="0.25">
      <c r="A70">
        <f t="shared" ref="A70:A133" si="26">WEEKDAY(C70,2)</f>
        <v>6</v>
      </c>
      <c r="B70" s="74">
        <v>59</v>
      </c>
      <c r="C70" s="5">
        <v>43533</v>
      </c>
      <c r="D70" s="2">
        <f t="shared" ref="D70:D72" si="27">D69</f>
        <v>65.964600000000004</v>
      </c>
      <c r="E70" s="2">
        <f t="shared" ref="E70:E72" si="28">E69</f>
        <v>74.572999999999993</v>
      </c>
      <c r="F70" s="2">
        <f t="shared" ref="F70:F72" si="29">F69</f>
        <v>0.59031400000000001</v>
      </c>
      <c r="G70" s="1">
        <v>1</v>
      </c>
      <c r="H70" s="1">
        <v>0</v>
      </c>
      <c r="I70" s="79">
        <f t="shared" si="12"/>
        <v>65.910979999999995</v>
      </c>
      <c r="J70" s="79">
        <f t="shared" si="5"/>
        <v>74.573120000000003</v>
      </c>
      <c r="K70" s="79">
        <f t="shared" si="13"/>
        <v>0.59475063333333333</v>
      </c>
      <c r="L70" s="1"/>
    </row>
    <row r="71" spans="1:12" x14ac:dyDescent="0.25">
      <c r="A71">
        <f t="shared" si="26"/>
        <v>7</v>
      </c>
      <c r="B71" s="74">
        <v>60</v>
      </c>
      <c r="C71" s="5">
        <v>43534</v>
      </c>
      <c r="D71" s="2">
        <f t="shared" si="27"/>
        <v>65.964600000000004</v>
      </c>
      <c r="E71" s="2">
        <f t="shared" si="28"/>
        <v>74.572999999999993</v>
      </c>
      <c r="F71" s="2">
        <f t="shared" si="29"/>
        <v>0.59031400000000001</v>
      </c>
      <c r="G71" s="1">
        <v>1</v>
      </c>
      <c r="H71" s="1">
        <v>0</v>
      </c>
      <c r="I71" s="79">
        <f t="shared" si="12"/>
        <v>65.92097600000001</v>
      </c>
      <c r="J71" s="79">
        <f t="shared" si="5"/>
        <v>74.589106666666666</v>
      </c>
      <c r="K71" s="79">
        <f t="shared" si="13"/>
        <v>0.5944280999999999</v>
      </c>
      <c r="L71" s="1"/>
    </row>
    <row r="72" spans="1:12" x14ac:dyDescent="0.25">
      <c r="A72">
        <f t="shared" si="26"/>
        <v>1</v>
      </c>
      <c r="B72" s="74">
        <v>61</v>
      </c>
      <c r="C72" s="5">
        <v>43535</v>
      </c>
      <c r="D72" s="2">
        <f t="shared" si="27"/>
        <v>65.964600000000004</v>
      </c>
      <c r="E72" s="2">
        <f t="shared" si="28"/>
        <v>74.572999999999993</v>
      </c>
      <c r="F72" s="2">
        <f t="shared" si="29"/>
        <v>0.59031400000000001</v>
      </c>
      <c r="G72" s="1">
        <v>1</v>
      </c>
      <c r="H72" s="1">
        <v>0</v>
      </c>
      <c r="I72" s="79">
        <f t="shared" si="12"/>
        <v>65.932428000000016</v>
      </c>
      <c r="J72" s="79">
        <f t="shared" si="5"/>
        <v>74.605093333333343</v>
      </c>
      <c r="K72" s="79">
        <f t="shared" si="13"/>
        <v>0.59404699999999988</v>
      </c>
      <c r="L72" s="1"/>
    </row>
    <row r="73" spans="1:12" x14ac:dyDescent="0.25">
      <c r="A73">
        <f t="shared" si="26"/>
        <v>2</v>
      </c>
      <c r="B73" s="74">
        <v>62</v>
      </c>
      <c r="C73" s="5">
        <v>43536</v>
      </c>
      <c r="D73" s="2">
        <v>66.076300000000003</v>
      </c>
      <c r="E73" s="2">
        <v>74.289599999999993</v>
      </c>
      <c r="F73" s="2">
        <v>0.59397100000000003</v>
      </c>
      <c r="G73" s="1">
        <v>1</v>
      </c>
      <c r="H73" s="1">
        <v>1</v>
      </c>
      <c r="I73" s="79">
        <f t="shared" si="12"/>
        <v>65.913764</v>
      </c>
      <c r="J73" s="79">
        <f t="shared" si="5"/>
        <v>74.602186666666668</v>
      </c>
      <c r="K73" s="79">
        <f t="shared" si="13"/>
        <v>0.59378779999999987</v>
      </c>
      <c r="L73" s="1"/>
    </row>
    <row r="74" spans="1:12" x14ac:dyDescent="0.25">
      <c r="A74">
        <f t="shared" si="26"/>
        <v>3</v>
      </c>
      <c r="B74" s="74">
        <v>63</v>
      </c>
      <c r="C74" s="5">
        <v>43537</v>
      </c>
      <c r="D74" s="2">
        <v>65.767399999999995</v>
      </c>
      <c r="E74" s="2">
        <v>74.0672</v>
      </c>
      <c r="F74" s="2">
        <v>0.59050400000000003</v>
      </c>
      <c r="G74" s="1">
        <v>1</v>
      </c>
      <c r="H74" s="1">
        <v>1</v>
      </c>
      <c r="I74" s="79">
        <f t="shared" si="12"/>
        <v>65.876283999999998</v>
      </c>
      <c r="J74" s="79">
        <f t="shared" si="5"/>
        <v>74.600826666666663</v>
      </c>
      <c r="K74" s="79">
        <f t="shared" si="13"/>
        <v>0.59341303333333306</v>
      </c>
      <c r="L74" s="1"/>
    </row>
    <row r="75" spans="1:12" x14ac:dyDescent="0.25">
      <c r="A75">
        <f t="shared" si="26"/>
        <v>4</v>
      </c>
      <c r="B75" s="74">
        <v>64</v>
      </c>
      <c r="C75" s="5">
        <v>43538</v>
      </c>
      <c r="D75" s="2">
        <v>65.588999999999999</v>
      </c>
      <c r="E75" s="2">
        <v>74.023700000000005</v>
      </c>
      <c r="F75" s="2">
        <v>0.58895500000000001</v>
      </c>
      <c r="G75" s="1">
        <v>1</v>
      </c>
      <c r="H75" s="1">
        <v>1</v>
      </c>
      <c r="I75" s="79">
        <f t="shared" si="12"/>
        <v>65.831667999999993</v>
      </c>
      <c r="J75" s="79">
        <f t="shared" si="5"/>
        <v>74.56975333333331</v>
      </c>
      <c r="K75" s="79">
        <f t="shared" si="13"/>
        <v>0.59315313333333308</v>
      </c>
      <c r="L75" s="1"/>
    </row>
    <row r="76" spans="1:12" x14ac:dyDescent="0.25">
      <c r="A76">
        <f t="shared" si="26"/>
        <v>5</v>
      </c>
      <c r="B76" s="74">
        <v>65</v>
      </c>
      <c r="C76" s="5">
        <v>43539</v>
      </c>
      <c r="D76" s="2">
        <v>65.402100000000004</v>
      </c>
      <c r="E76" s="2">
        <v>74.061300000000003</v>
      </c>
      <c r="F76" s="2">
        <v>0.58548900000000004</v>
      </c>
      <c r="G76" s="1">
        <v>1</v>
      </c>
      <c r="H76" s="1">
        <v>1</v>
      </c>
      <c r="I76" s="79">
        <f t="shared" si="12"/>
        <v>65.779575999999992</v>
      </c>
      <c r="J76" s="79">
        <f t="shared" si="5"/>
        <v>74.518846666666661</v>
      </c>
      <c r="K76" s="79">
        <f t="shared" si="13"/>
        <v>0.59285676666666631</v>
      </c>
      <c r="L76" s="1"/>
    </row>
    <row r="77" spans="1:12" x14ac:dyDescent="0.25">
      <c r="A77">
        <f t="shared" si="26"/>
        <v>6</v>
      </c>
      <c r="B77" s="74">
        <v>66</v>
      </c>
      <c r="C77" s="5">
        <v>43540</v>
      </c>
      <c r="D77" s="2">
        <v>65.420100000000005</v>
      </c>
      <c r="E77" s="2">
        <v>74.068600000000004</v>
      </c>
      <c r="F77" s="2">
        <v>0.58565100000000003</v>
      </c>
      <c r="G77" s="1">
        <v>1</v>
      </c>
      <c r="H77" s="1">
        <v>1</v>
      </c>
      <c r="I77" s="79">
        <f t="shared" si="12"/>
        <v>65.746499999999997</v>
      </c>
      <c r="J77" s="79">
        <f t="shared" si="5"/>
        <v>74.458813333333325</v>
      </c>
      <c r="K77" s="79">
        <f t="shared" si="13"/>
        <v>0.59260446666666622</v>
      </c>
      <c r="L77" s="1"/>
    </row>
    <row r="78" spans="1:12" x14ac:dyDescent="0.25">
      <c r="A78">
        <f t="shared" si="26"/>
        <v>7</v>
      </c>
      <c r="B78" s="74">
        <v>67</v>
      </c>
      <c r="C78" s="5">
        <v>43541</v>
      </c>
      <c r="D78" s="2">
        <f t="shared" ref="D78:D79" si="30">D77</f>
        <v>65.420100000000005</v>
      </c>
      <c r="E78" s="2">
        <f t="shared" ref="E78:E79" si="31">E77</f>
        <v>74.068600000000004</v>
      </c>
      <c r="F78" s="2">
        <f t="shared" ref="F78:F79" si="32">F77</f>
        <v>0.58565100000000003</v>
      </c>
      <c r="G78" s="1">
        <v>1</v>
      </c>
      <c r="H78" s="1">
        <v>0</v>
      </c>
      <c r="I78" s="79">
        <f t="shared" si="12"/>
        <v>65.715215999999998</v>
      </c>
      <c r="J78" s="79">
        <f t="shared" si="5"/>
        <v>74.409733333333321</v>
      </c>
      <c r="K78" s="79">
        <f t="shared" si="13"/>
        <v>0.59215679999999959</v>
      </c>
      <c r="L78" s="1"/>
    </row>
    <row r="79" spans="1:12" x14ac:dyDescent="0.25">
      <c r="A79">
        <f t="shared" si="26"/>
        <v>1</v>
      </c>
      <c r="B79" s="74">
        <v>68</v>
      </c>
      <c r="C79" s="5">
        <v>43542</v>
      </c>
      <c r="D79" s="2">
        <f t="shared" si="30"/>
        <v>65.420100000000005</v>
      </c>
      <c r="E79" s="2">
        <f t="shared" si="31"/>
        <v>74.068600000000004</v>
      </c>
      <c r="F79" s="2">
        <f t="shared" si="32"/>
        <v>0.58565100000000003</v>
      </c>
      <c r="G79" s="1">
        <v>1</v>
      </c>
      <c r="H79" s="1">
        <v>0</v>
      </c>
      <c r="I79" s="79">
        <f t="shared" si="12"/>
        <v>65.69774799999999</v>
      </c>
      <c r="J79" s="79">
        <f t="shared" si="5"/>
        <v>74.360653333333332</v>
      </c>
      <c r="K79" s="79">
        <f t="shared" si="13"/>
        <v>0.59151726666666637</v>
      </c>
      <c r="L79" s="1"/>
    </row>
    <row r="80" spans="1:12" x14ac:dyDescent="0.25">
      <c r="A80">
        <f t="shared" si="26"/>
        <v>2</v>
      </c>
      <c r="B80" s="74">
        <v>69</v>
      </c>
      <c r="C80" s="5">
        <v>43543</v>
      </c>
      <c r="D80" s="2">
        <v>64.669399999999996</v>
      </c>
      <c r="E80" s="2">
        <v>73.361000000000004</v>
      </c>
      <c r="F80" s="2">
        <v>0.57991700000000002</v>
      </c>
      <c r="G80" s="1">
        <v>1</v>
      </c>
      <c r="H80" s="1">
        <v>1</v>
      </c>
      <c r="I80" s="79">
        <f t="shared" si="12"/>
        <v>65.66292</v>
      </c>
      <c r="J80" s="79">
        <f t="shared" si="5"/>
        <v>74.264399999999995</v>
      </c>
      <c r="K80" s="79">
        <f t="shared" si="13"/>
        <v>0.59068659999999984</v>
      </c>
      <c r="L80" s="1"/>
    </row>
    <row r="81" spans="1:12" x14ac:dyDescent="0.25">
      <c r="A81">
        <f t="shared" si="26"/>
        <v>3</v>
      </c>
      <c r="B81" s="74">
        <v>70</v>
      </c>
      <c r="C81" s="5">
        <v>43544</v>
      </c>
      <c r="D81" s="2">
        <v>64.316699999999997</v>
      </c>
      <c r="E81" s="2">
        <v>72.999499999999998</v>
      </c>
      <c r="F81" s="2">
        <v>0.57804999999999995</v>
      </c>
      <c r="G81" s="1">
        <v>1</v>
      </c>
      <c r="H81" s="1">
        <v>1</v>
      </c>
      <c r="I81" s="79">
        <f t="shared" si="12"/>
        <v>65.614992000000001</v>
      </c>
      <c r="J81" s="79">
        <f t="shared" si="5"/>
        <v>74.148113333333328</v>
      </c>
      <c r="K81" s="79">
        <f t="shared" si="13"/>
        <v>0.58979369999999998</v>
      </c>
      <c r="L81" s="1"/>
    </row>
    <row r="82" spans="1:12" x14ac:dyDescent="0.25">
      <c r="A82">
        <f t="shared" si="26"/>
        <v>4</v>
      </c>
      <c r="B82" s="74">
        <v>71</v>
      </c>
      <c r="C82" s="5">
        <v>43545</v>
      </c>
      <c r="D82" s="2">
        <v>64.280299999999997</v>
      </c>
      <c r="E82" s="2">
        <v>72.938900000000004</v>
      </c>
      <c r="F82" s="2">
        <v>0.57616900000000004</v>
      </c>
      <c r="G82" s="1">
        <v>1</v>
      </c>
      <c r="H82" s="1">
        <v>1</v>
      </c>
      <c r="I82" s="79">
        <f t="shared" si="12"/>
        <v>65.565607999999997</v>
      </c>
      <c r="J82" s="79">
        <f t="shared" si="5"/>
        <v>74.043653333333339</v>
      </c>
      <c r="K82" s="79">
        <f t="shared" si="13"/>
        <v>0.58903430000000001</v>
      </c>
      <c r="L82" s="1"/>
    </row>
    <row r="83" spans="1:12" x14ac:dyDescent="0.25">
      <c r="A83">
        <f t="shared" si="26"/>
        <v>5</v>
      </c>
      <c r="B83" s="74">
        <v>72</v>
      </c>
      <c r="C83" s="5">
        <v>43546</v>
      </c>
      <c r="D83" s="2">
        <v>63.741999999999997</v>
      </c>
      <c r="E83" s="2">
        <v>72.787000000000006</v>
      </c>
      <c r="F83" s="2">
        <v>0.57781800000000005</v>
      </c>
      <c r="G83" s="1">
        <v>1</v>
      </c>
      <c r="H83" s="1">
        <v>1</v>
      </c>
      <c r="I83" s="79">
        <f t="shared" si="12"/>
        <v>65.494692000000001</v>
      </c>
      <c r="J83" s="79">
        <f t="shared" si="5"/>
        <v>73.935066666666685</v>
      </c>
      <c r="K83" s="79">
        <f t="shared" si="13"/>
        <v>0.58836409999999995</v>
      </c>
      <c r="L83" s="1"/>
    </row>
    <row r="84" spans="1:12" x14ac:dyDescent="0.25">
      <c r="A84">
        <f t="shared" si="26"/>
        <v>6</v>
      </c>
      <c r="B84" s="74">
        <v>73</v>
      </c>
      <c r="C84" s="5">
        <v>43547</v>
      </c>
      <c r="D84" s="2">
        <v>63.770499999999998</v>
      </c>
      <c r="E84" s="2">
        <v>72.59</v>
      </c>
      <c r="F84" s="2">
        <v>0.57557199999999997</v>
      </c>
      <c r="G84" s="1">
        <v>1</v>
      </c>
      <c r="H84" s="1">
        <v>1</v>
      </c>
      <c r="I84" s="79">
        <f t="shared" si="12"/>
        <v>65.435184000000007</v>
      </c>
      <c r="J84" s="79">
        <f t="shared" si="5"/>
        <v>73.80286666666666</v>
      </c>
      <c r="K84" s="79">
        <f t="shared" si="13"/>
        <v>0.58775073333333339</v>
      </c>
      <c r="L84" s="1"/>
    </row>
    <row r="85" spans="1:12" x14ac:dyDescent="0.25">
      <c r="A85">
        <f t="shared" si="26"/>
        <v>7</v>
      </c>
      <c r="B85" s="74">
        <v>74</v>
      </c>
      <c r="C85" s="5">
        <v>43548</v>
      </c>
      <c r="D85" s="2">
        <f t="shared" ref="D85:D86" si="33">D84</f>
        <v>63.770499999999998</v>
      </c>
      <c r="E85" s="2">
        <f t="shared" ref="E85:E86" si="34">E84</f>
        <v>72.59</v>
      </c>
      <c r="F85" s="2">
        <f t="shared" ref="F85:F86" si="35">F84</f>
        <v>0.57557199999999997</v>
      </c>
      <c r="G85" s="1">
        <v>1</v>
      </c>
      <c r="H85" s="1">
        <v>0</v>
      </c>
      <c r="I85" s="79">
        <f t="shared" si="12"/>
        <v>65.361276000000004</v>
      </c>
      <c r="J85" s="79">
        <f t="shared" si="5"/>
        <v>73.670666666666676</v>
      </c>
      <c r="K85" s="79">
        <f t="shared" si="13"/>
        <v>0.5872130000000001</v>
      </c>
      <c r="L85" s="1"/>
    </row>
    <row r="86" spans="1:12" x14ac:dyDescent="0.25">
      <c r="A86">
        <f t="shared" si="26"/>
        <v>1</v>
      </c>
      <c r="B86" s="74">
        <v>75</v>
      </c>
      <c r="C86" s="5">
        <v>43549</v>
      </c>
      <c r="D86" s="2">
        <f t="shared" si="33"/>
        <v>63.770499999999998</v>
      </c>
      <c r="E86" s="2">
        <f t="shared" si="34"/>
        <v>72.59</v>
      </c>
      <c r="F86" s="2">
        <f t="shared" si="35"/>
        <v>0.57557199999999997</v>
      </c>
      <c r="G86" s="1">
        <v>1</v>
      </c>
      <c r="H86" s="1">
        <v>0</v>
      </c>
      <c r="I86" s="79">
        <f t="shared" si="12"/>
        <v>65.281816000000006</v>
      </c>
      <c r="J86" s="79">
        <f t="shared" si="5"/>
        <v>73.538466666666665</v>
      </c>
      <c r="K86" s="79">
        <f t="shared" si="13"/>
        <v>0.58668106666666686</v>
      </c>
      <c r="L86" s="1"/>
    </row>
    <row r="87" spans="1:12" x14ac:dyDescent="0.25">
      <c r="A87">
        <f t="shared" si="26"/>
        <v>2</v>
      </c>
      <c r="B87" s="74">
        <v>76</v>
      </c>
      <c r="C87" s="5">
        <v>43550</v>
      </c>
      <c r="D87" s="2">
        <v>64.499300000000005</v>
      </c>
      <c r="E87" s="2">
        <v>72.922899999999998</v>
      </c>
      <c r="F87" s="2">
        <v>0.58595799999999998</v>
      </c>
      <c r="G87" s="1">
        <v>1</v>
      </c>
      <c r="H87" s="1">
        <v>1</v>
      </c>
      <c r="I87" s="79">
        <f t="shared" si="12"/>
        <v>65.226208</v>
      </c>
      <c r="J87" s="79">
        <f t="shared" si="5"/>
        <v>73.428460000000015</v>
      </c>
      <c r="K87" s="79">
        <f t="shared" si="13"/>
        <v>0.58649533333333348</v>
      </c>
      <c r="L87" s="1"/>
    </row>
    <row r="88" spans="1:12" x14ac:dyDescent="0.25">
      <c r="A88">
        <f t="shared" si="26"/>
        <v>3</v>
      </c>
      <c r="B88" s="74">
        <v>77</v>
      </c>
      <c r="C88" s="5">
        <v>43551</v>
      </c>
      <c r="D88" s="2">
        <v>64.168300000000002</v>
      </c>
      <c r="E88" s="2">
        <v>72.580799999999996</v>
      </c>
      <c r="F88" s="2">
        <v>0.58255400000000002</v>
      </c>
      <c r="G88" s="1">
        <v>1</v>
      </c>
      <c r="H88" s="1">
        <v>1</v>
      </c>
      <c r="I88" s="79">
        <f t="shared" si="12"/>
        <v>65.160360000000011</v>
      </c>
      <c r="J88" s="79">
        <f t="shared" si="5"/>
        <v>73.314540000000008</v>
      </c>
      <c r="K88" s="79">
        <f t="shared" si="13"/>
        <v>0.58619613333333354</v>
      </c>
      <c r="L88" s="1"/>
    </row>
    <row r="89" spans="1:12" x14ac:dyDescent="0.25">
      <c r="A89">
        <f t="shared" si="26"/>
        <v>4</v>
      </c>
      <c r="B89" s="74">
        <v>78</v>
      </c>
      <c r="C89" s="5">
        <v>43552</v>
      </c>
      <c r="D89" s="2">
        <v>64.592500000000001</v>
      </c>
      <c r="E89" s="2">
        <v>72.718199999999996</v>
      </c>
      <c r="F89" s="2">
        <v>0.58409800000000001</v>
      </c>
      <c r="G89" s="1">
        <v>1</v>
      </c>
      <c r="H89" s="1">
        <v>1</v>
      </c>
      <c r="I89" s="79">
        <f t="shared" si="12"/>
        <v>65.111480000000014</v>
      </c>
      <c r="J89" s="79">
        <f t="shared" si="5"/>
        <v>73.224606666666674</v>
      </c>
      <c r="K89" s="79">
        <f t="shared" si="13"/>
        <v>0.58600346666666669</v>
      </c>
      <c r="L89" s="1"/>
    </row>
    <row r="90" spans="1:12" x14ac:dyDescent="0.25">
      <c r="A90">
        <f t="shared" si="26"/>
        <v>5</v>
      </c>
      <c r="B90" s="74">
        <v>79</v>
      </c>
      <c r="C90" s="5">
        <v>43553</v>
      </c>
      <c r="D90" s="2">
        <v>64.801199999999994</v>
      </c>
      <c r="E90" s="2">
        <v>72.888400000000004</v>
      </c>
      <c r="F90" s="2">
        <v>0.58859300000000003</v>
      </c>
      <c r="G90" s="1">
        <v>1</v>
      </c>
      <c r="H90" s="1">
        <v>1</v>
      </c>
      <c r="I90" s="79">
        <f t="shared" si="12"/>
        <v>65.070948000000001</v>
      </c>
      <c r="J90" s="79">
        <f t="shared" si="5"/>
        <v>73.148920000000018</v>
      </c>
      <c r="K90" s="79">
        <f t="shared" si="13"/>
        <v>0.58588516666666668</v>
      </c>
      <c r="L90" s="1"/>
    </row>
    <row r="91" spans="1:12" x14ac:dyDescent="0.25">
      <c r="A91">
        <f t="shared" si="26"/>
        <v>6</v>
      </c>
      <c r="B91" s="74">
        <v>80</v>
      </c>
      <c r="C91" s="5">
        <v>43554</v>
      </c>
      <c r="D91" s="2">
        <v>64.734700000000004</v>
      </c>
      <c r="E91" s="2">
        <v>72.722999999999999</v>
      </c>
      <c r="F91" s="2">
        <v>0.58430099999999996</v>
      </c>
      <c r="G91" s="1">
        <v>1</v>
      </c>
      <c r="H91" s="1">
        <v>1</v>
      </c>
      <c r="I91" s="79">
        <f t="shared" si="12"/>
        <v>65.028512000000006</v>
      </c>
      <c r="J91" s="79">
        <f t="shared" ref="J91:J154" si="36">AVERAGE(E77:E91)</f>
        <v>73.059700000000007</v>
      </c>
      <c r="K91" s="79">
        <f t="shared" si="13"/>
        <v>0.58551039999999999</v>
      </c>
      <c r="L91" s="1"/>
    </row>
    <row r="92" spans="1:12" x14ac:dyDescent="0.25">
      <c r="A92">
        <f t="shared" si="26"/>
        <v>7</v>
      </c>
      <c r="B92" s="74">
        <v>81</v>
      </c>
      <c r="C92" s="5">
        <v>43555</v>
      </c>
      <c r="D92" s="2">
        <f t="shared" ref="D92:D93" si="37">D91</f>
        <v>64.734700000000004</v>
      </c>
      <c r="E92" s="2">
        <f t="shared" ref="E92:E93" si="38">E91</f>
        <v>72.722999999999999</v>
      </c>
      <c r="F92" s="2">
        <f t="shared" ref="F92:F93" si="39">F91</f>
        <v>0.58430099999999996</v>
      </c>
      <c r="G92" s="1">
        <v>1</v>
      </c>
      <c r="H92" s="1">
        <v>0</v>
      </c>
      <c r="I92" s="79">
        <f t="shared" si="12"/>
        <v>64.985883999999999</v>
      </c>
      <c r="J92" s="79">
        <f t="shared" si="36"/>
        <v>72.969993333333349</v>
      </c>
      <c r="K92" s="79">
        <f t="shared" si="13"/>
        <v>0.5851558</v>
      </c>
      <c r="L92" s="1"/>
    </row>
    <row r="93" spans="1:12" x14ac:dyDescent="0.25">
      <c r="A93">
        <f t="shared" si="26"/>
        <v>1</v>
      </c>
      <c r="B93" s="74">
        <v>82</v>
      </c>
      <c r="C93" s="5">
        <v>43556</v>
      </c>
      <c r="D93" s="2">
        <f t="shared" si="37"/>
        <v>64.734700000000004</v>
      </c>
      <c r="E93" s="2">
        <f t="shared" si="38"/>
        <v>72.722999999999999</v>
      </c>
      <c r="F93" s="2">
        <f t="shared" si="39"/>
        <v>0.58430099999999996</v>
      </c>
      <c r="G93" s="1">
        <v>1</v>
      </c>
      <c r="H93" s="1">
        <v>0</v>
      </c>
      <c r="I93" s="79">
        <f t="shared" si="12"/>
        <v>64.941552000000016</v>
      </c>
      <c r="J93" s="79">
        <f t="shared" si="36"/>
        <v>72.880286666666677</v>
      </c>
      <c r="K93" s="79">
        <f t="shared" si="13"/>
        <v>0.5850282333333332</v>
      </c>
      <c r="L93" s="1"/>
    </row>
    <row r="94" spans="1:12" x14ac:dyDescent="0.25">
      <c r="A94">
        <f t="shared" si="26"/>
        <v>2</v>
      </c>
      <c r="B94" s="74">
        <v>83</v>
      </c>
      <c r="C94" s="5">
        <v>43557</v>
      </c>
      <c r="D94" s="2">
        <v>65.417599999999993</v>
      </c>
      <c r="E94" s="2">
        <v>73.496700000000004</v>
      </c>
      <c r="F94" s="2">
        <v>0.58900300000000005</v>
      </c>
      <c r="G94" s="1">
        <v>1</v>
      </c>
      <c r="H94" s="1">
        <v>1</v>
      </c>
      <c r="I94" s="79">
        <f t="shared" si="12"/>
        <v>64.919672000000006</v>
      </c>
      <c r="J94" s="79">
        <f t="shared" si="36"/>
        <v>72.842159999999993</v>
      </c>
      <c r="K94" s="79">
        <f t="shared" si="13"/>
        <v>0.58505740000000006</v>
      </c>
      <c r="L94" s="1"/>
    </row>
    <row r="95" spans="1:12" x14ac:dyDescent="0.25">
      <c r="A95">
        <f t="shared" si="26"/>
        <v>3</v>
      </c>
      <c r="B95" s="74">
        <v>84</v>
      </c>
      <c r="C95" s="5">
        <v>43558</v>
      </c>
      <c r="D95" s="2">
        <v>65.4726</v>
      </c>
      <c r="E95" s="2">
        <v>73.316199999999995</v>
      </c>
      <c r="F95" s="2">
        <v>0.58785699999999996</v>
      </c>
      <c r="G95" s="1">
        <v>1</v>
      </c>
      <c r="H95" s="1">
        <v>1</v>
      </c>
      <c r="I95" s="79">
        <f t="shared" si="12"/>
        <v>64.899991999999997</v>
      </c>
      <c r="J95" s="79">
        <f t="shared" si="36"/>
        <v>72.839173333333335</v>
      </c>
      <c r="K95" s="79">
        <f t="shared" si="13"/>
        <v>0.58504836666666671</v>
      </c>
      <c r="L95" s="1"/>
    </row>
    <row r="96" spans="1:12" x14ac:dyDescent="0.25">
      <c r="A96">
        <f t="shared" si="26"/>
        <v>4</v>
      </c>
      <c r="B96" s="74">
        <v>85</v>
      </c>
      <c r="C96" s="5">
        <v>43559</v>
      </c>
      <c r="D96" s="2">
        <v>65.163899999999998</v>
      </c>
      <c r="E96" s="2">
        <v>73.172499999999999</v>
      </c>
      <c r="F96" s="2">
        <v>0.58414100000000002</v>
      </c>
      <c r="G96" s="1">
        <v>1</v>
      </c>
      <c r="H96" s="1">
        <v>1</v>
      </c>
      <c r="I96" s="79">
        <f t="shared" si="12"/>
        <v>64.867964000000001</v>
      </c>
      <c r="J96" s="79">
        <f t="shared" si="36"/>
        <v>72.850706666666653</v>
      </c>
      <c r="K96" s="79">
        <f t="shared" si="13"/>
        <v>0.58492283333333328</v>
      </c>
      <c r="L96" s="1"/>
    </row>
    <row r="97" spans="1:12" x14ac:dyDescent="0.25">
      <c r="A97">
        <f t="shared" si="26"/>
        <v>5</v>
      </c>
      <c r="B97" s="74">
        <v>86</v>
      </c>
      <c r="C97" s="5">
        <v>43560</v>
      </c>
      <c r="D97" s="2">
        <v>65.328100000000006</v>
      </c>
      <c r="E97" s="2">
        <v>73.422300000000007</v>
      </c>
      <c r="F97" s="2">
        <v>0.58645499999999995</v>
      </c>
      <c r="G97" s="1">
        <v>1</v>
      </c>
      <c r="H97" s="1">
        <v>1</v>
      </c>
      <c r="I97" s="79">
        <f t="shared" si="12"/>
        <v>64.842503999999991</v>
      </c>
      <c r="J97" s="79">
        <f t="shared" si="36"/>
        <v>72.882933333333327</v>
      </c>
      <c r="K97" s="79">
        <f t="shared" si="13"/>
        <v>0.58487126666666667</v>
      </c>
      <c r="L97" s="1"/>
    </row>
    <row r="98" spans="1:12" x14ac:dyDescent="0.25">
      <c r="A98">
        <f t="shared" si="26"/>
        <v>6</v>
      </c>
      <c r="B98" s="74">
        <v>87</v>
      </c>
      <c r="C98" s="5">
        <v>43561</v>
      </c>
      <c r="D98" s="2">
        <v>65.407200000000003</v>
      </c>
      <c r="E98" s="2">
        <v>73.4392</v>
      </c>
      <c r="F98" s="2">
        <v>0.58553500000000003</v>
      </c>
      <c r="G98" s="1">
        <v>1</v>
      </c>
      <c r="H98" s="1">
        <v>1</v>
      </c>
      <c r="I98" s="79">
        <f t="shared" si="12"/>
        <v>64.815740000000005</v>
      </c>
      <c r="J98" s="79">
        <f t="shared" si="36"/>
        <v>72.926413333333329</v>
      </c>
      <c r="K98" s="79">
        <f t="shared" si="13"/>
        <v>0.58476316666666672</v>
      </c>
      <c r="L98" s="1"/>
    </row>
    <row r="99" spans="1:12" x14ac:dyDescent="0.25">
      <c r="A99">
        <f t="shared" si="26"/>
        <v>7</v>
      </c>
      <c r="B99" s="74">
        <v>88</v>
      </c>
      <c r="C99" s="5">
        <v>43562</v>
      </c>
      <c r="D99" s="2">
        <f t="shared" ref="D99:D100" si="40">D98</f>
        <v>65.407200000000003</v>
      </c>
      <c r="E99" s="2">
        <f t="shared" ref="E99:E100" si="41">E98</f>
        <v>73.4392</v>
      </c>
      <c r="F99" s="2">
        <f t="shared" ref="F99:F100" si="42">F98</f>
        <v>0.58553500000000003</v>
      </c>
      <c r="G99" s="1">
        <v>1</v>
      </c>
      <c r="H99" s="1">
        <v>0</v>
      </c>
      <c r="I99" s="79">
        <f t="shared" si="12"/>
        <v>64.801332000000002</v>
      </c>
      <c r="J99" s="79">
        <f t="shared" si="36"/>
        <v>72.983026666666674</v>
      </c>
      <c r="K99" s="79">
        <f t="shared" si="13"/>
        <v>0.58460386666666664</v>
      </c>
      <c r="L99" s="1"/>
    </row>
    <row r="100" spans="1:12" x14ac:dyDescent="0.25">
      <c r="A100">
        <f t="shared" si="26"/>
        <v>1</v>
      </c>
      <c r="B100" s="74">
        <v>89</v>
      </c>
      <c r="C100" s="5">
        <v>43563</v>
      </c>
      <c r="D100" s="2">
        <f t="shared" si="40"/>
        <v>65.407200000000003</v>
      </c>
      <c r="E100" s="2">
        <f t="shared" si="41"/>
        <v>73.4392</v>
      </c>
      <c r="F100" s="2">
        <f t="shared" si="42"/>
        <v>0.58553500000000003</v>
      </c>
      <c r="G100" s="1">
        <v>1</v>
      </c>
      <c r="H100" s="1">
        <v>0</v>
      </c>
      <c r="I100" s="79">
        <f t="shared" si="12"/>
        <v>64.794060000000002</v>
      </c>
      <c r="J100" s="79">
        <f t="shared" si="36"/>
        <v>73.039640000000006</v>
      </c>
      <c r="K100" s="79">
        <f t="shared" si="13"/>
        <v>0.58444456666666667</v>
      </c>
      <c r="L100" s="1"/>
    </row>
    <row r="101" spans="1:12" x14ac:dyDescent="0.25">
      <c r="A101">
        <f t="shared" si="26"/>
        <v>2</v>
      </c>
      <c r="B101" s="74">
        <v>90</v>
      </c>
      <c r="C101" s="5">
        <v>43564</v>
      </c>
      <c r="D101" s="2">
        <v>65.349800000000002</v>
      </c>
      <c r="E101" s="2">
        <v>73.361699999999999</v>
      </c>
      <c r="F101" s="2">
        <v>0.58622799999999997</v>
      </c>
      <c r="G101" s="1">
        <v>1</v>
      </c>
      <c r="H101" s="1">
        <v>1</v>
      </c>
      <c r="I101" s="79">
        <f t="shared" ref="I101:I164" si="43">AVERAGE(D77:D101)</f>
        <v>64.791968000000011</v>
      </c>
      <c r="J101" s="79">
        <f t="shared" si="36"/>
        <v>73.091086666666669</v>
      </c>
      <c r="K101" s="79">
        <f t="shared" si="13"/>
        <v>0.58430836666666663</v>
      </c>
      <c r="L101" s="1"/>
    </row>
    <row r="102" spans="1:12" x14ac:dyDescent="0.25">
      <c r="A102">
        <f t="shared" si="26"/>
        <v>3</v>
      </c>
      <c r="B102" s="74">
        <v>91</v>
      </c>
      <c r="C102" s="5">
        <v>43565</v>
      </c>
      <c r="D102" s="2">
        <v>64.776600000000002</v>
      </c>
      <c r="E102" s="2">
        <v>72.970799999999997</v>
      </c>
      <c r="F102" s="2">
        <v>0.58218300000000001</v>
      </c>
      <c r="G102" s="1">
        <v>1</v>
      </c>
      <c r="H102" s="1">
        <v>1</v>
      </c>
      <c r="I102" s="79">
        <f t="shared" si="43"/>
        <v>64.766228000000012</v>
      </c>
      <c r="J102" s="79">
        <f t="shared" si="36"/>
        <v>73.094280000000012</v>
      </c>
      <c r="K102" s="79">
        <f t="shared" si="13"/>
        <v>0.5840373333333333</v>
      </c>
      <c r="L102" s="1"/>
    </row>
    <row r="103" spans="1:12" x14ac:dyDescent="0.25">
      <c r="A103">
        <f t="shared" si="26"/>
        <v>4</v>
      </c>
      <c r="B103" s="74">
        <v>92</v>
      </c>
      <c r="C103" s="5">
        <v>43566</v>
      </c>
      <c r="D103" s="2">
        <v>64.737300000000005</v>
      </c>
      <c r="E103" s="2">
        <v>72.945999999999998</v>
      </c>
      <c r="F103" s="2">
        <v>0.58245800000000003</v>
      </c>
      <c r="G103" s="1">
        <v>1</v>
      </c>
      <c r="H103" s="1">
        <v>1</v>
      </c>
      <c r="I103" s="79">
        <f t="shared" si="43"/>
        <v>64.738916000000003</v>
      </c>
      <c r="J103" s="79">
        <f t="shared" si="36"/>
        <v>73.118626666666671</v>
      </c>
      <c r="K103" s="79">
        <f t="shared" si="13"/>
        <v>0.58365356666666668</v>
      </c>
      <c r="L103" s="1"/>
    </row>
    <row r="104" spans="1:12" x14ac:dyDescent="0.25">
      <c r="A104">
        <f t="shared" si="26"/>
        <v>5</v>
      </c>
      <c r="B104" s="74">
        <v>93</v>
      </c>
      <c r="C104" s="5">
        <v>43567</v>
      </c>
      <c r="D104" s="2">
        <v>64.399100000000004</v>
      </c>
      <c r="E104" s="2">
        <v>72.655100000000004</v>
      </c>
      <c r="F104" s="2">
        <v>0.57941500000000001</v>
      </c>
      <c r="G104" s="1">
        <v>1</v>
      </c>
      <c r="H104" s="1">
        <v>1</v>
      </c>
      <c r="I104" s="79">
        <f t="shared" si="43"/>
        <v>64.698076</v>
      </c>
      <c r="J104" s="79">
        <f t="shared" si="36"/>
        <v>73.11442000000001</v>
      </c>
      <c r="K104" s="79">
        <f t="shared" si="13"/>
        <v>0.58328393333333339</v>
      </c>
      <c r="L104" s="1"/>
    </row>
    <row r="105" spans="1:12" x14ac:dyDescent="0.25">
      <c r="A105">
        <f t="shared" si="26"/>
        <v>6</v>
      </c>
      <c r="B105" s="74">
        <v>94</v>
      </c>
      <c r="C105" s="5">
        <v>43568</v>
      </c>
      <c r="D105" s="2">
        <v>64.517099999999999</v>
      </c>
      <c r="E105" s="2">
        <v>72.839799999999997</v>
      </c>
      <c r="F105" s="2">
        <v>0.57638</v>
      </c>
      <c r="G105" s="1">
        <v>1</v>
      </c>
      <c r="H105" s="1">
        <v>1</v>
      </c>
      <c r="I105" s="79">
        <f t="shared" si="43"/>
        <v>64.691984000000005</v>
      </c>
      <c r="J105" s="79">
        <f t="shared" si="36"/>
        <v>73.111180000000019</v>
      </c>
      <c r="K105" s="79">
        <f t="shared" si="13"/>
        <v>0.58286476666666676</v>
      </c>
      <c r="L105" s="1"/>
    </row>
    <row r="106" spans="1:12" x14ac:dyDescent="0.25">
      <c r="A106">
        <f t="shared" si="26"/>
        <v>7</v>
      </c>
      <c r="B106" s="74">
        <v>95</v>
      </c>
      <c r="C106" s="5">
        <v>43569</v>
      </c>
      <c r="D106" s="2">
        <f t="shared" ref="D106:D107" si="44">D105</f>
        <v>64.517099999999999</v>
      </c>
      <c r="E106" s="2">
        <f t="shared" ref="E106:E107" si="45">E105</f>
        <v>72.839799999999997</v>
      </c>
      <c r="F106" s="2">
        <f t="shared" ref="F106:F107" si="46">F105</f>
        <v>0.57638</v>
      </c>
      <c r="G106" s="1">
        <v>1</v>
      </c>
      <c r="H106" s="1">
        <v>0</v>
      </c>
      <c r="I106" s="79">
        <f t="shared" si="43"/>
        <v>64.7</v>
      </c>
      <c r="J106" s="79">
        <f t="shared" si="36"/>
        <v>73.11896666666668</v>
      </c>
      <c r="K106" s="79">
        <f t="shared" ref="K106:K169" si="47">AVERAGE((F77:F106))</f>
        <v>0.58256113333333348</v>
      </c>
      <c r="L106" s="1"/>
    </row>
    <row r="107" spans="1:12" x14ac:dyDescent="0.25">
      <c r="A107">
        <f t="shared" si="26"/>
        <v>1</v>
      </c>
      <c r="B107" s="74">
        <v>96</v>
      </c>
      <c r="C107" s="5">
        <v>43570</v>
      </c>
      <c r="D107" s="2">
        <f t="shared" si="44"/>
        <v>64.517099999999999</v>
      </c>
      <c r="E107" s="2">
        <f t="shared" si="45"/>
        <v>72.839799999999997</v>
      </c>
      <c r="F107" s="2">
        <f t="shared" si="46"/>
        <v>0.57638</v>
      </c>
      <c r="G107" s="1">
        <v>1</v>
      </c>
      <c r="H107" s="1">
        <v>0</v>
      </c>
      <c r="I107" s="79">
        <f t="shared" si="43"/>
        <v>64.709472000000005</v>
      </c>
      <c r="J107" s="79">
        <f t="shared" si="36"/>
        <v>73.126753333333326</v>
      </c>
      <c r="K107" s="79">
        <f t="shared" si="47"/>
        <v>0.58225210000000016</v>
      </c>
      <c r="L107" s="1"/>
    </row>
    <row r="108" spans="1:12" x14ac:dyDescent="0.25">
      <c r="A108">
        <f t="shared" si="26"/>
        <v>2</v>
      </c>
      <c r="B108" s="74">
        <v>97</v>
      </c>
      <c r="C108" s="5">
        <v>43571</v>
      </c>
      <c r="D108" s="2">
        <v>64.246899999999997</v>
      </c>
      <c r="E108" s="2">
        <v>72.701800000000006</v>
      </c>
      <c r="F108" s="2">
        <v>0.57406900000000005</v>
      </c>
      <c r="G108" s="1">
        <v>1</v>
      </c>
      <c r="H108" s="1">
        <v>1</v>
      </c>
      <c r="I108" s="79">
        <f t="shared" si="43"/>
        <v>64.729668000000004</v>
      </c>
      <c r="J108" s="79">
        <f t="shared" si="36"/>
        <v>73.125340000000008</v>
      </c>
      <c r="K108" s="79">
        <f t="shared" si="47"/>
        <v>0.58186603333333353</v>
      </c>
      <c r="L108" s="1"/>
    </row>
    <row r="109" spans="1:12" x14ac:dyDescent="0.25">
      <c r="A109">
        <f t="shared" si="26"/>
        <v>3</v>
      </c>
      <c r="B109" s="74">
        <v>98</v>
      </c>
      <c r="C109" s="5">
        <v>43572</v>
      </c>
      <c r="D109" s="2">
        <v>64.242199999999997</v>
      </c>
      <c r="E109" s="2">
        <v>72.651499999999999</v>
      </c>
      <c r="F109" s="2">
        <v>0.57397500000000001</v>
      </c>
      <c r="G109" s="1">
        <v>1</v>
      </c>
      <c r="H109" s="1">
        <v>1</v>
      </c>
      <c r="I109" s="79">
        <f t="shared" si="43"/>
        <v>64.748536000000001</v>
      </c>
      <c r="J109" s="79">
        <f t="shared" si="36"/>
        <v>73.068993333333339</v>
      </c>
      <c r="K109" s="79">
        <f t="shared" si="47"/>
        <v>0.58147683333333355</v>
      </c>
      <c r="L109" s="1"/>
    </row>
    <row r="110" spans="1:12" x14ac:dyDescent="0.25">
      <c r="A110">
        <f t="shared" si="26"/>
        <v>4</v>
      </c>
      <c r="B110" s="74">
        <v>99</v>
      </c>
      <c r="C110" s="5">
        <v>43573</v>
      </c>
      <c r="D110" s="2">
        <v>63.945</v>
      </c>
      <c r="E110" s="2">
        <v>72.360200000000006</v>
      </c>
      <c r="F110" s="2">
        <v>0.57081000000000004</v>
      </c>
      <c r="G110" s="1">
        <v>1</v>
      </c>
      <c r="H110" s="1">
        <v>1</v>
      </c>
      <c r="I110" s="79">
        <f t="shared" si="43"/>
        <v>64.755516</v>
      </c>
      <c r="J110" s="79">
        <f t="shared" si="36"/>
        <v>73.005259999999993</v>
      </c>
      <c r="K110" s="79">
        <f t="shared" si="47"/>
        <v>0.58117326666666702</v>
      </c>
      <c r="L110" s="1"/>
    </row>
    <row r="111" spans="1:12" x14ac:dyDescent="0.25">
      <c r="A111">
        <f t="shared" si="26"/>
        <v>5</v>
      </c>
      <c r="B111" s="74">
        <v>100</v>
      </c>
      <c r="C111" s="5">
        <v>43574</v>
      </c>
      <c r="D111" s="2">
        <v>64.068799999999996</v>
      </c>
      <c r="E111" s="2">
        <v>72.244</v>
      </c>
      <c r="F111" s="2">
        <v>0.57273300000000005</v>
      </c>
      <c r="G111" s="1">
        <v>1</v>
      </c>
      <c r="H111" s="1">
        <v>1</v>
      </c>
      <c r="I111" s="79">
        <f t="shared" si="43"/>
        <v>64.767448000000002</v>
      </c>
      <c r="J111" s="79">
        <f t="shared" si="36"/>
        <v>72.943359999999998</v>
      </c>
      <c r="K111" s="79">
        <f t="shared" si="47"/>
        <v>0.58099603333333349</v>
      </c>
      <c r="L111" s="1"/>
    </row>
    <row r="112" spans="1:12" x14ac:dyDescent="0.25">
      <c r="A112">
        <f t="shared" si="26"/>
        <v>6</v>
      </c>
      <c r="B112" s="74">
        <v>101</v>
      </c>
      <c r="C112" s="5">
        <v>43575</v>
      </c>
      <c r="D112" s="2">
        <v>63.9602</v>
      </c>
      <c r="E112" s="2">
        <v>71.923199999999994</v>
      </c>
      <c r="F112" s="2">
        <v>0.57148100000000002</v>
      </c>
      <c r="G112" s="1">
        <v>1</v>
      </c>
      <c r="H112" s="1">
        <v>1</v>
      </c>
      <c r="I112" s="79">
        <f t="shared" si="43"/>
        <v>64.74588399999999</v>
      </c>
      <c r="J112" s="79">
        <f t="shared" si="36"/>
        <v>72.843419999999981</v>
      </c>
      <c r="K112" s="79">
        <f t="shared" si="47"/>
        <v>0.58083976666666681</v>
      </c>
      <c r="L112" s="1"/>
    </row>
    <row r="113" spans="1:12" x14ac:dyDescent="0.25">
      <c r="A113">
        <f t="shared" si="26"/>
        <v>7</v>
      </c>
      <c r="B113" s="74">
        <v>102</v>
      </c>
      <c r="C113" s="5">
        <v>43576</v>
      </c>
      <c r="D113" s="2">
        <f t="shared" ref="D113:D114" si="48">D112</f>
        <v>63.9602</v>
      </c>
      <c r="E113" s="2">
        <f t="shared" ref="E113:E114" si="49">E112</f>
        <v>71.923199999999994</v>
      </c>
      <c r="F113" s="2">
        <f t="shared" ref="F113:F114" si="50">F112</f>
        <v>0.57148100000000002</v>
      </c>
      <c r="G113" s="1">
        <v>1</v>
      </c>
      <c r="H113" s="1">
        <v>0</v>
      </c>
      <c r="I113" s="79">
        <f t="shared" si="43"/>
        <v>64.737560000000002</v>
      </c>
      <c r="J113" s="79">
        <f t="shared" si="36"/>
        <v>72.742353333333327</v>
      </c>
      <c r="K113" s="79">
        <f t="shared" si="47"/>
        <v>0.58062853333333331</v>
      </c>
      <c r="L113" s="1"/>
    </row>
    <row r="114" spans="1:12" x14ac:dyDescent="0.25">
      <c r="A114">
        <f t="shared" si="26"/>
        <v>1</v>
      </c>
      <c r="B114" s="74">
        <v>103</v>
      </c>
      <c r="C114" s="5">
        <v>43577</v>
      </c>
      <c r="D114" s="2">
        <f t="shared" si="48"/>
        <v>63.9602</v>
      </c>
      <c r="E114" s="2">
        <f t="shared" si="49"/>
        <v>71.923199999999994</v>
      </c>
      <c r="F114" s="2">
        <f t="shared" si="50"/>
        <v>0.57148100000000002</v>
      </c>
      <c r="G114" s="1">
        <v>1</v>
      </c>
      <c r="H114" s="1">
        <v>0</v>
      </c>
      <c r="I114" s="79">
        <f t="shared" si="43"/>
        <v>64.712267999999995</v>
      </c>
      <c r="J114" s="79">
        <f t="shared" si="36"/>
        <v>72.641286666666659</v>
      </c>
      <c r="K114" s="79">
        <f t="shared" si="47"/>
        <v>0.58049216666666659</v>
      </c>
      <c r="L114" s="1"/>
    </row>
    <row r="115" spans="1:12" x14ac:dyDescent="0.25">
      <c r="A115">
        <f t="shared" si="26"/>
        <v>2</v>
      </c>
      <c r="B115" s="74">
        <v>104</v>
      </c>
      <c r="C115" s="5">
        <v>43578</v>
      </c>
      <c r="D115" s="2">
        <v>63.786000000000001</v>
      </c>
      <c r="E115" s="2">
        <v>71.721000000000004</v>
      </c>
      <c r="F115" s="2">
        <v>0.56994999999999996</v>
      </c>
      <c r="G115" s="1">
        <v>1</v>
      </c>
      <c r="H115" s="1">
        <v>1</v>
      </c>
      <c r="I115" s="79">
        <f t="shared" si="43"/>
        <v>64.671660000000003</v>
      </c>
      <c r="J115" s="79">
        <f t="shared" si="36"/>
        <v>72.52673999999999</v>
      </c>
      <c r="K115" s="79">
        <f t="shared" si="47"/>
        <v>0.58030476666666664</v>
      </c>
      <c r="L115" s="1"/>
    </row>
    <row r="116" spans="1:12" x14ac:dyDescent="0.25">
      <c r="A116">
        <f t="shared" si="26"/>
        <v>3</v>
      </c>
      <c r="B116" s="74">
        <v>105</v>
      </c>
      <c r="C116" s="5">
        <v>43579</v>
      </c>
      <c r="D116" s="2">
        <v>63.790599999999998</v>
      </c>
      <c r="E116" s="2">
        <v>71.7453</v>
      </c>
      <c r="F116" s="2">
        <v>0.57034799999999997</v>
      </c>
      <c r="G116" s="1">
        <v>1</v>
      </c>
      <c r="H116" s="1">
        <v>1</v>
      </c>
      <c r="I116" s="79">
        <f t="shared" si="43"/>
        <v>64.633896000000007</v>
      </c>
      <c r="J116" s="79">
        <f t="shared" si="36"/>
        <v>72.418979999999976</v>
      </c>
      <c r="K116" s="79">
        <f t="shared" si="47"/>
        <v>0.58013063333333326</v>
      </c>
      <c r="L116" s="1"/>
    </row>
    <row r="117" spans="1:12" x14ac:dyDescent="0.25">
      <c r="A117">
        <f t="shared" si="26"/>
        <v>4</v>
      </c>
      <c r="B117" s="74">
        <v>106</v>
      </c>
      <c r="C117" s="5">
        <v>43580</v>
      </c>
      <c r="D117" s="2">
        <v>63.979799999999997</v>
      </c>
      <c r="E117" s="2">
        <v>71.715000000000003</v>
      </c>
      <c r="F117" s="2">
        <v>0.57214200000000004</v>
      </c>
      <c r="G117" s="1">
        <v>1</v>
      </c>
      <c r="H117" s="1">
        <v>1</v>
      </c>
      <c r="I117" s="79">
        <f t="shared" si="43"/>
        <v>64.603700000000003</v>
      </c>
      <c r="J117" s="79">
        <f t="shared" si="36"/>
        <v>72.335259999999991</v>
      </c>
      <c r="K117" s="79">
        <f t="shared" si="47"/>
        <v>0.57967010000000008</v>
      </c>
      <c r="L117" s="1"/>
    </row>
    <row r="118" spans="1:12" x14ac:dyDescent="0.25">
      <c r="A118">
        <f t="shared" si="26"/>
        <v>5</v>
      </c>
      <c r="B118" s="74">
        <v>107</v>
      </c>
      <c r="C118" s="5">
        <v>43581</v>
      </c>
      <c r="D118" s="2">
        <v>64.679400000000001</v>
      </c>
      <c r="E118" s="2">
        <v>72.111099999999993</v>
      </c>
      <c r="F118" s="2">
        <v>0.57813999999999999</v>
      </c>
      <c r="G118" s="1">
        <v>1</v>
      </c>
      <c r="H118" s="1">
        <v>1</v>
      </c>
      <c r="I118" s="79">
        <f t="shared" si="43"/>
        <v>64.601488000000003</v>
      </c>
      <c r="J118" s="79">
        <f t="shared" si="36"/>
        <v>72.279600000000002</v>
      </c>
      <c r="K118" s="79">
        <f t="shared" si="47"/>
        <v>0.57952296666666681</v>
      </c>
      <c r="L118" s="1"/>
    </row>
    <row r="119" spans="1:12" x14ac:dyDescent="0.25">
      <c r="A119">
        <f t="shared" si="26"/>
        <v>6</v>
      </c>
      <c r="B119" s="74">
        <v>108</v>
      </c>
      <c r="C119" s="5">
        <v>43582</v>
      </c>
      <c r="D119" s="2">
        <v>64.705299999999994</v>
      </c>
      <c r="E119" s="2">
        <v>72.088200000000001</v>
      </c>
      <c r="F119" s="2">
        <v>0.579511</v>
      </c>
      <c r="G119" s="1">
        <v>1</v>
      </c>
      <c r="H119" s="1">
        <v>1</v>
      </c>
      <c r="I119" s="79">
        <f t="shared" si="43"/>
        <v>64.572996000000018</v>
      </c>
      <c r="J119" s="79">
        <f t="shared" si="36"/>
        <v>72.241806666666662</v>
      </c>
      <c r="K119" s="79">
        <f t="shared" si="47"/>
        <v>0.57937006666666668</v>
      </c>
      <c r="L119" s="1"/>
    </row>
    <row r="120" spans="1:12" x14ac:dyDescent="0.25">
      <c r="A120">
        <f t="shared" si="26"/>
        <v>7</v>
      </c>
      <c r="B120" s="74">
        <v>109</v>
      </c>
      <c r="C120" s="5">
        <v>43583</v>
      </c>
      <c r="D120" s="2">
        <f t="shared" ref="D120:D121" si="51">D119</f>
        <v>64.705299999999994</v>
      </c>
      <c r="E120" s="2">
        <f t="shared" ref="E120:E121" si="52">E119</f>
        <v>72.088200000000001</v>
      </c>
      <c r="F120" s="2">
        <f t="shared" ref="F120:F121" si="53">F119</f>
        <v>0.579511</v>
      </c>
      <c r="G120" s="1">
        <v>1</v>
      </c>
      <c r="H120" s="1">
        <v>0</v>
      </c>
      <c r="I120" s="79">
        <f t="shared" si="43"/>
        <v>64.542304000000016</v>
      </c>
      <c r="J120" s="79">
        <f t="shared" si="36"/>
        <v>72.191700000000012</v>
      </c>
      <c r="K120" s="79">
        <f t="shared" si="47"/>
        <v>0.57906733333333338</v>
      </c>
      <c r="L120" s="1"/>
    </row>
    <row r="121" spans="1:12" x14ac:dyDescent="0.25">
      <c r="A121">
        <f t="shared" si="26"/>
        <v>1</v>
      </c>
      <c r="B121" s="74">
        <v>110</v>
      </c>
      <c r="C121" s="5">
        <v>43584</v>
      </c>
      <c r="D121" s="2">
        <f t="shared" si="51"/>
        <v>64.705299999999994</v>
      </c>
      <c r="E121" s="2">
        <f t="shared" si="52"/>
        <v>72.088200000000001</v>
      </c>
      <c r="F121" s="2">
        <f t="shared" si="53"/>
        <v>0.579511</v>
      </c>
      <c r="G121" s="1">
        <v>1</v>
      </c>
      <c r="H121" s="1">
        <v>0</v>
      </c>
      <c r="I121" s="79">
        <f t="shared" si="43"/>
        <v>64.523960000000031</v>
      </c>
      <c r="J121" s="79">
        <f t="shared" si="36"/>
        <v>72.141593333333333</v>
      </c>
      <c r="K121" s="79">
        <f t="shared" si="47"/>
        <v>0.5789076666666666</v>
      </c>
      <c r="L121" s="1"/>
    </row>
    <row r="122" spans="1:12" x14ac:dyDescent="0.25">
      <c r="A122">
        <f t="shared" si="26"/>
        <v>2</v>
      </c>
      <c r="B122" s="74">
        <v>111</v>
      </c>
      <c r="C122" s="5">
        <v>43585</v>
      </c>
      <c r="D122" s="2">
        <v>64.691699999999997</v>
      </c>
      <c r="E122" s="2">
        <v>72.202399999999997</v>
      </c>
      <c r="F122" s="2">
        <v>0.57892299999999997</v>
      </c>
      <c r="G122" s="1">
        <v>1</v>
      </c>
      <c r="H122" s="1">
        <v>1</v>
      </c>
      <c r="I122" s="79">
        <f t="shared" si="43"/>
        <v>64.498504000000025</v>
      </c>
      <c r="J122" s="79">
        <f t="shared" si="36"/>
        <v>72.099100000000007</v>
      </c>
      <c r="K122" s="79">
        <f t="shared" si="47"/>
        <v>0.57872839999999992</v>
      </c>
      <c r="L122" s="1"/>
    </row>
    <row r="123" spans="1:12" x14ac:dyDescent="0.25">
      <c r="A123">
        <f t="shared" si="26"/>
        <v>3</v>
      </c>
      <c r="B123" s="74">
        <v>112</v>
      </c>
      <c r="C123" s="5">
        <v>43586</v>
      </c>
      <c r="D123" s="2">
        <v>64.631399999999999</v>
      </c>
      <c r="E123" s="2">
        <v>72.309600000000003</v>
      </c>
      <c r="F123" s="2">
        <v>0.58059099999999997</v>
      </c>
      <c r="G123" s="1">
        <v>1</v>
      </c>
      <c r="H123" s="1">
        <v>1</v>
      </c>
      <c r="I123" s="79">
        <f t="shared" si="43"/>
        <v>64.467472000000029</v>
      </c>
      <c r="J123" s="79">
        <f t="shared" si="36"/>
        <v>72.072953333333345</v>
      </c>
      <c r="K123" s="79">
        <f t="shared" si="47"/>
        <v>0.57860473333333329</v>
      </c>
      <c r="L123" s="1"/>
    </row>
    <row r="124" spans="1:12" x14ac:dyDescent="0.25">
      <c r="A124">
        <f t="shared" si="26"/>
        <v>4</v>
      </c>
      <c r="B124" s="74">
        <v>113</v>
      </c>
      <c r="C124" s="5">
        <v>43587</v>
      </c>
      <c r="D124" s="2">
        <f t="shared" ref="D124:D128" si="54">D123</f>
        <v>64.631399999999999</v>
      </c>
      <c r="E124" s="2">
        <f t="shared" ref="E124:E128" si="55">E123</f>
        <v>72.309600000000003</v>
      </c>
      <c r="F124" s="2">
        <f t="shared" ref="F124:F128" si="56">F123</f>
        <v>0.58059099999999997</v>
      </c>
      <c r="G124" s="1">
        <v>1</v>
      </c>
      <c r="H124" s="1">
        <v>0</v>
      </c>
      <c r="I124" s="79">
        <f t="shared" si="43"/>
        <v>64.436440000000019</v>
      </c>
      <c r="J124" s="79">
        <f t="shared" si="36"/>
        <v>72.050160000000005</v>
      </c>
      <c r="K124" s="79">
        <f t="shared" si="47"/>
        <v>0.57832433333333322</v>
      </c>
      <c r="L124" s="1"/>
    </row>
    <row r="125" spans="1:12" x14ac:dyDescent="0.25">
      <c r="A125">
        <f t="shared" si="26"/>
        <v>5</v>
      </c>
      <c r="B125" s="74">
        <v>114</v>
      </c>
      <c r="C125" s="5">
        <v>43588</v>
      </c>
      <c r="D125" s="2">
        <f t="shared" si="54"/>
        <v>64.631399999999999</v>
      </c>
      <c r="E125" s="2">
        <f t="shared" si="55"/>
        <v>72.309600000000003</v>
      </c>
      <c r="F125" s="2">
        <f t="shared" si="56"/>
        <v>0.58059099999999997</v>
      </c>
      <c r="G125" s="1">
        <v>1</v>
      </c>
      <c r="H125" s="1">
        <v>0</v>
      </c>
      <c r="I125" s="79">
        <f t="shared" si="43"/>
        <v>64.405408000000023</v>
      </c>
      <c r="J125" s="79">
        <f t="shared" si="36"/>
        <v>72.046786666666677</v>
      </c>
      <c r="K125" s="79">
        <f t="shared" si="47"/>
        <v>0.57808213333333325</v>
      </c>
      <c r="L125" s="1"/>
    </row>
    <row r="126" spans="1:12" x14ac:dyDescent="0.25">
      <c r="A126">
        <f t="shared" si="26"/>
        <v>6</v>
      </c>
      <c r="B126" s="74">
        <v>115</v>
      </c>
      <c r="C126" s="5">
        <v>43589</v>
      </c>
      <c r="D126" s="2">
        <f t="shared" si="54"/>
        <v>64.631399999999999</v>
      </c>
      <c r="E126" s="2">
        <f t="shared" si="55"/>
        <v>72.309600000000003</v>
      </c>
      <c r="F126" s="2">
        <f t="shared" si="56"/>
        <v>0.58059099999999997</v>
      </c>
      <c r="G126" s="1">
        <v>1</v>
      </c>
      <c r="H126" s="1">
        <v>0</v>
      </c>
      <c r="I126" s="79">
        <f t="shared" si="43"/>
        <v>64.376672000000013</v>
      </c>
      <c r="J126" s="79">
        <f t="shared" si="36"/>
        <v>72.05116000000001</v>
      </c>
      <c r="K126" s="79">
        <f t="shared" si="47"/>
        <v>0.57796379999999981</v>
      </c>
      <c r="L126" s="1"/>
    </row>
    <row r="127" spans="1:12" x14ac:dyDescent="0.25">
      <c r="A127">
        <f t="shared" si="26"/>
        <v>7</v>
      </c>
      <c r="B127" s="74">
        <v>116</v>
      </c>
      <c r="C127" s="5">
        <v>43590</v>
      </c>
      <c r="D127" s="2">
        <f t="shared" si="54"/>
        <v>64.631399999999999</v>
      </c>
      <c r="E127" s="2">
        <f t="shared" si="55"/>
        <v>72.309600000000003</v>
      </c>
      <c r="F127" s="2">
        <f t="shared" si="56"/>
        <v>0.58059099999999997</v>
      </c>
      <c r="G127" s="1">
        <v>1</v>
      </c>
      <c r="H127" s="1">
        <v>0</v>
      </c>
      <c r="I127" s="79">
        <f t="shared" si="43"/>
        <v>64.370864000000026</v>
      </c>
      <c r="J127" s="79">
        <f t="shared" si="36"/>
        <v>72.076920000000015</v>
      </c>
      <c r="K127" s="79">
        <f t="shared" si="47"/>
        <v>0.57776833333333322</v>
      </c>
      <c r="L127" s="1"/>
    </row>
    <row r="128" spans="1:12" x14ac:dyDescent="0.25">
      <c r="A128">
        <f t="shared" si="26"/>
        <v>1</v>
      </c>
      <c r="B128" s="74">
        <v>117</v>
      </c>
      <c r="C128" s="5">
        <v>43591</v>
      </c>
      <c r="D128" s="2">
        <f t="shared" si="54"/>
        <v>64.631399999999999</v>
      </c>
      <c r="E128" s="2">
        <f t="shared" si="55"/>
        <v>72.309600000000003</v>
      </c>
      <c r="F128" s="2">
        <f t="shared" si="56"/>
        <v>0.58059099999999997</v>
      </c>
      <c r="G128" s="1">
        <v>1</v>
      </c>
      <c r="H128" s="1">
        <v>0</v>
      </c>
      <c r="I128" s="79">
        <f t="shared" si="43"/>
        <v>64.366628000000006</v>
      </c>
      <c r="J128" s="79">
        <f t="shared" si="36"/>
        <v>72.102680000000021</v>
      </c>
      <c r="K128" s="79">
        <f t="shared" si="47"/>
        <v>0.57760353333333314</v>
      </c>
      <c r="L128" s="1"/>
    </row>
    <row r="129" spans="1:12" x14ac:dyDescent="0.25">
      <c r="A129">
        <f t="shared" si="26"/>
        <v>2</v>
      </c>
      <c r="B129" s="74">
        <v>118</v>
      </c>
      <c r="C129" s="5">
        <v>43592</v>
      </c>
      <c r="D129" s="2">
        <v>65.334999999999994</v>
      </c>
      <c r="E129" s="2">
        <v>73.109899999999996</v>
      </c>
      <c r="F129" s="2">
        <v>0.59011899999999995</v>
      </c>
      <c r="G129" s="1">
        <v>1</v>
      </c>
      <c r="H129" s="1">
        <v>1</v>
      </c>
      <c r="I129" s="79">
        <f t="shared" si="43"/>
        <v>64.404064000000005</v>
      </c>
      <c r="J129" s="79">
        <f t="shared" si="36"/>
        <v>72.18179333333336</v>
      </c>
      <c r="K129" s="79">
        <f t="shared" si="47"/>
        <v>0.57775633333333332</v>
      </c>
      <c r="L129" s="1"/>
    </row>
    <row r="130" spans="1:12" x14ac:dyDescent="0.25">
      <c r="A130">
        <f t="shared" si="26"/>
        <v>3</v>
      </c>
      <c r="B130" s="74">
        <v>119</v>
      </c>
      <c r="C130" s="5">
        <v>43593</v>
      </c>
      <c r="D130" s="2">
        <v>65.2166</v>
      </c>
      <c r="E130" s="2">
        <v>73.081699999999998</v>
      </c>
      <c r="F130" s="2">
        <v>0.58936900000000003</v>
      </c>
      <c r="G130" s="1">
        <v>1</v>
      </c>
      <c r="H130" s="1">
        <v>1</v>
      </c>
      <c r="I130" s="79">
        <f t="shared" si="43"/>
        <v>64.432043999999991</v>
      </c>
      <c r="J130" s="79">
        <f t="shared" si="36"/>
        <v>72.272506666666686</v>
      </c>
      <c r="K130" s="79">
        <f t="shared" si="47"/>
        <v>0.57788413333333333</v>
      </c>
      <c r="L130" s="1"/>
    </row>
    <row r="131" spans="1:12" x14ac:dyDescent="0.25">
      <c r="A131">
        <f t="shared" si="26"/>
        <v>4</v>
      </c>
      <c r="B131" s="74">
        <v>120</v>
      </c>
      <c r="C131" s="5">
        <v>43594</v>
      </c>
      <c r="D131" s="2">
        <v>65.228700000000003</v>
      </c>
      <c r="E131" s="2">
        <v>73.088800000000006</v>
      </c>
      <c r="F131" s="2">
        <v>0.59220799999999996</v>
      </c>
      <c r="G131" s="1">
        <v>1</v>
      </c>
      <c r="H131" s="1">
        <v>1</v>
      </c>
      <c r="I131" s="79">
        <f t="shared" si="43"/>
        <v>64.46050799999999</v>
      </c>
      <c r="J131" s="79">
        <f t="shared" si="36"/>
        <v>72.362073333333356</v>
      </c>
      <c r="K131" s="79">
        <f t="shared" si="47"/>
        <v>0.57808346666666677</v>
      </c>
      <c r="L131" s="1"/>
    </row>
    <row r="132" spans="1:12" x14ac:dyDescent="0.25">
      <c r="A132">
        <f t="shared" si="26"/>
        <v>5</v>
      </c>
      <c r="B132" s="74">
        <v>121</v>
      </c>
      <c r="C132" s="5">
        <v>43595</v>
      </c>
      <c r="D132" s="2">
        <f t="shared" ref="D132:D135" si="57">D131</f>
        <v>65.228700000000003</v>
      </c>
      <c r="E132" s="2">
        <f t="shared" ref="E132:E135" si="58">E131</f>
        <v>73.088800000000006</v>
      </c>
      <c r="F132" s="2">
        <f t="shared" ref="F132:F135" si="59">F131</f>
        <v>0.59220799999999996</v>
      </c>
      <c r="G132" s="1">
        <v>1</v>
      </c>
      <c r="H132" s="1">
        <v>0</v>
      </c>
      <c r="I132" s="79">
        <f t="shared" si="43"/>
        <v>64.48897199999999</v>
      </c>
      <c r="J132" s="79">
        <f t="shared" si="36"/>
        <v>72.453659999999999</v>
      </c>
      <c r="K132" s="79">
        <f t="shared" si="47"/>
        <v>0.57841763333333318</v>
      </c>
      <c r="L132" s="1"/>
    </row>
    <row r="133" spans="1:12" x14ac:dyDescent="0.25">
      <c r="A133">
        <f t="shared" si="26"/>
        <v>6</v>
      </c>
      <c r="B133" s="74">
        <v>122</v>
      </c>
      <c r="C133" s="5">
        <v>43596</v>
      </c>
      <c r="D133" s="2">
        <f t="shared" si="57"/>
        <v>65.228700000000003</v>
      </c>
      <c r="E133" s="2">
        <f t="shared" si="58"/>
        <v>73.088800000000006</v>
      </c>
      <c r="F133" s="2">
        <f t="shared" si="59"/>
        <v>0.59220799999999996</v>
      </c>
      <c r="G133" s="1">
        <v>1</v>
      </c>
      <c r="H133" s="1">
        <v>0</v>
      </c>
      <c r="I133" s="79">
        <f t="shared" si="43"/>
        <v>64.528244000000001</v>
      </c>
      <c r="J133" s="79">
        <f t="shared" si="36"/>
        <v>72.518839999999997</v>
      </c>
      <c r="K133" s="79">
        <f t="shared" si="47"/>
        <v>0.57874263333333331</v>
      </c>
      <c r="L133" s="1"/>
    </row>
    <row r="134" spans="1:12" x14ac:dyDescent="0.25">
      <c r="A134">
        <f t="shared" ref="A134:A197" si="60">WEEKDAY(C134,2)</f>
        <v>7</v>
      </c>
      <c r="B134" s="74">
        <v>123</v>
      </c>
      <c r="C134" s="5">
        <v>43597</v>
      </c>
      <c r="D134" s="2">
        <f t="shared" si="57"/>
        <v>65.228700000000003</v>
      </c>
      <c r="E134" s="2">
        <f t="shared" si="58"/>
        <v>73.088800000000006</v>
      </c>
      <c r="F134" s="2">
        <f t="shared" si="59"/>
        <v>0.59220799999999996</v>
      </c>
      <c r="G134" s="1">
        <v>1</v>
      </c>
      <c r="H134" s="1">
        <v>0</v>
      </c>
      <c r="I134" s="79">
        <f t="shared" si="43"/>
        <v>64.567704000000006</v>
      </c>
      <c r="J134" s="79">
        <f t="shared" si="36"/>
        <v>72.585546666666673</v>
      </c>
      <c r="K134" s="79">
        <f t="shared" si="47"/>
        <v>0.57916906666666668</v>
      </c>
      <c r="L134" s="1"/>
    </row>
    <row r="135" spans="1:12" x14ac:dyDescent="0.25">
      <c r="A135">
        <f t="shared" si="60"/>
        <v>1</v>
      </c>
      <c r="B135" s="74">
        <v>124</v>
      </c>
      <c r="C135" s="5">
        <v>43598</v>
      </c>
      <c r="D135" s="2">
        <f t="shared" si="57"/>
        <v>65.228700000000003</v>
      </c>
      <c r="E135" s="2">
        <f t="shared" si="58"/>
        <v>73.088800000000006</v>
      </c>
      <c r="F135" s="2">
        <f t="shared" si="59"/>
        <v>0.59220799999999996</v>
      </c>
      <c r="G135" s="1">
        <v>1</v>
      </c>
      <c r="H135" s="1">
        <v>0</v>
      </c>
      <c r="I135" s="79">
        <f t="shared" si="43"/>
        <v>64.619052000000011</v>
      </c>
      <c r="J135" s="79">
        <f t="shared" si="36"/>
        <v>72.652253333333334</v>
      </c>
      <c r="K135" s="79">
        <f t="shared" si="47"/>
        <v>0.57969666666666664</v>
      </c>
      <c r="L135" s="1"/>
    </row>
    <row r="136" spans="1:12" x14ac:dyDescent="0.25">
      <c r="A136">
        <f t="shared" si="60"/>
        <v>2</v>
      </c>
      <c r="B136" s="74">
        <v>125</v>
      </c>
      <c r="C136" s="5">
        <v>43599</v>
      </c>
      <c r="D136" s="2">
        <v>65.470299999999995</v>
      </c>
      <c r="E136" s="2">
        <v>73.523099999999999</v>
      </c>
      <c r="F136" s="2">
        <v>0.59700299999999995</v>
      </c>
      <c r="G136" s="1">
        <v>1</v>
      </c>
      <c r="H136" s="1">
        <v>1</v>
      </c>
      <c r="I136" s="79">
        <f t="shared" si="43"/>
        <v>64.675112000000013</v>
      </c>
      <c r="J136" s="79">
        <f t="shared" si="36"/>
        <v>72.747913333333329</v>
      </c>
      <c r="K136" s="79">
        <f t="shared" si="47"/>
        <v>0.58038409999999996</v>
      </c>
      <c r="L136" s="1"/>
    </row>
    <row r="137" spans="1:12" x14ac:dyDescent="0.25">
      <c r="A137">
        <f t="shared" si="60"/>
        <v>3</v>
      </c>
      <c r="B137" s="74">
        <v>126</v>
      </c>
      <c r="C137" s="5">
        <v>43600</v>
      </c>
      <c r="D137" s="2">
        <v>65.3001</v>
      </c>
      <c r="E137" s="2">
        <v>73.371200000000002</v>
      </c>
      <c r="F137" s="2">
        <v>0.59566799999999998</v>
      </c>
      <c r="G137" s="1">
        <v>1</v>
      </c>
      <c r="H137" s="1">
        <v>1</v>
      </c>
      <c r="I137" s="79">
        <f t="shared" si="43"/>
        <v>64.728708000000012</v>
      </c>
      <c r="J137" s="79">
        <f t="shared" si="36"/>
        <v>72.825833333333321</v>
      </c>
      <c r="K137" s="79">
        <f t="shared" si="47"/>
        <v>0.58102703333333328</v>
      </c>
      <c r="L137" s="1"/>
    </row>
    <row r="138" spans="1:12" x14ac:dyDescent="0.25">
      <c r="A138">
        <f t="shared" si="60"/>
        <v>4</v>
      </c>
      <c r="B138" s="74">
        <v>127</v>
      </c>
      <c r="C138" s="5">
        <v>43601</v>
      </c>
      <c r="D138" s="2">
        <v>64.8489</v>
      </c>
      <c r="E138" s="2">
        <v>72.689099999999996</v>
      </c>
      <c r="F138" s="2">
        <v>0.59211899999999995</v>
      </c>
      <c r="G138" s="1">
        <v>1</v>
      </c>
      <c r="H138" s="1">
        <v>1</v>
      </c>
      <c r="I138" s="79">
        <f t="shared" si="43"/>
        <v>64.764256000000003</v>
      </c>
      <c r="J138" s="79">
        <f t="shared" si="36"/>
        <v>72.851133333333337</v>
      </c>
      <c r="K138" s="79">
        <f t="shared" si="47"/>
        <v>0.58162869999999989</v>
      </c>
      <c r="L138" s="1"/>
    </row>
    <row r="139" spans="1:12" x14ac:dyDescent="0.25">
      <c r="A139">
        <f t="shared" si="60"/>
        <v>5</v>
      </c>
      <c r="B139" s="74">
        <v>128</v>
      </c>
      <c r="C139" s="5">
        <v>43602</v>
      </c>
      <c r="D139" s="2">
        <v>64.559799999999996</v>
      </c>
      <c r="E139" s="2">
        <v>72.365099999999998</v>
      </c>
      <c r="F139" s="2">
        <v>0.58950599999999997</v>
      </c>
      <c r="G139" s="1">
        <v>1</v>
      </c>
      <c r="H139" s="1">
        <v>1</v>
      </c>
      <c r="I139" s="79">
        <f t="shared" si="43"/>
        <v>64.788240000000002</v>
      </c>
      <c r="J139" s="79">
        <f t="shared" si="36"/>
        <v>72.854833333333332</v>
      </c>
      <c r="K139" s="79">
        <f t="shared" si="47"/>
        <v>0.58214639999999984</v>
      </c>
      <c r="L139" s="1"/>
    </row>
    <row r="140" spans="1:12" x14ac:dyDescent="0.25">
      <c r="A140">
        <f t="shared" si="60"/>
        <v>6</v>
      </c>
      <c r="B140" s="74">
        <v>129</v>
      </c>
      <c r="C140" s="5">
        <v>43603</v>
      </c>
      <c r="D140" s="2">
        <v>64.6327</v>
      </c>
      <c r="E140" s="2">
        <v>72.246399999999994</v>
      </c>
      <c r="F140" s="2">
        <v>0.589472</v>
      </c>
      <c r="G140" s="1">
        <v>1</v>
      </c>
      <c r="H140" s="1">
        <v>1</v>
      </c>
      <c r="I140" s="79">
        <f t="shared" si="43"/>
        <v>64.822108000000014</v>
      </c>
      <c r="J140" s="79">
        <f t="shared" si="36"/>
        <v>72.850619999999992</v>
      </c>
      <c r="K140" s="79">
        <f t="shared" si="47"/>
        <v>0.58276846666666648</v>
      </c>
      <c r="L140" s="1"/>
    </row>
    <row r="141" spans="1:12" x14ac:dyDescent="0.25">
      <c r="A141">
        <f t="shared" si="60"/>
        <v>7</v>
      </c>
      <c r="B141" s="74">
        <v>130</v>
      </c>
      <c r="C141" s="5">
        <v>43604</v>
      </c>
      <c r="D141" s="2">
        <f t="shared" ref="D141:D142" si="61">D140</f>
        <v>64.6327</v>
      </c>
      <c r="E141" s="2">
        <f t="shared" ref="E141:E142" si="62">E140</f>
        <v>72.246399999999994</v>
      </c>
      <c r="F141" s="2">
        <f t="shared" ref="F141:F142" si="63">F140</f>
        <v>0.589472</v>
      </c>
      <c r="G141" s="1">
        <v>1</v>
      </c>
      <c r="H141" s="1">
        <v>0</v>
      </c>
      <c r="I141" s="79">
        <f t="shared" si="43"/>
        <v>64.855792000000008</v>
      </c>
      <c r="J141" s="79">
        <f t="shared" si="36"/>
        <v>72.846406666666681</v>
      </c>
      <c r="K141" s="79">
        <f t="shared" si="47"/>
        <v>0.58332643333333323</v>
      </c>
      <c r="L141" s="1"/>
    </row>
    <row r="142" spans="1:12" x14ac:dyDescent="0.25">
      <c r="A142">
        <f t="shared" si="60"/>
        <v>1</v>
      </c>
      <c r="B142" s="74">
        <v>131</v>
      </c>
      <c r="C142" s="5">
        <v>43605</v>
      </c>
      <c r="D142" s="2">
        <f t="shared" si="61"/>
        <v>64.6327</v>
      </c>
      <c r="E142" s="2">
        <f t="shared" si="62"/>
        <v>72.246399999999994</v>
      </c>
      <c r="F142" s="2">
        <f t="shared" si="63"/>
        <v>0.589472</v>
      </c>
      <c r="G142" s="1">
        <v>1</v>
      </c>
      <c r="H142" s="1">
        <v>0</v>
      </c>
      <c r="I142" s="79">
        <f t="shared" si="43"/>
        <v>64.88190800000001</v>
      </c>
      <c r="J142" s="79">
        <f t="shared" si="36"/>
        <v>72.842193333333341</v>
      </c>
      <c r="K142" s="79">
        <f t="shared" si="47"/>
        <v>0.58392613333333332</v>
      </c>
      <c r="L142" s="1"/>
    </row>
    <row r="143" spans="1:12" x14ac:dyDescent="0.25">
      <c r="A143">
        <f t="shared" si="60"/>
        <v>2</v>
      </c>
      <c r="B143" s="74">
        <v>132</v>
      </c>
      <c r="C143" s="5">
        <v>43606</v>
      </c>
      <c r="D143" s="2">
        <v>64.488799999999998</v>
      </c>
      <c r="E143" s="2">
        <v>71.963099999999997</v>
      </c>
      <c r="F143" s="2">
        <v>0.58559600000000001</v>
      </c>
      <c r="G143" s="1">
        <v>1</v>
      </c>
      <c r="H143" s="1">
        <v>1</v>
      </c>
      <c r="I143" s="79">
        <f t="shared" si="43"/>
        <v>64.874284000000003</v>
      </c>
      <c r="J143" s="79">
        <f t="shared" si="36"/>
        <v>72.819093333333328</v>
      </c>
      <c r="K143" s="79">
        <f t="shared" si="47"/>
        <v>0.58439663333333314</v>
      </c>
      <c r="L143" s="1"/>
    </row>
    <row r="144" spans="1:12" x14ac:dyDescent="0.25">
      <c r="A144">
        <f t="shared" si="60"/>
        <v>3</v>
      </c>
      <c r="B144" s="74">
        <v>133</v>
      </c>
      <c r="C144" s="5">
        <v>43607</v>
      </c>
      <c r="D144" s="2">
        <v>64.537199999999999</v>
      </c>
      <c r="E144" s="2">
        <v>71.965400000000002</v>
      </c>
      <c r="F144" s="2">
        <v>0.58598300000000003</v>
      </c>
      <c r="G144" s="1">
        <v>1</v>
      </c>
      <c r="H144" s="1">
        <v>1</v>
      </c>
      <c r="I144" s="79">
        <f t="shared" si="43"/>
        <v>64.867559999999997</v>
      </c>
      <c r="J144" s="79">
        <f t="shared" si="36"/>
        <v>72.742793333333339</v>
      </c>
      <c r="K144" s="79">
        <f t="shared" si="47"/>
        <v>0.58488003333333316</v>
      </c>
      <c r="L144" s="1"/>
    </row>
    <row r="145" spans="1:12" x14ac:dyDescent="0.25">
      <c r="A145">
        <f t="shared" si="60"/>
        <v>4</v>
      </c>
      <c r="B145" s="74">
        <v>134</v>
      </c>
      <c r="C145" s="5">
        <v>43608</v>
      </c>
      <c r="D145" s="2">
        <v>64.415599999999998</v>
      </c>
      <c r="E145" s="2">
        <v>71.842699999999994</v>
      </c>
      <c r="F145" s="2">
        <v>0.58328999999999998</v>
      </c>
      <c r="G145" s="1">
        <v>1</v>
      </c>
      <c r="H145" s="1">
        <v>1</v>
      </c>
      <c r="I145" s="79">
        <f t="shared" si="43"/>
        <v>64.855972000000008</v>
      </c>
      <c r="J145" s="79">
        <f t="shared" si="36"/>
        <v>72.660193333333325</v>
      </c>
      <c r="K145" s="79">
        <f t="shared" si="47"/>
        <v>0.58532469999999992</v>
      </c>
      <c r="L145" s="1"/>
    </row>
    <row r="146" spans="1:12" x14ac:dyDescent="0.25">
      <c r="A146">
        <f t="shared" si="60"/>
        <v>5</v>
      </c>
      <c r="B146" s="74">
        <v>135</v>
      </c>
      <c r="C146" s="5">
        <v>43609</v>
      </c>
      <c r="D146" s="2">
        <v>64.491299999999995</v>
      </c>
      <c r="E146" s="2">
        <v>71.8369</v>
      </c>
      <c r="F146" s="2">
        <v>0.58514100000000002</v>
      </c>
      <c r="G146" s="1">
        <v>1</v>
      </c>
      <c r="H146" s="1">
        <v>1</v>
      </c>
      <c r="I146" s="79">
        <f t="shared" si="43"/>
        <v>64.847411999999991</v>
      </c>
      <c r="J146" s="79">
        <f t="shared" si="36"/>
        <v>72.576733333333337</v>
      </c>
      <c r="K146" s="79">
        <f t="shared" si="47"/>
        <v>0.58581780000000017</v>
      </c>
      <c r="L146" s="1"/>
    </row>
    <row r="147" spans="1:12" x14ac:dyDescent="0.25">
      <c r="A147">
        <f t="shared" si="60"/>
        <v>6</v>
      </c>
      <c r="B147" s="74">
        <v>136</v>
      </c>
      <c r="C147" s="5">
        <v>43610</v>
      </c>
      <c r="D147" s="2">
        <v>64.610600000000005</v>
      </c>
      <c r="E147" s="2">
        <v>72.318600000000004</v>
      </c>
      <c r="F147" s="2">
        <v>0.589916</v>
      </c>
      <c r="G147" s="1">
        <v>1</v>
      </c>
      <c r="H147" s="1">
        <v>1</v>
      </c>
      <c r="I147" s="79">
        <f t="shared" si="43"/>
        <v>64.844167999999996</v>
      </c>
      <c r="J147" s="79">
        <f t="shared" si="36"/>
        <v>72.525386666666662</v>
      </c>
      <c r="K147" s="79">
        <f t="shared" si="47"/>
        <v>0.58641026666666674</v>
      </c>
      <c r="L147" s="1"/>
    </row>
    <row r="148" spans="1:12" x14ac:dyDescent="0.25">
      <c r="A148">
        <f t="shared" si="60"/>
        <v>7</v>
      </c>
      <c r="B148" s="74">
        <v>137</v>
      </c>
      <c r="C148" s="5">
        <v>43611</v>
      </c>
      <c r="D148" s="2">
        <f t="shared" ref="D148:D149" si="64">D147</f>
        <v>64.610600000000005</v>
      </c>
      <c r="E148" s="2">
        <f t="shared" ref="E148:E149" si="65">E147</f>
        <v>72.318600000000004</v>
      </c>
      <c r="F148" s="2">
        <f t="shared" ref="F148:F149" si="66">F147</f>
        <v>0.589916</v>
      </c>
      <c r="G148" s="1">
        <v>1</v>
      </c>
      <c r="H148" s="1">
        <v>0</v>
      </c>
      <c r="I148" s="79">
        <f t="shared" si="43"/>
        <v>64.843336000000008</v>
      </c>
      <c r="J148" s="79">
        <f t="shared" si="36"/>
        <v>72.474040000000002</v>
      </c>
      <c r="K148" s="79">
        <f t="shared" si="47"/>
        <v>0.58680279999999985</v>
      </c>
      <c r="L148" s="1"/>
    </row>
    <row r="149" spans="1:12" x14ac:dyDescent="0.25">
      <c r="A149">
        <f t="shared" si="60"/>
        <v>1</v>
      </c>
      <c r="B149" s="74">
        <v>138</v>
      </c>
      <c r="C149" s="5">
        <v>43612</v>
      </c>
      <c r="D149" s="2">
        <f t="shared" si="64"/>
        <v>64.610600000000005</v>
      </c>
      <c r="E149" s="2">
        <f t="shared" si="65"/>
        <v>72.318600000000004</v>
      </c>
      <c r="F149" s="2">
        <f t="shared" si="66"/>
        <v>0.589916</v>
      </c>
      <c r="G149" s="1">
        <v>1</v>
      </c>
      <c r="H149" s="1">
        <v>0</v>
      </c>
      <c r="I149" s="79">
        <f t="shared" si="43"/>
        <v>64.842504000000005</v>
      </c>
      <c r="J149" s="79">
        <f t="shared" si="36"/>
        <v>72.422693333333342</v>
      </c>
      <c r="K149" s="79">
        <f t="shared" si="47"/>
        <v>0.58714963333333325</v>
      </c>
      <c r="L149" s="1"/>
    </row>
    <row r="150" spans="1:12" x14ac:dyDescent="0.25">
      <c r="A150">
        <f t="shared" si="60"/>
        <v>2</v>
      </c>
      <c r="B150" s="74">
        <v>139</v>
      </c>
      <c r="C150" s="5">
        <v>43613</v>
      </c>
      <c r="D150" s="2">
        <v>64.4636</v>
      </c>
      <c r="E150" s="2">
        <v>72.186300000000003</v>
      </c>
      <c r="F150" s="2">
        <v>0.58852099999999996</v>
      </c>
      <c r="G150" s="1">
        <v>1</v>
      </c>
      <c r="H150" s="1">
        <v>1</v>
      </c>
      <c r="I150" s="79">
        <f t="shared" si="43"/>
        <v>64.835791999999998</v>
      </c>
      <c r="J150" s="79">
        <f t="shared" si="36"/>
        <v>72.362526666666682</v>
      </c>
      <c r="K150" s="79">
        <f t="shared" si="47"/>
        <v>0.58744996666666671</v>
      </c>
      <c r="L150" s="1"/>
    </row>
    <row r="151" spans="1:12" x14ac:dyDescent="0.25">
      <c r="A151">
        <f t="shared" si="60"/>
        <v>3</v>
      </c>
      <c r="B151" s="74">
        <v>140</v>
      </c>
      <c r="C151" s="5">
        <v>43614</v>
      </c>
      <c r="D151" s="2">
        <v>64.539400000000001</v>
      </c>
      <c r="E151" s="2">
        <v>72.168000000000006</v>
      </c>
      <c r="F151" s="2">
        <v>0.59050599999999998</v>
      </c>
      <c r="G151" s="1">
        <v>1</v>
      </c>
      <c r="H151" s="1">
        <v>1</v>
      </c>
      <c r="I151" s="79">
        <f t="shared" si="43"/>
        <v>64.832111999999995</v>
      </c>
      <c r="J151" s="79">
        <f t="shared" si="36"/>
        <v>72.27218666666667</v>
      </c>
      <c r="K151" s="79">
        <f t="shared" si="47"/>
        <v>0.58781646666666687</v>
      </c>
      <c r="L151" s="1"/>
    </row>
    <row r="152" spans="1:12" x14ac:dyDescent="0.25">
      <c r="A152">
        <f t="shared" si="60"/>
        <v>4</v>
      </c>
      <c r="B152" s="74">
        <v>141</v>
      </c>
      <c r="C152" s="5">
        <v>43615</v>
      </c>
      <c r="D152" s="2">
        <v>64.9084</v>
      </c>
      <c r="E152" s="2">
        <v>72.411799999999999</v>
      </c>
      <c r="F152" s="2">
        <v>0.59409999999999996</v>
      </c>
      <c r="G152" s="1">
        <v>1</v>
      </c>
      <c r="H152" s="1">
        <v>1</v>
      </c>
      <c r="I152" s="79">
        <f t="shared" si="43"/>
        <v>64.843191999999988</v>
      </c>
      <c r="J152" s="79">
        <f t="shared" si="36"/>
        <v>72.208226666666675</v>
      </c>
      <c r="K152" s="79">
        <f t="shared" si="47"/>
        <v>0.58832236666666693</v>
      </c>
      <c r="L152" s="1"/>
    </row>
    <row r="153" spans="1:12" x14ac:dyDescent="0.25">
      <c r="A153">
        <f t="shared" si="60"/>
        <v>5</v>
      </c>
      <c r="B153" s="74">
        <v>142</v>
      </c>
      <c r="C153" s="5">
        <v>43616</v>
      </c>
      <c r="D153" s="2">
        <v>65.058300000000003</v>
      </c>
      <c r="E153" s="2">
        <v>72.422899999999998</v>
      </c>
      <c r="F153" s="2">
        <v>0.59292100000000003</v>
      </c>
      <c r="G153" s="1">
        <v>1</v>
      </c>
      <c r="H153" s="1">
        <v>1</v>
      </c>
      <c r="I153" s="79">
        <f t="shared" si="43"/>
        <v>64.860267999999991</v>
      </c>
      <c r="J153" s="79">
        <f t="shared" si="36"/>
        <v>72.190479999999994</v>
      </c>
      <c r="K153" s="79">
        <f t="shared" si="47"/>
        <v>0.58873336666666687</v>
      </c>
      <c r="L153" s="1"/>
    </row>
    <row r="154" spans="1:12" x14ac:dyDescent="0.25">
      <c r="A154">
        <f t="shared" si="60"/>
        <v>6</v>
      </c>
      <c r="B154" s="74">
        <v>143</v>
      </c>
      <c r="C154" s="5">
        <v>43617</v>
      </c>
      <c r="D154" s="2">
        <v>65.383399999999995</v>
      </c>
      <c r="E154" s="2">
        <v>72.843599999999995</v>
      </c>
      <c r="F154" s="2">
        <v>0.60075699999999999</v>
      </c>
      <c r="G154" s="1">
        <v>1</v>
      </c>
      <c r="H154" s="1">
        <v>1</v>
      </c>
      <c r="I154" s="79">
        <f t="shared" si="43"/>
        <v>64.862203999999991</v>
      </c>
      <c r="J154" s="79">
        <f t="shared" si="36"/>
        <v>72.222380000000001</v>
      </c>
      <c r="K154" s="79">
        <f t="shared" si="47"/>
        <v>0.58940556666666688</v>
      </c>
      <c r="L154" s="1"/>
    </row>
    <row r="155" spans="1:12" x14ac:dyDescent="0.25">
      <c r="A155">
        <f t="shared" si="60"/>
        <v>7</v>
      </c>
      <c r="B155" s="74">
        <v>144</v>
      </c>
      <c r="C155" s="5">
        <v>43618</v>
      </c>
      <c r="D155" s="2">
        <f t="shared" ref="D155:D156" si="67">D154</f>
        <v>65.383399999999995</v>
      </c>
      <c r="E155" s="2">
        <f t="shared" ref="E155:E156" si="68">E154</f>
        <v>72.843599999999995</v>
      </c>
      <c r="F155" s="2">
        <f t="shared" ref="F155:F156" si="69">F154</f>
        <v>0.60075699999999999</v>
      </c>
      <c r="G155" s="1">
        <v>1</v>
      </c>
      <c r="H155" s="1">
        <v>0</v>
      </c>
      <c r="I155" s="79">
        <f t="shared" si="43"/>
        <v>64.868875999999986</v>
      </c>
      <c r="J155" s="79">
        <f t="shared" ref="J155:J218" si="70">AVERAGE(E141:E155)</f>
        <v>72.262193333333329</v>
      </c>
      <c r="K155" s="79">
        <f t="shared" si="47"/>
        <v>0.59007776666666689</v>
      </c>
      <c r="L155" s="1"/>
    </row>
    <row r="156" spans="1:12" x14ac:dyDescent="0.25">
      <c r="A156">
        <f t="shared" si="60"/>
        <v>1</v>
      </c>
      <c r="B156" s="74">
        <v>145</v>
      </c>
      <c r="C156" s="5">
        <v>43619</v>
      </c>
      <c r="D156" s="2">
        <f t="shared" si="67"/>
        <v>65.383399999999995</v>
      </c>
      <c r="E156" s="2">
        <f t="shared" si="68"/>
        <v>72.843599999999995</v>
      </c>
      <c r="F156" s="2">
        <f t="shared" si="69"/>
        <v>0.60075699999999999</v>
      </c>
      <c r="G156" s="1">
        <v>1</v>
      </c>
      <c r="H156" s="1">
        <v>0</v>
      </c>
      <c r="I156" s="79">
        <f t="shared" si="43"/>
        <v>64.875063999999995</v>
      </c>
      <c r="J156" s="79">
        <f t="shared" si="70"/>
        <v>72.302006666666657</v>
      </c>
      <c r="K156" s="79">
        <f t="shared" si="47"/>
        <v>0.5907499666666669</v>
      </c>
      <c r="L156" s="1"/>
    </row>
    <row r="157" spans="1:12" x14ac:dyDescent="0.25">
      <c r="A157">
        <f t="shared" si="60"/>
        <v>2</v>
      </c>
      <c r="B157" s="74">
        <v>146</v>
      </c>
      <c r="C157" s="5">
        <v>43620</v>
      </c>
      <c r="D157" s="2">
        <v>65.554699999999997</v>
      </c>
      <c r="E157" s="2">
        <v>73.218000000000004</v>
      </c>
      <c r="F157" s="2">
        <v>0.60561399999999999</v>
      </c>
      <c r="G157" s="1">
        <v>1</v>
      </c>
      <c r="H157" s="1">
        <v>1</v>
      </c>
      <c r="I157" s="79">
        <f t="shared" si="43"/>
        <v>64.888103999999984</v>
      </c>
      <c r="J157" s="79">
        <f t="shared" si="70"/>
        <v>72.366780000000006</v>
      </c>
      <c r="K157" s="79">
        <f t="shared" si="47"/>
        <v>0.59158406666666674</v>
      </c>
      <c r="L157" s="1"/>
    </row>
    <row r="158" spans="1:12" x14ac:dyDescent="0.25">
      <c r="A158">
        <f t="shared" si="60"/>
        <v>3</v>
      </c>
      <c r="B158" s="74">
        <v>147</v>
      </c>
      <c r="C158" s="5">
        <v>43621</v>
      </c>
      <c r="D158" s="2">
        <v>65.1614</v>
      </c>
      <c r="E158" s="2">
        <v>73.423900000000003</v>
      </c>
      <c r="F158" s="2">
        <v>0.60309500000000005</v>
      </c>
      <c r="G158" s="1">
        <v>1</v>
      </c>
      <c r="H158" s="1">
        <v>1</v>
      </c>
      <c r="I158" s="79">
        <f t="shared" si="43"/>
        <v>64.885412000000002</v>
      </c>
      <c r="J158" s="79">
        <f t="shared" si="70"/>
        <v>72.464166666666671</v>
      </c>
      <c r="K158" s="79">
        <f t="shared" si="47"/>
        <v>0.59233420000000003</v>
      </c>
      <c r="L158" s="1"/>
    </row>
    <row r="159" spans="1:12" x14ac:dyDescent="0.25">
      <c r="A159">
        <f t="shared" si="60"/>
        <v>4</v>
      </c>
      <c r="B159" s="74">
        <v>148</v>
      </c>
      <c r="C159" s="5">
        <v>43622</v>
      </c>
      <c r="D159" s="2">
        <v>65.124300000000005</v>
      </c>
      <c r="E159" s="2">
        <v>73.369</v>
      </c>
      <c r="F159" s="2">
        <v>0.60158199999999995</v>
      </c>
      <c r="G159" s="1">
        <v>1</v>
      </c>
      <c r="H159" s="1">
        <v>1</v>
      </c>
      <c r="I159" s="79">
        <f t="shared" si="43"/>
        <v>64.881235999999987</v>
      </c>
      <c r="J159" s="79">
        <f t="shared" si="70"/>
        <v>72.55774000000001</v>
      </c>
      <c r="K159" s="79">
        <f t="shared" si="47"/>
        <v>0.59271629999999997</v>
      </c>
      <c r="L159" s="1"/>
    </row>
    <row r="160" spans="1:12" x14ac:dyDescent="0.25">
      <c r="A160">
        <f t="shared" si="60"/>
        <v>5</v>
      </c>
      <c r="B160" s="74">
        <v>149</v>
      </c>
      <c r="C160" s="5">
        <v>43623</v>
      </c>
      <c r="D160" s="2">
        <v>65.233999999999995</v>
      </c>
      <c r="E160" s="2">
        <v>73.270799999999994</v>
      </c>
      <c r="F160" s="2">
        <v>0.60281799999999996</v>
      </c>
      <c r="G160" s="1">
        <v>1</v>
      </c>
      <c r="H160" s="1">
        <v>1</v>
      </c>
      <c r="I160" s="79">
        <f t="shared" si="43"/>
        <v>64.881447999999978</v>
      </c>
      <c r="J160" s="79">
        <f t="shared" si="70"/>
        <v>72.652946666666665</v>
      </c>
      <c r="K160" s="79">
        <f t="shared" si="47"/>
        <v>0.59316459999999993</v>
      </c>
      <c r="L160" s="1"/>
    </row>
    <row r="161" spans="1:12" x14ac:dyDescent="0.25">
      <c r="A161">
        <f t="shared" si="60"/>
        <v>6</v>
      </c>
      <c r="B161" s="74">
        <v>150</v>
      </c>
      <c r="C161" s="5">
        <v>43624</v>
      </c>
      <c r="D161" s="2">
        <v>65.039500000000004</v>
      </c>
      <c r="E161" s="2">
        <v>73.260499999999993</v>
      </c>
      <c r="F161" s="2">
        <v>0.59946999999999995</v>
      </c>
      <c r="G161" s="1">
        <v>1</v>
      </c>
      <c r="H161" s="1">
        <v>1</v>
      </c>
      <c r="I161" s="79">
        <f t="shared" si="43"/>
        <v>64.864215999999985</v>
      </c>
      <c r="J161" s="79">
        <f t="shared" si="70"/>
        <v>72.747853333333339</v>
      </c>
      <c r="K161" s="79">
        <f t="shared" si="47"/>
        <v>0.59340666666666653</v>
      </c>
      <c r="L161" s="1"/>
    </row>
    <row r="162" spans="1:12" x14ac:dyDescent="0.25">
      <c r="A162">
        <f t="shared" si="60"/>
        <v>7</v>
      </c>
      <c r="B162" s="74">
        <v>151</v>
      </c>
      <c r="C162" s="5">
        <v>43625</v>
      </c>
      <c r="D162" s="2">
        <f t="shared" ref="D162:D163" si="71">D161</f>
        <v>65.039500000000004</v>
      </c>
      <c r="E162" s="2">
        <f t="shared" ref="E162:E163" si="72">E161</f>
        <v>73.260499999999993</v>
      </c>
      <c r="F162" s="2">
        <f t="shared" ref="F162:F163" si="73">F161</f>
        <v>0.59946999999999995</v>
      </c>
      <c r="G162" s="1">
        <v>1</v>
      </c>
      <c r="H162" s="1">
        <v>0</v>
      </c>
      <c r="I162" s="79">
        <f t="shared" si="43"/>
        <v>64.853791999999999</v>
      </c>
      <c r="J162" s="79">
        <f t="shared" si="70"/>
        <v>72.810646666666671</v>
      </c>
      <c r="K162" s="79">
        <f t="shared" si="47"/>
        <v>0.59364873333333323</v>
      </c>
      <c r="L162" s="1"/>
    </row>
    <row r="163" spans="1:12" x14ac:dyDescent="0.25">
      <c r="A163">
        <f t="shared" si="60"/>
        <v>1</v>
      </c>
      <c r="B163" s="74">
        <v>152</v>
      </c>
      <c r="C163" s="5">
        <v>43626</v>
      </c>
      <c r="D163" s="2">
        <f t="shared" si="71"/>
        <v>65.039500000000004</v>
      </c>
      <c r="E163" s="2">
        <f t="shared" si="72"/>
        <v>73.260499999999993</v>
      </c>
      <c r="F163" s="2">
        <f t="shared" si="73"/>
        <v>0.59946999999999995</v>
      </c>
      <c r="G163" s="1">
        <v>1</v>
      </c>
      <c r="H163" s="1">
        <v>0</v>
      </c>
      <c r="I163" s="79">
        <f t="shared" si="43"/>
        <v>64.861415999999991</v>
      </c>
      <c r="J163" s="79">
        <f t="shared" si="70"/>
        <v>72.873440000000002</v>
      </c>
      <c r="K163" s="79">
        <f t="shared" si="47"/>
        <v>0.59389079999999994</v>
      </c>
      <c r="L163" s="1"/>
    </row>
    <row r="164" spans="1:12" x14ac:dyDescent="0.25">
      <c r="A164">
        <f t="shared" si="60"/>
        <v>2</v>
      </c>
      <c r="B164" s="74">
        <v>153</v>
      </c>
      <c r="C164" s="5">
        <v>43627</v>
      </c>
      <c r="D164" s="2">
        <v>64.791899999999998</v>
      </c>
      <c r="E164" s="2">
        <v>73.214799999999997</v>
      </c>
      <c r="F164" s="2">
        <v>0.59636299999999998</v>
      </c>
      <c r="G164" s="1">
        <v>1</v>
      </c>
      <c r="H164" s="1">
        <v>1</v>
      </c>
      <c r="I164" s="79">
        <f t="shared" si="43"/>
        <v>64.870699999999985</v>
      </c>
      <c r="J164" s="79">
        <f t="shared" si="70"/>
        <v>72.933186666666657</v>
      </c>
      <c r="K164" s="79">
        <f t="shared" si="47"/>
        <v>0.59402929999999976</v>
      </c>
      <c r="L164" s="1"/>
    </row>
    <row r="165" spans="1:12" x14ac:dyDescent="0.25">
      <c r="A165">
        <f t="shared" si="60"/>
        <v>3</v>
      </c>
      <c r="B165" s="74">
        <v>154</v>
      </c>
      <c r="C165" s="5">
        <v>43628</v>
      </c>
      <c r="D165" s="2">
        <v>64.515799999999999</v>
      </c>
      <c r="E165" s="2">
        <v>73.044799999999995</v>
      </c>
      <c r="F165" s="2">
        <v>0.59387699999999999</v>
      </c>
      <c r="G165" s="1">
        <v>1</v>
      </c>
      <c r="H165" s="1">
        <v>1</v>
      </c>
      <c r="I165" s="79">
        <f t="shared" ref="I165:I228" si="74">AVERAGE(D141:D165)</f>
        <v>64.866023999999982</v>
      </c>
      <c r="J165" s="79">
        <f t="shared" si="70"/>
        <v>72.99042</v>
      </c>
      <c r="K165" s="79">
        <f t="shared" si="47"/>
        <v>0.59408493333333312</v>
      </c>
      <c r="L165" s="1"/>
    </row>
    <row r="166" spans="1:12" x14ac:dyDescent="0.25">
      <c r="A166">
        <f t="shared" si="60"/>
        <v>4</v>
      </c>
      <c r="B166" s="74">
        <v>155</v>
      </c>
      <c r="C166" s="5">
        <v>43629</v>
      </c>
      <c r="D166" s="2">
        <f>D165</f>
        <v>64.515799999999999</v>
      </c>
      <c r="E166" s="2">
        <f>E165</f>
        <v>73.044799999999995</v>
      </c>
      <c r="F166" s="2">
        <f>F165</f>
        <v>0.59387699999999999</v>
      </c>
      <c r="G166" s="1">
        <v>1</v>
      </c>
      <c r="H166" s="1">
        <v>0</v>
      </c>
      <c r="I166" s="79">
        <f t="shared" si="74"/>
        <v>64.861347999999992</v>
      </c>
      <c r="J166" s="79">
        <f t="shared" si="70"/>
        <v>73.048873333333333</v>
      </c>
      <c r="K166" s="79">
        <f t="shared" si="47"/>
        <v>0.59398073333333312</v>
      </c>
      <c r="L166" s="1"/>
    </row>
    <row r="167" spans="1:12" x14ac:dyDescent="0.25">
      <c r="A167">
        <f t="shared" si="60"/>
        <v>5</v>
      </c>
      <c r="B167" s="74">
        <v>156</v>
      </c>
      <c r="C167" s="5">
        <v>43630</v>
      </c>
      <c r="D167" s="2">
        <v>64.631399999999999</v>
      </c>
      <c r="E167" s="2">
        <v>73.014099999999999</v>
      </c>
      <c r="F167" s="2">
        <v>0.59645099999999995</v>
      </c>
      <c r="G167" s="1">
        <v>1</v>
      </c>
      <c r="H167" s="1">
        <v>1</v>
      </c>
      <c r="I167" s="79">
        <f t="shared" si="74"/>
        <v>64.861295999999996</v>
      </c>
      <c r="J167" s="79">
        <f t="shared" si="70"/>
        <v>73.089026666666669</v>
      </c>
      <c r="K167" s="79">
        <f t="shared" si="47"/>
        <v>0.59400683333333304</v>
      </c>
      <c r="L167" s="1"/>
    </row>
    <row r="168" spans="1:12" x14ac:dyDescent="0.25">
      <c r="A168">
        <f t="shared" si="60"/>
        <v>6</v>
      </c>
      <c r="B168" s="74">
        <v>157</v>
      </c>
      <c r="C168" s="5">
        <v>43631</v>
      </c>
      <c r="D168" s="2">
        <v>64.432599999999994</v>
      </c>
      <c r="E168" s="2">
        <v>72.699299999999994</v>
      </c>
      <c r="F168" s="2">
        <v>0.59541299999999997</v>
      </c>
      <c r="G168" s="1">
        <v>1</v>
      </c>
      <c r="H168" s="1">
        <v>1</v>
      </c>
      <c r="I168" s="79">
        <f t="shared" si="74"/>
        <v>64.859048000000001</v>
      </c>
      <c r="J168" s="79">
        <f t="shared" si="70"/>
        <v>73.107453333333325</v>
      </c>
      <c r="K168" s="79">
        <f t="shared" si="47"/>
        <v>0.5941166333333332</v>
      </c>
      <c r="L168" s="1"/>
    </row>
    <row r="169" spans="1:12" x14ac:dyDescent="0.25">
      <c r="A169">
        <f t="shared" si="60"/>
        <v>7</v>
      </c>
      <c r="B169" s="74">
        <v>158</v>
      </c>
      <c r="C169" s="5">
        <v>43632</v>
      </c>
      <c r="D169" s="2">
        <f t="shared" ref="D169:D170" si="75">D168</f>
        <v>64.432599999999994</v>
      </c>
      <c r="E169" s="2">
        <f t="shared" ref="E169:E170" si="76">E168</f>
        <v>72.699299999999994</v>
      </c>
      <c r="F169" s="2">
        <f t="shared" ref="F169:F170" si="77">F168</f>
        <v>0.59541299999999997</v>
      </c>
      <c r="G169" s="1">
        <v>1</v>
      </c>
      <c r="H169" s="1">
        <v>0</v>
      </c>
      <c r="I169" s="79">
        <f t="shared" si="74"/>
        <v>64.854863999999992</v>
      </c>
      <c r="J169" s="79">
        <f t="shared" si="70"/>
        <v>73.097833333333313</v>
      </c>
      <c r="K169" s="79">
        <f t="shared" si="47"/>
        <v>0.59431353333333314</v>
      </c>
      <c r="L169" s="1"/>
    </row>
    <row r="170" spans="1:12" x14ac:dyDescent="0.25">
      <c r="A170">
        <f t="shared" si="60"/>
        <v>1</v>
      </c>
      <c r="B170" s="74">
        <v>159</v>
      </c>
      <c r="C170" s="5">
        <v>43633</v>
      </c>
      <c r="D170" s="2">
        <f t="shared" si="75"/>
        <v>64.432599999999994</v>
      </c>
      <c r="E170" s="2">
        <f t="shared" si="76"/>
        <v>72.699299999999994</v>
      </c>
      <c r="F170" s="2">
        <f t="shared" si="77"/>
        <v>0.59541299999999997</v>
      </c>
      <c r="G170" s="1">
        <v>1</v>
      </c>
      <c r="H170" s="1">
        <v>0</v>
      </c>
      <c r="I170" s="79">
        <f t="shared" si="74"/>
        <v>64.855544000000009</v>
      </c>
      <c r="J170" s="79">
        <f t="shared" si="70"/>
        <v>73.088213333333314</v>
      </c>
      <c r="K170" s="79">
        <f t="shared" ref="K170:K233" si="78">AVERAGE((F141:F170))</f>
        <v>0.59451156666666649</v>
      </c>
      <c r="L170" s="1"/>
    </row>
    <row r="171" spans="1:12" x14ac:dyDescent="0.25">
      <c r="A171">
        <f t="shared" si="60"/>
        <v>2</v>
      </c>
      <c r="B171" s="74">
        <v>160</v>
      </c>
      <c r="C171" s="5">
        <v>43634</v>
      </c>
      <c r="D171" s="2">
        <v>64.318700000000007</v>
      </c>
      <c r="E171" s="2">
        <v>72.107699999999994</v>
      </c>
      <c r="F171" s="2">
        <v>0.59228000000000003</v>
      </c>
      <c r="G171" s="1">
        <v>1</v>
      </c>
      <c r="H171" s="1">
        <v>1</v>
      </c>
      <c r="I171" s="79">
        <f t="shared" si="74"/>
        <v>64.848640000000003</v>
      </c>
      <c r="J171" s="79">
        <f t="shared" si="70"/>
        <v>73.039153333333331</v>
      </c>
      <c r="K171" s="79">
        <f t="shared" si="78"/>
        <v>0.59460516666666652</v>
      </c>
      <c r="L171" s="1"/>
    </row>
    <row r="172" spans="1:12" x14ac:dyDescent="0.25">
      <c r="A172">
        <f t="shared" si="60"/>
        <v>3</v>
      </c>
      <c r="B172" s="74">
        <v>161</v>
      </c>
      <c r="C172" s="5">
        <v>43635</v>
      </c>
      <c r="D172" s="2">
        <v>64.3352</v>
      </c>
      <c r="E172" s="2">
        <v>72.229100000000003</v>
      </c>
      <c r="F172" s="2">
        <v>0.59396400000000005</v>
      </c>
      <c r="G172" s="1">
        <v>1</v>
      </c>
      <c r="H172" s="1">
        <v>1</v>
      </c>
      <c r="I172" s="79">
        <f t="shared" si="74"/>
        <v>64.837624000000005</v>
      </c>
      <c r="J172" s="79">
        <f t="shared" si="70"/>
        <v>72.973226666666662</v>
      </c>
      <c r="K172" s="79">
        <f t="shared" si="78"/>
        <v>0.59475489999999986</v>
      </c>
      <c r="L172" s="1"/>
    </row>
    <row r="173" spans="1:12" x14ac:dyDescent="0.25">
      <c r="A173">
        <f t="shared" si="60"/>
        <v>4</v>
      </c>
      <c r="B173" s="74">
        <v>162</v>
      </c>
      <c r="C173" s="5">
        <v>43636</v>
      </c>
      <c r="D173" s="2">
        <v>63.979399999999998</v>
      </c>
      <c r="E173" s="2">
        <v>71.637699999999995</v>
      </c>
      <c r="F173" s="2">
        <v>0.59040599999999999</v>
      </c>
      <c r="G173" s="1">
        <v>1</v>
      </c>
      <c r="H173" s="1">
        <v>1</v>
      </c>
      <c r="I173" s="79">
        <f t="shared" si="74"/>
        <v>64.812376</v>
      </c>
      <c r="J173" s="79">
        <f t="shared" si="70"/>
        <v>72.854146666666651</v>
      </c>
      <c r="K173" s="79">
        <f t="shared" si="78"/>
        <v>0.59491523333333329</v>
      </c>
      <c r="L173" s="1"/>
    </row>
    <row r="174" spans="1:12" x14ac:dyDescent="0.25">
      <c r="A174">
        <f t="shared" si="60"/>
        <v>5</v>
      </c>
      <c r="B174" s="74">
        <v>163</v>
      </c>
      <c r="C174" s="5">
        <v>43637</v>
      </c>
      <c r="D174" s="2">
        <v>63.387700000000002</v>
      </c>
      <c r="E174" s="2">
        <v>71.545699999999997</v>
      </c>
      <c r="F174" s="2">
        <v>0.58842099999999997</v>
      </c>
      <c r="G174" s="1">
        <v>1</v>
      </c>
      <c r="H174" s="1">
        <v>1</v>
      </c>
      <c r="I174" s="79">
        <f t="shared" si="74"/>
        <v>64.763459999999995</v>
      </c>
      <c r="J174" s="79">
        <f t="shared" si="70"/>
        <v>72.732593333333327</v>
      </c>
      <c r="K174" s="79">
        <f t="shared" si="78"/>
        <v>0.59499650000000015</v>
      </c>
      <c r="L174" s="1"/>
    </row>
    <row r="175" spans="1:12" x14ac:dyDescent="0.25">
      <c r="A175">
        <f t="shared" si="60"/>
        <v>6</v>
      </c>
      <c r="B175" s="74">
        <v>164</v>
      </c>
      <c r="C175" s="5">
        <v>43638</v>
      </c>
      <c r="D175" s="2">
        <v>63.1295</v>
      </c>
      <c r="E175" s="2">
        <v>71.349000000000004</v>
      </c>
      <c r="F175" s="2">
        <v>0.58793499999999999</v>
      </c>
      <c r="G175" s="1">
        <v>1</v>
      </c>
      <c r="H175" s="1">
        <v>1</v>
      </c>
      <c r="I175" s="79">
        <f t="shared" si="74"/>
        <v>64.710096000000007</v>
      </c>
      <c r="J175" s="79">
        <f t="shared" si="70"/>
        <v>72.604473333333331</v>
      </c>
      <c r="K175" s="79">
        <f t="shared" si="78"/>
        <v>0.59515133333333348</v>
      </c>
      <c r="L175" s="1"/>
    </row>
    <row r="176" spans="1:12" x14ac:dyDescent="0.25">
      <c r="A176">
        <f t="shared" si="60"/>
        <v>7</v>
      </c>
      <c r="B176" s="74">
        <v>165</v>
      </c>
      <c r="C176" s="5">
        <v>43639</v>
      </c>
      <c r="D176" s="2">
        <f t="shared" ref="D176:D177" si="79">D175</f>
        <v>63.1295</v>
      </c>
      <c r="E176" s="2">
        <f t="shared" ref="E176:E177" si="80">E175</f>
        <v>71.349000000000004</v>
      </c>
      <c r="F176" s="2">
        <f t="shared" ref="F176:F177" si="81">F175</f>
        <v>0.58793499999999999</v>
      </c>
      <c r="G176" s="1">
        <v>1</v>
      </c>
      <c r="H176" s="1">
        <v>0</v>
      </c>
      <c r="I176" s="79">
        <f t="shared" si="74"/>
        <v>64.653700000000015</v>
      </c>
      <c r="J176" s="79">
        <f t="shared" si="70"/>
        <v>72.477040000000002</v>
      </c>
      <c r="K176" s="79">
        <f t="shared" si="78"/>
        <v>0.59524446666666686</v>
      </c>
      <c r="L176" s="1"/>
    </row>
    <row r="177" spans="1:12" x14ac:dyDescent="0.25">
      <c r="A177">
        <f t="shared" si="60"/>
        <v>1</v>
      </c>
      <c r="B177" s="74">
        <v>166</v>
      </c>
      <c r="C177" s="5">
        <v>43640</v>
      </c>
      <c r="D177" s="2">
        <f t="shared" si="79"/>
        <v>63.1295</v>
      </c>
      <c r="E177" s="2">
        <f t="shared" si="80"/>
        <v>71.349000000000004</v>
      </c>
      <c r="F177" s="2">
        <f t="shared" si="81"/>
        <v>0.58793499999999999</v>
      </c>
      <c r="G177" s="1">
        <v>1</v>
      </c>
      <c r="H177" s="1">
        <v>0</v>
      </c>
      <c r="I177" s="79">
        <f t="shared" si="74"/>
        <v>64.582544000000013</v>
      </c>
      <c r="J177" s="79">
        <f t="shared" si="70"/>
        <v>72.349606666666674</v>
      </c>
      <c r="K177" s="79">
        <f t="shared" si="78"/>
        <v>0.59517843333333353</v>
      </c>
      <c r="L177" s="1"/>
    </row>
    <row r="178" spans="1:12" x14ac:dyDescent="0.25">
      <c r="A178">
        <f t="shared" si="60"/>
        <v>2</v>
      </c>
      <c r="B178" s="74">
        <v>167</v>
      </c>
      <c r="C178" s="5">
        <v>43641</v>
      </c>
      <c r="D178" s="2">
        <v>62.909500000000001</v>
      </c>
      <c r="E178" s="2">
        <v>71.597300000000004</v>
      </c>
      <c r="F178" s="2">
        <v>0.58572199999999996</v>
      </c>
      <c r="G178" s="1">
        <v>1</v>
      </c>
      <c r="H178" s="1">
        <v>1</v>
      </c>
      <c r="I178" s="79">
        <f t="shared" si="74"/>
        <v>64.496592000000007</v>
      </c>
      <c r="J178" s="79">
        <f t="shared" si="70"/>
        <v>72.238726666666679</v>
      </c>
      <c r="K178" s="79">
        <f t="shared" si="78"/>
        <v>0.5950386333333334</v>
      </c>
      <c r="L178" s="1"/>
    </row>
    <row r="179" spans="1:12" x14ac:dyDescent="0.25">
      <c r="A179">
        <f t="shared" si="60"/>
        <v>3</v>
      </c>
      <c r="B179" s="74">
        <v>168</v>
      </c>
      <c r="C179" s="5">
        <v>43642</v>
      </c>
      <c r="D179" s="2">
        <v>62.5229</v>
      </c>
      <c r="E179" s="2">
        <v>71.232299999999995</v>
      </c>
      <c r="F179" s="2">
        <v>0.58418999999999999</v>
      </c>
      <c r="G179" s="1">
        <v>1</v>
      </c>
      <c r="H179" s="1">
        <v>1</v>
      </c>
      <c r="I179" s="79">
        <f t="shared" si="74"/>
        <v>64.382171999999997</v>
      </c>
      <c r="J179" s="79">
        <f t="shared" si="70"/>
        <v>72.106560000000002</v>
      </c>
      <c r="K179" s="79">
        <f t="shared" si="78"/>
        <v>0.59484776666666683</v>
      </c>
      <c r="L179" s="1"/>
    </row>
    <row r="180" spans="1:12" x14ac:dyDescent="0.25">
      <c r="A180">
        <f t="shared" si="60"/>
        <v>4</v>
      </c>
      <c r="B180" s="74">
        <v>169</v>
      </c>
      <c r="C180" s="5">
        <v>43643</v>
      </c>
      <c r="D180" s="2">
        <v>62.808300000000003</v>
      </c>
      <c r="E180" s="2">
        <v>71.381600000000006</v>
      </c>
      <c r="F180" s="2">
        <v>0.58461700000000005</v>
      </c>
      <c r="G180" s="1">
        <v>1</v>
      </c>
      <c r="H180" s="1">
        <v>1</v>
      </c>
      <c r="I180" s="79">
        <f t="shared" si="74"/>
        <v>64.279167999999984</v>
      </c>
      <c r="J180" s="79">
        <f t="shared" si="70"/>
        <v>71.995680000000007</v>
      </c>
      <c r="K180" s="79">
        <f t="shared" si="78"/>
        <v>0.59471763333333338</v>
      </c>
      <c r="L180" s="1"/>
    </row>
    <row r="181" spans="1:12" x14ac:dyDescent="0.25">
      <c r="A181">
        <f t="shared" si="60"/>
        <v>5</v>
      </c>
      <c r="B181" s="74">
        <v>170</v>
      </c>
      <c r="C181" s="5">
        <v>43644</v>
      </c>
      <c r="D181" s="2">
        <v>63.045200000000001</v>
      </c>
      <c r="E181" s="2">
        <v>71.663499999999999</v>
      </c>
      <c r="F181" s="2">
        <v>0.58377900000000005</v>
      </c>
      <c r="G181" s="1">
        <v>1</v>
      </c>
      <c r="H181" s="1">
        <v>1</v>
      </c>
      <c r="I181" s="79">
        <f t="shared" si="74"/>
        <v>64.185639999999992</v>
      </c>
      <c r="J181" s="79">
        <f t="shared" si="70"/>
        <v>71.903593333333362</v>
      </c>
      <c r="K181" s="79">
        <f t="shared" si="78"/>
        <v>0.59449340000000006</v>
      </c>
      <c r="L181" s="1"/>
    </row>
    <row r="182" spans="1:12" x14ac:dyDescent="0.25">
      <c r="A182">
        <f t="shared" si="60"/>
        <v>6</v>
      </c>
      <c r="B182" s="74">
        <v>171</v>
      </c>
      <c r="C182" s="5">
        <v>43645</v>
      </c>
      <c r="D182" s="2">
        <v>63.075600000000001</v>
      </c>
      <c r="E182" s="2">
        <v>71.817899999999995</v>
      </c>
      <c r="F182" s="2">
        <v>0.58587800000000001</v>
      </c>
      <c r="G182" s="1">
        <v>1</v>
      </c>
      <c r="H182" s="1">
        <v>1</v>
      </c>
      <c r="I182" s="79">
        <f t="shared" si="74"/>
        <v>64.08647599999999</v>
      </c>
      <c r="J182" s="79">
        <f t="shared" si="70"/>
        <v>71.823846666666682</v>
      </c>
      <c r="K182" s="79">
        <f t="shared" si="78"/>
        <v>0.59421933333333354</v>
      </c>
      <c r="L182" s="1"/>
    </row>
    <row r="183" spans="1:12" x14ac:dyDescent="0.25">
      <c r="A183">
        <f t="shared" si="60"/>
        <v>7</v>
      </c>
      <c r="B183" s="74">
        <v>172</v>
      </c>
      <c r="C183" s="5">
        <v>43646</v>
      </c>
      <c r="D183" s="2">
        <f t="shared" ref="D183:D184" si="82">D182</f>
        <v>63.075600000000001</v>
      </c>
      <c r="E183" s="2">
        <f t="shared" ref="E183:E184" si="83">E182</f>
        <v>71.817899999999995</v>
      </c>
      <c r="F183" s="2">
        <f t="shared" ref="F183:F184" si="84">F182</f>
        <v>0.58587800000000001</v>
      </c>
      <c r="G183" s="1">
        <v>1</v>
      </c>
      <c r="H183" s="1">
        <v>0</v>
      </c>
      <c r="I183" s="79">
        <f t="shared" si="74"/>
        <v>64.003043999999989</v>
      </c>
      <c r="J183" s="79">
        <f t="shared" si="70"/>
        <v>71.765086666666676</v>
      </c>
      <c r="K183" s="79">
        <f t="shared" si="78"/>
        <v>0.59398456666666677</v>
      </c>
      <c r="L183" s="1"/>
    </row>
    <row r="184" spans="1:12" x14ac:dyDescent="0.25">
      <c r="A184">
        <f t="shared" si="60"/>
        <v>1</v>
      </c>
      <c r="B184" s="74">
        <v>173</v>
      </c>
      <c r="C184" s="5">
        <v>43647</v>
      </c>
      <c r="D184" s="2">
        <f t="shared" si="82"/>
        <v>63.075600000000001</v>
      </c>
      <c r="E184" s="2">
        <f t="shared" si="83"/>
        <v>71.817899999999995</v>
      </c>
      <c r="F184" s="2">
        <f t="shared" si="84"/>
        <v>0.58587800000000001</v>
      </c>
      <c r="G184" s="1">
        <v>1</v>
      </c>
      <c r="H184" s="1">
        <v>0</v>
      </c>
      <c r="I184" s="79">
        <f t="shared" si="74"/>
        <v>63.921095999999977</v>
      </c>
      <c r="J184" s="79">
        <f t="shared" si="70"/>
        <v>71.706326666666669</v>
      </c>
      <c r="K184" s="79">
        <f t="shared" si="78"/>
        <v>0.59348860000000025</v>
      </c>
      <c r="L184" s="1"/>
    </row>
    <row r="185" spans="1:12" x14ac:dyDescent="0.25">
      <c r="A185">
        <f t="shared" si="60"/>
        <v>2</v>
      </c>
      <c r="B185" s="74">
        <v>174</v>
      </c>
      <c r="C185" s="5">
        <v>43648</v>
      </c>
      <c r="D185" s="2">
        <v>63.054099999999998</v>
      </c>
      <c r="E185" s="2">
        <v>71.396199999999993</v>
      </c>
      <c r="F185" s="2">
        <v>0.58235099999999995</v>
      </c>
      <c r="G185" s="1">
        <v>1</v>
      </c>
      <c r="H185" s="1">
        <v>1</v>
      </c>
      <c r="I185" s="79">
        <f t="shared" si="74"/>
        <v>63.833899999999986</v>
      </c>
      <c r="J185" s="79">
        <f t="shared" si="70"/>
        <v>71.619453333333325</v>
      </c>
      <c r="K185" s="79">
        <f t="shared" si="78"/>
        <v>0.59287506666666667</v>
      </c>
      <c r="L185" s="1"/>
    </row>
    <row r="186" spans="1:12" x14ac:dyDescent="0.25">
      <c r="A186">
        <f t="shared" si="60"/>
        <v>3</v>
      </c>
      <c r="B186" s="74">
        <v>175</v>
      </c>
      <c r="C186" s="5">
        <v>43649</v>
      </c>
      <c r="D186" s="2">
        <v>63.226500000000001</v>
      </c>
      <c r="E186" s="2">
        <v>71.408000000000001</v>
      </c>
      <c r="F186" s="2">
        <v>0.58415899999999998</v>
      </c>
      <c r="G186" s="1">
        <v>1</v>
      </c>
      <c r="H186" s="1">
        <v>1</v>
      </c>
      <c r="I186" s="79">
        <f t="shared" si="74"/>
        <v>63.761379999999981</v>
      </c>
      <c r="J186" s="79">
        <f t="shared" si="70"/>
        <v>71.572806666666665</v>
      </c>
      <c r="K186" s="79">
        <f t="shared" si="78"/>
        <v>0.59232180000000001</v>
      </c>
      <c r="L186" s="1"/>
    </row>
    <row r="187" spans="1:12" x14ac:dyDescent="0.25">
      <c r="A187">
        <f t="shared" si="60"/>
        <v>4</v>
      </c>
      <c r="B187" s="74">
        <v>176</v>
      </c>
      <c r="C187" s="5">
        <v>43650</v>
      </c>
      <c r="D187" s="2">
        <v>63.495100000000001</v>
      </c>
      <c r="E187" s="2">
        <v>71.603399999999993</v>
      </c>
      <c r="F187" s="2">
        <v>0.589364</v>
      </c>
      <c r="G187" s="1">
        <v>1</v>
      </c>
      <c r="H187" s="1">
        <v>1</v>
      </c>
      <c r="I187" s="79">
        <f t="shared" si="74"/>
        <v>63.699603999999994</v>
      </c>
      <c r="J187" s="79">
        <f t="shared" si="70"/>
        <v>71.531093333333331</v>
      </c>
      <c r="K187" s="79">
        <f t="shared" si="78"/>
        <v>0.59178013333333324</v>
      </c>
      <c r="L187" s="1"/>
    </row>
    <row r="188" spans="1:12" x14ac:dyDescent="0.25">
      <c r="A188">
        <f t="shared" si="60"/>
        <v>5</v>
      </c>
      <c r="B188" s="74">
        <v>177</v>
      </c>
      <c r="C188" s="5">
        <v>43651</v>
      </c>
      <c r="D188" s="2">
        <v>63.401299999999999</v>
      </c>
      <c r="E188" s="2">
        <v>71.542000000000002</v>
      </c>
      <c r="F188" s="2">
        <v>0.58811100000000005</v>
      </c>
      <c r="G188" s="1">
        <v>1</v>
      </c>
      <c r="H188" s="1">
        <v>1</v>
      </c>
      <c r="I188" s="79">
        <f t="shared" si="74"/>
        <v>63.634075999999993</v>
      </c>
      <c r="J188" s="79">
        <f t="shared" si="70"/>
        <v>71.524713333333324</v>
      </c>
      <c r="K188" s="79">
        <f t="shared" si="78"/>
        <v>0.59128066666666657</v>
      </c>
      <c r="L188" s="1"/>
    </row>
    <row r="189" spans="1:12" x14ac:dyDescent="0.25">
      <c r="A189">
        <f t="shared" si="60"/>
        <v>6</v>
      </c>
      <c r="B189" s="74">
        <v>178</v>
      </c>
      <c r="C189" s="5">
        <v>43652</v>
      </c>
      <c r="D189" s="2">
        <v>63.584099999999999</v>
      </c>
      <c r="E189" s="2">
        <v>71.659300000000002</v>
      </c>
      <c r="F189" s="2">
        <v>0.58871399999999996</v>
      </c>
      <c r="G189" s="1">
        <v>1</v>
      </c>
      <c r="H189" s="1">
        <v>1</v>
      </c>
      <c r="I189" s="79">
        <f t="shared" si="74"/>
        <v>63.585763999999998</v>
      </c>
      <c r="J189" s="79">
        <f t="shared" si="70"/>
        <v>71.532286666666678</v>
      </c>
      <c r="K189" s="79">
        <f t="shared" si="78"/>
        <v>0.59085173333333318</v>
      </c>
      <c r="L189" s="1"/>
    </row>
    <row r="190" spans="1:12" x14ac:dyDescent="0.25">
      <c r="A190">
        <f t="shared" si="60"/>
        <v>7</v>
      </c>
      <c r="B190" s="74">
        <v>179</v>
      </c>
      <c r="C190" s="5">
        <v>43653</v>
      </c>
      <c r="D190" s="2">
        <f t="shared" ref="D190:D191" si="85">D189</f>
        <v>63.584099999999999</v>
      </c>
      <c r="E190" s="2">
        <f t="shared" ref="E190:E191" si="86">E189</f>
        <v>71.659300000000002</v>
      </c>
      <c r="F190" s="2">
        <f t="shared" ref="F190:F191" si="87">F189</f>
        <v>0.58871399999999996</v>
      </c>
      <c r="G190" s="1">
        <v>1</v>
      </c>
      <c r="H190" s="1">
        <v>0</v>
      </c>
      <c r="I190" s="79">
        <f t="shared" si="74"/>
        <v>63.548495999999993</v>
      </c>
      <c r="J190" s="79">
        <f t="shared" si="70"/>
        <v>71.552973333333327</v>
      </c>
      <c r="K190" s="79">
        <f t="shared" si="78"/>
        <v>0.59038159999999984</v>
      </c>
      <c r="L190" s="1"/>
    </row>
    <row r="191" spans="1:12" x14ac:dyDescent="0.25">
      <c r="A191">
        <f t="shared" si="60"/>
        <v>1</v>
      </c>
      <c r="B191" s="74">
        <v>180</v>
      </c>
      <c r="C191" s="5">
        <v>43654</v>
      </c>
      <c r="D191" s="2">
        <f t="shared" si="85"/>
        <v>63.584099999999999</v>
      </c>
      <c r="E191" s="2">
        <f t="shared" si="86"/>
        <v>71.659300000000002</v>
      </c>
      <c r="F191" s="2">
        <f t="shared" si="87"/>
        <v>0.58871399999999996</v>
      </c>
      <c r="G191" s="1">
        <v>1</v>
      </c>
      <c r="H191" s="1">
        <v>0</v>
      </c>
      <c r="I191" s="79">
        <f t="shared" si="74"/>
        <v>63.51122800000001</v>
      </c>
      <c r="J191" s="79">
        <f t="shared" si="70"/>
        <v>71.573660000000004</v>
      </c>
      <c r="K191" s="79">
        <f t="shared" si="78"/>
        <v>0.59002306666666648</v>
      </c>
      <c r="L191" s="1"/>
    </row>
    <row r="192" spans="1:12" x14ac:dyDescent="0.25">
      <c r="A192">
        <f t="shared" si="60"/>
        <v>2</v>
      </c>
      <c r="B192" s="74">
        <v>181</v>
      </c>
      <c r="C192" s="5">
        <v>43655</v>
      </c>
      <c r="D192" s="2">
        <v>63.869900000000001</v>
      </c>
      <c r="E192" s="2">
        <v>71.706699999999998</v>
      </c>
      <c r="F192" s="2">
        <v>0.58950499999999995</v>
      </c>
      <c r="G192" s="1">
        <v>1</v>
      </c>
      <c r="H192" s="1">
        <v>1</v>
      </c>
      <c r="I192" s="79">
        <f t="shared" si="74"/>
        <v>63.480768000000005</v>
      </c>
      <c r="J192" s="79">
        <f t="shared" si="70"/>
        <v>71.597506666666675</v>
      </c>
      <c r="K192" s="79">
        <f t="shared" si="78"/>
        <v>0.58969089999999968</v>
      </c>
      <c r="L192" s="1"/>
    </row>
    <row r="193" spans="1:12" x14ac:dyDescent="0.25">
      <c r="A193">
        <f t="shared" si="60"/>
        <v>3</v>
      </c>
      <c r="B193" s="74">
        <v>182</v>
      </c>
      <c r="C193" s="5">
        <v>43656</v>
      </c>
      <c r="D193" s="2">
        <v>63.765999999999998</v>
      </c>
      <c r="E193" s="2">
        <v>71.462599999999995</v>
      </c>
      <c r="F193" s="2">
        <v>0.58573500000000001</v>
      </c>
      <c r="G193" s="1">
        <v>1</v>
      </c>
      <c r="H193" s="1">
        <v>1</v>
      </c>
      <c r="I193" s="79">
        <f t="shared" si="74"/>
        <v>63.454104000000008</v>
      </c>
      <c r="J193" s="79">
        <f t="shared" si="70"/>
        <v>71.588526666666667</v>
      </c>
      <c r="K193" s="79">
        <f t="shared" si="78"/>
        <v>0.58923306666666642</v>
      </c>
      <c r="L193" s="1"/>
    </row>
    <row r="194" spans="1:12" x14ac:dyDescent="0.25">
      <c r="A194">
        <f t="shared" si="60"/>
        <v>4</v>
      </c>
      <c r="B194" s="74">
        <v>183</v>
      </c>
      <c r="C194" s="5">
        <v>43657</v>
      </c>
      <c r="D194" s="2">
        <v>63.7988</v>
      </c>
      <c r="E194" s="2">
        <v>71.563100000000006</v>
      </c>
      <c r="F194" s="2">
        <v>0.58576700000000004</v>
      </c>
      <c r="G194" s="1">
        <v>1</v>
      </c>
      <c r="H194" s="1">
        <v>1</v>
      </c>
      <c r="I194" s="79">
        <f t="shared" si="74"/>
        <v>63.42875200000001</v>
      </c>
      <c r="J194" s="79">
        <f t="shared" si="70"/>
        <v>71.610579999999999</v>
      </c>
      <c r="K194" s="79">
        <f t="shared" si="78"/>
        <v>0.58887986666666636</v>
      </c>
      <c r="L194" s="1"/>
    </row>
    <row r="195" spans="1:12" x14ac:dyDescent="0.25">
      <c r="A195">
        <f t="shared" si="60"/>
        <v>5</v>
      </c>
      <c r="B195" s="74">
        <v>184</v>
      </c>
      <c r="C195" s="5">
        <v>43658</v>
      </c>
      <c r="D195" s="2">
        <v>62.994399999999999</v>
      </c>
      <c r="E195" s="2">
        <v>71.007300000000001</v>
      </c>
      <c r="F195" s="2">
        <v>0.58303899999999997</v>
      </c>
      <c r="G195" s="1">
        <v>1</v>
      </c>
      <c r="H195" s="1">
        <v>1</v>
      </c>
      <c r="I195" s="79">
        <f t="shared" si="74"/>
        <v>63.371224000000012</v>
      </c>
      <c r="J195" s="79">
        <f t="shared" si="70"/>
        <v>71.58562666666667</v>
      </c>
      <c r="K195" s="79">
        <f t="shared" si="78"/>
        <v>0.58851859999999978</v>
      </c>
      <c r="L195" s="1"/>
    </row>
    <row r="196" spans="1:12" x14ac:dyDescent="0.25">
      <c r="A196">
        <f t="shared" si="60"/>
        <v>6</v>
      </c>
      <c r="B196" s="74">
        <v>185</v>
      </c>
      <c r="C196" s="5">
        <v>43659</v>
      </c>
      <c r="D196" s="2">
        <v>63.020400000000002</v>
      </c>
      <c r="E196" s="2">
        <v>71.011399999999995</v>
      </c>
      <c r="F196" s="2">
        <v>0.58182500000000004</v>
      </c>
      <c r="G196" s="1">
        <v>1</v>
      </c>
      <c r="H196" s="1">
        <v>1</v>
      </c>
      <c r="I196" s="79">
        <f t="shared" si="74"/>
        <v>63.319292000000011</v>
      </c>
      <c r="J196" s="79">
        <f t="shared" si="70"/>
        <v>71.542153333333331</v>
      </c>
      <c r="K196" s="79">
        <f t="shared" si="78"/>
        <v>0.5881168666666664</v>
      </c>
      <c r="L196" s="1"/>
    </row>
    <row r="197" spans="1:12" x14ac:dyDescent="0.25">
      <c r="A197">
        <f t="shared" si="60"/>
        <v>7</v>
      </c>
      <c r="B197" s="74">
        <v>186</v>
      </c>
      <c r="C197" s="5">
        <v>43660</v>
      </c>
      <c r="D197" s="2">
        <f t="shared" ref="D197:D198" si="88">D196</f>
        <v>63.020400000000002</v>
      </c>
      <c r="E197" s="2">
        <f t="shared" ref="E197:E198" si="89">E196</f>
        <v>71.011399999999995</v>
      </c>
      <c r="F197" s="2">
        <f t="shared" ref="F197:F198" si="90">F196</f>
        <v>0.58182500000000004</v>
      </c>
      <c r="G197" s="1">
        <v>1</v>
      </c>
      <c r="H197" s="1">
        <v>0</v>
      </c>
      <c r="I197" s="79">
        <f t="shared" si="74"/>
        <v>63.266700000000007</v>
      </c>
      <c r="J197" s="79">
        <f t="shared" si="70"/>
        <v>71.488386666666671</v>
      </c>
      <c r="K197" s="79">
        <f t="shared" si="78"/>
        <v>0.587629333333333</v>
      </c>
      <c r="L197" s="1"/>
    </row>
    <row r="198" spans="1:12" x14ac:dyDescent="0.25">
      <c r="A198">
        <f t="shared" ref="A198:A261" si="91">WEEKDAY(C198,2)</f>
        <v>1</v>
      </c>
      <c r="B198" s="74">
        <v>187</v>
      </c>
      <c r="C198" s="5">
        <v>43661</v>
      </c>
      <c r="D198" s="2">
        <f t="shared" si="88"/>
        <v>63.020400000000002</v>
      </c>
      <c r="E198" s="2">
        <f t="shared" si="89"/>
        <v>71.011399999999995</v>
      </c>
      <c r="F198" s="2">
        <f t="shared" si="90"/>
        <v>0.58182500000000004</v>
      </c>
      <c r="G198" s="1">
        <v>1</v>
      </c>
      <c r="H198" s="1">
        <v>0</v>
      </c>
      <c r="I198" s="79">
        <f t="shared" si="74"/>
        <v>63.228340000000017</v>
      </c>
      <c r="J198" s="79">
        <f t="shared" si="70"/>
        <v>71.434619999999995</v>
      </c>
      <c r="K198" s="79">
        <f t="shared" si="78"/>
        <v>0.5871763999999996</v>
      </c>
      <c r="L198" s="1"/>
    </row>
    <row r="199" spans="1:12" x14ac:dyDescent="0.25">
      <c r="A199">
        <f t="shared" si="91"/>
        <v>2</v>
      </c>
      <c r="B199" s="74">
        <v>188</v>
      </c>
      <c r="C199" s="5">
        <v>43662</v>
      </c>
      <c r="D199" s="2">
        <v>62.828000000000003</v>
      </c>
      <c r="E199" s="2">
        <v>70.857399999999998</v>
      </c>
      <c r="F199" s="2">
        <v>0.58244200000000002</v>
      </c>
      <c r="G199" s="1">
        <v>1</v>
      </c>
      <c r="H199" s="1">
        <v>1</v>
      </c>
      <c r="I199" s="79">
        <f t="shared" si="74"/>
        <v>63.205952000000018</v>
      </c>
      <c r="J199" s="79">
        <f t="shared" si="70"/>
        <v>71.370586666666654</v>
      </c>
      <c r="K199" s="79">
        <f t="shared" si="78"/>
        <v>0.58674403333333314</v>
      </c>
      <c r="L199" s="1"/>
    </row>
    <row r="200" spans="1:12" x14ac:dyDescent="0.25">
      <c r="A200">
        <f t="shared" si="91"/>
        <v>3</v>
      </c>
      <c r="B200" s="74">
        <v>189</v>
      </c>
      <c r="C200" s="5">
        <v>43663</v>
      </c>
      <c r="D200" s="2">
        <v>62.812899999999999</v>
      </c>
      <c r="E200" s="2">
        <v>70.677099999999996</v>
      </c>
      <c r="F200" s="2">
        <v>0.58141299999999996</v>
      </c>
      <c r="G200" s="1">
        <v>1</v>
      </c>
      <c r="H200" s="1">
        <v>1</v>
      </c>
      <c r="I200" s="79">
        <f t="shared" si="74"/>
        <v>63.19328800000001</v>
      </c>
      <c r="J200" s="79">
        <f t="shared" si="70"/>
        <v>71.322646666666671</v>
      </c>
      <c r="K200" s="79">
        <f t="shared" si="78"/>
        <v>0.58627736666666652</v>
      </c>
      <c r="L200" s="1"/>
    </row>
    <row r="201" spans="1:12" x14ac:dyDescent="0.25">
      <c r="A201">
        <f t="shared" si="91"/>
        <v>4</v>
      </c>
      <c r="B201" s="74">
        <v>190</v>
      </c>
      <c r="C201" s="5">
        <v>43664</v>
      </c>
      <c r="D201" s="2">
        <v>62.945099999999996</v>
      </c>
      <c r="E201" s="2">
        <v>70.555199999999999</v>
      </c>
      <c r="F201" s="2">
        <v>0.58139799999999997</v>
      </c>
      <c r="G201" s="1">
        <v>1</v>
      </c>
      <c r="H201" s="1">
        <v>1</v>
      </c>
      <c r="I201" s="79">
        <f t="shared" si="74"/>
        <v>63.185912000000016</v>
      </c>
      <c r="J201" s="79">
        <f t="shared" si="70"/>
        <v>71.26579333333332</v>
      </c>
      <c r="K201" s="79">
        <f t="shared" si="78"/>
        <v>0.58591463333333327</v>
      </c>
      <c r="L201" s="1"/>
    </row>
    <row r="202" spans="1:12" x14ac:dyDescent="0.25">
      <c r="A202">
        <f t="shared" si="91"/>
        <v>5</v>
      </c>
      <c r="B202" s="74">
        <v>191</v>
      </c>
      <c r="C202" s="5">
        <v>43665</v>
      </c>
      <c r="D202" s="2">
        <v>62.828600000000002</v>
      </c>
      <c r="E202" s="2">
        <v>70.606800000000007</v>
      </c>
      <c r="F202" s="2">
        <v>0.58317699999999995</v>
      </c>
      <c r="G202" s="1">
        <v>1</v>
      </c>
      <c r="H202" s="1">
        <v>1</v>
      </c>
      <c r="I202" s="79">
        <f t="shared" si="74"/>
        <v>63.173876000000007</v>
      </c>
      <c r="J202" s="79">
        <f t="shared" si="70"/>
        <v>71.199353333333335</v>
      </c>
      <c r="K202" s="79">
        <f t="shared" si="78"/>
        <v>0.58555506666666657</v>
      </c>
      <c r="L202" s="1"/>
    </row>
    <row r="203" spans="1:12" x14ac:dyDescent="0.25">
      <c r="A203">
        <f t="shared" si="91"/>
        <v>6</v>
      </c>
      <c r="B203" s="74">
        <v>192</v>
      </c>
      <c r="C203" s="5">
        <v>43666</v>
      </c>
      <c r="D203" s="2">
        <v>62.866599999999998</v>
      </c>
      <c r="E203" s="2">
        <v>70.7941</v>
      </c>
      <c r="F203" s="2">
        <v>0.58382800000000001</v>
      </c>
      <c r="G203" s="1">
        <v>1</v>
      </c>
      <c r="H203" s="1">
        <v>1</v>
      </c>
      <c r="I203" s="79">
        <f t="shared" si="74"/>
        <v>63.172160000000012</v>
      </c>
      <c r="J203" s="79">
        <f t="shared" si="70"/>
        <v>71.149493333333339</v>
      </c>
      <c r="K203" s="79">
        <f t="shared" si="78"/>
        <v>0.58533579999999985</v>
      </c>
      <c r="L203" s="1"/>
    </row>
    <row r="204" spans="1:12" x14ac:dyDescent="0.25">
      <c r="A204">
        <f t="shared" si="91"/>
        <v>7</v>
      </c>
      <c r="B204" s="74">
        <v>193</v>
      </c>
      <c r="C204" s="5">
        <v>43667</v>
      </c>
      <c r="D204" s="2">
        <f t="shared" ref="D204:D205" si="92">D203</f>
        <v>62.866599999999998</v>
      </c>
      <c r="E204" s="2">
        <f t="shared" ref="E204:E205" si="93">E203</f>
        <v>70.7941</v>
      </c>
      <c r="F204" s="2">
        <f t="shared" ref="F204:F205" si="94">F203</f>
        <v>0.58382800000000001</v>
      </c>
      <c r="G204" s="1">
        <v>1</v>
      </c>
      <c r="H204" s="1">
        <v>0</v>
      </c>
      <c r="I204" s="79">
        <f t="shared" si="74"/>
        <v>63.185908000000019</v>
      </c>
      <c r="J204" s="79">
        <f t="shared" si="70"/>
        <v>71.09181333333332</v>
      </c>
      <c r="K204" s="79">
        <f t="shared" si="78"/>
        <v>0.58518270000000006</v>
      </c>
      <c r="L204" s="1"/>
    </row>
    <row r="205" spans="1:12" x14ac:dyDescent="0.25">
      <c r="A205">
        <f t="shared" si="91"/>
        <v>1</v>
      </c>
      <c r="B205" s="74">
        <v>194</v>
      </c>
      <c r="C205" s="5">
        <v>43668</v>
      </c>
      <c r="D205" s="2">
        <f t="shared" si="92"/>
        <v>62.866599999999998</v>
      </c>
      <c r="E205" s="2">
        <f t="shared" si="93"/>
        <v>70.7941</v>
      </c>
      <c r="F205" s="2">
        <f t="shared" si="94"/>
        <v>0.58382800000000001</v>
      </c>
      <c r="G205" s="1">
        <v>1</v>
      </c>
      <c r="H205" s="1">
        <v>0</v>
      </c>
      <c r="I205" s="79">
        <f t="shared" si="74"/>
        <v>63.188240000000015</v>
      </c>
      <c r="J205" s="79">
        <f t="shared" si="70"/>
        <v>71.03413333333333</v>
      </c>
      <c r="K205" s="79">
        <f t="shared" si="78"/>
        <v>0.58504579999999995</v>
      </c>
      <c r="L205" s="1"/>
    </row>
    <row r="206" spans="1:12" x14ac:dyDescent="0.25">
      <c r="A206">
        <f t="shared" si="91"/>
        <v>2</v>
      </c>
      <c r="B206" s="74">
        <v>195</v>
      </c>
      <c r="C206" s="5">
        <v>43669</v>
      </c>
      <c r="D206" s="2">
        <v>62.977600000000002</v>
      </c>
      <c r="E206" s="2">
        <v>70.654600000000002</v>
      </c>
      <c r="F206" s="2">
        <v>0.58396400000000004</v>
      </c>
      <c r="G206" s="1">
        <v>1</v>
      </c>
      <c r="H206" s="1">
        <v>1</v>
      </c>
      <c r="I206" s="79">
        <f t="shared" si="74"/>
        <v>63.185535999999999</v>
      </c>
      <c r="J206" s="79">
        <f t="shared" si="70"/>
        <v>70.967153333333314</v>
      </c>
      <c r="K206" s="79">
        <f t="shared" si="78"/>
        <v>0.58491343333333345</v>
      </c>
      <c r="L206" s="1"/>
    </row>
    <row r="207" spans="1:12" x14ac:dyDescent="0.25">
      <c r="A207">
        <f t="shared" si="91"/>
        <v>3</v>
      </c>
      <c r="B207" s="74">
        <v>196</v>
      </c>
      <c r="C207" s="5">
        <v>43670</v>
      </c>
      <c r="D207" s="2">
        <v>63.128999999999998</v>
      </c>
      <c r="E207" s="2">
        <v>70.635000000000005</v>
      </c>
      <c r="F207" s="2">
        <v>0.58374400000000004</v>
      </c>
      <c r="G207" s="1">
        <v>1</v>
      </c>
      <c r="H207" s="1">
        <v>1</v>
      </c>
      <c r="I207" s="79">
        <f t="shared" si="74"/>
        <v>63.187671999999992</v>
      </c>
      <c r="J207" s="79">
        <f t="shared" si="70"/>
        <v>70.895706666666655</v>
      </c>
      <c r="K207" s="79">
        <f t="shared" si="78"/>
        <v>0.58477373333333338</v>
      </c>
      <c r="L207" s="1"/>
    </row>
    <row r="208" spans="1:12" x14ac:dyDescent="0.25">
      <c r="A208">
        <f t="shared" si="91"/>
        <v>4</v>
      </c>
      <c r="B208" s="74">
        <v>197</v>
      </c>
      <c r="C208" s="5">
        <v>43671</v>
      </c>
      <c r="D208" s="2">
        <v>63.116199999999999</v>
      </c>
      <c r="E208" s="2">
        <v>70.324100000000001</v>
      </c>
      <c r="F208" s="2">
        <v>0.58416599999999996</v>
      </c>
      <c r="G208" s="1">
        <v>1</v>
      </c>
      <c r="H208" s="1">
        <v>1</v>
      </c>
      <c r="I208" s="79">
        <f t="shared" si="74"/>
        <v>63.189295999999992</v>
      </c>
      <c r="J208" s="79">
        <f t="shared" si="70"/>
        <v>70.819806666666651</v>
      </c>
      <c r="K208" s="79">
        <f t="shared" si="78"/>
        <v>0.5847218666666667</v>
      </c>
      <c r="L208" s="1"/>
    </row>
    <row r="209" spans="1:12" x14ac:dyDescent="0.25">
      <c r="A209">
        <f t="shared" si="91"/>
        <v>5</v>
      </c>
      <c r="B209" s="74">
        <v>198</v>
      </c>
      <c r="C209" s="5">
        <v>43672</v>
      </c>
      <c r="D209" s="2">
        <v>63.157200000000003</v>
      </c>
      <c r="E209" s="2">
        <v>70.293999999999997</v>
      </c>
      <c r="F209" s="2">
        <v>0.58427499999999999</v>
      </c>
      <c r="G209" s="1">
        <v>1</v>
      </c>
      <c r="H209" s="1">
        <v>1</v>
      </c>
      <c r="I209" s="79">
        <f t="shared" si="74"/>
        <v>63.19256</v>
      </c>
      <c r="J209" s="79">
        <f t="shared" si="70"/>
        <v>70.735199999999992</v>
      </c>
      <c r="K209" s="79">
        <f t="shared" si="78"/>
        <v>0.5847247000000001</v>
      </c>
      <c r="L209" s="1"/>
    </row>
    <row r="210" spans="1:12" x14ac:dyDescent="0.25">
      <c r="A210">
        <f t="shared" si="91"/>
        <v>6</v>
      </c>
      <c r="B210" s="74">
        <v>199</v>
      </c>
      <c r="C210" s="5">
        <v>43673</v>
      </c>
      <c r="D210" s="2">
        <v>63.127099999999999</v>
      </c>
      <c r="E210" s="2">
        <v>70.311000000000007</v>
      </c>
      <c r="F210" s="2">
        <v>0.58093300000000003</v>
      </c>
      <c r="G210" s="1">
        <v>1</v>
      </c>
      <c r="H210" s="1">
        <v>1</v>
      </c>
      <c r="I210" s="79">
        <f t="shared" si="74"/>
        <v>63.195479999999996</v>
      </c>
      <c r="J210" s="79">
        <f t="shared" si="70"/>
        <v>70.688779999999994</v>
      </c>
      <c r="K210" s="79">
        <f t="shared" si="78"/>
        <v>0.58460190000000012</v>
      </c>
      <c r="L210" s="1"/>
    </row>
    <row r="211" spans="1:12" x14ac:dyDescent="0.25">
      <c r="A211">
        <f t="shared" si="91"/>
        <v>7</v>
      </c>
      <c r="B211" s="74">
        <v>200</v>
      </c>
      <c r="C211" s="5">
        <v>43674</v>
      </c>
      <c r="D211" s="2">
        <f t="shared" ref="D211:D212" si="95">D210</f>
        <v>63.127099999999999</v>
      </c>
      <c r="E211" s="2">
        <f t="shared" ref="E211:E212" si="96">E210</f>
        <v>70.311000000000007</v>
      </c>
      <c r="F211" s="2">
        <f t="shared" ref="F211:F212" si="97">F210</f>
        <v>0.58093300000000003</v>
      </c>
      <c r="G211" s="1">
        <v>1</v>
      </c>
      <c r="H211" s="1">
        <v>0</v>
      </c>
      <c r="I211" s="79">
        <f t="shared" si="74"/>
        <v>63.191503999999995</v>
      </c>
      <c r="J211" s="79">
        <f t="shared" si="70"/>
        <v>70.642086666666671</v>
      </c>
      <c r="K211" s="79">
        <f t="shared" si="78"/>
        <v>0.58450703333333331</v>
      </c>
      <c r="L211" s="1"/>
    </row>
    <row r="212" spans="1:12" x14ac:dyDescent="0.25">
      <c r="A212">
        <f t="shared" si="91"/>
        <v>1</v>
      </c>
      <c r="B212" s="74">
        <v>201</v>
      </c>
      <c r="C212" s="5">
        <v>43675</v>
      </c>
      <c r="D212" s="2">
        <f t="shared" si="95"/>
        <v>63.127099999999999</v>
      </c>
      <c r="E212" s="2">
        <f t="shared" si="96"/>
        <v>70.311000000000007</v>
      </c>
      <c r="F212" s="2">
        <f t="shared" si="97"/>
        <v>0.58093300000000003</v>
      </c>
      <c r="G212" s="1">
        <v>1</v>
      </c>
      <c r="H212" s="1">
        <v>0</v>
      </c>
      <c r="I212" s="79">
        <f t="shared" si="74"/>
        <v>63.176783999999991</v>
      </c>
      <c r="J212" s="79">
        <f t="shared" si="70"/>
        <v>70.595393333333334</v>
      </c>
      <c r="K212" s="79">
        <f t="shared" si="78"/>
        <v>0.58434220000000003</v>
      </c>
      <c r="L212" s="1"/>
    </row>
    <row r="213" spans="1:12" x14ac:dyDescent="0.25">
      <c r="A213">
        <f t="shared" si="91"/>
        <v>2</v>
      </c>
      <c r="B213" s="74">
        <v>202</v>
      </c>
      <c r="C213" s="5">
        <v>43676</v>
      </c>
      <c r="D213" s="2">
        <v>63.521000000000001</v>
      </c>
      <c r="E213" s="2">
        <v>70.6417</v>
      </c>
      <c r="F213" s="2">
        <v>0.58450400000000002</v>
      </c>
      <c r="G213" s="1">
        <v>1</v>
      </c>
      <c r="H213" s="1">
        <v>1</v>
      </c>
      <c r="I213" s="79">
        <f t="shared" si="74"/>
        <v>63.181571999999989</v>
      </c>
      <c r="J213" s="79">
        <f t="shared" si="70"/>
        <v>70.570746666666679</v>
      </c>
      <c r="K213" s="79">
        <f t="shared" si="78"/>
        <v>0.58429639999999994</v>
      </c>
      <c r="L213" s="1"/>
    </row>
    <row r="214" spans="1:12" x14ac:dyDescent="0.25">
      <c r="A214">
        <f t="shared" si="91"/>
        <v>3</v>
      </c>
      <c r="B214" s="74">
        <v>203</v>
      </c>
      <c r="C214" s="5">
        <v>43677</v>
      </c>
      <c r="D214" s="2">
        <v>63.379100000000001</v>
      </c>
      <c r="E214" s="2">
        <v>70.597999999999999</v>
      </c>
      <c r="F214" s="2">
        <v>0.58370900000000003</v>
      </c>
      <c r="G214" s="1">
        <v>1</v>
      </c>
      <c r="H214" s="1">
        <v>1</v>
      </c>
      <c r="I214" s="79">
        <f t="shared" si="74"/>
        <v>63.173371999999993</v>
      </c>
      <c r="J214" s="79">
        <f t="shared" si="70"/>
        <v>70.553453333333351</v>
      </c>
      <c r="K214" s="79">
        <f t="shared" si="78"/>
        <v>0.58422409999999991</v>
      </c>
      <c r="L214" s="1"/>
    </row>
    <row r="215" spans="1:12" x14ac:dyDescent="0.25">
      <c r="A215">
        <f t="shared" si="91"/>
        <v>4</v>
      </c>
      <c r="B215" s="74">
        <v>204</v>
      </c>
      <c r="C215" s="5">
        <v>43678</v>
      </c>
      <c r="D215" s="2">
        <v>63.417200000000001</v>
      </c>
      <c r="E215" s="2">
        <v>70.735500000000002</v>
      </c>
      <c r="F215" s="2">
        <v>0.58413999999999999</v>
      </c>
      <c r="G215" s="1">
        <v>1</v>
      </c>
      <c r="H215" s="1">
        <v>1</v>
      </c>
      <c r="I215" s="79">
        <f t="shared" si="74"/>
        <v>63.166695999999995</v>
      </c>
      <c r="J215" s="79">
        <f t="shared" si="70"/>
        <v>70.557346666666675</v>
      </c>
      <c r="K215" s="79">
        <f t="shared" si="78"/>
        <v>0.58428373333333328</v>
      </c>
      <c r="L215" s="1"/>
    </row>
    <row r="216" spans="1:12" x14ac:dyDescent="0.25">
      <c r="A216">
        <f t="shared" si="91"/>
        <v>5</v>
      </c>
      <c r="B216" s="74">
        <v>205</v>
      </c>
      <c r="C216" s="5">
        <v>43679</v>
      </c>
      <c r="D216" s="2">
        <v>63.834000000000003</v>
      </c>
      <c r="E216" s="2">
        <v>70.472700000000003</v>
      </c>
      <c r="F216" s="2">
        <v>0.58517699999999995</v>
      </c>
      <c r="G216" s="1">
        <v>1</v>
      </c>
      <c r="H216" s="1">
        <v>1</v>
      </c>
      <c r="I216" s="79">
        <f t="shared" si="74"/>
        <v>63.176692000000003</v>
      </c>
      <c r="J216" s="79">
        <f t="shared" si="70"/>
        <v>70.551846666666677</v>
      </c>
      <c r="K216" s="79">
        <f t="shared" si="78"/>
        <v>0.58431766666666685</v>
      </c>
      <c r="L216" s="1"/>
    </row>
    <row r="217" spans="1:12" x14ac:dyDescent="0.25">
      <c r="A217">
        <f t="shared" si="91"/>
        <v>6</v>
      </c>
      <c r="B217" s="74">
        <v>206</v>
      </c>
      <c r="C217" s="5">
        <v>43680</v>
      </c>
      <c r="D217" s="2">
        <v>64.642300000000006</v>
      </c>
      <c r="E217" s="2">
        <v>71.707700000000003</v>
      </c>
      <c r="F217" s="2">
        <v>0.60438800000000004</v>
      </c>
      <c r="G217" s="1">
        <v>1</v>
      </c>
      <c r="H217" s="1">
        <v>1</v>
      </c>
      <c r="I217" s="79">
        <f t="shared" si="74"/>
        <v>63.207588000000008</v>
      </c>
      <c r="J217" s="79">
        <f t="shared" si="70"/>
        <v>70.625240000000005</v>
      </c>
      <c r="K217" s="79">
        <f t="shared" si="78"/>
        <v>0.58481846666666681</v>
      </c>
      <c r="L217" s="1"/>
    </row>
    <row r="218" spans="1:12" x14ac:dyDescent="0.25">
      <c r="A218">
        <f t="shared" si="91"/>
        <v>7</v>
      </c>
      <c r="B218" s="74">
        <v>207</v>
      </c>
      <c r="C218" s="5">
        <v>43681</v>
      </c>
      <c r="D218" s="2">
        <f t="shared" ref="D218:D219" si="98">D217</f>
        <v>64.642300000000006</v>
      </c>
      <c r="E218" s="2">
        <f t="shared" ref="E218:E219" si="99">E217</f>
        <v>71.707700000000003</v>
      </c>
      <c r="F218" s="2">
        <f t="shared" ref="F218:F219" si="100">F217</f>
        <v>0.60438800000000004</v>
      </c>
      <c r="G218" s="1">
        <v>1</v>
      </c>
      <c r="H218" s="1">
        <v>0</v>
      </c>
      <c r="I218" s="79">
        <f t="shared" si="74"/>
        <v>63.242640000000002</v>
      </c>
      <c r="J218" s="79">
        <f t="shared" si="70"/>
        <v>70.686146666666673</v>
      </c>
      <c r="K218" s="79">
        <f t="shared" si="78"/>
        <v>0.58536103333333345</v>
      </c>
      <c r="L218" s="1"/>
    </row>
    <row r="219" spans="1:12" x14ac:dyDescent="0.25">
      <c r="A219">
        <f t="shared" si="91"/>
        <v>1</v>
      </c>
      <c r="B219" s="74">
        <v>208</v>
      </c>
      <c r="C219" s="5">
        <v>43682</v>
      </c>
      <c r="D219" s="2">
        <f t="shared" si="98"/>
        <v>64.642300000000006</v>
      </c>
      <c r="E219" s="2">
        <f t="shared" si="99"/>
        <v>71.707700000000003</v>
      </c>
      <c r="F219" s="2">
        <f t="shared" si="100"/>
        <v>0.60438800000000004</v>
      </c>
      <c r="G219" s="1">
        <v>1</v>
      </c>
      <c r="H219" s="1">
        <v>0</v>
      </c>
      <c r="I219" s="79">
        <f t="shared" si="74"/>
        <v>63.27638000000001</v>
      </c>
      <c r="J219" s="79">
        <f t="shared" ref="J219:J282" si="101">AVERAGE(E205:E219)</f>
        <v>70.747053333333341</v>
      </c>
      <c r="K219" s="79">
        <f t="shared" si="78"/>
        <v>0.5858835</v>
      </c>
      <c r="L219" s="1"/>
    </row>
    <row r="220" spans="1:12" x14ac:dyDescent="0.25">
      <c r="A220">
        <f t="shared" si="91"/>
        <v>2</v>
      </c>
      <c r="B220" s="74">
        <v>209</v>
      </c>
      <c r="C220" s="5">
        <v>43683</v>
      </c>
      <c r="D220" s="2">
        <v>65.054599999999994</v>
      </c>
      <c r="E220" s="2">
        <v>72.373199999999997</v>
      </c>
      <c r="F220" s="2">
        <v>0.61398299999999995</v>
      </c>
      <c r="G220" s="1">
        <v>1</v>
      </c>
      <c r="H220" s="1">
        <v>1</v>
      </c>
      <c r="I220" s="79">
        <f t="shared" si="74"/>
        <v>63.358788000000004</v>
      </c>
      <c r="J220" s="79">
        <f t="shared" si="101"/>
        <v>70.85232666666667</v>
      </c>
      <c r="K220" s="79">
        <f t="shared" si="78"/>
        <v>0.58672580000000008</v>
      </c>
      <c r="L220" s="1"/>
    </row>
    <row r="221" spans="1:12" x14ac:dyDescent="0.25">
      <c r="A221">
        <f t="shared" si="91"/>
        <v>3</v>
      </c>
      <c r="B221" s="74">
        <v>210</v>
      </c>
      <c r="C221" s="5">
        <v>43684</v>
      </c>
      <c r="D221" s="2">
        <v>65.203000000000003</v>
      </c>
      <c r="E221" s="2">
        <v>73.072999999999993</v>
      </c>
      <c r="F221" s="2">
        <v>0.61237799999999998</v>
      </c>
      <c r="G221" s="1">
        <v>1</v>
      </c>
      <c r="H221" s="1">
        <v>1</v>
      </c>
      <c r="I221" s="79">
        <f t="shared" si="74"/>
        <v>63.446092000000014</v>
      </c>
      <c r="J221" s="79">
        <f t="shared" si="101"/>
        <v>71.013553333333363</v>
      </c>
      <c r="K221" s="79">
        <f t="shared" si="78"/>
        <v>0.58751460000000011</v>
      </c>
      <c r="L221" s="1"/>
    </row>
    <row r="222" spans="1:12" x14ac:dyDescent="0.25">
      <c r="A222">
        <f t="shared" si="91"/>
        <v>4</v>
      </c>
      <c r="B222" s="74">
        <v>211</v>
      </c>
      <c r="C222" s="5">
        <v>43685</v>
      </c>
      <c r="D222" s="2">
        <v>65.093199999999996</v>
      </c>
      <c r="E222" s="2">
        <v>72.891400000000004</v>
      </c>
      <c r="F222" s="2">
        <v>0.61267099999999997</v>
      </c>
      <c r="G222" s="1">
        <v>1</v>
      </c>
      <c r="H222" s="1">
        <v>1</v>
      </c>
      <c r="I222" s="79">
        <f t="shared" si="74"/>
        <v>63.529004000000015</v>
      </c>
      <c r="J222" s="79">
        <f t="shared" si="101"/>
        <v>71.163980000000009</v>
      </c>
      <c r="K222" s="79">
        <f t="shared" si="78"/>
        <v>0.5882868</v>
      </c>
      <c r="L222" s="1"/>
    </row>
    <row r="223" spans="1:12" x14ac:dyDescent="0.25">
      <c r="A223">
        <f t="shared" si="91"/>
        <v>5</v>
      </c>
      <c r="B223" s="74">
        <v>212</v>
      </c>
      <c r="C223" s="5">
        <v>43686</v>
      </c>
      <c r="D223" s="2">
        <v>65.129900000000006</v>
      </c>
      <c r="E223" s="2">
        <v>73.043199999999999</v>
      </c>
      <c r="F223" s="2">
        <v>0.61394099999999996</v>
      </c>
      <c r="G223" s="1">
        <v>1</v>
      </c>
      <c r="H223" s="1">
        <v>1</v>
      </c>
      <c r="I223" s="79">
        <f t="shared" si="74"/>
        <v>63.613383999999996</v>
      </c>
      <c r="J223" s="79">
        <f t="shared" si="101"/>
        <v>71.345253333333346</v>
      </c>
      <c r="K223" s="79">
        <f t="shared" si="78"/>
        <v>0.58922699999999995</v>
      </c>
      <c r="L223" s="1"/>
    </row>
    <row r="224" spans="1:12" x14ac:dyDescent="0.25">
      <c r="A224">
        <f t="shared" si="91"/>
        <v>6</v>
      </c>
      <c r="B224" s="74">
        <v>213</v>
      </c>
      <c r="C224" s="5">
        <v>43687</v>
      </c>
      <c r="D224" s="2">
        <v>65.254300000000001</v>
      </c>
      <c r="E224" s="2">
        <v>73.019599999999997</v>
      </c>
      <c r="F224" s="2">
        <v>0.61578100000000002</v>
      </c>
      <c r="G224" s="1">
        <v>1</v>
      </c>
      <c r="H224" s="1">
        <v>1</v>
      </c>
      <c r="I224" s="79">
        <f t="shared" si="74"/>
        <v>63.710436000000001</v>
      </c>
      <c r="J224" s="79">
        <f t="shared" si="101"/>
        <v>71.526960000000003</v>
      </c>
      <c r="K224" s="79">
        <f t="shared" si="78"/>
        <v>0.5902274666666667</v>
      </c>
      <c r="L224" s="1"/>
    </row>
    <row r="225" spans="1:12" x14ac:dyDescent="0.25">
      <c r="A225">
        <f t="shared" si="91"/>
        <v>7</v>
      </c>
      <c r="B225" s="74">
        <v>214</v>
      </c>
      <c r="C225" s="5">
        <v>43688</v>
      </c>
      <c r="D225" s="2">
        <f t="shared" ref="D225:D226" si="102">D224</f>
        <v>65.254300000000001</v>
      </c>
      <c r="E225" s="2">
        <f t="shared" ref="E225:E226" si="103">E224</f>
        <v>73.019599999999997</v>
      </c>
      <c r="F225" s="2">
        <f t="shared" ref="F225:F226" si="104">F224</f>
        <v>0.61578100000000002</v>
      </c>
      <c r="G225" s="1">
        <v>1</v>
      </c>
      <c r="H225" s="1">
        <v>0</v>
      </c>
      <c r="I225" s="79">
        <f t="shared" si="74"/>
        <v>63.808091999999995</v>
      </c>
      <c r="J225" s="79">
        <f t="shared" si="101"/>
        <v>71.70753333333333</v>
      </c>
      <c r="K225" s="79">
        <f t="shared" si="78"/>
        <v>0.59131886666666666</v>
      </c>
      <c r="L225" s="1"/>
    </row>
    <row r="226" spans="1:12" x14ac:dyDescent="0.25">
      <c r="A226">
        <f t="shared" si="91"/>
        <v>1</v>
      </c>
      <c r="B226" s="74">
        <v>215</v>
      </c>
      <c r="C226" s="5">
        <v>43689</v>
      </c>
      <c r="D226" s="2">
        <f t="shared" si="102"/>
        <v>65.254300000000001</v>
      </c>
      <c r="E226" s="2">
        <f t="shared" si="103"/>
        <v>73.019599999999997</v>
      </c>
      <c r="F226" s="2">
        <f t="shared" si="104"/>
        <v>0.61578100000000002</v>
      </c>
      <c r="G226" s="1">
        <v>1</v>
      </c>
      <c r="H226" s="1">
        <v>0</v>
      </c>
      <c r="I226" s="79">
        <f t="shared" si="74"/>
        <v>63.900460000000002</v>
      </c>
      <c r="J226" s="79">
        <f t="shared" si="101"/>
        <v>71.888106666666673</v>
      </c>
      <c r="K226" s="79">
        <f t="shared" si="78"/>
        <v>0.59245073333333331</v>
      </c>
      <c r="L226" s="1"/>
    </row>
    <row r="227" spans="1:12" x14ac:dyDescent="0.25">
      <c r="A227">
        <f t="shared" si="91"/>
        <v>2</v>
      </c>
      <c r="B227" s="74">
        <v>216</v>
      </c>
      <c r="C227" s="5">
        <v>43690</v>
      </c>
      <c r="D227" s="2">
        <v>65.428700000000006</v>
      </c>
      <c r="E227" s="2">
        <v>73.123099999999994</v>
      </c>
      <c r="F227" s="2">
        <v>0.62135499999999999</v>
      </c>
      <c r="G227" s="1">
        <v>1</v>
      </c>
      <c r="H227" s="1">
        <v>1</v>
      </c>
      <c r="I227" s="79">
        <f t="shared" si="74"/>
        <v>64.004463999999984</v>
      </c>
      <c r="J227" s="79">
        <f t="shared" si="101"/>
        <v>72.075579999999974</v>
      </c>
      <c r="K227" s="79">
        <f t="shared" si="78"/>
        <v>0.59376840000000009</v>
      </c>
      <c r="L227" s="1"/>
    </row>
    <row r="228" spans="1:12" x14ac:dyDescent="0.25">
      <c r="A228">
        <f t="shared" si="91"/>
        <v>3</v>
      </c>
      <c r="B228" s="74">
        <v>217</v>
      </c>
      <c r="C228" s="5">
        <v>43691</v>
      </c>
      <c r="D228" s="2">
        <v>65.601699999999994</v>
      </c>
      <c r="E228" s="2">
        <v>73.414900000000003</v>
      </c>
      <c r="F228" s="2">
        <v>0.62338300000000002</v>
      </c>
      <c r="G228" s="1">
        <v>1</v>
      </c>
      <c r="H228" s="1">
        <v>1</v>
      </c>
      <c r="I228" s="79">
        <f t="shared" si="74"/>
        <v>64.113867999999997</v>
      </c>
      <c r="J228" s="79">
        <f t="shared" si="101"/>
        <v>72.260459999999995</v>
      </c>
      <c r="K228" s="79">
        <f t="shared" si="78"/>
        <v>0.5951536666666668</v>
      </c>
      <c r="L228" s="1"/>
    </row>
    <row r="229" spans="1:12" x14ac:dyDescent="0.25">
      <c r="A229">
        <f t="shared" si="91"/>
        <v>4</v>
      </c>
      <c r="B229" s="74">
        <v>218</v>
      </c>
      <c r="C229" s="5">
        <v>43692</v>
      </c>
      <c r="D229" s="2">
        <v>65.203199999999995</v>
      </c>
      <c r="E229" s="2">
        <v>72.903700000000001</v>
      </c>
      <c r="F229" s="2">
        <v>0.61284099999999997</v>
      </c>
      <c r="G229" s="1">
        <v>1</v>
      </c>
      <c r="H229" s="1">
        <v>1</v>
      </c>
      <c r="I229" s="79">
        <f t="shared" ref="I229:I292" si="105">AVERAGE(D205:D229)</f>
        <v>64.207331999999994</v>
      </c>
      <c r="J229" s="79">
        <f t="shared" si="101"/>
        <v>72.414173333333324</v>
      </c>
      <c r="K229" s="79">
        <f t="shared" si="78"/>
        <v>0.59616696666666669</v>
      </c>
      <c r="L229" s="1"/>
    </row>
    <row r="230" spans="1:12" x14ac:dyDescent="0.25">
      <c r="A230">
        <f t="shared" si="91"/>
        <v>5</v>
      </c>
      <c r="B230" s="74">
        <v>219</v>
      </c>
      <c r="C230" s="5">
        <v>43693</v>
      </c>
      <c r="D230" s="2">
        <v>65.890699999999995</v>
      </c>
      <c r="E230" s="2">
        <v>73.454999999999998</v>
      </c>
      <c r="F230" s="2">
        <v>0.62035200000000001</v>
      </c>
      <c r="G230" s="1">
        <v>1</v>
      </c>
      <c r="H230" s="1">
        <v>1</v>
      </c>
      <c r="I230" s="79">
        <f t="shared" si="105"/>
        <v>64.32829599999998</v>
      </c>
      <c r="J230" s="79">
        <f t="shared" si="101"/>
        <v>72.595473333333317</v>
      </c>
      <c r="K230" s="79">
        <f t="shared" si="78"/>
        <v>0.59746493333333328</v>
      </c>
      <c r="L230" s="1"/>
    </row>
    <row r="231" spans="1:12" x14ac:dyDescent="0.25">
      <c r="A231">
        <f t="shared" si="91"/>
        <v>6</v>
      </c>
      <c r="B231" s="74">
        <v>220</v>
      </c>
      <c r="C231" s="5">
        <v>43694</v>
      </c>
      <c r="D231" s="2">
        <v>65.996099999999998</v>
      </c>
      <c r="E231" s="2">
        <v>73.222700000000003</v>
      </c>
      <c r="F231" s="2">
        <v>0.62169600000000003</v>
      </c>
      <c r="G231" s="1">
        <v>1</v>
      </c>
      <c r="H231" s="1">
        <v>1</v>
      </c>
      <c r="I231" s="79">
        <f t="shared" si="105"/>
        <v>64.449035999999992</v>
      </c>
      <c r="J231" s="79">
        <f t="shared" si="101"/>
        <v>72.778806666666668</v>
      </c>
      <c r="K231" s="79">
        <f t="shared" si="78"/>
        <v>0.59880820000000001</v>
      </c>
      <c r="L231" s="1"/>
    </row>
    <row r="232" spans="1:12" x14ac:dyDescent="0.25">
      <c r="A232">
        <f t="shared" si="91"/>
        <v>7</v>
      </c>
      <c r="B232" s="74">
        <v>221</v>
      </c>
      <c r="C232" s="5">
        <v>43695</v>
      </c>
      <c r="D232" s="2">
        <f t="shared" ref="D232:D233" si="106">D231</f>
        <v>65.996099999999998</v>
      </c>
      <c r="E232" s="2">
        <f t="shared" ref="E232:E233" si="107">E231</f>
        <v>73.222700000000003</v>
      </c>
      <c r="F232" s="2">
        <f t="shared" ref="F232:F233" si="108">F231</f>
        <v>0.62169600000000003</v>
      </c>
      <c r="G232" s="1">
        <v>1</v>
      </c>
      <c r="H232" s="1">
        <v>0</v>
      </c>
      <c r="I232" s="79">
        <f t="shared" si="105"/>
        <v>64.563719999999989</v>
      </c>
      <c r="J232" s="79">
        <f t="shared" si="101"/>
        <v>72.879806666666667</v>
      </c>
      <c r="K232" s="79">
        <f t="shared" si="78"/>
        <v>0.60009216666666665</v>
      </c>
      <c r="L232" s="1"/>
    </row>
    <row r="233" spans="1:12" x14ac:dyDescent="0.25">
      <c r="A233">
        <f t="shared" si="91"/>
        <v>1</v>
      </c>
      <c r="B233" s="74">
        <v>222</v>
      </c>
      <c r="C233" s="5">
        <v>43696</v>
      </c>
      <c r="D233" s="2">
        <f t="shared" si="106"/>
        <v>65.996099999999998</v>
      </c>
      <c r="E233" s="2">
        <f t="shared" si="107"/>
        <v>73.222700000000003</v>
      </c>
      <c r="F233" s="2">
        <f t="shared" si="108"/>
        <v>0.62169600000000003</v>
      </c>
      <c r="G233" s="1">
        <v>1</v>
      </c>
      <c r="H233" s="1">
        <v>0</v>
      </c>
      <c r="I233" s="79">
        <f t="shared" si="105"/>
        <v>64.678916000000001</v>
      </c>
      <c r="J233" s="79">
        <f t="shared" si="101"/>
        <v>72.980806666666666</v>
      </c>
      <c r="K233" s="79">
        <f t="shared" si="78"/>
        <v>0.60135443333333327</v>
      </c>
      <c r="L233" s="1"/>
    </row>
    <row r="234" spans="1:12" x14ac:dyDescent="0.25">
      <c r="A234">
        <f t="shared" si="91"/>
        <v>2</v>
      </c>
      <c r="B234" s="74">
        <v>223</v>
      </c>
      <c r="C234" s="5">
        <v>43697</v>
      </c>
      <c r="D234" s="2">
        <v>66.608199999999997</v>
      </c>
      <c r="E234" s="2">
        <v>73.948400000000007</v>
      </c>
      <c r="F234" s="2">
        <v>0.62492999999999999</v>
      </c>
      <c r="G234" s="1">
        <v>1</v>
      </c>
      <c r="H234" s="1">
        <v>1</v>
      </c>
      <c r="I234" s="79">
        <f t="shared" si="105"/>
        <v>64.81695599999999</v>
      </c>
      <c r="J234" s="79">
        <f t="shared" si="101"/>
        <v>73.130186666666674</v>
      </c>
      <c r="K234" s="79">
        <f t="shared" ref="K234:K297" si="109">AVERAGE((F205:F234))</f>
        <v>0.6027245</v>
      </c>
      <c r="L234" s="1"/>
    </row>
    <row r="235" spans="1:12" x14ac:dyDescent="0.25">
      <c r="A235">
        <f t="shared" si="91"/>
        <v>3</v>
      </c>
      <c r="B235" s="74">
        <v>224</v>
      </c>
      <c r="C235" s="5">
        <v>43698</v>
      </c>
      <c r="D235" s="2">
        <v>66.784000000000006</v>
      </c>
      <c r="E235" s="2">
        <v>73.976600000000005</v>
      </c>
      <c r="F235" s="2">
        <v>0.62746299999999999</v>
      </c>
      <c r="G235" s="1">
        <v>1</v>
      </c>
      <c r="H235" s="1">
        <v>1</v>
      </c>
      <c r="I235" s="79">
        <f t="shared" si="105"/>
        <v>64.963232000000005</v>
      </c>
      <c r="J235" s="79">
        <f t="shared" si="101"/>
        <v>73.237080000000006</v>
      </c>
      <c r="K235" s="79">
        <f t="shared" si="109"/>
        <v>0.60417899999999991</v>
      </c>
      <c r="L235" s="1"/>
    </row>
    <row r="236" spans="1:12" x14ac:dyDescent="0.25">
      <c r="A236">
        <f t="shared" si="91"/>
        <v>4</v>
      </c>
      <c r="B236" s="74">
        <v>225</v>
      </c>
      <c r="C236" s="5">
        <v>43699</v>
      </c>
      <c r="D236" s="2">
        <v>66.263000000000005</v>
      </c>
      <c r="E236" s="2">
        <v>73.498900000000006</v>
      </c>
      <c r="F236" s="2">
        <v>0.62201300000000004</v>
      </c>
      <c r="G236" s="1">
        <v>1</v>
      </c>
      <c r="H236" s="1">
        <v>1</v>
      </c>
      <c r="I236" s="79">
        <f t="shared" si="105"/>
        <v>65.088667999999998</v>
      </c>
      <c r="J236" s="79">
        <f t="shared" si="101"/>
        <v>73.265473333333347</v>
      </c>
      <c r="K236" s="79">
        <f t="shared" si="109"/>
        <v>0.60544729999999991</v>
      </c>
      <c r="L236" s="1"/>
    </row>
    <row r="237" spans="1:12" x14ac:dyDescent="0.25">
      <c r="A237">
        <f t="shared" si="91"/>
        <v>5</v>
      </c>
      <c r="B237" s="74">
        <v>226</v>
      </c>
      <c r="C237" s="5">
        <v>43700</v>
      </c>
      <c r="D237" s="2">
        <v>65.619600000000005</v>
      </c>
      <c r="E237" s="2">
        <v>72.831199999999995</v>
      </c>
      <c r="F237" s="2">
        <v>0.61669700000000005</v>
      </c>
      <c r="G237" s="1">
        <v>1</v>
      </c>
      <c r="H237" s="1">
        <v>1</v>
      </c>
      <c r="I237" s="79">
        <f t="shared" si="105"/>
        <v>65.188368000000011</v>
      </c>
      <c r="J237" s="79">
        <f t="shared" si="101"/>
        <v>73.26146</v>
      </c>
      <c r="K237" s="79">
        <f t="shared" si="109"/>
        <v>0.60654573333333317</v>
      </c>
      <c r="L237" s="1"/>
    </row>
    <row r="238" spans="1:12" x14ac:dyDescent="0.25">
      <c r="A238">
        <f t="shared" si="91"/>
        <v>6</v>
      </c>
      <c r="B238" s="74">
        <v>227</v>
      </c>
      <c r="C238" s="5">
        <v>43701</v>
      </c>
      <c r="D238" s="2">
        <v>65.604600000000005</v>
      </c>
      <c r="E238" s="2">
        <v>72.624300000000005</v>
      </c>
      <c r="F238" s="2">
        <v>0.61534100000000003</v>
      </c>
      <c r="G238" s="1">
        <v>1</v>
      </c>
      <c r="H238" s="1">
        <v>1</v>
      </c>
      <c r="I238" s="79">
        <f t="shared" si="105"/>
        <v>65.271712000000008</v>
      </c>
      <c r="J238" s="79">
        <f t="shared" si="101"/>
        <v>73.233533333333327</v>
      </c>
      <c r="K238" s="79">
        <f t="shared" si="109"/>
        <v>0.60758489999999987</v>
      </c>
      <c r="L238" s="1"/>
    </row>
    <row r="239" spans="1:12" x14ac:dyDescent="0.25">
      <c r="A239">
        <f t="shared" si="91"/>
        <v>7</v>
      </c>
      <c r="B239" s="74">
        <v>228</v>
      </c>
      <c r="C239" s="5">
        <v>43702</v>
      </c>
      <c r="D239" s="2">
        <f t="shared" ref="D239:D240" si="110">D238</f>
        <v>65.604600000000005</v>
      </c>
      <c r="E239" s="2">
        <f t="shared" ref="E239:E240" si="111">E238</f>
        <v>72.624300000000005</v>
      </c>
      <c r="F239" s="2">
        <f t="shared" ref="F239:F240" si="112">F238</f>
        <v>0.61534100000000003</v>
      </c>
      <c r="G239" s="1">
        <v>1</v>
      </c>
      <c r="H239" s="1">
        <v>0</v>
      </c>
      <c r="I239" s="79">
        <f t="shared" si="105"/>
        <v>65.360732000000027</v>
      </c>
      <c r="J239" s="79">
        <f t="shared" si="101"/>
        <v>73.207180000000008</v>
      </c>
      <c r="K239" s="79">
        <f t="shared" si="109"/>
        <v>0.60862043333333349</v>
      </c>
      <c r="L239" s="1"/>
    </row>
    <row r="240" spans="1:12" x14ac:dyDescent="0.25">
      <c r="A240">
        <f t="shared" si="91"/>
        <v>1</v>
      </c>
      <c r="B240" s="74">
        <v>229</v>
      </c>
      <c r="C240" s="5">
        <v>43703</v>
      </c>
      <c r="D240" s="2">
        <f t="shared" si="110"/>
        <v>65.604600000000005</v>
      </c>
      <c r="E240" s="2">
        <f t="shared" si="111"/>
        <v>72.624300000000005</v>
      </c>
      <c r="F240" s="2">
        <f t="shared" si="112"/>
        <v>0.61534100000000003</v>
      </c>
      <c r="G240" s="1">
        <v>1</v>
      </c>
      <c r="H240" s="1">
        <v>0</v>
      </c>
      <c r="I240" s="79">
        <f t="shared" si="105"/>
        <v>65.448228000000029</v>
      </c>
      <c r="J240" s="79">
        <f t="shared" si="101"/>
        <v>73.180826666666661</v>
      </c>
      <c r="K240" s="79">
        <f t="shared" si="109"/>
        <v>0.60976736666666675</v>
      </c>
      <c r="L240" s="1"/>
    </row>
    <row r="241" spans="1:12" x14ac:dyDescent="0.25">
      <c r="A241">
        <f t="shared" si="91"/>
        <v>2</v>
      </c>
      <c r="B241" s="74">
        <v>230</v>
      </c>
      <c r="C241" s="5">
        <v>43704</v>
      </c>
      <c r="D241" s="2">
        <v>65.973500000000001</v>
      </c>
      <c r="E241" s="2">
        <v>73.395499999999998</v>
      </c>
      <c r="F241" s="2">
        <v>0.62336199999999997</v>
      </c>
      <c r="G241" s="1">
        <v>1</v>
      </c>
      <c r="H241" s="1">
        <v>1</v>
      </c>
      <c r="I241" s="79">
        <f t="shared" si="105"/>
        <v>65.533808000000022</v>
      </c>
      <c r="J241" s="79">
        <f t="shared" si="101"/>
        <v>73.205886666666672</v>
      </c>
      <c r="K241" s="79">
        <f t="shared" si="109"/>
        <v>0.61118166666666673</v>
      </c>
      <c r="L241" s="1"/>
    </row>
    <row r="242" spans="1:12" x14ac:dyDescent="0.25">
      <c r="A242">
        <f t="shared" si="91"/>
        <v>3</v>
      </c>
      <c r="B242" s="74">
        <v>231</v>
      </c>
      <c r="C242" s="5">
        <v>43705</v>
      </c>
      <c r="D242" s="2">
        <v>66.260800000000003</v>
      </c>
      <c r="E242" s="2">
        <v>73.609099999999998</v>
      </c>
      <c r="F242" s="2">
        <v>0.62619499999999995</v>
      </c>
      <c r="G242" s="1">
        <v>1</v>
      </c>
      <c r="H242" s="1">
        <v>1</v>
      </c>
      <c r="I242" s="79">
        <f t="shared" si="105"/>
        <v>65.598548000000008</v>
      </c>
      <c r="J242" s="79">
        <f t="shared" si="101"/>
        <v>73.238286666666667</v>
      </c>
      <c r="K242" s="79">
        <f t="shared" si="109"/>
        <v>0.61269040000000008</v>
      </c>
      <c r="L242" s="1"/>
    </row>
    <row r="243" spans="1:12" x14ac:dyDescent="0.25">
      <c r="A243">
        <f t="shared" si="91"/>
        <v>4</v>
      </c>
      <c r="B243" s="74">
        <v>232</v>
      </c>
      <c r="C243" s="5">
        <v>43706</v>
      </c>
      <c r="D243" s="2">
        <v>66.412700000000001</v>
      </c>
      <c r="E243" s="2">
        <v>73.658299999999997</v>
      </c>
      <c r="F243" s="2">
        <v>0.62786799999999998</v>
      </c>
      <c r="G243" s="1">
        <v>1</v>
      </c>
      <c r="H243" s="1">
        <v>1</v>
      </c>
      <c r="I243" s="79">
        <f t="shared" si="105"/>
        <v>65.669364000000016</v>
      </c>
      <c r="J243" s="79">
        <f t="shared" si="101"/>
        <v>73.254513333333321</v>
      </c>
      <c r="K243" s="79">
        <f t="shared" si="109"/>
        <v>0.61413586666666664</v>
      </c>
      <c r="L243" s="1"/>
    </row>
    <row r="244" spans="1:12" x14ac:dyDescent="0.25">
      <c r="A244">
        <f t="shared" si="91"/>
        <v>5</v>
      </c>
      <c r="B244" s="74">
        <v>233</v>
      </c>
      <c r="C244" s="5">
        <v>43707</v>
      </c>
      <c r="D244" s="2">
        <v>66.747100000000003</v>
      </c>
      <c r="E244" s="2">
        <v>73.955799999999996</v>
      </c>
      <c r="F244" s="2">
        <v>0.62853300000000001</v>
      </c>
      <c r="G244" s="1">
        <v>1</v>
      </c>
      <c r="H244" s="1">
        <v>1</v>
      </c>
      <c r="I244" s="79">
        <f t="shared" si="105"/>
        <v>65.753556000000017</v>
      </c>
      <c r="J244" s="79">
        <f t="shared" si="101"/>
        <v>73.32465333333333</v>
      </c>
      <c r="K244" s="79">
        <f t="shared" si="109"/>
        <v>0.61563000000000001</v>
      </c>
      <c r="L244" s="1"/>
    </row>
    <row r="245" spans="1:12" x14ac:dyDescent="0.25">
      <c r="A245">
        <f t="shared" si="91"/>
        <v>6</v>
      </c>
      <c r="B245" s="74">
        <v>234</v>
      </c>
      <c r="C245" s="5">
        <v>43708</v>
      </c>
      <c r="D245" s="2">
        <v>66.489699999999999</v>
      </c>
      <c r="E245" s="2">
        <v>73.384699999999995</v>
      </c>
      <c r="F245" s="2">
        <v>0.62487400000000004</v>
      </c>
      <c r="G245" s="1">
        <v>1</v>
      </c>
      <c r="H245" s="1">
        <v>1</v>
      </c>
      <c r="I245" s="79">
        <f t="shared" si="105"/>
        <v>65.810960000000023</v>
      </c>
      <c r="J245" s="79">
        <f t="shared" si="101"/>
        <v>73.319966666666673</v>
      </c>
      <c r="K245" s="79">
        <f t="shared" si="109"/>
        <v>0.61698780000000009</v>
      </c>
      <c r="L245" s="1"/>
    </row>
    <row r="246" spans="1:12" x14ac:dyDescent="0.25">
      <c r="A246">
        <f t="shared" si="91"/>
        <v>7</v>
      </c>
      <c r="B246" s="74">
        <v>235</v>
      </c>
      <c r="C246" s="5">
        <v>43709</v>
      </c>
      <c r="D246" s="2">
        <f t="shared" ref="D246:D247" si="113">D245</f>
        <v>66.489699999999999</v>
      </c>
      <c r="E246" s="2">
        <f t="shared" ref="E246:E247" si="114">E245</f>
        <v>73.384699999999995</v>
      </c>
      <c r="F246" s="2">
        <f t="shared" ref="F246:F247" si="115">F245</f>
        <v>0.62487400000000004</v>
      </c>
      <c r="G246" s="1">
        <v>1</v>
      </c>
      <c r="H246" s="1">
        <v>0</v>
      </c>
      <c r="I246" s="79">
        <f t="shared" si="105"/>
        <v>65.862428000000023</v>
      </c>
      <c r="J246" s="79">
        <f t="shared" si="101"/>
        <v>73.330766666666676</v>
      </c>
      <c r="K246" s="79">
        <f t="shared" si="109"/>
        <v>0.61831103333333337</v>
      </c>
      <c r="L246" s="1"/>
    </row>
    <row r="247" spans="1:12" x14ac:dyDescent="0.25">
      <c r="A247">
        <f t="shared" si="91"/>
        <v>1</v>
      </c>
      <c r="B247" s="74">
        <v>236</v>
      </c>
      <c r="C247" s="5">
        <v>43710</v>
      </c>
      <c r="D247" s="2">
        <f t="shared" si="113"/>
        <v>66.489699999999999</v>
      </c>
      <c r="E247" s="2">
        <f t="shared" si="114"/>
        <v>73.384699999999995</v>
      </c>
      <c r="F247" s="2">
        <f t="shared" si="115"/>
        <v>0.62487400000000004</v>
      </c>
      <c r="G247" s="1">
        <v>1</v>
      </c>
      <c r="H247" s="1">
        <v>0</v>
      </c>
      <c r="I247" s="79">
        <f t="shared" si="105"/>
        <v>65.918288000000018</v>
      </c>
      <c r="J247" s="79">
        <f t="shared" si="101"/>
        <v>73.341566666666665</v>
      </c>
      <c r="K247" s="79">
        <f t="shared" si="109"/>
        <v>0.61899389999999999</v>
      </c>
      <c r="L247" s="1"/>
    </row>
    <row r="248" spans="1:12" x14ac:dyDescent="0.25">
      <c r="A248">
        <f t="shared" si="91"/>
        <v>2</v>
      </c>
      <c r="B248" s="74">
        <v>237</v>
      </c>
      <c r="C248" s="5">
        <v>43711</v>
      </c>
      <c r="D248" s="2">
        <v>66.623500000000007</v>
      </c>
      <c r="E248" s="2">
        <v>73.172600000000003</v>
      </c>
      <c r="F248" s="2">
        <v>0.62689700000000004</v>
      </c>
      <c r="G248" s="1">
        <v>1</v>
      </c>
      <c r="H248" s="1">
        <v>1</v>
      </c>
      <c r="I248" s="79">
        <f t="shared" si="105"/>
        <v>65.978032000000027</v>
      </c>
      <c r="J248" s="79">
        <f t="shared" si="101"/>
        <v>73.338226666666671</v>
      </c>
      <c r="K248" s="79">
        <f t="shared" si="109"/>
        <v>0.61974419999999986</v>
      </c>
      <c r="L248" s="1"/>
    </row>
    <row r="249" spans="1:12" x14ac:dyDescent="0.25">
      <c r="A249">
        <f t="shared" si="91"/>
        <v>3</v>
      </c>
      <c r="B249" s="74">
        <v>238</v>
      </c>
      <c r="C249" s="5">
        <v>43712</v>
      </c>
      <c r="D249" s="2">
        <v>66.907200000000003</v>
      </c>
      <c r="E249" s="2">
        <v>73.203199999999995</v>
      </c>
      <c r="F249" s="2">
        <v>0.63081299999999996</v>
      </c>
      <c r="G249" s="1">
        <v>1</v>
      </c>
      <c r="H249" s="1">
        <v>1</v>
      </c>
      <c r="I249" s="79">
        <f t="shared" si="105"/>
        <v>66.044148000000021</v>
      </c>
      <c r="J249" s="79">
        <f t="shared" si="101"/>
        <v>73.288546666666647</v>
      </c>
      <c r="K249" s="79">
        <f t="shared" si="109"/>
        <v>0.62062503333333319</v>
      </c>
      <c r="L249" s="1"/>
    </row>
    <row r="250" spans="1:12" x14ac:dyDescent="0.25">
      <c r="A250">
        <f t="shared" si="91"/>
        <v>4</v>
      </c>
      <c r="B250" s="74">
        <v>239</v>
      </c>
      <c r="C250" s="5">
        <v>43713</v>
      </c>
      <c r="D250" s="2">
        <v>66.500200000000007</v>
      </c>
      <c r="E250" s="2">
        <v>73.063800000000001</v>
      </c>
      <c r="F250" s="2">
        <v>0.62609000000000004</v>
      </c>
      <c r="G250" s="1">
        <v>1</v>
      </c>
      <c r="H250" s="1">
        <v>1</v>
      </c>
      <c r="I250" s="79">
        <f t="shared" si="105"/>
        <v>66.09398400000002</v>
      </c>
      <c r="J250" s="79">
        <f t="shared" si="101"/>
        <v>73.227693333333306</v>
      </c>
      <c r="K250" s="79">
        <f t="shared" si="109"/>
        <v>0.62102860000000015</v>
      </c>
      <c r="L250" s="1"/>
    </row>
    <row r="251" spans="1:12" x14ac:dyDescent="0.25">
      <c r="A251">
        <f t="shared" si="91"/>
        <v>5</v>
      </c>
      <c r="B251" s="74">
        <v>240</v>
      </c>
      <c r="C251" s="5">
        <v>43714</v>
      </c>
      <c r="D251" s="2">
        <v>66.052800000000005</v>
      </c>
      <c r="E251" s="2">
        <v>72.876099999999994</v>
      </c>
      <c r="F251" s="2">
        <v>0.62036000000000002</v>
      </c>
      <c r="G251" s="1">
        <v>1</v>
      </c>
      <c r="H251" s="1">
        <v>1</v>
      </c>
      <c r="I251" s="79">
        <f t="shared" si="105"/>
        <v>66.125924000000012</v>
      </c>
      <c r="J251" s="79">
        <f t="shared" si="101"/>
        <v>73.186173333333315</v>
      </c>
      <c r="K251" s="79">
        <f t="shared" si="109"/>
        <v>0.62129466666666677</v>
      </c>
      <c r="L251" s="1"/>
    </row>
    <row r="252" spans="1:12" x14ac:dyDescent="0.25">
      <c r="A252">
        <f t="shared" si="91"/>
        <v>6</v>
      </c>
      <c r="B252" s="74">
        <v>241</v>
      </c>
      <c r="C252" s="5">
        <v>43715</v>
      </c>
      <c r="D252" s="2">
        <v>65.998099999999994</v>
      </c>
      <c r="E252" s="2">
        <v>72.888300000000001</v>
      </c>
      <c r="F252" s="2">
        <v>0.61660300000000001</v>
      </c>
      <c r="G252" s="1">
        <v>1</v>
      </c>
      <c r="H252" s="1">
        <v>1</v>
      </c>
      <c r="I252" s="79">
        <f t="shared" si="105"/>
        <v>66.148700000000019</v>
      </c>
      <c r="J252" s="79">
        <f t="shared" si="101"/>
        <v>73.189980000000006</v>
      </c>
      <c r="K252" s="79">
        <f t="shared" si="109"/>
        <v>0.62142573333333362</v>
      </c>
      <c r="L252" s="1"/>
    </row>
    <row r="253" spans="1:12" x14ac:dyDescent="0.25">
      <c r="A253">
        <f t="shared" si="91"/>
        <v>7</v>
      </c>
      <c r="B253" s="74">
        <v>242</v>
      </c>
      <c r="C253" s="5">
        <v>43716</v>
      </c>
      <c r="D253" s="2">
        <f t="shared" ref="D253:D254" si="116">D252</f>
        <v>65.998099999999994</v>
      </c>
      <c r="E253" s="2">
        <f t="shared" ref="E253:E254" si="117">E252</f>
        <v>72.888300000000001</v>
      </c>
      <c r="F253" s="2">
        <f t="shared" ref="F253:F254" si="118">F252</f>
        <v>0.61660300000000001</v>
      </c>
      <c r="G253" s="1">
        <v>1</v>
      </c>
      <c r="H253" s="1">
        <v>0</v>
      </c>
      <c r="I253" s="79">
        <f t="shared" si="105"/>
        <v>66.164556000000005</v>
      </c>
      <c r="J253" s="79">
        <f t="shared" si="101"/>
        <v>73.207579999999993</v>
      </c>
      <c r="K253" s="79">
        <f t="shared" si="109"/>
        <v>0.62151446666666699</v>
      </c>
      <c r="L253" s="1"/>
    </row>
    <row r="254" spans="1:12" x14ac:dyDescent="0.25">
      <c r="A254">
        <f t="shared" si="91"/>
        <v>1</v>
      </c>
      <c r="B254" s="74">
        <v>243</v>
      </c>
      <c r="C254" s="5">
        <v>43717</v>
      </c>
      <c r="D254" s="2">
        <f t="shared" si="116"/>
        <v>65.998099999999994</v>
      </c>
      <c r="E254" s="2">
        <f t="shared" si="117"/>
        <v>72.888300000000001</v>
      </c>
      <c r="F254" s="2">
        <f t="shared" si="118"/>
        <v>0.61660300000000001</v>
      </c>
      <c r="G254" s="1">
        <v>1</v>
      </c>
      <c r="H254" s="1">
        <v>0</v>
      </c>
      <c r="I254" s="79">
        <f t="shared" si="105"/>
        <v>66.196352000000005</v>
      </c>
      <c r="J254" s="79">
        <f t="shared" si="101"/>
        <v>73.225179999999995</v>
      </c>
      <c r="K254" s="79">
        <f t="shared" si="109"/>
        <v>0.62154186666666678</v>
      </c>
      <c r="L254" s="1"/>
    </row>
    <row r="255" spans="1:12" x14ac:dyDescent="0.25">
      <c r="A255">
        <f t="shared" si="91"/>
        <v>2</v>
      </c>
      <c r="B255" s="74">
        <v>244</v>
      </c>
      <c r="C255" s="5">
        <v>43718</v>
      </c>
      <c r="D255" s="2">
        <v>65.569800000000001</v>
      </c>
      <c r="E255" s="2">
        <v>72.33</v>
      </c>
      <c r="F255" s="2">
        <v>0.61300200000000005</v>
      </c>
      <c r="G255" s="1">
        <v>1</v>
      </c>
      <c r="H255" s="1">
        <v>1</v>
      </c>
      <c r="I255" s="79">
        <f t="shared" si="105"/>
        <v>66.183516000000012</v>
      </c>
      <c r="J255" s="79">
        <f t="shared" si="101"/>
        <v>73.205559999999977</v>
      </c>
      <c r="K255" s="79">
        <f t="shared" si="109"/>
        <v>0.62144923333333357</v>
      </c>
      <c r="L255" s="1"/>
    </row>
    <row r="256" spans="1:12" x14ac:dyDescent="0.25">
      <c r="A256">
        <f t="shared" si="91"/>
        <v>3</v>
      </c>
      <c r="B256" s="74">
        <v>245</v>
      </c>
      <c r="C256" s="5">
        <v>43719</v>
      </c>
      <c r="D256" s="2">
        <v>65.439300000000003</v>
      </c>
      <c r="E256" s="2">
        <v>72.303899999999999</v>
      </c>
      <c r="F256" s="2">
        <v>0.61007100000000003</v>
      </c>
      <c r="G256" s="1">
        <v>1</v>
      </c>
      <c r="H256" s="1">
        <v>1</v>
      </c>
      <c r="I256" s="79">
        <f t="shared" si="105"/>
        <v>66.161243999999996</v>
      </c>
      <c r="J256" s="79">
        <f t="shared" si="101"/>
        <v>73.132786666666647</v>
      </c>
      <c r="K256" s="79">
        <f t="shared" si="109"/>
        <v>0.62125890000000017</v>
      </c>
      <c r="L256" s="1"/>
    </row>
    <row r="257" spans="1:12" x14ac:dyDescent="0.25">
      <c r="A257">
        <f t="shared" si="91"/>
        <v>4</v>
      </c>
      <c r="B257" s="74">
        <v>246</v>
      </c>
      <c r="C257" s="5">
        <v>43720</v>
      </c>
      <c r="D257" s="2">
        <v>65.432100000000005</v>
      </c>
      <c r="E257" s="2">
        <v>72.224000000000004</v>
      </c>
      <c r="F257" s="2">
        <v>0.60711800000000005</v>
      </c>
      <c r="G257" s="1">
        <v>1</v>
      </c>
      <c r="H257" s="1">
        <v>1</v>
      </c>
      <c r="I257" s="79">
        <f t="shared" si="105"/>
        <v>66.138683999999998</v>
      </c>
      <c r="J257" s="79">
        <f t="shared" si="101"/>
        <v>73.040446666666654</v>
      </c>
      <c r="K257" s="79">
        <f t="shared" si="109"/>
        <v>0.62078433333333338</v>
      </c>
      <c r="L257" s="1"/>
    </row>
    <row r="258" spans="1:12" x14ac:dyDescent="0.25">
      <c r="A258">
        <f t="shared" si="91"/>
        <v>5</v>
      </c>
      <c r="B258" s="74">
        <v>247</v>
      </c>
      <c r="C258" s="5">
        <v>43721</v>
      </c>
      <c r="D258" s="2">
        <v>65.190899999999999</v>
      </c>
      <c r="E258" s="2">
        <v>71.827299999999994</v>
      </c>
      <c r="F258" s="2">
        <v>0.604375</v>
      </c>
      <c r="G258" s="1">
        <v>1</v>
      </c>
      <c r="H258" s="1">
        <v>1</v>
      </c>
      <c r="I258" s="79">
        <f t="shared" si="105"/>
        <v>66.106476000000001</v>
      </c>
      <c r="J258" s="79">
        <f t="shared" si="101"/>
        <v>72.918379999999999</v>
      </c>
      <c r="K258" s="79">
        <f t="shared" si="109"/>
        <v>0.62015073333333326</v>
      </c>
      <c r="L258" s="1"/>
    </row>
    <row r="259" spans="1:12" x14ac:dyDescent="0.25">
      <c r="A259">
        <f t="shared" si="91"/>
        <v>6</v>
      </c>
      <c r="B259" s="74">
        <v>248</v>
      </c>
      <c r="C259" s="5">
        <v>43722</v>
      </c>
      <c r="D259" s="2">
        <v>64.471100000000007</v>
      </c>
      <c r="E259" s="2">
        <v>71.530699999999996</v>
      </c>
      <c r="F259" s="2">
        <v>0.59692699999999999</v>
      </c>
      <c r="G259" s="1">
        <v>1</v>
      </c>
      <c r="H259" s="1">
        <v>1</v>
      </c>
      <c r="I259" s="79">
        <f t="shared" si="105"/>
        <v>66.020991999999993</v>
      </c>
      <c r="J259" s="79">
        <f t="shared" si="101"/>
        <v>72.756706666666659</v>
      </c>
      <c r="K259" s="79">
        <f t="shared" si="109"/>
        <v>0.6196202666666667</v>
      </c>
      <c r="L259" s="1"/>
    </row>
    <row r="260" spans="1:12" x14ac:dyDescent="0.25">
      <c r="A260">
        <f t="shared" si="91"/>
        <v>7</v>
      </c>
      <c r="B260" s="74">
        <v>249</v>
      </c>
      <c r="C260" s="5">
        <v>43723</v>
      </c>
      <c r="D260" s="2">
        <f t="shared" ref="D260:D261" si="119">D259</f>
        <v>64.471100000000007</v>
      </c>
      <c r="E260" s="2">
        <f t="shared" ref="E260:E261" si="120">E259</f>
        <v>71.530699999999996</v>
      </c>
      <c r="F260" s="2">
        <f t="shared" ref="F260:F261" si="121">F259</f>
        <v>0.59692699999999999</v>
      </c>
      <c r="G260" s="1">
        <v>1</v>
      </c>
      <c r="H260" s="1">
        <v>0</v>
      </c>
      <c r="I260" s="79">
        <f t="shared" si="105"/>
        <v>65.928476000000003</v>
      </c>
      <c r="J260" s="79">
        <f t="shared" si="101"/>
        <v>72.633106666666677</v>
      </c>
      <c r="K260" s="79">
        <f t="shared" si="109"/>
        <v>0.61883943333333336</v>
      </c>
      <c r="L260" s="1"/>
    </row>
    <row r="261" spans="1:12" x14ac:dyDescent="0.25">
      <c r="A261">
        <f t="shared" si="91"/>
        <v>1</v>
      </c>
      <c r="B261" s="74">
        <v>250</v>
      </c>
      <c r="C261" s="5">
        <v>43724</v>
      </c>
      <c r="D261" s="2">
        <f t="shared" si="119"/>
        <v>64.471100000000007</v>
      </c>
      <c r="E261" s="2">
        <f t="shared" si="120"/>
        <v>71.530699999999996</v>
      </c>
      <c r="F261" s="2">
        <f t="shared" si="121"/>
        <v>0.59692699999999999</v>
      </c>
      <c r="G261" s="1">
        <v>1</v>
      </c>
      <c r="H261" s="1">
        <v>0</v>
      </c>
      <c r="I261" s="79">
        <f t="shared" si="105"/>
        <v>65.856800000000007</v>
      </c>
      <c r="J261" s="79">
        <f t="shared" si="101"/>
        <v>72.509506666666681</v>
      </c>
      <c r="K261" s="79">
        <f t="shared" si="109"/>
        <v>0.61801380000000006</v>
      </c>
      <c r="L261" s="1"/>
    </row>
    <row r="262" spans="1:12" x14ac:dyDescent="0.25">
      <c r="A262">
        <f t="shared" ref="A262:A325" si="122">WEEKDAY(C262,2)</f>
        <v>2</v>
      </c>
      <c r="B262" s="74">
        <v>251</v>
      </c>
      <c r="C262" s="5">
        <v>43725</v>
      </c>
      <c r="D262" s="2">
        <v>63.827199999999998</v>
      </c>
      <c r="E262" s="2">
        <v>70.669499999999999</v>
      </c>
      <c r="F262" s="2">
        <v>0.59156799999999998</v>
      </c>
      <c r="G262" s="1">
        <v>1</v>
      </c>
      <c r="H262" s="1">
        <v>1</v>
      </c>
      <c r="I262" s="79">
        <f t="shared" si="105"/>
        <v>65.785104000000004</v>
      </c>
      <c r="J262" s="79">
        <f t="shared" si="101"/>
        <v>72.328493333333356</v>
      </c>
      <c r="K262" s="79">
        <f t="shared" si="109"/>
        <v>0.61700953333333319</v>
      </c>
      <c r="L262" s="1"/>
    </row>
    <row r="263" spans="1:12" x14ac:dyDescent="0.25">
      <c r="A263">
        <f t="shared" si="122"/>
        <v>3</v>
      </c>
      <c r="B263" s="74">
        <v>252</v>
      </c>
      <c r="C263" s="5">
        <v>43726</v>
      </c>
      <c r="D263" s="2">
        <v>64.121300000000005</v>
      </c>
      <c r="E263" s="2">
        <v>70.603999999999999</v>
      </c>
      <c r="F263" s="2">
        <v>0.59278299999999995</v>
      </c>
      <c r="G263" s="1">
        <v>1</v>
      </c>
      <c r="H263" s="1">
        <v>1</v>
      </c>
      <c r="I263" s="79">
        <f t="shared" si="105"/>
        <v>65.725771999999992</v>
      </c>
      <c r="J263" s="79">
        <f t="shared" si="101"/>
        <v>72.157253333333344</v>
      </c>
      <c r="K263" s="79">
        <f t="shared" si="109"/>
        <v>0.61604576666666655</v>
      </c>
      <c r="L263" s="1"/>
    </row>
    <row r="264" spans="1:12" x14ac:dyDescent="0.25">
      <c r="A264">
        <f t="shared" si="122"/>
        <v>4</v>
      </c>
      <c r="B264" s="74">
        <v>253</v>
      </c>
      <c r="C264" s="5">
        <v>43727</v>
      </c>
      <c r="D264" s="2">
        <v>64.429000000000002</v>
      </c>
      <c r="E264" s="2">
        <v>71.239099999999993</v>
      </c>
      <c r="F264" s="2">
        <v>0.59548999999999996</v>
      </c>
      <c r="G264" s="1">
        <v>1</v>
      </c>
      <c r="H264" s="1">
        <v>1</v>
      </c>
      <c r="I264" s="79">
        <f t="shared" si="105"/>
        <v>65.678748000000013</v>
      </c>
      <c r="J264" s="79">
        <f t="shared" si="101"/>
        <v>72.026313333333334</v>
      </c>
      <c r="K264" s="79">
        <f t="shared" si="109"/>
        <v>0.61506443333333338</v>
      </c>
      <c r="L264" s="1"/>
    </row>
    <row r="265" spans="1:12" x14ac:dyDescent="0.25">
      <c r="A265">
        <f t="shared" si="122"/>
        <v>5</v>
      </c>
      <c r="B265" s="74">
        <v>254</v>
      </c>
      <c r="C265" s="5">
        <v>43728</v>
      </c>
      <c r="D265" s="2">
        <v>64.219899999999996</v>
      </c>
      <c r="E265" s="2">
        <v>70.937299999999993</v>
      </c>
      <c r="F265" s="2">
        <v>0.59438100000000005</v>
      </c>
      <c r="G265" s="1">
        <v>1</v>
      </c>
      <c r="H265" s="1">
        <v>1</v>
      </c>
      <c r="I265" s="79">
        <f t="shared" si="105"/>
        <v>65.623360000000005</v>
      </c>
      <c r="J265" s="79">
        <f t="shared" si="101"/>
        <v>71.884546666666665</v>
      </c>
      <c r="K265" s="79">
        <f t="shared" si="109"/>
        <v>0.61396170000000005</v>
      </c>
      <c r="L265" s="1"/>
    </row>
    <row r="266" spans="1:12" x14ac:dyDescent="0.25">
      <c r="A266">
        <f t="shared" si="122"/>
        <v>6</v>
      </c>
      <c r="B266" s="74">
        <v>255</v>
      </c>
      <c r="C266" s="5">
        <v>43729</v>
      </c>
      <c r="D266" s="2">
        <v>63.848700000000001</v>
      </c>
      <c r="E266" s="2">
        <v>70.597499999999997</v>
      </c>
      <c r="F266" s="2">
        <v>0.59143800000000002</v>
      </c>
      <c r="G266" s="1">
        <v>1</v>
      </c>
      <c r="H266" s="1">
        <v>1</v>
      </c>
      <c r="I266" s="79">
        <f t="shared" si="105"/>
        <v>65.538368000000006</v>
      </c>
      <c r="J266" s="79">
        <f t="shared" si="101"/>
        <v>71.732640000000004</v>
      </c>
      <c r="K266" s="79">
        <f t="shared" si="109"/>
        <v>0.61294253333333326</v>
      </c>
      <c r="L266" s="1"/>
    </row>
    <row r="267" spans="1:12" x14ac:dyDescent="0.25">
      <c r="A267">
        <f t="shared" si="122"/>
        <v>7</v>
      </c>
      <c r="B267" s="74">
        <v>256</v>
      </c>
      <c r="C267" s="5">
        <v>43730</v>
      </c>
      <c r="D267" s="2">
        <f t="shared" ref="D267:D268" si="123">D266</f>
        <v>63.848700000000001</v>
      </c>
      <c r="E267" s="2">
        <f t="shared" ref="E267:E268" si="124">E266</f>
        <v>70.597499999999997</v>
      </c>
      <c r="F267" s="2">
        <f t="shared" ref="F267:F268" si="125">F266</f>
        <v>0.59143800000000002</v>
      </c>
      <c r="G267" s="1">
        <v>1</v>
      </c>
      <c r="H267" s="1">
        <v>0</v>
      </c>
      <c r="I267" s="79">
        <f t="shared" si="105"/>
        <v>65.441884000000016</v>
      </c>
      <c r="J267" s="79">
        <f t="shared" si="101"/>
        <v>71.579919999999987</v>
      </c>
      <c r="K267" s="79">
        <f t="shared" si="109"/>
        <v>0.61210056666666668</v>
      </c>
      <c r="L267" s="1"/>
    </row>
    <row r="268" spans="1:12" x14ac:dyDescent="0.25">
      <c r="A268">
        <f t="shared" si="122"/>
        <v>1</v>
      </c>
      <c r="B268" s="74">
        <v>257</v>
      </c>
      <c r="C268" s="5">
        <v>43731</v>
      </c>
      <c r="D268" s="2">
        <f t="shared" si="123"/>
        <v>63.848700000000001</v>
      </c>
      <c r="E268" s="2">
        <f t="shared" si="124"/>
        <v>70.597499999999997</v>
      </c>
      <c r="F268" s="2">
        <f t="shared" si="125"/>
        <v>0.59143800000000002</v>
      </c>
      <c r="G268" s="1">
        <v>1</v>
      </c>
      <c r="H268" s="1">
        <v>0</v>
      </c>
      <c r="I268" s="79">
        <f t="shared" si="105"/>
        <v>65.339324000000005</v>
      </c>
      <c r="J268" s="79">
        <f t="shared" si="101"/>
        <v>71.427200000000013</v>
      </c>
      <c r="K268" s="79">
        <f t="shared" si="109"/>
        <v>0.61130379999999995</v>
      </c>
      <c r="L268" s="1"/>
    </row>
    <row r="269" spans="1:12" x14ac:dyDescent="0.25">
      <c r="A269">
        <f t="shared" si="122"/>
        <v>2</v>
      </c>
      <c r="B269" s="74">
        <v>258</v>
      </c>
      <c r="C269" s="5">
        <v>43732</v>
      </c>
      <c r="D269" s="2">
        <v>63.945300000000003</v>
      </c>
      <c r="E269" s="2">
        <v>70.275899999999993</v>
      </c>
      <c r="F269" s="2">
        <v>0.59475699999999998</v>
      </c>
      <c r="G269" s="1">
        <v>1</v>
      </c>
      <c r="H269" s="1">
        <v>1</v>
      </c>
      <c r="I269" s="79">
        <f t="shared" si="105"/>
        <v>65.227252000000007</v>
      </c>
      <c r="J269" s="79">
        <f t="shared" si="101"/>
        <v>71.253039999999999</v>
      </c>
      <c r="K269" s="79">
        <f t="shared" si="109"/>
        <v>0.61061766666666661</v>
      </c>
      <c r="L269" s="1"/>
    </row>
    <row r="270" spans="1:12" x14ac:dyDescent="0.25">
      <c r="A270">
        <f t="shared" si="122"/>
        <v>3</v>
      </c>
      <c r="B270" s="74">
        <v>259</v>
      </c>
      <c r="C270" s="5">
        <v>43733</v>
      </c>
      <c r="D270" s="2">
        <v>63.706000000000003</v>
      </c>
      <c r="E270" s="2">
        <v>70.019300000000001</v>
      </c>
      <c r="F270" s="2">
        <v>0.59181600000000001</v>
      </c>
      <c r="G270" s="1">
        <v>1</v>
      </c>
      <c r="H270" s="1">
        <v>1</v>
      </c>
      <c r="I270" s="79">
        <f t="shared" si="105"/>
        <v>65.115904</v>
      </c>
      <c r="J270" s="79">
        <f t="shared" si="101"/>
        <v>71.098993333333325</v>
      </c>
      <c r="K270" s="79">
        <f t="shared" si="109"/>
        <v>0.60983350000000003</v>
      </c>
      <c r="L270" s="1"/>
    </row>
    <row r="271" spans="1:12" x14ac:dyDescent="0.25">
      <c r="A271">
        <f t="shared" si="122"/>
        <v>4</v>
      </c>
      <c r="B271" s="74">
        <v>260</v>
      </c>
      <c r="C271" s="5">
        <v>43734</v>
      </c>
      <c r="D271" s="2">
        <v>64.187299999999993</v>
      </c>
      <c r="E271" s="2">
        <v>70.586799999999997</v>
      </c>
      <c r="F271" s="2">
        <v>0.59795299999999996</v>
      </c>
      <c r="G271" s="1">
        <v>1</v>
      </c>
      <c r="H271" s="1">
        <v>1</v>
      </c>
      <c r="I271" s="79">
        <f t="shared" si="105"/>
        <v>65.023808000000002</v>
      </c>
      <c r="J271" s="79">
        <f t="shared" si="101"/>
        <v>70.984519999999989</v>
      </c>
      <c r="K271" s="79">
        <f t="shared" si="109"/>
        <v>0.60898653333333341</v>
      </c>
      <c r="L271" s="1"/>
    </row>
    <row r="272" spans="1:12" x14ac:dyDescent="0.25">
      <c r="A272">
        <f t="shared" si="122"/>
        <v>5</v>
      </c>
      <c r="B272" s="74">
        <v>261</v>
      </c>
      <c r="C272" s="5">
        <v>43735</v>
      </c>
      <c r="D272" s="2">
        <v>64.288799999999995</v>
      </c>
      <c r="E272" s="2">
        <v>70.383399999999995</v>
      </c>
      <c r="F272" s="2">
        <v>0.59728499999999995</v>
      </c>
      <c r="G272" s="1">
        <v>1</v>
      </c>
      <c r="H272" s="1">
        <v>1</v>
      </c>
      <c r="I272" s="79">
        <f t="shared" si="105"/>
        <v>64.935772</v>
      </c>
      <c r="J272" s="79">
        <f t="shared" si="101"/>
        <v>70.86181333333333</v>
      </c>
      <c r="K272" s="79">
        <f t="shared" si="109"/>
        <v>0.60802286666666672</v>
      </c>
      <c r="L272" s="1"/>
    </row>
    <row r="273" spans="1:12" x14ac:dyDescent="0.25">
      <c r="A273">
        <f t="shared" si="122"/>
        <v>6</v>
      </c>
      <c r="B273" s="74">
        <v>262</v>
      </c>
      <c r="C273" s="5">
        <v>43736</v>
      </c>
      <c r="D273" s="2">
        <v>64.415599999999998</v>
      </c>
      <c r="E273" s="2">
        <v>70.316100000000006</v>
      </c>
      <c r="F273" s="2">
        <v>0.59707699999999997</v>
      </c>
      <c r="G273" s="1">
        <v>1</v>
      </c>
      <c r="H273" s="1">
        <v>1</v>
      </c>
      <c r="I273" s="79">
        <f t="shared" si="105"/>
        <v>64.847456000000008</v>
      </c>
      <c r="J273" s="79">
        <f t="shared" si="101"/>
        <v>70.761066666666665</v>
      </c>
      <c r="K273" s="79">
        <f t="shared" si="109"/>
        <v>0.60699649999999994</v>
      </c>
      <c r="L273" s="1"/>
    </row>
    <row r="274" spans="1:12" x14ac:dyDescent="0.25">
      <c r="A274">
        <f t="shared" si="122"/>
        <v>7</v>
      </c>
      <c r="B274" s="74">
        <v>263</v>
      </c>
      <c r="C274" s="5">
        <v>43737</v>
      </c>
      <c r="D274" s="2">
        <f t="shared" ref="D274:D275" si="126">D273</f>
        <v>64.415599999999998</v>
      </c>
      <c r="E274" s="2">
        <f t="shared" ref="E274:E275" si="127">E273</f>
        <v>70.316100000000006</v>
      </c>
      <c r="F274" s="2">
        <f t="shared" ref="F274:F275" si="128">F273</f>
        <v>0.59707699999999997</v>
      </c>
      <c r="G274" s="1">
        <v>1</v>
      </c>
      <c r="H274" s="1">
        <v>0</v>
      </c>
      <c r="I274" s="79">
        <f t="shared" si="105"/>
        <v>64.747792000000004</v>
      </c>
      <c r="J274" s="79">
        <f t="shared" si="101"/>
        <v>70.680093333333332</v>
      </c>
      <c r="K274" s="79">
        <f t="shared" si="109"/>
        <v>0.60594796666666662</v>
      </c>
      <c r="L274" s="1"/>
    </row>
    <row r="275" spans="1:12" x14ac:dyDescent="0.25">
      <c r="A275">
        <f t="shared" si="122"/>
        <v>1</v>
      </c>
      <c r="B275" s="74">
        <v>264</v>
      </c>
      <c r="C275" s="5">
        <v>43738</v>
      </c>
      <c r="D275" s="2">
        <f t="shared" si="126"/>
        <v>64.415599999999998</v>
      </c>
      <c r="E275" s="2">
        <f t="shared" si="127"/>
        <v>70.316100000000006</v>
      </c>
      <c r="F275" s="2">
        <f t="shared" si="128"/>
        <v>0.59707699999999997</v>
      </c>
      <c r="G275" s="1">
        <v>1</v>
      </c>
      <c r="H275" s="1">
        <v>0</v>
      </c>
      <c r="I275" s="79">
        <f t="shared" si="105"/>
        <v>64.664408000000009</v>
      </c>
      <c r="J275" s="79">
        <f t="shared" si="101"/>
        <v>70.599119999999999</v>
      </c>
      <c r="K275" s="79">
        <f t="shared" si="109"/>
        <v>0.60502139999999993</v>
      </c>
      <c r="L275" s="1"/>
    </row>
    <row r="276" spans="1:12" x14ac:dyDescent="0.25">
      <c r="A276">
        <f t="shared" si="122"/>
        <v>2</v>
      </c>
      <c r="B276" s="74">
        <v>265</v>
      </c>
      <c r="C276" s="5">
        <v>43739</v>
      </c>
      <c r="D276" s="2">
        <v>64.640699999999995</v>
      </c>
      <c r="E276" s="2">
        <v>70.716899999999995</v>
      </c>
      <c r="F276" s="2">
        <v>0.59919100000000003</v>
      </c>
      <c r="G276" s="1">
        <v>1</v>
      </c>
      <c r="H276" s="1">
        <v>1</v>
      </c>
      <c r="I276" s="79">
        <f t="shared" si="105"/>
        <v>64.607923999999997</v>
      </c>
      <c r="J276" s="79">
        <f t="shared" si="101"/>
        <v>70.544866666666664</v>
      </c>
      <c r="K276" s="79">
        <f t="shared" si="109"/>
        <v>0.60416530000000002</v>
      </c>
      <c r="L276" s="1"/>
    </row>
    <row r="277" spans="1:12" x14ac:dyDescent="0.25">
      <c r="A277">
        <f t="shared" si="122"/>
        <v>3</v>
      </c>
      <c r="B277" s="74">
        <v>266</v>
      </c>
      <c r="C277" s="5">
        <v>43740</v>
      </c>
      <c r="D277" s="2">
        <v>65.066999999999993</v>
      </c>
      <c r="E277" s="2">
        <v>70.844899999999996</v>
      </c>
      <c r="F277" s="2">
        <v>0.60033199999999998</v>
      </c>
      <c r="G277" s="1">
        <v>1</v>
      </c>
      <c r="H277" s="1">
        <v>1</v>
      </c>
      <c r="I277" s="79">
        <f t="shared" si="105"/>
        <v>64.570679999999996</v>
      </c>
      <c r="J277" s="79">
        <f t="shared" si="101"/>
        <v>70.55655999999999</v>
      </c>
      <c r="K277" s="79">
        <f t="shared" si="109"/>
        <v>0.60334723333333329</v>
      </c>
      <c r="L277" s="1"/>
    </row>
    <row r="278" spans="1:12" x14ac:dyDescent="0.25">
      <c r="A278">
        <f t="shared" si="122"/>
        <v>4</v>
      </c>
      <c r="B278" s="74">
        <v>267</v>
      </c>
      <c r="C278" s="5">
        <v>43741</v>
      </c>
      <c r="D278" s="2">
        <v>65.439899999999994</v>
      </c>
      <c r="E278" s="2">
        <v>71.466899999999995</v>
      </c>
      <c r="F278" s="2">
        <v>0.60764099999999999</v>
      </c>
      <c r="G278" s="1">
        <v>1</v>
      </c>
      <c r="H278" s="1">
        <v>1</v>
      </c>
      <c r="I278" s="79">
        <f t="shared" si="105"/>
        <v>64.548352000000008</v>
      </c>
      <c r="J278" s="79">
        <f t="shared" si="101"/>
        <v>70.614086666666651</v>
      </c>
      <c r="K278" s="79">
        <f t="shared" si="109"/>
        <v>0.60270536666666685</v>
      </c>
      <c r="L278" s="1"/>
    </row>
    <row r="279" spans="1:12" x14ac:dyDescent="0.25">
      <c r="A279">
        <f t="shared" si="122"/>
        <v>5</v>
      </c>
      <c r="B279" s="74">
        <v>268</v>
      </c>
      <c r="C279" s="5">
        <v>43742</v>
      </c>
      <c r="D279" s="2">
        <v>65.131200000000007</v>
      </c>
      <c r="E279" s="2">
        <v>71.299099999999996</v>
      </c>
      <c r="F279" s="2">
        <v>0.60745400000000005</v>
      </c>
      <c r="G279" s="1">
        <v>1</v>
      </c>
      <c r="H279" s="1">
        <v>1</v>
      </c>
      <c r="I279" s="79">
        <f t="shared" si="105"/>
        <v>64.513676000000004</v>
      </c>
      <c r="J279" s="79">
        <f t="shared" si="101"/>
        <v>70.618086666666656</v>
      </c>
      <c r="K279" s="79">
        <f t="shared" si="109"/>
        <v>0.60192673333333357</v>
      </c>
      <c r="L279" s="1"/>
    </row>
    <row r="280" spans="1:12" x14ac:dyDescent="0.25">
      <c r="A280">
        <f t="shared" si="122"/>
        <v>6</v>
      </c>
      <c r="B280" s="74">
        <v>269</v>
      </c>
      <c r="C280" s="5">
        <v>43743</v>
      </c>
      <c r="D280" s="2">
        <v>65.03</v>
      </c>
      <c r="E280" s="2">
        <v>71.350899999999996</v>
      </c>
      <c r="F280" s="2">
        <v>0.60898099999999999</v>
      </c>
      <c r="G280" s="1">
        <v>1</v>
      </c>
      <c r="H280" s="1">
        <v>1</v>
      </c>
      <c r="I280" s="79">
        <f t="shared" si="105"/>
        <v>64.492084000000006</v>
      </c>
      <c r="J280" s="79">
        <f t="shared" si="101"/>
        <v>70.645659999999992</v>
      </c>
      <c r="K280" s="79">
        <f t="shared" si="109"/>
        <v>0.60135643333333344</v>
      </c>
      <c r="L280" s="1"/>
    </row>
    <row r="281" spans="1:12" x14ac:dyDescent="0.25">
      <c r="A281">
        <f t="shared" si="122"/>
        <v>7</v>
      </c>
      <c r="B281" s="74">
        <v>270</v>
      </c>
      <c r="C281" s="5">
        <v>43744</v>
      </c>
      <c r="D281" s="2">
        <f t="shared" ref="D281:D282" si="129">D280</f>
        <v>65.03</v>
      </c>
      <c r="E281" s="2">
        <f t="shared" ref="E281:E282" si="130">E280</f>
        <v>71.350899999999996</v>
      </c>
      <c r="F281" s="2">
        <f t="shared" ref="F281:F282" si="131">F280</f>
        <v>0.60898099999999999</v>
      </c>
      <c r="G281" s="1">
        <v>1</v>
      </c>
      <c r="H281" s="1">
        <v>0</v>
      </c>
      <c r="I281" s="79">
        <f t="shared" si="105"/>
        <v>64.475712000000016</v>
      </c>
      <c r="J281" s="79">
        <f t="shared" si="101"/>
        <v>70.695886666666652</v>
      </c>
      <c r="K281" s="79">
        <f t="shared" si="109"/>
        <v>0.60097713333333336</v>
      </c>
      <c r="L281" s="1"/>
    </row>
    <row r="282" spans="1:12" x14ac:dyDescent="0.25">
      <c r="A282">
        <f t="shared" si="122"/>
        <v>1</v>
      </c>
      <c r="B282" s="74">
        <v>271</v>
      </c>
      <c r="C282" s="5">
        <v>43745</v>
      </c>
      <c r="D282" s="2">
        <f t="shared" si="129"/>
        <v>65.03</v>
      </c>
      <c r="E282" s="2">
        <f t="shared" si="130"/>
        <v>71.350899999999996</v>
      </c>
      <c r="F282" s="2">
        <f t="shared" si="131"/>
        <v>0.60898099999999999</v>
      </c>
      <c r="G282" s="1">
        <v>1</v>
      </c>
      <c r="H282" s="1">
        <v>0</v>
      </c>
      <c r="I282" s="79">
        <f t="shared" si="105"/>
        <v>64.459628000000009</v>
      </c>
      <c r="J282" s="79">
        <f t="shared" si="101"/>
        <v>70.746113333333341</v>
      </c>
      <c r="K282" s="79">
        <f t="shared" si="109"/>
        <v>0.60072306666666664</v>
      </c>
      <c r="L282" s="1"/>
    </row>
    <row r="283" spans="1:12" x14ac:dyDescent="0.25">
      <c r="A283">
        <f t="shared" si="122"/>
        <v>2</v>
      </c>
      <c r="B283" s="74">
        <v>272</v>
      </c>
      <c r="C283" s="5">
        <v>43746</v>
      </c>
      <c r="D283" s="2">
        <v>64.825900000000004</v>
      </c>
      <c r="E283" s="2">
        <v>71.1464</v>
      </c>
      <c r="F283" s="2">
        <v>0.60672800000000005</v>
      </c>
      <c r="G283" s="1">
        <v>1</v>
      </c>
      <c r="H283" s="1">
        <v>1</v>
      </c>
      <c r="I283" s="79">
        <f t="shared" si="105"/>
        <v>64.445028000000008</v>
      </c>
      <c r="J283" s="79">
        <f t="shared" ref="J283:J346" si="132">AVERAGE(E269:E283)</f>
        <v>70.78270666666667</v>
      </c>
      <c r="K283" s="79">
        <f t="shared" si="109"/>
        <v>0.60039389999999992</v>
      </c>
      <c r="L283" s="1"/>
    </row>
    <row r="284" spans="1:12" x14ac:dyDescent="0.25">
      <c r="A284">
        <f t="shared" si="122"/>
        <v>3</v>
      </c>
      <c r="B284" s="74">
        <v>273</v>
      </c>
      <c r="C284" s="5">
        <v>43747</v>
      </c>
      <c r="D284" s="2">
        <v>64.867199999999997</v>
      </c>
      <c r="E284" s="2">
        <v>71.237200000000001</v>
      </c>
      <c r="F284" s="2">
        <v>0.60513300000000003</v>
      </c>
      <c r="G284" s="1">
        <v>1</v>
      </c>
      <c r="H284" s="1">
        <v>1</v>
      </c>
      <c r="I284" s="79">
        <f t="shared" si="105"/>
        <v>64.460871999999995</v>
      </c>
      <c r="J284" s="79">
        <f t="shared" si="132"/>
        <v>70.846793333333338</v>
      </c>
      <c r="K284" s="79">
        <f t="shared" si="109"/>
        <v>0.60001156666666655</v>
      </c>
      <c r="L284" s="1"/>
    </row>
    <row r="285" spans="1:12" x14ac:dyDescent="0.25">
      <c r="A285">
        <f t="shared" si="122"/>
        <v>4</v>
      </c>
      <c r="B285" s="74">
        <v>274</v>
      </c>
      <c r="C285" s="5">
        <v>43748</v>
      </c>
      <c r="D285" s="2">
        <v>65.0976</v>
      </c>
      <c r="E285" s="2">
        <v>71.451099999999997</v>
      </c>
      <c r="F285" s="2">
        <v>0.60671600000000003</v>
      </c>
      <c r="G285" s="1">
        <v>1</v>
      </c>
      <c r="H285" s="1">
        <v>1</v>
      </c>
      <c r="I285" s="79">
        <f t="shared" si="105"/>
        <v>64.485932000000005</v>
      </c>
      <c r="J285" s="79">
        <f t="shared" si="132"/>
        <v>70.942246666666662</v>
      </c>
      <c r="K285" s="79">
        <f t="shared" si="109"/>
        <v>0.59980203333333326</v>
      </c>
      <c r="L285" s="1"/>
    </row>
    <row r="286" spans="1:12" x14ac:dyDescent="0.25">
      <c r="A286">
        <f t="shared" si="122"/>
        <v>5</v>
      </c>
      <c r="B286" s="74">
        <v>275</v>
      </c>
      <c r="C286" s="5">
        <v>43749</v>
      </c>
      <c r="D286" s="2">
        <v>64.741600000000005</v>
      </c>
      <c r="E286" s="2">
        <v>71.299899999999994</v>
      </c>
      <c r="F286" s="2">
        <v>0.60244399999999998</v>
      </c>
      <c r="G286" s="1">
        <v>1</v>
      </c>
      <c r="H286" s="1">
        <v>1</v>
      </c>
      <c r="I286" s="79">
        <f t="shared" si="105"/>
        <v>64.496752000000001</v>
      </c>
      <c r="J286" s="79">
        <f t="shared" si="132"/>
        <v>70.989786666666674</v>
      </c>
      <c r="K286" s="79">
        <f t="shared" si="109"/>
        <v>0.59954779999999985</v>
      </c>
      <c r="L286" s="1"/>
    </row>
    <row r="287" spans="1:12" x14ac:dyDescent="0.25">
      <c r="A287">
        <f t="shared" si="122"/>
        <v>6</v>
      </c>
      <c r="B287" s="74">
        <v>276</v>
      </c>
      <c r="C287" s="5">
        <v>43750</v>
      </c>
      <c r="D287" s="2">
        <v>64.223699999999994</v>
      </c>
      <c r="E287" s="2">
        <v>70.729600000000005</v>
      </c>
      <c r="F287" s="2">
        <v>0.594912</v>
      </c>
      <c r="G287" s="1">
        <v>1</v>
      </c>
      <c r="H287" s="1">
        <v>1</v>
      </c>
      <c r="I287" s="79">
        <f t="shared" si="105"/>
        <v>64.512612000000004</v>
      </c>
      <c r="J287" s="79">
        <f t="shared" si="132"/>
        <v>71.012866666666682</v>
      </c>
      <c r="K287" s="79">
        <f t="shared" si="109"/>
        <v>0.59914093333333329</v>
      </c>
      <c r="L287" s="1"/>
    </row>
    <row r="288" spans="1:12" x14ac:dyDescent="0.25">
      <c r="A288">
        <f t="shared" si="122"/>
        <v>7</v>
      </c>
      <c r="B288" s="74">
        <v>277</v>
      </c>
      <c r="C288" s="5">
        <v>43751</v>
      </c>
      <c r="D288" s="2">
        <f t="shared" ref="D288:D289" si="133">D287</f>
        <v>64.223699999999994</v>
      </c>
      <c r="E288" s="2">
        <f t="shared" ref="E288:E289" si="134">E287</f>
        <v>70.729600000000005</v>
      </c>
      <c r="F288" s="2">
        <f t="shared" ref="F288:F289" si="135">F287</f>
        <v>0.594912</v>
      </c>
      <c r="G288" s="1">
        <v>1</v>
      </c>
      <c r="H288" s="1">
        <v>0</v>
      </c>
      <c r="I288" s="79">
        <f t="shared" si="105"/>
        <v>64.516708000000008</v>
      </c>
      <c r="J288" s="79">
        <f t="shared" si="132"/>
        <v>71.04043333333334</v>
      </c>
      <c r="K288" s="79">
        <f t="shared" si="109"/>
        <v>0.59882550000000001</v>
      </c>
      <c r="L288" s="1"/>
    </row>
    <row r="289" spans="1:12" x14ac:dyDescent="0.25">
      <c r="A289">
        <f t="shared" si="122"/>
        <v>1</v>
      </c>
      <c r="B289" s="74">
        <v>278</v>
      </c>
      <c r="C289" s="5">
        <v>43752</v>
      </c>
      <c r="D289" s="2">
        <f t="shared" si="133"/>
        <v>64.223699999999994</v>
      </c>
      <c r="E289" s="2">
        <f t="shared" si="134"/>
        <v>70.729600000000005</v>
      </c>
      <c r="F289" s="2">
        <f t="shared" si="135"/>
        <v>0.594912</v>
      </c>
      <c r="G289" s="1">
        <v>1</v>
      </c>
      <c r="H289" s="1">
        <v>0</v>
      </c>
      <c r="I289" s="79">
        <f t="shared" si="105"/>
        <v>64.508496000000008</v>
      </c>
      <c r="J289" s="79">
        <f t="shared" si="132"/>
        <v>71.067999999999998</v>
      </c>
      <c r="K289" s="79">
        <f t="shared" si="109"/>
        <v>0.59875833333333339</v>
      </c>
      <c r="L289" s="1"/>
    </row>
    <row r="290" spans="1:12" x14ac:dyDescent="0.25">
      <c r="A290">
        <f t="shared" si="122"/>
        <v>2</v>
      </c>
      <c r="B290" s="74">
        <v>279</v>
      </c>
      <c r="C290" s="5">
        <v>43753</v>
      </c>
      <c r="D290" s="2">
        <v>64.365200000000002</v>
      </c>
      <c r="E290" s="2">
        <v>70.930499999999995</v>
      </c>
      <c r="F290" s="2">
        <v>0.59462499999999996</v>
      </c>
      <c r="G290" s="1">
        <v>1</v>
      </c>
      <c r="H290" s="1">
        <v>1</v>
      </c>
      <c r="I290" s="79">
        <f t="shared" si="105"/>
        <v>64.514308000000014</v>
      </c>
      <c r="J290" s="79">
        <f t="shared" si="132"/>
        <v>71.10896000000001</v>
      </c>
      <c r="K290" s="79">
        <f t="shared" si="109"/>
        <v>0.59868160000000015</v>
      </c>
      <c r="L290" s="1"/>
    </row>
    <row r="291" spans="1:12" x14ac:dyDescent="0.25">
      <c r="A291">
        <f t="shared" si="122"/>
        <v>3</v>
      </c>
      <c r="B291" s="74">
        <v>280</v>
      </c>
      <c r="C291" s="5">
        <v>43754</v>
      </c>
      <c r="D291" s="2">
        <v>64.254800000000003</v>
      </c>
      <c r="E291" s="2">
        <v>70.847300000000004</v>
      </c>
      <c r="F291" s="2">
        <v>0.59283799999999998</v>
      </c>
      <c r="G291" s="1">
        <v>1</v>
      </c>
      <c r="H291" s="1">
        <v>1</v>
      </c>
      <c r="I291" s="79">
        <f t="shared" si="105"/>
        <v>64.530552</v>
      </c>
      <c r="J291" s="79">
        <f t="shared" si="132"/>
        <v>71.117653333333323</v>
      </c>
      <c r="K291" s="79">
        <f t="shared" si="109"/>
        <v>0.59854530000000006</v>
      </c>
      <c r="L291" s="1"/>
    </row>
    <row r="292" spans="1:12" x14ac:dyDescent="0.25">
      <c r="A292">
        <f t="shared" si="122"/>
        <v>4</v>
      </c>
      <c r="B292" s="74">
        <v>281</v>
      </c>
      <c r="C292" s="5">
        <v>43755</v>
      </c>
      <c r="D292" s="2">
        <v>64.345500000000001</v>
      </c>
      <c r="E292" s="2">
        <v>71.050299999999993</v>
      </c>
      <c r="F292" s="2">
        <v>0.59214599999999995</v>
      </c>
      <c r="G292" s="1">
        <v>1</v>
      </c>
      <c r="H292" s="1">
        <v>1</v>
      </c>
      <c r="I292" s="79">
        <f t="shared" si="105"/>
        <v>64.550423999999992</v>
      </c>
      <c r="J292" s="79">
        <f t="shared" si="132"/>
        <v>71.131346666666659</v>
      </c>
      <c r="K292" s="79">
        <f t="shared" si="109"/>
        <v>0.5985645666666668</v>
      </c>
      <c r="L292" s="1"/>
    </row>
    <row r="293" spans="1:12" x14ac:dyDescent="0.25">
      <c r="A293">
        <f t="shared" si="122"/>
        <v>5</v>
      </c>
      <c r="B293" s="74">
        <v>282</v>
      </c>
      <c r="C293" s="5">
        <v>43756</v>
      </c>
      <c r="D293" s="2">
        <v>64.014399999999995</v>
      </c>
      <c r="E293" s="2">
        <v>70.902299999999997</v>
      </c>
      <c r="F293" s="2">
        <v>0.588422</v>
      </c>
      <c r="G293" s="1">
        <v>1</v>
      </c>
      <c r="H293" s="1">
        <v>1</v>
      </c>
      <c r="I293" s="79">
        <f t="shared" ref="I293:I356" si="136">AVERAGE(D269:D293)</f>
        <v>64.557051999999999</v>
      </c>
      <c r="J293" s="79">
        <f t="shared" si="132"/>
        <v>71.093706666666677</v>
      </c>
      <c r="K293" s="79">
        <f t="shared" si="109"/>
        <v>0.59841920000000015</v>
      </c>
      <c r="L293" s="1"/>
    </row>
    <row r="294" spans="1:12" x14ac:dyDescent="0.25">
      <c r="A294">
        <f t="shared" si="122"/>
        <v>6</v>
      </c>
      <c r="B294" s="74">
        <v>283</v>
      </c>
      <c r="C294" s="5">
        <v>43757</v>
      </c>
      <c r="D294" s="2">
        <v>63.9542</v>
      </c>
      <c r="E294" s="2">
        <v>71.129900000000006</v>
      </c>
      <c r="F294" s="2">
        <v>0.58862599999999998</v>
      </c>
      <c r="G294" s="1">
        <v>1</v>
      </c>
      <c r="H294" s="1">
        <v>1</v>
      </c>
      <c r="I294" s="79">
        <f t="shared" si="136"/>
        <v>64.557407999999981</v>
      </c>
      <c r="J294" s="79">
        <f t="shared" si="132"/>
        <v>71.082426666666649</v>
      </c>
      <c r="K294" s="79">
        <f t="shared" si="109"/>
        <v>0.59819040000000023</v>
      </c>
      <c r="L294" s="1"/>
    </row>
    <row r="295" spans="1:12" x14ac:dyDescent="0.25">
      <c r="A295">
        <f t="shared" si="122"/>
        <v>7</v>
      </c>
      <c r="B295" s="74">
        <v>284</v>
      </c>
      <c r="C295" s="5">
        <v>43758</v>
      </c>
      <c r="D295" s="2">
        <f t="shared" ref="D295:D296" si="137">D294</f>
        <v>63.9542</v>
      </c>
      <c r="E295" s="2">
        <f t="shared" ref="E295:E296" si="138">E294</f>
        <v>71.129900000000006</v>
      </c>
      <c r="F295" s="2">
        <f t="shared" ref="F295:F296" si="139">F294</f>
        <v>0.58862599999999998</v>
      </c>
      <c r="G295" s="1">
        <v>1</v>
      </c>
      <c r="H295" s="1">
        <v>0</v>
      </c>
      <c r="I295" s="79">
        <f t="shared" si="136"/>
        <v>64.567335999999983</v>
      </c>
      <c r="J295" s="79">
        <f t="shared" si="132"/>
        <v>71.067693333333338</v>
      </c>
      <c r="K295" s="79">
        <f t="shared" si="109"/>
        <v>0.59799856666666706</v>
      </c>
      <c r="L295" s="1"/>
    </row>
    <row r="296" spans="1:12" x14ac:dyDescent="0.25">
      <c r="A296">
        <f t="shared" si="122"/>
        <v>1</v>
      </c>
      <c r="B296" s="74">
        <v>285</v>
      </c>
      <c r="C296" s="5">
        <v>43759</v>
      </c>
      <c r="D296" s="2">
        <f t="shared" si="137"/>
        <v>63.9542</v>
      </c>
      <c r="E296" s="2">
        <f t="shared" si="138"/>
        <v>71.129900000000006</v>
      </c>
      <c r="F296" s="2">
        <f t="shared" si="139"/>
        <v>0.58862599999999998</v>
      </c>
      <c r="G296" s="1">
        <v>1</v>
      </c>
      <c r="H296" s="1">
        <v>0</v>
      </c>
      <c r="I296" s="79">
        <f t="shared" si="136"/>
        <v>64.558011999999977</v>
      </c>
      <c r="J296" s="79">
        <f t="shared" si="132"/>
        <v>71.052959999999999</v>
      </c>
      <c r="K296" s="79">
        <f t="shared" si="109"/>
        <v>0.59790483333333355</v>
      </c>
      <c r="L296" s="1"/>
    </row>
    <row r="297" spans="1:12" x14ac:dyDescent="0.25">
      <c r="A297">
        <f t="shared" si="122"/>
        <v>2</v>
      </c>
      <c r="B297" s="74">
        <v>286</v>
      </c>
      <c r="C297" s="5">
        <v>43760</v>
      </c>
      <c r="D297" s="2">
        <v>63.760599999999997</v>
      </c>
      <c r="E297" s="2">
        <v>71.169600000000003</v>
      </c>
      <c r="F297" s="2">
        <v>0.58687100000000003</v>
      </c>
      <c r="G297" s="1">
        <v>1</v>
      </c>
      <c r="H297" s="1">
        <v>1</v>
      </c>
      <c r="I297" s="79">
        <f t="shared" si="136"/>
        <v>64.536883999999986</v>
      </c>
      <c r="J297" s="79">
        <f t="shared" si="132"/>
        <v>71.040873333333337</v>
      </c>
      <c r="K297" s="79">
        <f t="shared" si="109"/>
        <v>0.59775260000000019</v>
      </c>
      <c r="L297" s="1"/>
    </row>
    <row r="298" spans="1:12" x14ac:dyDescent="0.25">
      <c r="A298">
        <f t="shared" si="122"/>
        <v>3</v>
      </c>
      <c r="B298" s="74">
        <v>287</v>
      </c>
      <c r="C298" s="5">
        <v>43761</v>
      </c>
      <c r="D298" s="2">
        <v>63.633600000000001</v>
      </c>
      <c r="E298" s="2">
        <v>70.919600000000003</v>
      </c>
      <c r="F298" s="2">
        <v>0.58640400000000004</v>
      </c>
      <c r="G298" s="1">
        <v>1</v>
      </c>
      <c r="H298" s="1">
        <v>1</v>
      </c>
      <c r="I298" s="79">
        <f t="shared" si="136"/>
        <v>64.505603999999991</v>
      </c>
      <c r="J298" s="79">
        <f t="shared" si="132"/>
        <v>71.025753333333327</v>
      </c>
      <c r="K298" s="79">
        <f t="shared" ref="K298:K361" si="140">AVERAGE((F269:F298))</f>
        <v>0.59758480000000014</v>
      </c>
      <c r="L298" s="1"/>
    </row>
    <row r="299" spans="1:12" x14ac:dyDescent="0.25">
      <c r="A299">
        <f t="shared" si="122"/>
        <v>4</v>
      </c>
      <c r="B299" s="74">
        <v>288</v>
      </c>
      <c r="C299" s="5">
        <v>43762</v>
      </c>
      <c r="D299" s="2">
        <v>63.799700000000001</v>
      </c>
      <c r="E299" s="2">
        <v>70.964399999999998</v>
      </c>
      <c r="F299" s="2">
        <v>0.58869400000000005</v>
      </c>
      <c r="G299" s="1">
        <v>1</v>
      </c>
      <c r="H299" s="1">
        <v>1</v>
      </c>
      <c r="I299" s="79">
        <f t="shared" si="136"/>
        <v>64.48096799999999</v>
      </c>
      <c r="J299" s="79">
        <f t="shared" si="132"/>
        <v>71.007566666666676</v>
      </c>
      <c r="K299" s="79">
        <f t="shared" si="140"/>
        <v>0.59738270000000016</v>
      </c>
      <c r="L299" s="1"/>
    </row>
    <row r="300" spans="1:12" x14ac:dyDescent="0.25">
      <c r="A300">
        <f t="shared" si="122"/>
        <v>5</v>
      </c>
      <c r="B300" s="74">
        <v>289</v>
      </c>
      <c r="C300" s="5">
        <v>43763</v>
      </c>
      <c r="D300" s="2">
        <v>63.86</v>
      </c>
      <c r="E300" s="2">
        <v>71.14</v>
      </c>
      <c r="F300" s="2">
        <v>0.58759700000000004</v>
      </c>
      <c r="G300" s="1">
        <v>1</v>
      </c>
      <c r="H300" s="1">
        <v>1</v>
      </c>
      <c r="I300" s="79">
        <f t="shared" si="136"/>
        <v>64.458743999999982</v>
      </c>
      <c r="J300" s="79">
        <f t="shared" si="132"/>
        <v>70.986826666666673</v>
      </c>
      <c r="K300" s="79">
        <f t="shared" si="140"/>
        <v>0.59724206666666668</v>
      </c>
      <c r="L300" s="1"/>
    </row>
    <row r="301" spans="1:12" x14ac:dyDescent="0.25">
      <c r="A301">
        <f t="shared" si="122"/>
        <v>6</v>
      </c>
      <c r="B301" s="74">
        <v>290</v>
      </c>
      <c r="C301" s="5">
        <v>43764</v>
      </c>
      <c r="D301" s="2">
        <v>63.996600000000001</v>
      </c>
      <c r="E301" s="2">
        <v>71.119399999999999</v>
      </c>
      <c r="F301" s="2">
        <v>0.58920600000000001</v>
      </c>
      <c r="G301" s="1">
        <v>1</v>
      </c>
      <c r="H301" s="1">
        <v>1</v>
      </c>
      <c r="I301" s="79">
        <f t="shared" si="136"/>
        <v>64.432979999999986</v>
      </c>
      <c r="J301" s="79">
        <f t="shared" si="132"/>
        <v>70.974793333333338</v>
      </c>
      <c r="K301" s="79">
        <f t="shared" si="140"/>
        <v>0.59695050000000016</v>
      </c>
      <c r="L301" s="1"/>
    </row>
    <row r="302" spans="1:12" x14ac:dyDescent="0.25">
      <c r="A302">
        <f t="shared" si="122"/>
        <v>7</v>
      </c>
      <c r="B302" s="74">
        <v>291</v>
      </c>
      <c r="C302" s="5">
        <v>43765</v>
      </c>
      <c r="D302" s="2">
        <f t="shared" ref="D302:D303" si="141">D301</f>
        <v>63.996600000000001</v>
      </c>
      <c r="E302" s="2">
        <f t="shared" ref="E302:E303" si="142">E301</f>
        <v>71.119399999999999</v>
      </c>
      <c r="F302" s="2">
        <f t="shared" ref="F302:F303" si="143">F301</f>
        <v>0.58920600000000001</v>
      </c>
      <c r="G302" s="1">
        <v>1</v>
      </c>
      <c r="H302" s="1">
        <v>0</v>
      </c>
      <c r="I302" s="79">
        <f t="shared" si="136"/>
        <v>64.390163999999999</v>
      </c>
      <c r="J302" s="79">
        <f t="shared" si="132"/>
        <v>71.000780000000006</v>
      </c>
      <c r="K302" s="79">
        <f t="shared" si="140"/>
        <v>0.59668120000000013</v>
      </c>
      <c r="L302" s="1"/>
    </row>
    <row r="303" spans="1:12" x14ac:dyDescent="0.25">
      <c r="A303">
        <f t="shared" si="122"/>
        <v>1</v>
      </c>
      <c r="B303" s="74">
        <v>292</v>
      </c>
      <c r="C303" s="5">
        <v>43766</v>
      </c>
      <c r="D303" s="2">
        <f t="shared" si="141"/>
        <v>63.996600000000001</v>
      </c>
      <c r="E303" s="2">
        <f t="shared" si="142"/>
        <v>71.119399999999999</v>
      </c>
      <c r="F303" s="2">
        <f t="shared" si="143"/>
        <v>0.58920600000000001</v>
      </c>
      <c r="G303" s="1">
        <v>1</v>
      </c>
      <c r="H303" s="1">
        <v>0</v>
      </c>
      <c r="I303" s="79">
        <f t="shared" si="136"/>
        <v>64.332431999999983</v>
      </c>
      <c r="J303" s="79">
        <f t="shared" si="132"/>
        <v>71.026766666666674</v>
      </c>
      <c r="K303" s="79">
        <f t="shared" si="140"/>
        <v>0.59641883333333345</v>
      </c>
      <c r="L303" s="1"/>
    </row>
    <row r="304" spans="1:12" x14ac:dyDescent="0.25">
      <c r="A304">
        <f t="shared" si="122"/>
        <v>2</v>
      </c>
      <c r="B304" s="74">
        <v>293</v>
      </c>
      <c r="C304" s="5">
        <v>43767</v>
      </c>
      <c r="D304" s="2">
        <v>63.87</v>
      </c>
      <c r="E304" s="2">
        <v>70.838200000000001</v>
      </c>
      <c r="F304" s="2">
        <v>0.587391</v>
      </c>
      <c r="G304" s="1">
        <v>1</v>
      </c>
      <c r="H304" s="1">
        <v>1</v>
      </c>
      <c r="I304" s="79">
        <f t="shared" si="136"/>
        <v>64.28198399999998</v>
      </c>
      <c r="J304" s="79">
        <f t="shared" si="132"/>
        <v>71.03400666666667</v>
      </c>
      <c r="K304" s="79">
        <f t="shared" si="140"/>
        <v>0.59609596666666675</v>
      </c>
      <c r="L304" s="1"/>
    </row>
    <row r="305" spans="1:12" x14ac:dyDescent="0.25">
      <c r="A305">
        <f t="shared" si="122"/>
        <v>3</v>
      </c>
      <c r="B305" s="74">
        <v>294</v>
      </c>
      <c r="C305" s="5">
        <v>43768</v>
      </c>
      <c r="D305" s="2">
        <v>63.832000000000001</v>
      </c>
      <c r="E305" s="2">
        <v>70.776899999999998</v>
      </c>
      <c r="F305" s="2">
        <v>0.586341</v>
      </c>
      <c r="G305" s="1">
        <v>1</v>
      </c>
      <c r="H305" s="1">
        <v>1</v>
      </c>
      <c r="I305" s="79">
        <f t="shared" si="136"/>
        <v>64.234064000000004</v>
      </c>
      <c r="J305" s="79">
        <f t="shared" si="132"/>
        <v>71.023766666666674</v>
      </c>
      <c r="K305" s="79">
        <f t="shared" si="140"/>
        <v>0.59573810000000016</v>
      </c>
      <c r="L305" s="1"/>
    </row>
    <row r="306" spans="1:12" x14ac:dyDescent="0.25">
      <c r="A306">
        <f t="shared" si="122"/>
        <v>4</v>
      </c>
      <c r="B306" s="74">
        <v>295</v>
      </c>
      <c r="C306" s="5">
        <v>43769</v>
      </c>
      <c r="D306" s="2">
        <v>63.873399999999997</v>
      </c>
      <c r="E306" s="2">
        <v>71.008099999999999</v>
      </c>
      <c r="F306" s="2">
        <v>0.58682900000000005</v>
      </c>
      <c r="G306" s="1">
        <v>1</v>
      </c>
      <c r="H306" s="1">
        <v>1</v>
      </c>
      <c r="I306" s="79">
        <f t="shared" si="136"/>
        <v>64.187799999999982</v>
      </c>
      <c r="J306" s="79">
        <f t="shared" si="132"/>
        <v>71.034486666666666</v>
      </c>
      <c r="K306" s="79">
        <f t="shared" si="140"/>
        <v>0.59532603333333356</v>
      </c>
      <c r="L306" s="1"/>
    </row>
    <row r="307" spans="1:12" x14ac:dyDescent="0.25">
      <c r="A307">
        <f t="shared" si="122"/>
        <v>5</v>
      </c>
      <c r="B307" s="74">
        <v>296</v>
      </c>
      <c r="C307" s="5">
        <v>43770</v>
      </c>
      <c r="D307" s="2">
        <v>63.774799999999999</v>
      </c>
      <c r="E307" s="2">
        <v>71.191800000000001</v>
      </c>
      <c r="F307" s="2">
        <v>0.58711000000000002</v>
      </c>
      <c r="G307" s="1">
        <v>1</v>
      </c>
      <c r="H307" s="1">
        <v>1</v>
      </c>
      <c r="I307" s="79">
        <f t="shared" si="136"/>
        <v>64.137591999999998</v>
      </c>
      <c r="J307" s="79">
        <f t="shared" si="132"/>
        <v>71.043920000000014</v>
      </c>
      <c r="K307" s="79">
        <f t="shared" si="140"/>
        <v>0.59488530000000006</v>
      </c>
      <c r="L307" s="1"/>
    </row>
    <row r="308" spans="1:12" x14ac:dyDescent="0.25">
      <c r="A308">
        <f t="shared" si="122"/>
        <v>6</v>
      </c>
      <c r="B308" s="74">
        <v>297</v>
      </c>
      <c r="C308" s="5">
        <v>43771</v>
      </c>
      <c r="D308" s="2">
        <v>64.031599999999997</v>
      </c>
      <c r="E308" s="2">
        <v>71.478499999999997</v>
      </c>
      <c r="F308" s="2">
        <v>0.59310499999999999</v>
      </c>
      <c r="G308" s="1">
        <v>1</v>
      </c>
      <c r="H308" s="1">
        <v>1</v>
      </c>
      <c r="I308" s="79">
        <f t="shared" si="136"/>
        <v>64.10581999999998</v>
      </c>
      <c r="J308" s="79">
        <f t="shared" si="132"/>
        <v>71.082333333333338</v>
      </c>
      <c r="K308" s="79">
        <f t="shared" si="140"/>
        <v>0.59440076666666675</v>
      </c>
      <c r="L308" s="1"/>
    </row>
    <row r="309" spans="1:12" x14ac:dyDescent="0.25">
      <c r="A309">
        <f t="shared" si="122"/>
        <v>7</v>
      </c>
      <c r="B309" s="74">
        <v>298</v>
      </c>
      <c r="C309" s="5">
        <v>43772</v>
      </c>
      <c r="D309" s="2">
        <f t="shared" ref="D309:D311" si="144">D308</f>
        <v>64.031599999999997</v>
      </c>
      <c r="E309" s="2">
        <f t="shared" ref="E309:E311" si="145">E308</f>
        <v>71.478499999999997</v>
      </c>
      <c r="F309" s="2">
        <f t="shared" ref="F309:F311" si="146">F308</f>
        <v>0.59310499999999999</v>
      </c>
      <c r="G309" s="1">
        <v>1</v>
      </c>
      <c r="H309" s="1">
        <v>0</v>
      </c>
      <c r="I309" s="79">
        <f t="shared" si="136"/>
        <v>64.072395999999983</v>
      </c>
      <c r="J309" s="79">
        <f t="shared" si="132"/>
        <v>71.105573333333325</v>
      </c>
      <c r="K309" s="79">
        <f t="shared" si="140"/>
        <v>0.59392246666666682</v>
      </c>
      <c r="L309" s="1"/>
    </row>
    <row r="310" spans="1:12" x14ac:dyDescent="0.25">
      <c r="A310">
        <f t="shared" si="122"/>
        <v>1</v>
      </c>
      <c r="B310" s="74">
        <v>299</v>
      </c>
      <c r="C310" s="5">
        <v>43773</v>
      </c>
      <c r="D310" s="2">
        <f t="shared" si="144"/>
        <v>64.031599999999997</v>
      </c>
      <c r="E310" s="2">
        <f t="shared" si="145"/>
        <v>71.478499999999997</v>
      </c>
      <c r="F310" s="2">
        <f t="shared" si="146"/>
        <v>0.59310499999999999</v>
      </c>
      <c r="G310" s="1">
        <v>1</v>
      </c>
      <c r="H310" s="1">
        <v>0</v>
      </c>
      <c r="I310" s="79">
        <f t="shared" si="136"/>
        <v>64.029755999999992</v>
      </c>
      <c r="J310" s="79">
        <f t="shared" si="132"/>
        <v>71.128813333333312</v>
      </c>
      <c r="K310" s="79">
        <f t="shared" si="140"/>
        <v>0.59339326666666681</v>
      </c>
      <c r="L310" s="1"/>
    </row>
    <row r="311" spans="1:12" x14ac:dyDescent="0.25">
      <c r="A311">
        <f t="shared" si="122"/>
        <v>2</v>
      </c>
      <c r="B311" s="74">
        <v>300</v>
      </c>
      <c r="C311" s="5">
        <v>43774</v>
      </c>
      <c r="D311" s="2">
        <f t="shared" si="144"/>
        <v>64.031599999999997</v>
      </c>
      <c r="E311" s="2">
        <f t="shared" si="145"/>
        <v>71.478499999999997</v>
      </c>
      <c r="F311" s="2">
        <f t="shared" si="146"/>
        <v>0.59310499999999999</v>
      </c>
      <c r="G311" s="1">
        <v>1</v>
      </c>
      <c r="H311" s="1">
        <v>0</v>
      </c>
      <c r="I311" s="79">
        <f t="shared" si="136"/>
        <v>64.001356000000001</v>
      </c>
      <c r="J311" s="79">
        <f t="shared" si="132"/>
        <v>71.152053333333313</v>
      </c>
      <c r="K311" s="79">
        <f t="shared" si="140"/>
        <v>0.59286406666666691</v>
      </c>
      <c r="L311" s="1"/>
    </row>
    <row r="312" spans="1:12" x14ac:dyDescent="0.25">
      <c r="A312">
        <f t="shared" si="122"/>
        <v>3</v>
      </c>
      <c r="B312" s="74">
        <v>301</v>
      </c>
      <c r="C312" s="5">
        <v>43775</v>
      </c>
      <c r="D312" s="2">
        <v>63.247999999999998</v>
      </c>
      <c r="E312" s="2">
        <v>70.420299999999997</v>
      </c>
      <c r="F312" s="2">
        <v>0.58108300000000002</v>
      </c>
      <c r="G312" s="1">
        <v>1</v>
      </c>
      <c r="H312" s="1">
        <v>1</v>
      </c>
      <c r="I312" s="79">
        <f t="shared" si="136"/>
        <v>63.962327999999999</v>
      </c>
      <c r="J312" s="79">
        <f t="shared" si="132"/>
        <v>71.102099999999979</v>
      </c>
      <c r="K312" s="79">
        <f t="shared" si="140"/>
        <v>0.59193413333333345</v>
      </c>
      <c r="L312" s="1"/>
    </row>
    <row r="313" spans="1:12" x14ac:dyDescent="0.25">
      <c r="A313">
        <f t="shared" si="122"/>
        <v>4</v>
      </c>
      <c r="B313" s="74">
        <v>302</v>
      </c>
      <c r="C313" s="5">
        <v>43776</v>
      </c>
      <c r="D313" s="2">
        <v>63.588000000000001</v>
      </c>
      <c r="E313" s="2">
        <v>70.430099999999996</v>
      </c>
      <c r="F313" s="2">
        <v>0.58318899999999996</v>
      </c>
      <c r="G313" s="1">
        <v>1</v>
      </c>
      <c r="H313" s="1">
        <v>1</v>
      </c>
      <c r="I313" s="79">
        <f t="shared" si="136"/>
        <v>63.936899999999994</v>
      </c>
      <c r="J313" s="79">
        <f t="shared" si="132"/>
        <v>71.069466666666642</v>
      </c>
      <c r="K313" s="79">
        <f t="shared" si="140"/>
        <v>0.59114949999999999</v>
      </c>
      <c r="L313" s="1"/>
    </row>
    <row r="314" spans="1:12" x14ac:dyDescent="0.25">
      <c r="A314">
        <f t="shared" si="122"/>
        <v>5</v>
      </c>
      <c r="B314" s="74">
        <v>303</v>
      </c>
      <c r="C314" s="5">
        <v>43777</v>
      </c>
      <c r="D314" s="2">
        <v>63.729799999999997</v>
      </c>
      <c r="E314" s="2">
        <v>70.548900000000003</v>
      </c>
      <c r="F314" s="2">
        <v>0.58489199999999997</v>
      </c>
      <c r="G314" s="1">
        <v>1</v>
      </c>
      <c r="H314" s="1">
        <v>1</v>
      </c>
      <c r="I314" s="79">
        <f t="shared" si="136"/>
        <v>63.917144</v>
      </c>
      <c r="J314" s="79">
        <f t="shared" si="132"/>
        <v>71.041766666666661</v>
      </c>
      <c r="K314" s="79">
        <f t="shared" si="140"/>
        <v>0.59047480000000008</v>
      </c>
      <c r="L314" s="1"/>
    </row>
    <row r="315" spans="1:12" x14ac:dyDescent="0.25">
      <c r="A315">
        <f t="shared" si="122"/>
        <v>6</v>
      </c>
      <c r="B315" s="74">
        <v>304</v>
      </c>
      <c r="C315" s="5">
        <v>43778</v>
      </c>
      <c r="D315" s="2">
        <v>63.729500000000002</v>
      </c>
      <c r="E315" s="2">
        <v>70.421099999999996</v>
      </c>
      <c r="F315" s="2">
        <v>0.58314999999999995</v>
      </c>
      <c r="G315" s="1">
        <v>1</v>
      </c>
      <c r="H315" s="1">
        <v>1</v>
      </c>
      <c r="I315" s="79">
        <f t="shared" si="136"/>
        <v>63.891715999999995</v>
      </c>
      <c r="J315" s="79">
        <f t="shared" si="132"/>
        <v>70.993840000000006</v>
      </c>
      <c r="K315" s="79">
        <f t="shared" si="140"/>
        <v>0.58968926666666677</v>
      </c>
      <c r="L315" s="1"/>
    </row>
    <row r="316" spans="1:12" x14ac:dyDescent="0.25">
      <c r="A316">
        <f t="shared" si="122"/>
        <v>7</v>
      </c>
      <c r="B316" s="74">
        <v>305</v>
      </c>
      <c r="C316" s="5">
        <v>43779</v>
      </c>
      <c r="D316" s="2">
        <f t="shared" ref="D316:D317" si="147">D315</f>
        <v>63.729500000000002</v>
      </c>
      <c r="E316" s="2">
        <f t="shared" ref="E316:E317" si="148">E315</f>
        <v>70.421099999999996</v>
      </c>
      <c r="F316" s="2">
        <f t="shared" ref="F316:F317" si="149">F315</f>
        <v>0.58314999999999995</v>
      </c>
      <c r="G316" s="1">
        <v>1</v>
      </c>
      <c r="H316" s="1">
        <v>0</v>
      </c>
      <c r="I316" s="79">
        <f t="shared" si="136"/>
        <v>63.870703999999996</v>
      </c>
      <c r="J316" s="79">
        <f t="shared" si="132"/>
        <v>70.94728666666667</v>
      </c>
      <c r="K316" s="79">
        <f t="shared" si="140"/>
        <v>0.58904613333333344</v>
      </c>
      <c r="L316" s="1"/>
    </row>
    <row r="317" spans="1:12" x14ac:dyDescent="0.25">
      <c r="A317">
        <f t="shared" si="122"/>
        <v>1</v>
      </c>
      <c r="B317" s="74">
        <v>306</v>
      </c>
      <c r="C317" s="5">
        <v>43780</v>
      </c>
      <c r="D317" s="2">
        <f t="shared" si="147"/>
        <v>63.729500000000002</v>
      </c>
      <c r="E317" s="2">
        <f t="shared" si="148"/>
        <v>70.421099999999996</v>
      </c>
      <c r="F317" s="2">
        <f t="shared" si="149"/>
        <v>0.58314999999999995</v>
      </c>
      <c r="G317" s="1">
        <v>1</v>
      </c>
      <c r="H317" s="1">
        <v>0</v>
      </c>
      <c r="I317" s="79">
        <f t="shared" si="136"/>
        <v>63.846063999999984</v>
      </c>
      <c r="J317" s="79">
        <f t="shared" si="132"/>
        <v>70.900733333333349</v>
      </c>
      <c r="K317" s="79">
        <f t="shared" si="140"/>
        <v>0.58865406666666664</v>
      </c>
      <c r="L317" s="1"/>
    </row>
    <row r="318" spans="1:12" x14ac:dyDescent="0.25">
      <c r="A318">
        <f t="shared" si="122"/>
        <v>2</v>
      </c>
      <c r="B318" s="74">
        <v>307</v>
      </c>
      <c r="C318" s="5">
        <v>43781</v>
      </c>
      <c r="D318" s="2">
        <v>63.912100000000002</v>
      </c>
      <c r="E318" s="2">
        <v>70.475899999999996</v>
      </c>
      <c r="F318" s="2">
        <v>0.58635000000000004</v>
      </c>
      <c r="G318" s="1">
        <v>1</v>
      </c>
      <c r="H318" s="1">
        <v>1</v>
      </c>
      <c r="I318" s="79">
        <f t="shared" si="136"/>
        <v>63.841971999999998</v>
      </c>
      <c r="J318" s="79">
        <f t="shared" si="132"/>
        <v>70.857833333333332</v>
      </c>
      <c r="K318" s="79">
        <f t="shared" si="140"/>
        <v>0.58836866666666665</v>
      </c>
      <c r="L318" s="1"/>
    </row>
    <row r="319" spans="1:12" x14ac:dyDescent="0.25">
      <c r="A319">
        <f t="shared" si="122"/>
        <v>3</v>
      </c>
      <c r="B319" s="74">
        <v>308</v>
      </c>
      <c r="C319" s="5">
        <v>43782</v>
      </c>
      <c r="D319" s="2">
        <v>63.853000000000002</v>
      </c>
      <c r="E319" s="2">
        <v>70.423500000000004</v>
      </c>
      <c r="F319" s="2">
        <v>0.58454700000000004</v>
      </c>
      <c r="G319" s="1">
        <v>1</v>
      </c>
      <c r="H319" s="1">
        <v>1</v>
      </c>
      <c r="I319" s="79">
        <f t="shared" si="136"/>
        <v>63.837923999999994</v>
      </c>
      <c r="J319" s="79">
        <f t="shared" si="132"/>
        <v>70.830186666666663</v>
      </c>
      <c r="K319" s="79">
        <f t="shared" si="140"/>
        <v>0.58802316666666665</v>
      </c>
      <c r="L319" s="1"/>
    </row>
    <row r="320" spans="1:12" x14ac:dyDescent="0.25">
      <c r="A320">
        <f t="shared" si="122"/>
        <v>4</v>
      </c>
      <c r="B320" s="74">
        <v>309</v>
      </c>
      <c r="C320" s="5">
        <v>43783</v>
      </c>
      <c r="D320" s="2">
        <v>64.200900000000004</v>
      </c>
      <c r="E320" s="2">
        <v>70.672399999999996</v>
      </c>
      <c r="F320" s="2">
        <v>0.58824399999999999</v>
      </c>
      <c r="G320" s="1">
        <v>1</v>
      </c>
      <c r="H320" s="1">
        <v>1</v>
      </c>
      <c r="I320" s="79">
        <f t="shared" si="136"/>
        <v>63.847791999999998</v>
      </c>
      <c r="J320" s="79">
        <f t="shared" si="132"/>
        <v>70.823220000000006</v>
      </c>
      <c r="K320" s="79">
        <f t="shared" si="140"/>
        <v>0.5878104666666667</v>
      </c>
      <c r="L320" s="1"/>
    </row>
    <row r="321" spans="1:12" x14ac:dyDescent="0.25">
      <c r="A321">
        <f t="shared" si="122"/>
        <v>5</v>
      </c>
      <c r="B321" s="74">
        <v>310</v>
      </c>
      <c r="C321" s="5">
        <v>43784</v>
      </c>
      <c r="D321" s="2">
        <v>64.210099999999997</v>
      </c>
      <c r="E321" s="2">
        <v>70.676100000000005</v>
      </c>
      <c r="F321" s="2">
        <v>0.59079099999999996</v>
      </c>
      <c r="G321" s="1">
        <v>1</v>
      </c>
      <c r="H321" s="1">
        <v>1</v>
      </c>
      <c r="I321" s="79">
        <f t="shared" si="136"/>
        <v>63.858028000000004</v>
      </c>
      <c r="J321" s="79">
        <f t="shared" si="132"/>
        <v>70.801086666666663</v>
      </c>
      <c r="K321" s="79">
        <f t="shared" si="140"/>
        <v>0.58774223333333331</v>
      </c>
      <c r="L321" s="1"/>
    </row>
    <row r="322" spans="1:12" x14ac:dyDescent="0.25">
      <c r="A322">
        <f t="shared" si="122"/>
        <v>6</v>
      </c>
      <c r="B322" s="74">
        <v>311</v>
      </c>
      <c r="C322" s="5">
        <v>43785</v>
      </c>
      <c r="D322" s="2">
        <v>63.888100000000001</v>
      </c>
      <c r="E322" s="2">
        <v>70.411100000000005</v>
      </c>
      <c r="F322" s="2">
        <v>0.58864099999999997</v>
      </c>
      <c r="G322" s="1">
        <v>1</v>
      </c>
      <c r="H322" s="1">
        <v>1</v>
      </c>
      <c r="I322" s="79">
        <f t="shared" si="136"/>
        <v>63.863127999999996</v>
      </c>
      <c r="J322" s="79">
        <f t="shared" si="132"/>
        <v>70.749039999999994</v>
      </c>
      <c r="K322" s="79">
        <f t="shared" si="140"/>
        <v>0.58762539999999985</v>
      </c>
      <c r="L322" s="1"/>
    </row>
    <row r="323" spans="1:12" x14ac:dyDescent="0.25">
      <c r="A323">
        <f t="shared" si="122"/>
        <v>7</v>
      </c>
      <c r="B323" s="74">
        <v>312</v>
      </c>
      <c r="C323" s="5">
        <v>43786</v>
      </c>
      <c r="D323" s="2">
        <f t="shared" ref="D323:D324" si="150">D322</f>
        <v>63.888100000000001</v>
      </c>
      <c r="E323" s="2">
        <f t="shared" ref="E323:E324" si="151">E322</f>
        <v>70.411100000000005</v>
      </c>
      <c r="F323" s="2">
        <f t="shared" ref="F323:F324" si="152">F322</f>
        <v>0.58864099999999997</v>
      </c>
      <c r="G323" s="1">
        <v>1</v>
      </c>
      <c r="H323" s="1">
        <v>0</v>
      </c>
      <c r="I323" s="79">
        <f t="shared" si="136"/>
        <v>63.873307999999987</v>
      </c>
      <c r="J323" s="79">
        <f t="shared" si="132"/>
        <v>70.677880000000002</v>
      </c>
      <c r="K323" s="79">
        <f t="shared" si="140"/>
        <v>0.58763269999999979</v>
      </c>
      <c r="L323" s="1"/>
    </row>
    <row r="324" spans="1:12" x14ac:dyDescent="0.25">
      <c r="A324">
        <f t="shared" si="122"/>
        <v>1</v>
      </c>
      <c r="B324" s="74">
        <v>313</v>
      </c>
      <c r="C324" s="5">
        <v>43787</v>
      </c>
      <c r="D324" s="2">
        <f t="shared" si="150"/>
        <v>63.888100000000001</v>
      </c>
      <c r="E324" s="2">
        <f t="shared" si="151"/>
        <v>70.411100000000005</v>
      </c>
      <c r="F324" s="2">
        <f t="shared" si="152"/>
        <v>0.58864099999999997</v>
      </c>
      <c r="G324" s="1">
        <v>1</v>
      </c>
      <c r="H324" s="1">
        <v>0</v>
      </c>
      <c r="I324" s="79">
        <f t="shared" si="136"/>
        <v>63.876843999999991</v>
      </c>
      <c r="J324" s="79">
        <f t="shared" si="132"/>
        <v>70.60672000000001</v>
      </c>
      <c r="K324" s="79">
        <f t="shared" si="140"/>
        <v>0.58763319999999974</v>
      </c>
      <c r="L324" s="1"/>
    </row>
    <row r="325" spans="1:12" x14ac:dyDescent="0.25">
      <c r="A325">
        <f t="shared" si="122"/>
        <v>2</v>
      </c>
      <c r="B325" s="74">
        <v>314</v>
      </c>
      <c r="C325" s="5">
        <v>43788</v>
      </c>
      <c r="D325" s="2">
        <v>63.754199999999997</v>
      </c>
      <c r="E325" s="2">
        <v>70.531300000000002</v>
      </c>
      <c r="F325" s="2">
        <v>0.58508899999999997</v>
      </c>
      <c r="G325" s="1">
        <v>1</v>
      </c>
      <c r="H325" s="1">
        <v>1</v>
      </c>
      <c r="I325" s="79">
        <f t="shared" si="136"/>
        <v>63.872611999999997</v>
      </c>
      <c r="J325" s="79">
        <f t="shared" si="132"/>
        <v>70.543573333333356</v>
      </c>
      <c r="K325" s="79">
        <f t="shared" si="140"/>
        <v>0.58751529999999985</v>
      </c>
      <c r="L325" s="1"/>
    </row>
    <row r="326" spans="1:12" x14ac:dyDescent="0.25">
      <c r="A326">
        <f t="shared" ref="A326:A389" si="153">WEEKDAY(C326,2)</f>
        <v>3</v>
      </c>
      <c r="B326" s="74">
        <v>315</v>
      </c>
      <c r="C326" s="5">
        <v>43789</v>
      </c>
      <c r="D326" s="2">
        <v>63.773000000000003</v>
      </c>
      <c r="E326" s="2">
        <v>70.628600000000006</v>
      </c>
      <c r="F326" s="2">
        <v>0.58671499999999999</v>
      </c>
      <c r="G326" s="1">
        <v>1</v>
      </c>
      <c r="H326" s="1">
        <v>1</v>
      </c>
      <c r="I326" s="79">
        <f t="shared" si="136"/>
        <v>63.863667999999997</v>
      </c>
      <c r="J326" s="79">
        <f t="shared" si="132"/>
        <v>70.486913333333348</v>
      </c>
      <c r="K326" s="79">
        <f t="shared" si="140"/>
        <v>0.58745159999999985</v>
      </c>
      <c r="L326" s="1"/>
    </row>
    <row r="327" spans="1:12" x14ac:dyDescent="0.25">
      <c r="A327">
        <f t="shared" si="153"/>
        <v>4</v>
      </c>
      <c r="B327" s="74">
        <v>316</v>
      </c>
      <c r="C327" s="5">
        <v>43790</v>
      </c>
      <c r="D327" s="2">
        <v>64.021299999999997</v>
      </c>
      <c r="E327" s="2">
        <v>70.852400000000003</v>
      </c>
      <c r="F327" s="2">
        <v>0.59057499999999996</v>
      </c>
      <c r="G327" s="1">
        <v>1</v>
      </c>
      <c r="H327" s="1">
        <v>1</v>
      </c>
      <c r="I327" s="79">
        <f t="shared" si="136"/>
        <v>63.864655999999997</v>
      </c>
      <c r="J327" s="79">
        <f t="shared" si="132"/>
        <v>70.515720000000016</v>
      </c>
      <c r="K327" s="79">
        <f t="shared" si="140"/>
        <v>0.58757506666666648</v>
      </c>
      <c r="L327" s="1"/>
    </row>
    <row r="328" spans="1:12" x14ac:dyDescent="0.25">
      <c r="A328">
        <f t="shared" si="153"/>
        <v>5</v>
      </c>
      <c r="B328" s="74">
        <v>317</v>
      </c>
      <c r="C328" s="5">
        <v>43791</v>
      </c>
      <c r="D328" s="2">
        <v>63.843000000000004</v>
      </c>
      <c r="E328" s="2">
        <v>70.699700000000007</v>
      </c>
      <c r="F328" s="2">
        <v>0.588279</v>
      </c>
      <c r="G328" s="1">
        <v>1</v>
      </c>
      <c r="H328" s="1">
        <v>1</v>
      </c>
      <c r="I328" s="79">
        <f t="shared" si="136"/>
        <v>63.858511999999997</v>
      </c>
      <c r="J328" s="79">
        <f t="shared" si="132"/>
        <v>70.533693333333332</v>
      </c>
      <c r="K328" s="79">
        <f t="shared" si="140"/>
        <v>0.58763756666666656</v>
      </c>
      <c r="L328" s="1"/>
    </row>
    <row r="329" spans="1:12" x14ac:dyDescent="0.25">
      <c r="A329">
        <f t="shared" si="153"/>
        <v>6</v>
      </c>
      <c r="B329" s="74">
        <v>318</v>
      </c>
      <c r="C329" s="5">
        <v>43792</v>
      </c>
      <c r="D329" s="2">
        <v>63.710099999999997</v>
      </c>
      <c r="E329" s="2">
        <v>70.520700000000005</v>
      </c>
      <c r="F329" s="2">
        <v>0.58629799999999999</v>
      </c>
      <c r="G329" s="1">
        <v>1</v>
      </c>
      <c r="H329" s="1">
        <v>1</v>
      </c>
      <c r="I329" s="79">
        <f t="shared" si="136"/>
        <v>63.852115999999988</v>
      </c>
      <c r="J329" s="79">
        <f t="shared" si="132"/>
        <v>70.531813333333332</v>
      </c>
      <c r="K329" s="79">
        <f t="shared" si="140"/>
        <v>0.58755769999999974</v>
      </c>
      <c r="L329" s="1"/>
    </row>
    <row r="330" spans="1:12" x14ac:dyDescent="0.25">
      <c r="A330">
        <f t="shared" si="153"/>
        <v>7</v>
      </c>
      <c r="B330" s="74">
        <v>319</v>
      </c>
      <c r="C330" s="5">
        <v>43793</v>
      </c>
      <c r="D330" s="2">
        <f t="shared" ref="D330:D331" si="154">D329</f>
        <v>63.710099999999997</v>
      </c>
      <c r="E330" s="2">
        <f t="shared" ref="E330:E331" si="155">E329</f>
        <v>70.520700000000005</v>
      </c>
      <c r="F330" s="2">
        <f t="shared" ref="F330:F331" si="156">F329</f>
        <v>0.58629799999999999</v>
      </c>
      <c r="G330" s="1">
        <v>1</v>
      </c>
      <c r="H330" s="1">
        <v>0</v>
      </c>
      <c r="I330" s="79">
        <f t="shared" si="136"/>
        <v>63.847239999999992</v>
      </c>
      <c r="J330" s="79">
        <f t="shared" si="132"/>
        <v>70.538453333333337</v>
      </c>
      <c r="K330" s="79">
        <f t="shared" si="140"/>
        <v>0.58751439999999977</v>
      </c>
      <c r="L330" s="1"/>
    </row>
    <row r="331" spans="1:12" x14ac:dyDescent="0.25">
      <c r="A331">
        <f t="shared" si="153"/>
        <v>1</v>
      </c>
      <c r="B331" s="74">
        <v>320</v>
      </c>
      <c r="C331" s="5">
        <v>43794</v>
      </c>
      <c r="D331" s="2">
        <f t="shared" si="154"/>
        <v>63.710099999999997</v>
      </c>
      <c r="E331" s="2">
        <f t="shared" si="155"/>
        <v>70.520700000000005</v>
      </c>
      <c r="F331" s="2">
        <f t="shared" si="156"/>
        <v>0.58629799999999999</v>
      </c>
      <c r="G331" s="1">
        <v>1</v>
      </c>
      <c r="H331" s="1">
        <v>0</v>
      </c>
      <c r="I331" s="79">
        <f t="shared" si="136"/>
        <v>63.840707999999992</v>
      </c>
      <c r="J331" s="79">
        <f t="shared" si="132"/>
        <v>70.545093333333341</v>
      </c>
      <c r="K331" s="79">
        <f t="shared" si="140"/>
        <v>0.58741746666666639</v>
      </c>
      <c r="L331" s="1"/>
    </row>
    <row r="332" spans="1:12" x14ac:dyDescent="0.25">
      <c r="A332">
        <f t="shared" si="153"/>
        <v>2</v>
      </c>
      <c r="B332" s="74">
        <v>321</v>
      </c>
      <c r="C332" s="5">
        <v>43795</v>
      </c>
      <c r="D332" s="2">
        <v>63.7637</v>
      </c>
      <c r="E332" s="2">
        <v>70.312200000000004</v>
      </c>
      <c r="F332" s="2">
        <v>0.58571300000000004</v>
      </c>
      <c r="G332" s="1">
        <v>1</v>
      </c>
      <c r="H332" s="1">
        <v>1</v>
      </c>
      <c r="I332" s="79">
        <f t="shared" si="136"/>
        <v>63.840264000000005</v>
      </c>
      <c r="J332" s="79">
        <f t="shared" si="132"/>
        <v>70.537833333333339</v>
      </c>
      <c r="K332" s="79">
        <f t="shared" si="140"/>
        <v>0.58730103333333306</v>
      </c>
      <c r="L332" s="1"/>
    </row>
    <row r="333" spans="1:12" x14ac:dyDescent="0.25">
      <c r="A333">
        <f t="shared" si="153"/>
        <v>3</v>
      </c>
      <c r="B333" s="74">
        <v>322</v>
      </c>
      <c r="C333" s="5">
        <v>43796</v>
      </c>
      <c r="D333" s="2">
        <v>64.023899999999998</v>
      </c>
      <c r="E333" s="2">
        <v>70.515900000000002</v>
      </c>
      <c r="F333" s="2">
        <v>0.58777999999999997</v>
      </c>
      <c r="G333" s="1">
        <v>1</v>
      </c>
      <c r="H333" s="1">
        <v>1</v>
      </c>
      <c r="I333" s="79">
        <f t="shared" si="136"/>
        <v>63.839955999999994</v>
      </c>
      <c r="J333" s="79">
        <f t="shared" si="132"/>
        <v>70.540500000000009</v>
      </c>
      <c r="K333" s="79">
        <f t="shared" si="140"/>
        <v>0.58725349999999965</v>
      </c>
      <c r="L333" s="1"/>
    </row>
    <row r="334" spans="1:12" x14ac:dyDescent="0.25">
      <c r="A334">
        <f t="shared" si="153"/>
        <v>4</v>
      </c>
      <c r="B334" s="74">
        <v>323</v>
      </c>
      <c r="C334" s="5">
        <v>43797</v>
      </c>
      <c r="D334" s="2">
        <v>63.972200000000001</v>
      </c>
      <c r="E334" s="2">
        <v>70.439800000000005</v>
      </c>
      <c r="F334" s="2">
        <v>0.58601400000000003</v>
      </c>
      <c r="G334" s="1">
        <v>1</v>
      </c>
      <c r="H334" s="1">
        <v>1</v>
      </c>
      <c r="I334" s="79">
        <f t="shared" si="136"/>
        <v>63.837579999999996</v>
      </c>
      <c r="J334" s="79">
        <f t="shared" si="132"/>
        <v>70.541586666666674</v>
      </c>
      <c r="K334" s="79">
        <f t="shared" si="140"/>
        <v>0.58720759999999961</v>
      </c>
      <c r="L334" s="1"/>
    </row>
    <row r="335" spans="1:12" x14ac:dyDescent="0.25">
      <c r="A335">
        <f t="shared" si="153"/>
        <v>5</v>
      </c>
      <c r="B335" s="74">
        <v>324</v>
      </c>
      <c r="C335" s="5">
        <v>43798</v>
      </c>
      <c r="D335" s="2">
        <v>64.100499999999997</v>
      </c>
      <c r="E335" s="2">
        <v>70.574700000000007</v>
      </c>
      <c r="F335" s="2">
        <v>0.585955</v>
      </c>
      <c r="G335" s="1">
        <v>1</v>
      </c>
      <c r="H335" s="1">
        <v>1</v>
      </c>
      <c r="I335" s="79">
        <f t="shared" si="136"/>
        <v>63.840336000000008</v>
      </c>
      <c r="J335" s="79">
        <f t="shared" si="132"/>
        <v>70.53507333333333</v>
      </c>
      <c r="K335" s="79">
        <f t="shared" si="140"/>
        <v>0.58719473333333316</v>
      </c>
      <c r="L335" s="1"/>
    </row>
    <row r="336" spans="1:12" x14ac:dyDescent="0.25">
      <c r="A336">
        <f t="shared" si="153"/>
        <v>6</v>
      </c>
      <c r="B336" s="74">
        <v>325</v>
      </c>
      <c r="C336" s="5">
        <v>43799</v>
      </c>
      <c r="D336" s="2">
        <v>64.081699999999998</v>
      </c>
      <c r="E336" s="2">
        <v>70.547499999999999</v>
      </c>
      <c r="F336" s="2">
        <v>0.58503400000000005</v>
      </c>
      <c r="G336" s="1">
        <v>1</v>
      </c>
      <c r="H336" s="1">
        <v>1</v>
      </c>
      <c r="I336" s="79">
        <f t="shared" si="136"/>
        <v>63.842339999999993</v>
      </c>
      <c r="J336" s="79">
        <f t="shared" si="132"/>
        <v>70.526499999999999</v>
      </c>
      <c r="K336" s="79">
        <f t="shared" si="140"/>
        <v>0.58713489999999979</v>
      </c>
      <c r="L336" s="1"/>
    </row>
    <row r="337" spans="1:12" x14ac:dyDescent="0.25">
      <c r="A337">
        <f t="shared" si="153"/>
        <v>7</v>
      </c>
      <c r="B337" s="74">
        <v>326</v>
      </c>
      <c r="C337" s="5">
        <v>43800</v>
      </c>
      <c r="D337" s="2">
        <f t="shared" ref="D337:D338" si="157">D336</f>
        <v>64.081699999999998</v>
      </c>
      <c r="E337" s="2">
        <f t="shared" ref="E337:E338" si="158">E336</f>
        <v>70.547499999999999</v>
      </c>
      <c r="F337" s="2">
        <f t="shared" ref="F337:F338" si="159">F336</f>
        <v>0.58503400000000005</v>
      </c>
      <c r="G337" s="1">
        <v>1</v>
      </c>
      <c r="H337" s="1">
        <v>0</v>
      </c>
      <c r="I337" s="79">
        <f t="shared" si="136"/>
        <v>63.87568799999999</v>
      </c>
      <c r="J337" s="79">
        <f t="shared" si="132"/>
        <v>70.535593333333324</v>
      </c>
      <c r="K337" s="79">
        <f t="shared" si="140"/>
        <v>0.58706569999999991</v>
      </c>
      <c r="L337" s="1"/>
    </row>
    <row r="338" spans="1:12" x14ac:dyDescent="0.25">
      <c r="A338">
        <f t="shared" si="153"/>
        <v>1</v>
      </c>
      <c r="B338" s="74">
        <v>327</v>
      </c>
      <c r="C338" s="5">
        <v>43801</v>
      </c>
      <c r="D338" s="2">
        <f t="shared" si="157"/>
        <v>64.081699999999998</v>
      </c>
      <c r="E338" s="2">
        <f t="shared" si="158"/>
        <v>70.547499999999999</v>
      </c>
      <c r="F338" s="2">
        <f t="shared" si="159"/>
        <v>0.58503400000000005</v>
      </c>
      <c r="G338" s="1">
        <v>1</v>
      </c>
      <c r="H338" s="1">
        <v>0</v>
      </c>
      <c r="I338" s="79">
        <f t="shared" si="136"/>
        <v>63.895435999999982</v>
      </c>
      <c r="J338" s="79">
        <f t="shared" si="132"/>
        <v>70.544686666666664</v>
      </c>
      <c r="K338" s="79">
        <f t="shared" si="140"/>
        <v>0.58679666666666663</v>
      </c>
      <c r="L338" s="1"/>
    </row>
    <row r="339" spans="1:12" x14ac:dyDescent="0.25">
      <c r="A339">
        <f t="shared" si="153"/>
        <v>2</v>
      </c>
      <c r="B339" s="74">
        <v>328</v>
      </c>
      <c r="C339" s="5">
        <v>43802</v>
      </c>
      <c r="D339" s="2">
        <v>64.409700000000001</v>
      </c>
      <c r="E339" s="2">
        <v>70.972999999999999</v>
      </c>
      <c r="F339" s="2">
        <v>0.58738500000000005</v>
      </c>
      <c r="G339" s="1">
        <v>1</v>
      </c>
      <c r="H339" s="1">
        <v>1</v>
      </c>
      <c r="I339" s="79">
        <f t="shared" si="136"/>
        <v>63.922631999999986</v>
      </c>
      <c r="J339" s="79">
        <f t="shared" si="132"/>
        <v>70.582146666666674</v>
      </c>
      <c r="K339" s="79">
        <f t="shared" si="140"/>
        <v>0.58660599999999996</v>
      </c>
      <c r="L339" s="1"/>
    </row>
    <row r="340" spans="1:12" x14ac:dyDescent="0.25">
      <c r="A340">
        <f t="shared" si="153"/>
        <v>3</v>
      </c>
      <c r="B340" s="74">
        <v>329</v>
      </c>
      <c r="C340" s="5">
        <v>43803</v>
      </c>
      <c r="D340" s="2">
        <v>64.140100000000004</v>
      </c>
      <c r="E340" s="2">
        <v>71.0608</v>
      </c>
      <c r="F340" s="2">
        <v>0.58787500000000004</v>
      </c>
      <c r="G340" s="1">
        <v>1</v>
      </c>
      <c r="H340" s="1">
        <v>1</v>
      </c>
      <c r="I340" s="79">
        <f t="shared" si="136"/>
        <v>63.939055999999994</v>
      </c>
      <c r="J340" s="79">
        <f t="shared" si="132"/>
        <v>70.61744666666668</v>
      </c>
      <c r="K340" s="79">
        <f t="shared" si="140"/>
        <v>0.58643166666666657</v>
      </c>
      <c r="L340" s="1"/>
    </row>
    <row r="341" spans="1:12" x14ac:dyDescent="0.25">
      <c r="A341">
        <f t="shared" si="153"/>
        <v>4</v>
      </c>
      <c r="B341" s="74">
        <v>330</v>
      </c>
      <c r="C341" s="5">
        <v>43804</v>
      </c>
      <c r="D341" s="2">
        <v>64.194800000000001</v>
      </c>
      <c r="E341" s="2">
        <v>71.108599999999996</v>
      </c>
      <c r="F341" s="2">
        <v>0.59173900000000001</v>
      </c>
      <c r="G341" s="1">
        <v>1</v>
      </c>
      <c r="H341" s="1">
        <v>1</v>
      </c>
      <c r="I341" s="79">
        <f t="shared" si="136"/>
        <v>63.957667999999991</v>
      </c>
      <c r="J341" s="79">
        <f t="shared" si="132"/>
        <v>70.649446666666663</v>
      </c>
      <c r="K341" s="79">
        <f t="shared" si="140"/>
        <v>0.58638613333333334</v>
      </c>
      <c r="L341" s="1"/>
    </row>
    <row r="342" spans="1:12" x14ac:dyDescent="0.25">
      <c r="A342">
        <f t="shared" si="153"/>
        <v>5</v>
      </c>
      <c r="B342" s="74">
        <v>331</v>
      </c>
      <c r="C342" s="5">
        <v>43805</v>
      </c>
      <c r="D342" s="2">
        <v>63.813499999999998</v>
      </c>
      <c r="E342" s="2">
        <v>70.724500000000006</v>
      </c>
      <c r="F342" s="2">
        <v>0.586117</v>
      </c>
      <c r="G342" s="1">
        <v>1</v>
      </c>
      <c r="H342" s="1">
        <v>1</v>
      </c>
      <c r="I342" s="79">
        <f t="shared" si="136"/>
        <v>63.961027999999999</v>
      </c>
      <c r="J342" s="79">
        <f t="shared" si="132"/>
        <v>70.640919999999994</v>
      </c>
      <c r="K342" s="79">
        <f t="shared" si="140"/>
        <v>0.58655393333333328</v>
      </c>
      <c r="L342" s="1"/>
    </row>
    <row r="343" spans="1:12" x14ac:dyDescent="0.25">
      <c r="A343">
        <f t="shared" si="153"/>
        <v>6</v>
      </c>
      <c r="B343" s="74">
        <v>332</v>
      </c>
      <c r="C343" s="5">
        <v>43806</v>
      </c>
      <c r="D343" s="2">
        <v>63.718499999999999</v>
      </c>
      <c r="E343" s="2">
        <v>70.759399999999999</v>
      </c>
      <c r="F343" s="2">
        <v>0.58659099999999997</v>
      </c>
      <c r="G343" s="1">
        <v>1</v>
      </c>
      <c r="H343" s="1">
        <v>1</v>
      </c>
      <c r="I343" s="79">
        <f t="shared" si="136"/>
        <v>63.953283999999996</v>
      </c>
      <c r="J343" s="79">
        <f t="shared" si="132"/>
        <v>70.644899999999993</v>
      </c>
      <c r="K343" s="79">
        <f t="shared" si="140"/>
        <v>0.58666733333333321</v>
      </c>
      <c r="L343" s="1"/>
    </row>
    <row r="344" spans="1:12" x14ac:dyDescent="0.25">
      <c r="A344">
        <f t="shared" si="153"/>
        <v>7</v>
      </c>
      <c r="B344" s="74">
        <v>333</v>
      </c>
      <c r="C344" s="5">
        <v>43807</v>
      </c>
      <c r="D344" s="2">
        <f t="shared" ref="D344:D345" si="160">D343</f>
        <v>63.718499999999999</v>
      </c>
      <c r="E344" s="2">
        <f t="shared" ref="E344:E345" si="161">E343</f>
        <v>70.759399999999999</v>
      </c>
      <c r="F344" s="2">
        <f t="shared" ref="F344:F345" si="162">F343</f>
        <v>0.58659099999999997</v>
      </c>
      <c r="G344" s="1">
        <v>1</v>
      </c>
      <c r="H344" s="1">
        <v>0</v>
      </c>
      <c r="I344" s="79">
        <f t="shared" si="136"/>
        <v>63.947904000000001</v>
      </c>
      <c r="J344" s="79">
        <f t="shared" si="132"/>
        <v>70.660813333333337</v>
      </c>
      <c r="K344" s="79">
        <f t="shared" si="140"/>
        <v>0.5867239666666666</v>
      </c>
      <c r="L344" s="1"/>
    </row>
    <row r="345" spans="1:12" x14ac:dyDescent="0.25">
      <c r="A345">
        <f t="shared" si="153"/>
        <v>1</v>
      </c>
      <c r="B345" s="74">
        <v>334</v>
      </c>
      <c r="C345" s="5">
        <v>43808</v>
      </c>
      <c r="D345" s="2">
        <f t="shared" si="160"/>
        <v>63.718499999999999</v>
      </c>
      <c r="E345" s="2">
        <f t="shared" si="161"/>
        <v>70.759399999999999</v>
      </c>
      <c r="F345" s="2">
        <f t="shared" si="162"/>
        <v>0.58659099999999997</v>
      </c>
      <c r="G345" s="1">
        <v>1</v>
      </c>
      <c r="H345" s="1">
        <v>0</v>
      </c>
      <c r="I345" s="79">
        <f t="shared" si="136"/>
        <v>63.928607999999997</v>
      </c>
      <c r="J345" s="79">
        <f t="shared" si="132"/>
        <v>70.676726666666667</v>
      </c>
      <c r="K345" s="79">
        <f t="shared" si="140"/>
        <v>0.58683866666666662</v>
      </c>
      <c r="L345" s="1"/>
    </row>
    <row r="346" spans="1:12" x14ac:dyDescent="0.25">
      <c r="A346">
        <f t="shared" si="153"/>
        <v>2</v>
      </c>
      <c r="B346" s="74">
        <v>335</v>
      </c>
      <c r="C346" s="5">
        <v>43809</v>
      </c>
      <c r="D346" s="2">
        <v>63.724400000000003</v>
      </c>
      <c r="E346" s="2">
        <v>70.5047</v>
      </c>
      <c r="F346" s="2">
        <v>0.58707799999999999</v>
      </c>
      <c r="G346" s="1">
        <v>1</v>
      </c>
      <c r="H346" s="1">
        <v>1</v>
      </c>
      <c r="I346" s="79">
        <f t="shared" si="136"/>
        <v>63.909179999999999</v>
      </c>
      <c r="J346" s="79">
        <f t="shared" si="132"/>
        <v>70.675660000000022</v>
      </c>
      <c r="K346" s="79">
        <f t="shared" si="140"/>
        <v>0.58696959999999998</v>
      </c>
      <c r="L346" s="1"/>
    </row>
    <row r="347" spans="1:12" x14ac:dyDescent="0.25">
      <c r="A347">
        <f t="shared" si="153"/>
        <v>3</v>
      </c>
      <c r="B347" s="74">
        <v>336</v>
      </c>
      <c r="C347" s="5">
        <v>43810</v>
      </c>
      <c r="D347" s="2">
        <v>63.578800000000001</v>
      </c>
      <c r="E347" s="2">
        <v>70.388099999999994</v>
      </c>
      <c r="F347" s="2">
        <v>0.585198</v>
      </c>
      <c r="G347" s="1">
        <v>1</v>
      </c>
      <c r="H347" s="1">
        <v>1</v>
      </c>
      <c r="I347" s="79">
        <f t="shared" si="136"/>
        <v>63.896807999999993</v>
      </c>
      <c r="J347" s="79">
        <f t="shared" ref="J347:J410" si="163">AVERAGE(E333:E347)</f>
        <v>70.680720000000008</v>
      </c>
      <c r="K347" s="79">
        <f t="shared" si="140"/>
        <v>0.58703786666666669</v>
      </c>
      <c r="L347" s="1"/>
    </row>
    <row r="348" spans="1:12" x14ac:dyDescent="0.25">
      <c r="A348">
        <f t="shared" si="153"/>
        <v>4</v>
      </c>
      <c r="B348" s="74">
        <v>337</v>
      </c>
      <c r="C348" s="5">
        <v>43811</v>
      </c>
      <c r="D348" s="2">
        <v>63.565300000000001</v>
      </c>
      <c r="E348" s="2">
        <v>70.455799999999996</v>
      </c>
      <c r="F348" s="2">
        <v>0.58448199999999995</v>
      </c>
      <c r="G348" s="1">
        <v>1</v>
      </c>
      <c r="H348" s="1">
        <v>1</v>
      </c>
      <c r="I348" s="79">
        <f t="shared" si="136"/>
        <v>63.883895999999993</v>
      </c>
      <c r="J348" s="79">
        <f t="shared" si="163"/>
        <v>70.676713333333339</v>
      </c>
      <c r="K348" s="79">
        <f t="shared" si="140"/>
        <v>0.58697560000000015</v>
      </c>
      <c r="L348" s="1"/>
    </row>
    <row r="349" spans="1:12" x14ac:dyDescent="0.25">
      <c r="A349">
        <f t="shared" si="153"/>
        <v>5</v>
      </c>
      <c r="B349" s="74">
        <v>338</v>
      </c>
      <c r="C349" s="5">
        <v>43812</v>
      </c>
      <c r="D349" s="2">
        <v>63.225700000000003</v>
      </c>
      <c r="E349" s="2">
        <v>70.427099999999996</v>
      </c>
      <c r="F349" s="2">
        <v>0.58208199999999999</v>
      </c>
      <c r="G349" s="1">
        <v>1</v>
      </c>
      <c r="H349" s="1">
        <v>1</v>
      </c>
      <c r="I349" s="79">
        <f t="shared" si="136"/>
        <v>63.857399999999998</v>
      </c>
      <c r="J349" s="79">
        <f t="shared" si="163"/>
        <v>70.675866666666678</v>
      </c>
      <c r="K349" s="79">
        <f t="shared" si="140"/>
        <v>0.58689343333333344</v>
      </c>
      <c r="L349" s="1"/>
    </row>
    <row r="350" spans="1:12" x14ac:dyDescent="0.25">
      <c r="A350">
        <f t="shared" si="153"/>
        <v>6</v>
      </c>
      <c r="B350" s="74">
        <v>339</v>
      </c>
      <c r="C350" s="5">
        <v>43813</v>
      </c>
      <c r="D350" s="2">
        <v>62.554400000000001</v>
      </c>
      <c r="E350" s="2">
        <v>69.860799999999998</v>
      </c>
      <c r="F350" s="2">
        <v>0.57059599999999999</v>
      </c>
      <c r="G350" s="1">
        <v>1</v>
      </c>
      <c r="H350" s="1">
        <v>1</v>
      </c>
      <c r="I350" s="79">
        <f t="shared" si="136"/>
        <v>63.809407999999991</v>
      </c>
      <c r="J350" s="79">
        <f t="shared" si="163"/>
        <v>70.628273333333325</v>
      </c>
      <c r="K350" s="79">
        <f t="shared" si="140"/>
        <v>0.58630516666666677</v>
      </c>
      <c r="L350" s="1"/>
    </row>
    <row r="351" spans="1:12" x14ac:dyDescent="0.25">
      <c r="A351">
        <f t="shared" si="153"/>
        <v>7</v>
      </c>
      <c r="B351" s="74">
        <v>340</v>
      </c>
      <c r="C351" s="5">
        <v>43814</v>
      </c>
      <c r="D351" s="2">
        <f t="shared" ref="D351:D352" si="164">D350</f>
        <v>62.554400000000001</v>
      </c>
      <c r="E351" s="2">
        <f t="shared" ref="E351:E352" si="165">E350</f>
        <v>69.860799999999998</v>
      </c>
      <c r="F351" s="2">
        <f t="shared" ref="F351:F352" si="166">F350</f>
        <v>0.57059599999999999</v>
      </c>
      <c r="G351" s="1">
        <v>1</v>
      </c>
      <c r="H351" s="1">
        <v>0</v>
      </c>
      <c r="I351" s="79">
        <f t="shared" si="136"/>
        <v>63.760663999999991</v>
      </c>
      <c r="J351" s="79">
        <f t="shared" si="163"/>
        <v>70.582493333333332</v>
      </c>
      <c r="K351" s="79">
        <f t="shared" si="140"/>
        <v>0.58563200000000004</v>
      </c>
      <c r="L351" s="1"/>
    </row>
    <row r="352" spans="1:12" x14ac:dyDescent="0.25">
      <c r="A352">
        <f t="shared" si="153"/>
        <v>1</v>
      </c>
      <c r="B352" s="74">
        <v>341</v>
      </c>
      <c r="C352" s="5">
        <v>43815</v>
      </c>
      <c r="D352" s="2">
        <f t="shared" si="164"/>
        <v>62.554400000000001</v>
      </c>
      <c r="E352" s="2">
        <f t="shared" si="165"/>
        <v>69.860799999999998</v>
      </c>
      <c r="F352" s="2">
        <f t="shared" si="166"/>
        <v>0.57059599999999999</v>
      </c>
      <c r="G352" s="1">
        <v>1</v>
      </c>
      <c r="H352" s="1">
        <v>0</v>
      </c>
      <c r="I352" s="79">
        <f t="shared" si="136"/>
        <v>63.701987999999993</v>
      </c>
      <c r="J352" s="79">
        <f t="shared" si="163"/>
        <v>70.536713333333338</v>
      </c>
      <c r="K352" s="79">
        <f t="shared" si="140"/>
        <v>0.5850304999999999</v>
      </c>
      <c r="L352" s="1"/>
    </row>
    <row r="353" spans="1:12" x14ac:dyDescent="0.25">
      <c r="A353">
        <f t="shared" si="153"/>
        <v>2</v>
      </c>
      <c r="B353" s="74">
        <v>342</v>
      </c>
      <c r="C353" s="5">
        <v>43816</v>
      </c>
      <c r="D353" s="2">
        <v>62.768599999999999</v>
      </c>
      <c r="E353" s="2">
        <v>69.943100000000001</v>
      </c>
      <c r="F353" s="2">
        <v>0.57357000000000002</v>
      </c>
      <c r="G353" s="1">
        <v>1</v>
      </c>
      <c r="H353" s="1">
        <v>1</v>
      </c>
      <c r="I353" s="79">
        <f t="shared" si="136"/>
        <v>63.65901199999999</v>
      </c>
      <c r="J353" s="79">
        <f t="shared" si="163"/>
        <v>70.496420000000001</v>
      </c>
      <c r="K353" s="79">
        <f t="shared" si="140"/>
        <v>0.58452813333333331</v>
      </c>
      <c r="L353" s="1"/>
    </row>
    <row r="354" spans="1:12" x14ac:dyDescent="0.25">
      <c r="A354">
        <f t="shared" si="153"/>
        <v>3</v>
      </c>
      <c r="B354" s="74">
        <v>343</v>
      </c>
      <c r="C354" s="5">
        <v>43817</v>
      </c>
      <c r="D354" s="2">
        <v>62.532600000000002</v>
      </c>
      <c r="E354" s="2">
        <v>69.680099999999996</v>
      </c>
      <c r="F354" s="2">
        <v>0.57068300000000005</v>
      </c>
      <c r="G354" s="1">
        <v>1</v>
      </c>
      <c r="H354" s="1">
        <v>1</v>
      </c>
      <c r="I354" s="79">
        <f t="shared" si="136"/>
        <v>63.61191199999999</v>
      </c>
      <c r="J354" s="79">
        <f t="shared" si="163"/>
        <v>70.410226666666659</v>
      </c>
      <c r="K354" s="79">
        <f t="shared" si="140"/>
        <v>0.58392953333333331</v>
      </c>
      <c r="L354" s="1"/>
    </row>
    <row r="355" spans="1:12" x14ac:dyDescent="0.25">
      <c r="A355">
        <f t="shared" si="153"/>
        <v>4</v>
      </c>
      <c r="B355" s="74">
        <v>344</v>
      </c>
      <c r="C355" s="5">
        <v>43818</v>
      </c>
      <c r="D355" s="2">
        <v>62.583100000000002</v>
      </c>
      <c r="E355" s="2">
        <v>69.692499999999995</v>
      </c>
      <c r="F355" s="2">
        <v>0.57197900000000002</v>
      </c>
      <c r="G355" s="1">
        <v>1</v>
      </c>
      <c r="H355" s="1">
        <v>1</v>
      </c>
      <c r="I355" s="79">
        <f t="shared" si="136"/>
        <v>63.566831999999998</v>
      </c>
      <c r="J355" s="79">
        <f t="shared" si="163"/>
        <v>70.319006666666667</v>
      </c>
      <c r="K355" s="79">
        <f t="shared" si="140"/>
        <v>0.58349253333333329</v>
      </c>
      <c r="L355" s="1"/>
    </row>
    <row r="356" spans="1:12" x14ac:dyDescent="0.25">
      <c r="A356">
        <f t="shared" si="153"/>
        <v>5</v>
      </c>
      <c r="B356" s="74">
        <v>345</v>
      </c>
      <c r="C356" s="5">
        <v>43819</v>
      </c>
      <c r="D356" s="2">
        <v>62.528300000000002</v>
      </c>
      <c r="E356" s="2">
        <v>69.587699999999998</v>
      </c>
      <c r="F356" s="2">
        <v>0.57064400000000004</v>
      </c>
      <c r="G356" s="1">
        <v>1</v>
      </c>
      <c r="H356" s="1">
        <v>1</v>
      </c>
      <c r="I356" s="79">
        <f t="shared" si="136"/>
        <v>63.519559999999991</v>
      </c>
      <c r="J356" s="79">
        <f t="shared" si="163"/>
        <v>70.217613333333333</v>
      </c>
      <c r="K356" s="79">
        <f t="shared" si="140"/>
        <v>0.58295683333333348</v>
      </c>
      <c r="L356" s="1"/>
    </row>
    <row r="357" spans="1:12" x14ac:dyDescent="0.25">
      <c r="A357">
        <f t="shared" si="153"/>
        <v>6</v>
      </c>
      <c r="B357" s="74">
        <v>346</v>
      </c>
      <c r="C357" s="5">
        <v>43820</v>
      </c>
      <c r="D357" s="2">
        <v>62.4071</v>
      </c>
      <c r="E357" s="2">
        <v>69.378</v>
      </c>
      <c r="F357" s="2">
        <v>0.57068399999999997</v>
      </c>
      <c r="G357" s="1">
        <v>1</v>
      </c>
      <c r="H357" s="1">
        <v>1</v>
      </c>
      <c r="I357" s="79">
        <f t="shared" ref="I357:I420" si="167">AVERAGE(D333:D357)</f>
        <v>63.465295999999988</v>
      </c>
      <c r="J357" s="79">
        <f t="shared" si="163"/>
        <v>70.127846666666684</v>
      </c>
      <c r="K357" s="79">
        <f t="shared" si="140"/>
        <v>0.58229380000000019</v>
      </c>
      <c r="L357" s="1"/>
    </row>
    <row r="358" spans="1:12" x14ac:dyDescent="0.25">
      <c r="A358">
        <f t="shared" si="153"/>
        <v>7</v>
      </c>
      <c r="B358" s="74">
        <v>347</v>
      </c>
      <c r="C358" s="5">
        <v>43821</v>
      </c>
      <c r="D358" s="2">
        <f t="shared" ref="D358:D359" si="168">D357</f>
        <v>62.4071</v>
      </c>
      <c r="E358" s="2">
        <f t="shared" ref="E358:E359" si="169">E357</f>
        <v>69.378</v>
      </c>
      <c r="F358" s="2">
        <f t="shared" ref="F358:F359" si="170">F357</f>
        <v>0.57068399999999997</v>
      </c>
      <c r="G358" s="1">
        <v>1</v>
      </c>
      <c r="H358" s="1">
        <v>0</v>
      </c>
      <c r="I358" s="79">
        <f t="shared" si="167"/>
        <v>63.400623999999986</v>
      </c>
      <c r="J358" s="79">
        <f t="shared" si="163"/>
        <v>70.035753333333346</v>
      </c>
      <c r="K358" s="79">
        <f t="shared" si="140"/>
        <v>0.58170730000000015</v>
      </c>
      <c r="L358" s="1"/>
    </row>
    <row r="359" spans="1:12" x14ac:dyDescent="0.25">
      <c r="A359">
        <f t="shared" si="153"/>
        <v>1</v>
      </c>
      <c r="B359" s="74">
        <v>348</v>
      </c>
      <c r="C359" s="5">
        <v>43822</v>
      </c>
      <c r="D359" s="2">
        <f t="shared" si="168"/>
        <v>62.4071</v>
      </c>
      <c r="E359" s="2">
        <f t="shared" si="169"/>
        <v>69.378</v>
      </c>
      <c r="F359" s="2">
        <f t="shared" si="170"/>
        <v>0.57068399999999997</v>
      </c>
      <c r="G359" s="1">
        <v>1</v>
      </c>
      <c r="H359" s="1">
        <v>0</v>
      </c>
      <c r="I359" s="79">
        <f t="shared" si="167"/>
        <v>63.338019999999979</v>
      </c>
      <c r="J359" s="79">
        <f t="shared" si="163"/>
        <v>69.943659999999994</v>
      </c>
      <c r="K359" s="79">
        <f t="shared" si="140"/>
        <v>0.58118683333333343</v>
      </c>
      <c r="L359" s="1"/>
    </row>
    <row r="360" spans="1:12" x14ac:dyDescent="0.25">
      <c r="A360">
        <f t="shared" si="153"/>
        <v>2</v>
      </c>
      <c r="B360" s="74">
        <v>349</v>
      </c>
      <c r="C360" s="5">
        <v>43823</v>
      </c>
      <c r="D360" s="2">
        <v>62.249899999999997</v>
      </c>
      <c r="E360" s="2">
        <v>68.997799999999998</v>
      </c>
      <c r="F360" s="2">
        <v>0.56924600000000003</v>
      </c>
      <c r="G360" s="1">
        <v>1</v>
      </c>
      <c r="H360" s="1">
        <v>1</v>
      </c>
      <c r="I360" s="79">
        <f t="shared" si="167"/>
        <v>63.263995999999977</v>
      </c>
      <c r="J360" s="79">
        <f t="shared" si="163"/>
        <v>69.826220000000006</v>
      </c>
      <c r="K360" s="79">
        <f t="shared" si="140"/>
        <v>0.58061843333333341</v>
      </c>
      <c r="L360" s="1"/>
    </row>
    <row r="361" spans="1:12" x14ac:dyDescent="0.25">
      <c r="A361">
        <f t="shared" si="153"/>
        <v>3</v>
      </c>
      <c r="B361" s="74">
        <v>350</v>
      </c>
      <c r="C361" s="5">
        <v>43824</v>
      </c>
      <c r="D361" s="2">
        <v>62.167299999999997</v>
      </c>
      <c r="E361" s="2">
        <v>68.906199999999998</v>
      </c>
      <c r="F361" s="2">
        <v>0.56830899999999995</v>
      </c>
      <c r="G361" s="1">
        <v>1</v>
      </c>
      <c r="H361" s="1">
        <v>1</v>
      </c>
      <c r="I361" s="79">
        <f t="shared" si="167"/>
        <v>63.187419999999996</v>
      </c>
      <c r="J361" s="79">
        <f t="shared" si="163"/>
        <v>69.719653333333341</v>
      </c>
      <c r="K361" s="79">
        <f t="shared" si="140"/>
        <v>0.58001880000000006</v>
      </c>
      <c r="L361" s="1"/>
    </row>
    <row r="362" spans="1:12" x14ac:dyDescent="0.25">
      <c r="A362">
        <f t="shared" si="153"/>
        <v>4</v>
      </c>
      <c r="B362" s="74">
        <v>351</v>
      </c>
      <c r="C362" s="5">
        <v>43825</v>
      </c>
      <c r="D362" s="2">
        <v>61.7164</v>
      </c>
      <c r="E362" s="2">
        <v>68.406499999999994</v>
      </c>
      <c r="F362" s="2">
        <v>0.56405799999999995</v>
      </c>
      <c r="G362" s="1">
        <v>1</v>
      </c>
      <c r="H362" s="1">
        <v>1</v>
      </c>
      <c r="I362" s="79">
        <f t="shared" si="167"/>
        <v>63.092807999999998</v>
      </c>
      <c r="J362" s="79">
        <f t="shared" si="163"/>
        <v>69.587546666666668</v>
      </c>
      <c r="K362" s="79">
        <f t="shared" ref="K362:K425" si="171">AVERAGE((F333:F362))</f>
        <v>0.57929696666666664</v>
      </c>
      <c r="L362" s="1"/>
    </row>
    <row r="363" spans="1:12" x14ac:dyDescent="0.25">
      <c r="A363">
        <f t="shared" si="153"/>
        <v>5</v>
      </c>
      <c r="B363" s="74">
        <v>352</v>
      </c>
      <c r="C363" s="5">
        <v>43826</v>
      </c>
      <c r="D363" s="2">
        <v>61.767600000000002</v>
      </c>
      <c r="E363" s="2">
        <v>68.500299999999996</v>
      </c>
      <c r="F363" s="2">
        <v>0.56380399999999997</v>
      </c>
      <c r="G363" s="1">
        <v>1</v>
      </c>
      <c r="H363" s="1">
        <v>1</v>
      </c>
      <c r="I363" s="79">
        <f t="shared" si="167"/>
        <v>63.000243999999981</v>
      </c>
      <c r="J363" s="79">
        <f t="shared" si="163"/>
        <v>69.457180000000008</v>
      </c>
      <c r="K363" s="79">
        <f t="shared" si="171"/>
        <v>0.57849776666666675</v>
      </c>
      <c r="L363" s="1"/>
    </row>
    <row r="364" spans="1:12" x14ac:dyDescent="0.25">
      <c r="A364">
        <f t="shared" si="153"/>
        <v>6</v>
      </c>
      <c r="B364" s="74">
        <v>353</v>
      </c>
      <c r="C364" s="5">
        <v>43827</v>
      </c>
      <c r="D364" s="2">
        <v>62.031500000000001</v>
      </c>
      <c r="E364" s="2">
        <v>69.034899999999993</v>
      </c>
      <c r="F364" s="2">
        <v>0.56657500000000005</v>
      </c>
      <c r="G364" s="1">
        <v>1</v>
      </c>
      <c r="H364" s="1">
        <v>1</v>
      </c>
      <c r="I364" s="79">
        <f t="shared" si="167"/>
        <v>62.905115999999992</v>
      </c>
      <c r="J364" s="79">
        <f t="shared" si="163"/>
        <v>69.364366666666669</v>
      </c>
      <c r="K364" s="79">
        <f t="shared" si="171"/>
        <v>0.57784980000000019</v>
      </c>
      <c r="L364" s="1"/>
    </row>
    <row r="365" spans="1:12" x14ac:dyDescent="0.25">
      <c r="A365">
        <f t="shared" si="153"/>
        <v>7</v>
      </c>
      <c r="B365" s="74">
        <v>354</v>
      </c>
      <c r="C365" s="5">
        <v>43828</v>
      </c>
      <c r="D365" s="2">
        <f t="shared" ref="D365:D366" si="172">D364</f>
        <v>62.031500000000001</v>
      </c>
      <c r="E365" s="2">
        <f t="shared" ref="E365:E366" si="173">E364</f>
        <v>69.034899999999993</v>
      </c>
      <c r="F365" s="2">
        <f t="shared" ref="F365:F366" si="174">F364</f>
        <v>0.56657500000000005</v>
      </c>
      <c r="G365" s="1">
        <v>1</v>
      </c>
      <c r="H365" s="1">
        <v>0</v>
      </c>
      <c r="I365" s="79">
        <f t="shared" si="167"/>
        <v>62.820771999999991</v>
      </c>
      <c r="J365" s="79">
        <f t="shared" si="163"/>
        <v>69.309306666666672</v>
      </c>
      <c r="K365" s="79">
        <f t="shared" si="171"/>
        <v>0.57720380000000004</v>
      </c>
      <c r="L365" s="1"/>
    </row>
    <row r="366" spans="1:12" x14ac:dyDescent="0.25">
      <c r="A366">
        <f t="shared" si="153"/>
        <v>1</v>
      </c>
      <c r="B366" s="74">
        <v>355</v>
      </c>
      <c r="C366" s="5">
        <v>43829</v>
      </c>
      <c r="D366" s="2">
        <f t="shared" si="172"/>
        <v>62.031500000000001</v>
      </c>
      <c r="E366" s="2">
        <f t="shared" si="173"/>
        <v>69.034899999999993</v>
      </c>
      <c r="F366" s="2">
        <f t="shared" si="174"/>
        <v>0.56657500000000005</v>
      </c>
      <c r="G366" s="1">
        <v>1</v>
      </c>
      <c r="H366" s="1">
        <v>0</v>
      </c>
      <c r="I366" s="79">
        <f t="shared" si="167"/>
        <v>62.73424</v>
      </c>
      <c r="J366" s="79">
        <f t="shared" si="163"/>
        <v>69.25424666666666</v>
      </c>
      <c r="K366" s="79">
        <f t="shared" si="171"/>
        <v>0.57658849999999995</v>
      </c>
      <c r="L366" s="1"/>
    </row>
    <row r="367" spans="1:12" x14ac:dyDescent="0.25">
      <c r="A367">
        <f t="shared" si="153"/>
        <v>2</v>
      </c>
      <c r="B367" s="74">
        <v>356</v>
      </c>
      <c r="C367" s="5">
        <v>43830</v>
      </c>
      <c r="D367" s="2">
        <v>61.905700000000003</v>
      </c>
      <c r="E367" s="2">
        <v>69.340599999999995</v>
      </c>
      <c r="F367" s="2">
        <v>0.56703199999999998</v>
      </c>
      <c r="G367" s="1">
        <v>1</v>
      </c>
      <c r="H367" s="1">
        <v>1</v>
      </c>
      <c r="I367" s="79">
        <f t="shared" si="167"/>
        <v>62.657927999999998</v>
      </c>
      <c r="J367" s="79">
        <f t="shared" si="163"/>
        <v>69.219566666666665</v>
      </c>
      <c r="K367" s="79">
        <f t="shared" si="171"/>
        <v>0.57598843333333327</v>
      </c>
      <c r="L367" s="1"/>
    </row>
    <row r="368" spans="1:12" x14ac:dyDescent="0.25">
      <c r="A368">
        <f t="shared" si="153"/>
        <v>3</v>
      </c>
      <c r="B368" s="74">
        <v>357</v>
      </c>
      <c r="C368" s="5">
        <v>43831</v>
      </c>
      <c r="D368" s="2">
        <v>61.905700000000003</v>
      </c>
      <c r="E368" s="2">
        <v>69.377700000000004</v>
      </c>
      <c r="F368" s="2">
        <v>0.56974599999999997</v>
      </c>
      <c r="G368" s="1">
        <v>1</v>
      </c>
      <c r="H368" s="1">
        <v>1</v>
      </c>
      <c r="I368" s="79">
        <f t="shared" si="167"/>
        <v>62.585416000000002</v>
      </c>
      <c r="J368" s="79">
        <f t="shared" si="163"/>
        <v>69.181873333333314</v>
      </c>
      <c r="K368" s="79">
        <f t="shared" si="171"/>
        <v>0.57547883333333327</v>
      </c>
      <c r="L368" s="1"/>
    </row>
    <row r="369" spans="1:12" x14ac:dyDescent="0.25">
      <c r="A369">
        <f t="shared" si="153"/>
        <v>4</v>
      </c>
      <c r="B369" s="74">
        <v>358</v>
      </c>
      <c r="C369" s="5">
        <v>43832</v>
      </c>
      <c r="D369" s="2">
        <f t="shared" ref="D369:D376" si="175">D368</f>
        <v>61.905700000000003</v>
      </c>
      <c r="E369" s="2">
        <f t="shared" ref="E369:E376" si="176">E368</f>
        <v>69.377700000000004</v>
      </c>
      <c r="F369" s="2">
        <f t="shared" ref="F369:F376" si="177">F368</f>
        <v>0.56974599999999997</v>
      </c>
      <c r="G369" s="1">
        <v>1</v>
      </c>
      <c r="H369" s="1">
        <v>0</v>
      </c>
      <c r="I369" s="79">
        <f t="shared" si="167"/>
        <v>62.512904000000006</v>
      </c>
      <c r="J369" s="79">
        <f t="shared" si="163"/>
        <v>69.161713333333338</v>
      </c>
      <c r="K369" s="79">
        <f t="shared" si="171"/>
        <v>0.57489086666666656</v>
      </c>
      <c r="L369" s="1"/>
    </row>
    <row r="370" spans="1:12" x14ac:dyDescent="0.25">
      <c r="A370">
        <f t="shared" si="153"/>
        <v>5</v>
      </c>
      <c r="B370" s="74">
        <v>359</v>
      </c>
      <c r="C370" s="5">
        <v>43833</v>
      </c>
      <c r="D370" s="2">
        <f t="shared" si="175"/>
        <v>61.905700000000003</v>
      </c>
      <c r="E370" s="2">
        <f t="shared" si="176"/>
        <v>69.377700000000004</v>
      </c>
      <c r="F370" s="2">
        <f t="shared" si="177"/>
        <v>0.56974599999999997</v>
      </c>
      <c r="G370" s="1">
        <v>1</v>
      </c>
      <c r="H370" s="1">
        <v>0</v>
      </c>
      <c r="I370" s="79">
        <f t="shared" si="167"/>
        <v>62.440392000000003</v>
      </c>
      <c r="J370" s="79">
        <f t="shared" si="163"/>
        <v>69.14072666666668</v>
      </c>
      <c r="K370" s="79">
        <f t="shared" si="171"/>
        <v>0.57428656666666644</v>
      </c>
      <c r="L370" s="1"/>
    </row>
    <row r="371" spans="1:12" x14ac:dyDescent="0.25">
      <c r="A371">
        <f t="shared" si="153"/>
        <v>6</v>
      </c>
      <c r="B371" s="74">
        <v>360</v>
      </c>
      <c r="C371" s="5">
        <v>43834</v>
      </c>
      <c r="D371" s="2">
        <f t="shared" si="175"/>
        <v>61.905700000000003</v>
      </c>
      <c r="E371" s="2">
        <f t="shared" si="176"/>
        <v>69.377700000000004</v>
      </c>
      <c r="F371" s="2">
        <f t="shared" si="177"/>
        <v>0.56974599999999997</v>
      </c>
      <c r="G371" s="1">
        <v>1</v>
      </c>
      <c r="H371" s="1">
        <v>0</v>
      </c>
      <c r="I371" s="79">
        <f t="shared" si="167"/>
        <v>62.367644000000013</v>
      </c>
      <c r="J371" s="79">
        <f t="shared" si="163"/>
        <v>69.12672666666667</v>
      </c>
      <c r="K371" s="79">
        <f t="shared" si="171"/>
        <v>0.57355346666666651</v>
      </c>
      <c r="L371" s="1"/>
    </row>
    <row r="372" spans="1:12" x14ac:dyDescent="0.25">
      <c r="A372">
        <f t="shared" si="153"/>
        <v>7</v>
      </c>
      <c r="B372" s="74">
        <v>361</v>
      </c>
      <c r="C372" s="5">
        <v>43835</v>
      </c>
      <c r="D372" s="2">
        <f t="shared" si="175"/>
        <v>61.905700000000003</v>
      </c>
      <c r="E372" s="2">
        <f t="shared" si="176"/>
        <v>69.377700000000004</v>
      </c>
      <c r="F372" s="2">
        <f t="shared" si="177"/>
        <v>0.56974599999999997</v>
      </c>
      <c r="G372" s="1">
        <v>1</v>
      </c>
      <c r="H372" s="1">
        <v>0</v>
      </c>
      <c r="I372" s="79">
        <f t="shared" si="167"/>
        <v>62.300720000000013</v>
      </c>
      <c r="J372" s="79">
        <f t="shared" si="163"/>
        <v>69.126706666666664</v>
      </c>
      <c r="K372" s="79">
        <f t="shared" si="171"/>
        <v>0.57300776666666653</v>
      </c>
      <c r="L372" s="1"/>
    </row>
    <row r="373" spans="1:12" x14ac:dyDescent="0.25">
      <c r="A373">
        <f t="shared" si="153"/>
        <v>1</v>
      </c>
      <c r="B373" s="74">
        <v>362</v>
      </c>
      <c r="C373" s="5">
        <v>43836</v>
      </c>
      <c r="D373" s="2">
        <f t="shared" si="175"/>
        <v>61.905700000000003</v>
      </c>
      <c r="E373" s="2">
        <f t="shared" si="176"/>
        <v>69.377700000000004</v>
      </c>
      <c r="F373" s="2">
        <f t="shared" si="177"/>
        <v>0.56974599999999997</v>
      </c>
      <c r="G373" s="1">
        <v>1</v>
      </c>
      <c r="H373" s="1">
        <v>0</v>
      </c>
      <c r="I373" s="79">
        <f t="shared" si="167"/>
        <v>62.234336000000013</v>
      </c>
      <c r="J373" s="79">
        <f t="shared" si="163"/>
        <v>69.126686666666671</v>
      </c>
      <c r="K373" s="79">
        <f t="shared" si="171"/>
        <v>0.57244626666666654</v>
      </c>
      <c r="L373" s="1"/>
    </row>
    <row r="374" spans="1:12" x14ac:dyDescent="0.25">
      <c r="A374">
        <f t="shared" si="153"/>
        <v>2</v>
      </c>
      <c r="B374" s="74">
        <v>363</v>
      </c>
      <c r="C374" s="5">
        <v>43837</v>
      </c>
      <c r="D374" s="2">
        <f t="shared" si="175"/>
        <v>61.905700000000003</v>
      </c>
      <c r="E374" s="2">
        <f t="shared" si="176"/>
        <v>69.377700000000004</v>
      </c>
      <c r="F374" s="2">
        <f t="shared" si="177"/>
        <v>0.56974599999999997</v>
      </c>
      <c r="G374" s="1">
        <v>1</v>
      </c>
      <c r="H374" s="1">
        <v>0</v>
      </c>
      <c r="I374" s="79">
        <f t="shared" si="167"/>
        <v>62.181536000000015</v>
      </c>
      <c r="J374" s="79">
        <f t="shared" si="163"/>
        <v>69.126666666666679</v>
      </c>
      <c r="K374" s="79">
        <f t="shared" si="171"/>
        <v>0.57188476666666654</v>
      </c>
      <c r="L374" s="1"/>
    </row>
    <row r="375" spans="1:12" x14ac:dyDescent="0.25">
      <c r="A375">
        <f t="shared" si="153"/>
        <v>3</v>
      </c>
      <c r="B375" s="74">
        <v>364</v>
      </c>
      <c r="C375" s="5">
        <v>43838</v>
      </c>
      <c r="D375" s="2">
        <f t="shared" si="175"/>
        <v>61.905700000000003</v>
      </c>
      <c r="E375" s="2">
        <f t="shared" si="176"/>
        <v>69.377700000000004</v>
      </c>
      <c r="F375" s="2">
        <f t="shared" si="177"/>
        <v>0.56974599999999997</v>
      </c>
      <c r="G375" s="1">
        <v>1</v>
      </c>
      <c r="H375" s="1">
        <v>0</v>
      </c>
      <c r="I375" s="79">
        <f t="shared" si="167"/>
        <v>62.155588000000016</v>
      </c>
      <c r="J375" s="79">
        <f t="shared" si="163"/>
        <v>69.151993333333337</v>
      </c>
      <c r="K375" s="79">
        <f t="shared" si="171"/>
        <v>0.57132326666666655</v>
      </c>
      <c r="L375" s="1"/>
    </row>
    <row r="376" spans="1:12" x14ac:dyDescent="0.25">
      <c r="A376">
        <f t="shared" si="153"/>
        <v>4</v>
      </c>
      <c r="B376" s="74">
        <v>365</v>
      </c>
      <c r="C376" s="5">
        <v>43839</v>
      </c>
      <c r="D376" s="2">
        <f t="shared" si="175"/>
        <v>61.905700000000003</v>
      </c>
      <c r="E376" s="2">
        <f t="shared" si="176"/>
        <v>69.377700000000004</v>
      </c>
      <c r="F376" s="2">
        <f t="shared" si="177"/>
        <v>0.56974599999999997</v>
      </c>
      <c r="G376" s="1">
        <v>1</v>
      </c>
      <c r="H376" s="1">
        <v>0</v>
      </c>
      <c r="I376" s="79">
        <f t="shared" si="167"/>
        <v>62.129640000000016</v>
      </c>
      <c r="J376" s="79">
        <f t="shared" si="163"/>
        <v>69.183426666666676</v>
      </c>
      <c r="K376" s="79">
        <f t="shared" si="171"/>
        <v>0.57074553333333322</v>
      </c>
      <c r="L376" s="1"/>
    </row>
    <row r="377" spans="1:12" x14ac:dyDescent="0.25">
      <c r="A377">
        <f t="shared" si="153"/>
        <v>5</v>
      </c>
      <c r="B377" s="74">
        <v>366</v>
      </c>
      <c r="C377" s="5">
        <v>43840</v>
      </c>
      <c r="D377" s="2">
        <v>61.234000000000002</v>
      </c>
      <c r="E377" s="2">
        <v>68.055499999999995</v>
      </c>
      <c r="F377" s="2">
        <v>0.56016100000000002</v>
      </c>
      <c r="G377" s="1">
        <v>1</v>
      </c>
      <c r="H377" s="1">
        <v>1</v>
      </c>
      <c r="I377" s="79">
        <f t="shared" si="167"/>
        <v>62.076824000000016</v>
      </c>
      <c r="J377" s="79">
        <f t="shared" si="163"/>
        <v>69.160026666666667</v>
      </c>
      <c r="K377" s="79">
        <f t="shared" si="171"/>
        <v>0.56991096666666674</v>
      </c>
      <c r="L377" s="1"/>
    </row>
    <row r="378" spans="1:12" x14ac:dyDescent="0.25">
      <c r="A378">
        <f t="shared" si="153"/>
        <v>6</v>
      </c>
      <c r="B378" s="74">
        <v>367</v>
      </c>
      <c r="C378" s="5">
        <v>43841</v>
      </c>
      <c r="D378" s="2">
        <v>61.263199999999998</v>
      </c>
      <c r="E378" s="2">
        <v>68.045000000000002</v>
      </c>
      <c r="F378" s="2">
        <v>0.55909799999999998</v>
      </c>
      <c r="G378" s="1">
        <v>1</v>
      </c>
      <c r="H378" s="1">
        <v>1</v>
      </c>
      <c r="I378" s="79">
        <f t="shared" si="167"/>
        <v>62.016608000000012</v>
      </c>
      <c r="J378" s="79">
        <f t="shared" si="163"/>
        <v>69.129673333333344</v>
      </c>
      <c r="K378" s="79">
        <f t="shared" si="171"/>
        <v>0.56906483333333335</v>
      </c>
      <c r="L378" s="1"/>
    </row>
    <row r="379" spans="1:12" x14ac:dyDescent="0.25">
      <c r="A379">
        <f t="shared" si="153"/>
        <v>7</v>
      </c>
      <c r="B379" s="74">
        <v>368</v>
      </c>
      <c r="C379" s="5">
        <v>43842</v>
      </c>
      <c r="D379" s="2">
        <f t="shared" ref="D379:D380" si="178">D378</f>
        <v>61.263199999999998</v>
      </c>
      <c r="E379" s="2">
        <f t="shared" ref="E379:E380" si="179">E378</f>
        <v>68.045000000000002</v>
      </c>
      <c r="F379" s="2">
        <f t="shared" ref="F379:F380" si="180">F378</f>
        <v>0.55909799999999998</v>
      </c>
      <c r="G379" s="1">
        <v>1</v>
      </c>
      <c r="H379" s="1">
        <v>0</v>
      </c>
      <c r="I379" s="79">
        <f t="shared" si="167"/>
        <v>61.96583200000002</v>
      </c>
      <c r="J379" s="79">
        <f t="shared" si="163"/>
        <v>69.063679999999991</v>
      </c>
      <c r="K379" s="79">
        <f t="shared" si="171"/>
        <v>0.56829870000000005</v>
      </c>
      <c r="L379" s="1"/>
    </row>
    <row r="380" spans="1:12" x14ac:dyDescent="0.25">
      <c r="A380">
        <f t="shared" si="153"/>
        <v>1</v>
      </c>
      <c r="B380" s="74">
        <v>369</v>
      </c>
      <c r="C380" s="5">
        <v>43843</v>
      </c>
      <c r="D380" s="2">
        <f t="shared" si="178"/>
        <v>61.263199999999998</v>
      </c>
      <c r="E380" s="2">
        <f t="shared" si="179"/>
        <v>68.045000000000002</v>
      </c>
      <c r="F380" s="2">
        <f t="shared" si="180"/>
        <v>0.55909799999999998</v>
      </c>
      <c r="G380" s="1">
        <v>1</v>
      </c>
      <c r="H380" s="1">
        <v>0</v>
      </c>
      <c r="I380" s="79">
        <f t="shared" si="167"/>
        <v>61.913036000000019</v>
      </c>
      <c r="J380" s="79">
        <f t="shared" si="163"/>
        <v>68.997686666666667</v>
      </c>
      <c r="K380" s="79">
        <f t="shared" si="171"/>
        <v>0.56791543333333339</v>
      </c>
      <c r="L380" s="1"/>
    </row>
    <row r="381" spans="1:12" x14ac:dyDescent="0.25">
      <c r="A381">
        <f t="shared" si="153"/>
        <v>2</v>
      </c>
      <c r="B381" s="74">
        <v>370</v>
      </c>
      <c r="C381" s="5">
        <v>43844</v>
      </c>
      <c r="D381" s="2">
        <v>60.947400000000002</v>
      </c>
      <c r="E381" s="2">
        <v>67.816199999999995</v>
      </c>
      <c r="F381" s="2">
        <v>0.55581000000000003</v>
      </c>
      <c r="G381" s="1">
        <v>1</v>
      </c>
      <c r="H381" s="1">
        <v>1</v>
      </c>
      <c r="I381" s="79">
        <f t="shared" si="167"/>
        <v>61.849800000000023</v>
      </c>
      <c r="J381" s="79">
        <f t="shared" si="163"/>
        <v>68.916439999999994</v>
      </c>
      <c r="K381" s="79">
        <f t="shared" si="171"/>
        <v>0.56742256666666679</v>
      </c>
      <c r="L381" s="1"/>
    </row>
    <row r="382" spans="1:12" x14ac:dyDescent="0.25">
      <c r="A382">
        <f t="shared" si="153"/>
        <v>3</v>
      </c>
      <c r="B382" s="74">
        <v>371</v>
      </c>
      <c r="C382" s="5">
        <v>43845</v>
      </c>
      <c r="D382" s="2">
        <v>61.414000000000001</v>
      </c>
      <c r="E382" s="2">
        <v>68.421300000000002</v>
      </c>
      <c r="F382" s="2">
        <v>0.55884299999999998</v>
      </c>
      <c r="G382" s="1">
        <v>1</v>
      </c>
      <c r="H382" s="1">
        <v>1</v>
      </c>
      <c r="I382" s="79">
        <f t="shared" si="167"/>
        <v>61.810076000000016</v>
      </c>
      <c r="J382" s="79">
        <f t="shared" si="163"/>
        <v>68.855153333333334</v>
      </c>
      <c r="K382" s="79">
        <f t="shared" si="171"/>
        <v>0.56703080000000017</v>
      </c>
      <c r="L382" s="1"/>
    </row>
    <row r="383" spans="1:12" x14ac:dyDescent="0.25">
      <c r="A383">
        <f t="shared" si="153"/>
        <v>4</v>
      </c>
      <c r="B383" s="74">
        <v>372</v>
      </c>
      <c r="C383" s="5">
        <v>43846</v>
      </c>
      <c r="D383" s="2">
        <v>61.4328</v>
      </c>
      <c r="E383" s="2">
        <v>68.374700000000004</v>
      </c>
      <c r="F383" s="2">
        <v>0.558836</v>
      </c>
      <c r="G383" s="1">
        <v>1</v>
      </c>
      <c r="H383" s="1">
        <v>1</v>
      </c>
      <c r="I383" s="79">
        <f t="shared" si="167"/>
        <v>61.771104000000015</v>
      </c>
      <c r="J383" s="79">
        <f t="shared" si="163"/>
        <v>68.78828666666665</v>
      </c>
      <c r="K383" s="79">
        <f t="shared" si="171"/>
        <v>0.56653966666666689</v>
      </c>
      <c r="L383" s="1"/>
    </row>
    <row r="384" spans="1:12" x14ac:dyDescent="0.25">
      <c r="A384">
        <f t="shared" si="153"/>
        <v>5</v>
      </c>
      <c r="B384" s="74">
        <v>373</v>
      </c>
      <c r="C384" s="5">
        <v>43847</v>
      </c>
      <c r="D384" s="2">
        <v>61.569400000000002</v>
      </c>
      <c r="E384" s="2">
        <v>68.656000000000006</v>
      </c>
      <c r="F384" s="2">
        <v>0.55987500000000001</v>
      </c>
      <c r="G384" s="1">
        <v>1</v>
      </c>
      <c r="H384" s="1">
        <v>1</v>
      </c>
      <c r="I384" s="79">
        <f t="shared" si="167"/>
        <v>61.737596000000025</v>
      </c>
      <c r="J384" s="79">
        <f t="shared" si="163"/>
        <v>68.740173333333317</v>
      </c>
      <c r="K384" s="79">
        <f t="shared" si="171"/>
        <v>0.56617940000000033</v>
      </c>
      <c r="L384" s="1"/>
    </row>
    <row r="385" spans="1:12" x14ac:dyDescent="0.25">
      <c r="A385">
        <f t="shared" si="153"/>
        <v>6</v>
      </c>
      <c r="B385" s="74">
        <v>374</v>
      </c>
      <c r="C385" s="5">
        <v>43848</v>
      </c>
      <c r="D385" s="2">
        <v>61.533299999999997</v>
      </c>
      <c r="E385" s="2">
        <v>68.535799999999995</v>
      </c>
      <c r="F385" s="2">
        <v>0.55830199999999996</v>
      </c>
      <c r="G385" s="1">
        <v>1</v>
      </c>
      <c r="H385" s="1">
        <v>1</v>
      </c>
      <c r="I385" s="79">
        <f t="shared" si="167"/>
        <v>61.708932000000026</v>
      </c>
      <c r="J385" s="79">
        <f t="shared" si="163"/>
        <v>68.68404666666666</v>
      </c>
      <c r="K385" s="79">
        <f t="shared" si="171"/>
        <v>0.56572350000000027</v>
      </c>
      <c r="L385" s="1"/>
    </row>
    <row r="386" spans="1:12" x14ac:dyDescent="0.25">
      <c r="A386">
        <f t="shared" si="153"/>
        <v>7</v>
      </c>
      <c r="B386" s="74">
        <v>375</v>
      </c>
      <c r="C386" s="5">
        <v>43849</v>
      </c>
      <c r="D386" s="2">
        <f t="shared" ref="D386:D387" si="181">D385</f>
        <v>61.533299999999997</v>
      </c>
      <c r="E386" s="2">
        <f t="shared" ref="E386:E387" si="182">E385</f>
        <v>68.535799999999995</v>
      </c>
      <c r="F386" s="2">
        <f t="shared" ref="F386:F387" si="183">F385</f>
        <v>0.55830199999999996</v>
      </c>
      <c r="G386" s="1">
        <v>1</v>
      </c>
      <c r="H386" s="1">
        <v>0</v>
      </c>
      <c r="I386" s="79">
        <f t="shared" si="167"/>
        <v>61.683572000000034</v>
      </c>
      <c r="J386" s="79">
        <f t="shared" si="163"/>
        <v>68.627919999999989</v>
      </c>
      <c r="K386" s="79">
        <f t="shared" si="171"/>
        <v>0.56531210000000021</v>
      </c>
      <c r="L386" s="1"/>
    </row>
    <row r="387" spans="1:12" x14ac:dyDescent="0.25">
      <c r="A387">
        <f t="shared" si="153"/>
        <v>1</v>
      </c>
      <c r="B387" s="74">
        <v>376</v>
      </c>
      <c r="C387" s="5">
        <v>43850</v>
      </c>
      <c r="D387" s="2">
        <f t="shared" si="181"/>
        <v>61.533299999999997</v>
      </c>
      <c r="E387" s="2">
        <f t="shared" si="182"/>
        <v>68.535799999999995</v>
      </c>
      <c r="F387" s="2">
        <f t="shared" si="183"/>
        <v>0.55830199999999996</v>
      </c>
      <c r="G387" s="1">
        <v>1</v>
      </c>
      <c r="H387" s="1">
        <v>0</v>
      </c>
      <c r="I387" s="79">
        <f t="shared" si="167"/>
        <v>61.676248000000022</v>
      </c>
      <c r="J387" s="79">
        <f t="shared" si="163"/>
        <v>68.571793333333332</v>
      </c>
      <c r="K387" s="79">
        <f t="shared" si="171"/>
        <v>0.56489936666666685</v>
      </c>
      <c r="L387" s="1"/>
    </row>
    <row r="388" spans="1:12" x14ac:dyDescent="0.25">
      <c r="A388">
        <f t="shared" si="153"/>
        <v>2</v>
      </c>
      <c r="B388" s="74">
        <v>377</v>
      </c>
      <c r="C388" s="5">
        <v>43851</v>
      </c>
      <c r="D388" s="2">
        <v>61.465400000000002</v>
      </c>
      <c r="E388" s="2">
        <v>68.208200000000005</v>
      </c>
      <c r="F388" s="2">
        <v>0.55806599999999995</v>
      </c>
      <c r="G388" s="1">
        <v>1</v>
      </c>
      <c r="H388" s="1">
        <v>1</v>
      </c>
      <c r="I388" s="79">
        <f t="shared" si="167"/>
        <v>61.664160000000017</v>
      </c>
      <c r="J388" s="79">
        <f t="shared" si="163"/>
        <v>68.493826666666649</v>
      </c>
      <c r="K388" s="79">
        <f t="shared" si="171"/>
        <v>0.56447876666666685</v>
      </c>
      <c r="L388" s="1"/>
    </row>
    <row r="389" spans="1:12" x14ac:dyDescent="0.25">
      <c r="A389">
        <f t="shared" si="153"/>
        <v>3</v>
      </c>
      <c r="B389" s="74">
        <v>378</v>
      </c>
      <c r="C389" s="5">
        <v>43852</v>
      </c>
      <c r="D389" s="2">
        <v>61.855200000000004</v>
      </c>
      <c r="E389" s="2">
        <v>68.622200000000007</v>
      </c>
      <c r="F389" s="2">
        <v>0.56249899999999997</v>
      </c>
      <c r="G389" s="1">
        <v>1</v>
      </c>
      <c r="H389" s="1">
        <v>1</v>
      </c>
      <c r="I389" s="79">
        <f t="shared" si="167"/>
        <v>61.657108000000015</v>
      </c>
      <c r="J389" s="79">
        <f t="shared" si="163"/>
        <v>68.443459999999988</v>
      </c>
      <c r="K389" s="79">
        <f t="shared" si="171"/>
        <v>0.56420593333333335</v>
      </c>
      <c r="L389" s="1"/>
    </row>
    <row r="390" spans="1:12" x14ac:dyDescent="0.25">
      <c r="A390">
        <f t="shared" ref="A390:A453" si="184">WEEKDAY(C390,2)</f>
        <v>4</v>
      </c>
      <c r="B390" s="74">
        <v>379</v>
      </c>
      <c r="C390" s="5">
        <v>43853</v>
      </c>
      <c r="D390" s="2">
        <v>61.834299999999999</v>
      </c>
      <c r="E390" s="2">
        <v>68.518600000000006</v>
      </c>
      <c r="F390" s="2">
        <v>0.56213000000000002</v>
      </c>
      <c r="G390" s="1">
        <v>1</v>
      </c>
      <c r="H390" s="1">
        <v>1</v>
      </c>
      <c r="I390" s="79">
        <f t="shared" si="167"/>
        <v>61.649220000000021</v>
      </c>
      <c r="J390" s="79">
        <f t="shared" si="163"/>
        <v>68.38618666666666</v>
      </c>
      <c r="K390" s="79">
        <f t="shared" si="171"/>
        <v>0.56396873333333331</v>
      </c>
      <c r="L390" s="1"/>
    </row>
    <row r="391" spans="1:12" x14ac:dyDescent="0.25">
      <c r="A391">
        <f t="shared" si="184"/>
        <v>5</v>
      </c>
      <c r="B391" s="74">
        <v>380</v>
      </c>
      <c r="C391" s="5">
        <v>43854</v>
      </c>
      <c r="D391" s="2">
        <v>61.951500000000003</v>
      </c>
      <c r="E391" s="2">
        <v>68.685599999999994</v>
      </c>
      <c r="F391" s="2">
        <v>0.56545699999999999</v>
      </c>
      <c r="G391" s="1">
        <v>1</v>
      </c>
      <c r="H391" s="1">
        <v>1</v>
      </c>
      <c r="I391" s="79">
        <f t="shared" si="167"/>
        <v>61.646020000000007</v>
      </c>
      <c r="J391" s="79">
        <f t="shared" si="163"/>
        <v>68.340046666666666</v>
      </c>
      <c r="K391" s="79">
        <f t="shared" si="171"/>
        <v>0.56387366666666661</v>
      </c>
      <c r="L391" s="1"/>
    </row>
    <row r="392" spans="1:12" x14ac:dyDescent="0.25">
      <c r="A392">
        <f t="shared" si="184"/>
        <v>6</v>
      </c>
      <c r="B392" s="74">
        <v>381</v>
      </c>
      <c r="C392" s="5">
        <v>43855</v>
      </c>
      <c r="D392" s="2">
        <v>61.803100000000001</v>
      </c>
      <c r="E392" s="2">
        <v>68.292400000000001</v>
      </c>
      <c r="F392" s="2">
        <v>0.56387100000000001</v>
      </c>
      <c r="G392" s="1">
        <v>1</v>
      </c>
      <c r="H392" s="1">
        <v>1</v>
      </c>
      <c r="I392" s="79">
        <f t="shared" si="167"/>
        <v>61.641916000000009</v>
      </c>
      <c r="J392" s="79">
        <f t="shared" si="163"/>
        <v>68.355840000000001</v>
      </c>
      <c r="K392" s="79">
        <f t="shared" si="171"/>
        <v>0.56386743333333333</v>
      </c>
      <c r="L392" s="1"/>
    </row>
    <row r="393" spans="1:12" x14ac:dyDescent="0.25">
      <c r="A393">
        <f t="shared" si="184"/>
        <v>7</v>
      </c>
      <c r="B393" s="74">
        <v>382</v>
      </c>
      <c r="C393" s="5">
        <v>43856</v>
      </c>
      <c r="D393" s="2">
        <f t="shared" ref="D393:D394" si="185">D392</f>
        <v>61.803100000000001</v>
      </c>
      <c r="E393" s="2">
        <f t="shared" ref="E393:E394" si="186">E392</f>
        <v>68.292400000000001</v>
      </c>
      <c r="F393" s="2">
        <f t="shared" ref="F393:F394" si="187">F392</f>
        <v>0.56387100000000001</v>
      </c>
      <c r="G393" s="1">
        <v>1</v>
      </c>
      <c r="H393" s="1">
        <v>0</v>
      </c>
      <c r="I393" s="79">
        <f t="shared" si="167"/>
        <v>61.637812000000011</v>
      </c>
      <c r="J393" s="79">
        <f t="shared" si="163"/>
        <v>68.37233333333333</v>
      </c>
      <c r="K393" s="79">
        <f t="shared" si="171"/>
        <v>0.5638696666666666</v>
      </c>
      <c r="L393" s="1"/>
    </row>
    <row r="394" spans="1:12" x14ac:dyDescent="0.25">
      <c r="A394">
        <f t="shared" si="184"/>
        <v>1</v>
      </c>
      <c r="B394" s="74">
        <v>383</v>
      </c>
      <c r="C394" s="5">
        <v>43857</v>
      </c>
      <c r="D394" s="2">
        <f t="shared" si="185"/>
        <v>61.803100000000001</v>
      </c>
      <c r="E394" s="2">
        <f t="shared" si="186"/>
        <v>68.292400000000001</v>
      </c>
      <c r="F394" s="2">
        <f t="shared" si="187"/>
        <v>0.56387100000000001</v>
      </c>
      <c r="G394" s="1">
        <v>1</v>
      </c>
      <c r="H394" s="1">
        <v>0</v>
      </c>
      <c r="I394" s="79">
        <f t="shared" si="167"/>
        <v>61.633708000000013</v>
      </c>
      <c r="J394" s="79">
        <f t="shared" si="163"/>
        <v>68.388826666666674</v>
      </c>
      <c r="K394" s="79">
        <f t="shared" si="171"/>
        <v>0.5637795333333333</v>
      </c>
      <c r="L394" s="1"/>
    </row>
    <row r="395" spans="1:12" x14ac:dyDescent="0.25">
      <c r="A395">
        <f t="shared" si="184"/>
        <v>2</v>
      </c>
      <c r="B395" s="74">
        <v>384</v>
      </c>
      <c r="C395" s="5">
        <v>43858</v>
      </c>
      <c r="D395" s="2">
        <v>62.338000000000001</v>
      </c>
      <c r="E395" s="2">
        <v>68.777500000000003</v>
      </c>
      <c r="F395" s="2">
        <v>0.57125300000000001</v>
      </c>
      <c r="G395" s="1">
        <v>1</v>
      </c>
      <c r="H395" s="1">
        <v>1</v>
      </c>
      <c r="I395" s="79">
        <f t="shared" si="167"/>
        <v>61.65100000000001</v>
      </c>
      <c r="J395" s="79">
        <f t="shared" si="163"/>
        <v>68.437660000000008</v>
      </c>
      <c r="K395" s="79">
        <f t="shared" si="171"/>
        <v>0.56393546666666661</v>
      </c>
      <c r="L395" s="1"/>
    </row>
    <row r="396" spans="1:12" x14ac:dyDescent="0.25">
      <c r="A396">
        <f t="shared" si="184"/>
        <v>3</v>
      </c>
      <c r="B396" s="74">
        <v>385</v>
      </c>
      <c r="C396" s="5">
        <v>43859</v>
      </c>
      <c r="D396" s="2">
        <v>62.829900000000002</v>
      </c>
      <c r="E396" s="2">
        <v>69.225999999999999</v>
      </c>
      <c r="F396" s="2">
        <v>0.57655299999999998</v>
      </c>
      <c r="G396" s="1">
        <v>1</v>
      </c>
      <c r="H396" s="1">
        <v>1</v>
      </c>
      <c r="I396" s="79">
        <f t="shared" si="167"/>
        <v>61.687968000000012</v>
      </c>
      <c r="J396" s="79">
        <f t="shared" si="163"/>
        <v>68.531646666666674</v>
      </c>
      <c r="K396" s="79">
        <f t="shared" si="171"/>
        <v>0.56426806666666662</v>
      </c>
      <c r="L396" s="1"/>
    </row>
    <row r="397" spans="1:12" x14ac:dyDescent="0.25">
      <c r="A397">
        <f t="shared" si="184"/>
        <v>4</v>
      </c>
      <c r="B397" s="74">
        <v>386</v>
      </c>
      <c r="C397" s="5">
        <v>43860</v>
      </c>
      <c r="D397" s="2">
        <v>62.3934</v>
      </c>
      <c r="E397" s="2">
        <v>68.676400000000001</v>
      </c>
      <c r="F397" s="2">
        <v>0.57165600000000005</v>
      </c>
      <c r="G397" s="1">
        <v>1</v>
      </c>
      <c r="H397" s="1">
        <v>1</v>
      </c>
      <c r="I397" s="79">
        <f t="shared" si="167"/>
        <v>61.707476000000007</v>
      </c>
      <c r="J397" s="79">
        <f t="shared" si="163"/>
        <v>68.548653333333348</v>
      </c>
      <c r="K397" s="79">
        <f t="shared" si="171"/>
        <v>0.56442219999999999</v>
      </c>
      <c r="L397" s="1"/>
    </row>
    <row r="398" spans="1:12" x14ac:dyDescent="0.25">
      <c r="A398">
        <f t="shared" si="184"/>
        <v>5</v>
      </c>
      <c r="B398" s="74">
        <v>387</v>
      </c>
      <c r="C398" s="5">
        <v>43861</v>
      </c>
      <c r="D398" s="2">
        <v>63.035899999999998</v>
      </c>
      <c r="E398" s="2">
        <v>69.415099999999995</v>
      </c>
      <c r="F398" s="2">
        <v>0.57902799999999999</v>
      </c>
      <c r="G398" s="1">
        <v>1</v>
      </c>
      <c r="H398" s="1">
        <v>1</v>
      </c>
      <c r="I398" s="79">
        <f t="shared" si="167"/>
        <v>61.752684000000009</v>
      </c>
      <c r="J398" s="79">
        <f t="shared" si="163"/>
        <v>68.618013333333337</v>
      </c>
      <c r="K398" s="79">
        <f t="shared" si="171"/>
        <v>0.5647316</v>
      </c>
      <c r="L398" s="1"/>
    </row>
    <row r="399" spans="1:12" x14ac:dyDescent="0.25">
      <c r="A399">
        <f t="shared" si="184"/>
        <v>6</v>
      </c>
      <c r="B399" s="74">
        <v>388</v>
      </c>
      <c r="C399" s="5">
        <v>43862</v>
      </c>
      <c r="D399" s="2">
        <v>63.138500000000001</v>
      </c>
      <c r="E399" s="2">
        <v>69.5976</v>
      </c>
      <c r="F399" s="2">
        <v>0.57911900000000005</v>
      </c>
      <c r="G399" s="1">
        <v>1</v>
      </c>
      <c r="H399" s="1">
        <v>1</v>
      </c>
      <c r="I399" s="79">
        <f t="shared" si="167"/>
        <v>61.80199600000001</v>
      </c>
      <c r="J399" s="79">
        <f t="shared" si="163"/>
        <v>68.680786666666691</v>
      </c>
      <c r="K399" s="79">
        <f t="shared" si="171"/>
        <v>0.56504403333333331</v>
      </c>
      <c r="L399" s="1"/>
    </row>
    <row r="400" spans="1:12" x14ac:dyDescent="0.25">
      <c r="A400">
        <f t="shared" si="184"/>
        <v>7</v>
      </c>
      <c r="B400" s="74">
        <v>389</v>
      </c>
      <c r="C400" s="5">
        <v>43863</v>
      </c>
      <c r="D400" s="2">
        <f t="shared" ref="D400:D401" si="188">D399</f>
        <v>63.138500000000001</v>
      </c>
      <c r="E400" s="2">
        <f t="shared" ref="E400:E401" si="189">E399</f>
        <v>69.5976</v>
      </c>
      <c r="F400" s="2">
        <f t="shared" ref="F400:F401" si="190">F399</f>
        <v>0.57911900000000005</v>
      </c>
      <c r="G400" s="1">
        <v>1</v>
      </c>
      <c r="H400" s="1">
        <v>0</v>
      </c>
      <c r="I400" s="79">
        <f t="shared" si="167"/>
        <v>61.85130800000001</v>
      </c>
      <c r="J400" s="79">
        <f t="shared" si="163"/>
        <v>68.751573333333326</v>
      </c>
      <c r="K400" s="79">
        <f t="shared" si="171"/>
        <v>0.56535646666666672</v>
      </c>
      <c r="L400" s="1"/>
    </row>
    <row r="401" spans="1:12" x14ac:dyDescent="0.25">
      <c r="A401">
        <f t="shared" si="184"/>
        <v>1</v>
      </c>
      <c r="B401" s="74">
        <v>390</v>
      </c>
      <c r="C401" s="5">
        <v>43864</v>
      </c>
      <c r="D401" s="2">
        <f t="shared" si="188"/>
        <v>63.138500000000001</v>
      </c>
      <c r="E401" s="2">
        <f t="shared" si="189"/>
        <v>69.5976</v>
      </c>
      <c r="F401" s="2">
        <f t="shared" si="190"/>
        <v>0.57911900000000005</v>
      </c>
      <c r="G401" s="1">
        <v>1</v>
      </c>
      <c r="H401" s="1">
        <v>0</v>
      </c>
      <c r="I401" s="79">
        <f t="shared" si="167"/>
        <v>61.900620000000011</v>
      </c>
      <c r="J401" s="79">
        <f t="shared" si="163"/>
        <v>68.822360000000018</v>
      </c>
      <c r="K401" s="79">
        <f t="shared" si="171"/>
        <v>0.56566890000000003</v>
      </c>
      <c r="L401" s="1"/>
    </row>
    <row r="402" spans="1:12" x14ac:dyDescent="0.25">
      <c r="A402">
        <f t="shared" si="184"/>
        <v>2</v>
      </c>
      <c r="B402" s="74">
        <v>391</v>
      </c>
      <c r="C402" s="5">
        <v>43865</v>
      </c>
      <c r="D402" s="2">
        <v>63.909100000000002</v>
      </c>
      <c r="E402" s="2">
        <v>70.792100000000005</v>
      </c>
      <c r="F402" s="2">
        <v>0.58894299999999999</v>
      </c>
      <c r="G402" s="1">
        <v>1</v>
      </c>
      <c r="H402" s="1">
        <v>1</v>
      </c>
      <c r="I402" s="79">
        <f t="shared" si="167"/>
        <v>62.007623999999993</v>
      </c>
      <c r="J402" s="79">
        <f t="shared" si="163"/>
        <v>68.97278</v>
      </c>
      <c r="K402" s="79">
        <f t="shared" si="171"/>
        <v>0.56630880000000017</v>
      </c>
      <c r="L402" s="1"/>
    </row>
    <row r="403" spans="1:12" x14ac:dyDescent="0.25">
      <c r="A403">
        <f t="shared" si="184"/>
        <v>3</v>
      </c>
      <c r="B403" s="74">
        <v>392</v>
      </c>
      <c r="C403" s="5">
        <v>43866</v>
      </c>
      <c r="D403" s="2">
        <v>63.434199999999997</v>
      </c>
      <c r="E403" s="2">
        <v>70.126499999999993</v>
      </c>
      <c r="F403" s="2">
        <v>0.58172500000000005</v>
      </c>
      <c r="G403" s="1">
        <v>1</v>
      </c>
      <c r="H403" s="1">
        <v>1</v>
      </c>
      <c r="I403" s="79">
        <f t="shared" si="167"/>
        <v>62.094463999999995</v>
      </c>
      <c r="J403" s="79">
        <f t="shared" si="163"/>
        <v>69.100666666666669</v>
      </c>
      <c r="K403" s="79">
        <f t="shared" si="171"/>
        <v>0.56670810000000016</v>
      </c>
      <c r="L403" s="1"/>
    </row>
    <row r="404" spans="1:12" x14ac:dyDescent="0.25">
      <c r="A404">
        <f t="shared" si="184"/>
        <v>4</v>
      </c>
      <c r="B404" s="74">
        <v>393</v>
      </c>
      <c r="C404" s="5">
        <v>43867</v>
      </c>
      <c r="D404" s="2">
        <v>63.174199999999999</v>
      </c>
      <c r="E404" s="2">
        <v>69.744299999999996</v>
      </c>
      <c r="F404" s="2">
        <v>0.57732899999999998</v>
      </c>
      <c r="G404" s="1">
        <v>1</v>
      </c>
      <c r="H404" s="1">
        <v>1</v>
      </c>
      <c r="I404" s="79">
        <f t="shared" si="167"/>
        <v>62.170903999999993</v>
      </c>
      <c r="J404" s="79">
        <f t="shared" si="163"/>
        <v>69.175473333333329</v>
      </c>
      <c r="K404" s="79">
        <f t="shared" si="171"/>
        <v>0.5669608666666669</v>
      </c>
      <c r="L404" s="1"/>
    </row>
    <row r="405" spans="1:12" x14ac:dyDescent="0.25">
      <c r="A405">
        <f t="shared" si="184"/>
        <v>5</v>
      </c>
      <c r="B405" s="74">
        <v>394</v>
      </c>
      <c r="C405" s="5">
        <v>43868</v>
      </c>
      <c r="D405" s="2">
        <v>62.797699999999999</v>
      </c>
      <c r="E405" s="2">
        <v>69.083699999999993</v>
      </c>
      <c r="F405" s="2">
        <v>0.57122600000000001</v>
      </c>
      <c r="G405" s="1">
        <v>1</v>
      </c>
      <c r="H405" s="1">
        <v>1</v>
      </c>
      <c r="I405" s="79">
        <f t="shared" si="167"/>
        <v>62.232284</v>
      </c>
      <c r="J405" s="79">
        <f t="shared" si="163"/>
        <v>69.213146666666674</v>
      </c>
      <c r="K405" s="79">
        <f t="shared" si="171"/>
        <v>0.56701020000000024</v>
      </c>
      <c r="L405" s="1"/>
    </row>
    <row r="406" spans="1:12" x14ac:dyDescent="0.25">
      <c r="A406">
        <f t="shared" si="184"/>
        <v>6</v>
      </c>
      <c r="B406" s="74">
        <v>395</v>
      </c>
      <c r="C406" s="5">
        <v>43869</v>
      </c>
      <c r="D406" s="2">
        <v>63.472000000000001</v>
      </c>
      <c r="E406" s="2">
        <v>69.628799999999998</v>
      </c>
      <c r="F406" s="2">
        <v>0.57762199999999997</v>
      </c>
      <c r="G406" s="1">
        <v>1</v>
      </c>
      <c r="H406" s="1">
        <v>1</v>
      </c>
      <c r="I406" s="79">
        <f t="shared" si="167"/>
        <v>62.333267999999997</v>
      </c>
      <c r="J406" s="79">
        <f t="shared" si="163"/>
        <v>69.276026666666667</v>
      </c>
      <c r="K406" s="79">
        <f t="shared" si="171"/>
        <v>0.56727273333333372</v>
      </c>
      <c r="L406" s="1"/>
    </row>
    <row r="407" spans="1:12" x14ac:dyDescent="0.25">
      <c r="A407">
        <f t="shared" si="184"/>
        <v>7</v>
      </c>
      <c r="B407" s="74">
        <v>396</v>
      </c>
      <c r="C407" s="5">
        <v>43870</v>
      </c>
      <c r="D407" s="2">
        <f t="shared" ref="D407:D408" si="191">D406</f>
        <v>63.472000000000001</v>
      </c>
      <c r="E407" s="2">
        <f t="shared" ref="E407:E408" si="192">E406</f>
        <v>69.628799999999998</v>
      </c>
      <c r="F407" s="2">
        <f t="shared" ref="F407:F408" si="193">F406</f>
        <v>0.57762199999999997</v>
      </c>
      <c r="G407" s="1">
        <v>1</v>
      </c>
      <c r="H407" s="1">
        <v>0</v>
      </c>
      <c r="I407" s="79">
        <f t="shared" si="167"/>
        <v>62.415587999999985</v>
      </c>
      <c r="J407" s="79">
        <f t="shared" si="163"/>
        <v>69.36511999999999</v>
      </c>
      <c r="K407" s="79">
        <f t="shared" si="171"/>
        <v>0.5678547666666669</v>
      </c>
      <c r="L407" s="1"/>
    </row>
    <row r="408" spans="1:12" x14ac:dyDescent="0.25">
      <c r="A408">
        <f t="shared" si="184"/>
        <v>1</v>
      </c>
      <c r="B408" s="74">
        <v>397</v>
      </c>
      <c r="C408" s="5">
        <v>43871</v>
      </c>
      <c r="D408" s="2">
        <f t="shared" si="191"/>
        <v>63.472000000000001</v>
      </c>
      <c r="E408" s="2">
        <f t="shared" si="192"/>
        <v>69.628799999999998</v>
      </c>
      <c r="F408" s="2">
        <f t="shared" si="193"/>
        <v>0.57762199999999997</v>
      </c>
      <c r="G408" s="1">
        <v>1</v>
      </c>
      <c r="H408" s="1">
        <v>0</v>
      </c>
      <c r="I408" s="79">
        <f t="shared" si="167"/>
        <v>62.497155999999997</v>
      </c>
      <c r="J408" s="79">
        <f t="shared" si="163"/>
        <v>69.454213333333328</v>
      </c>
      <c r="K408" s="79">
        <f t="shared" si="171"/>
        <v>0.56847223333333352</v>
      </c>
      <c r="L408" s="1"/>
    </row>
    <row r="409" spans="1:12" x14ac:dyDescent="0.25">
      <c r="A409">
        <f t="shared" si="184"/>
        <v>2</v>
      </c>
      <c r="B409" s="74">
        <v>398</v>
      </c>
      <c r="C409" s="5">
        <v>43872</v>
      </c>
      <c r="D409" s="2">
        <v>63.770800000000001</v>
      </c>
      <c r="E409" s="2">
        <v>69.822599999999994</v>
      </c>
      <c r="F409" s="2">
        <v>0.58092299999999997</v>
      </c>
      <c r="G409" s="1">
        <v>1</v>
      </c>
      <c r="H409" s="1">
        <v>1</v>
      </c>
      <c r="I409" s="79">
        <f t="shared" si="167"/>
        <v>62.585211999999991</v>
      </c>
      <c r="J409" s="79">
        <f t="shared" si="163"/>
        <v>69.55622666666666</v>
      </c>
      <c r="K409" s="79">
        <f t="shared" si="171"/>
        <v>0.5691997333333334</v>
      </c>
      <c r="L409" s="1"/>
    </row>
    <row r="410" spans="1:12" x14ac:dyDescent="0.25">
      <c r="A410">
        <f t="shared" si="184"/>
        <v>3</v>
      </c>
      <c r="B410" s="74">
        <v>399</v>
      </c>
      <c r="C410" s="5">
        <v>43873</v>
      </c>
      <c r="D410" s="2">
        <v>63.948999999999998</v>
      </c>
      <c r="E410" s="2">
        <v>69.7684</v>
      </c>
      <c r="F410" s="2">
        <v>0.58180399999999999</v>
      </c>
      <c r="G410" s="1">
        <v>1</v>
      </c>
      <c r="H410" s="1">
        <v>1</v>
      </c>
      <c r="I410" s="79">
        <f t="shared" si="167"/>
        <v>62.681839999999994</v>
      </c>
      <c r="J410" s="79">
        <f t="shared" si="163"/>
        <v>69.622286666666653</v>
      </c>
      <c r="K410" s="79">
        <f t="shared" si="171"/>
        <v>0.56995659999999992</v>
      </c>
      <c r="L410" s="1"/>
    </row>
    <row r="411" spans="1:12" x14ac:dyDescent="0.25">
      <c r="A411">
        <f t="shared" si="184"/>
        <v>4</v>
      </c>
      <c r="B411" s="74">
        <v>400</v>
      </c>
      <c r="C411" s="5">
        <v>43874</v>
      </c>
      <c r="D411" s="2">
        <v>63.046999999999997</v>
      </c>
      <c r="E411" s="2">
        <v>68.784300000000002</v>
      </c>
      <c r="F411" s="2">
        <v>0.57349300000000003</v>
      </c>
      <c r="G411" s="1">
        <v>1</v>
      </c>
      <c r="H411" s="1">
        <v>1</v>
      </c>
      <c r="I411" s="79">
        <f t="shared" si="167"/>
        <v>62.742387999999998</v>
      </c>
      <c r="J411" s="79">
        <f t="shared" ref="J411:J474" si="194">AVERAGE(E397:E411)</f>
        <v>69.592839999999995</v>
      </c>
      <c r="K411" s="79">
        <f t="shared" si="171"/>
        <v>0.57054603333333331</v>
      </c>
      <c r="L411" s="1"/>
    </row>
    <row r="412" spans="1:12" x14ac:dyDescent="0.25">
      <c r="A412">
        <f t="shared" si="184"/>
        <v>5</v>
      </c>
      <c r="B412" s="74">
        <v>401</v>
      </c>
      <c r="C412" s="5">
        <v>43875</v>
      </c>
      <c r="D412" s="2">
        <v>63.601599999999998</v>
      </c>
      <c r="E412" s="2">
        <v>69.179500000000004</v>
      </c>
      <c r="F412" s="2">
        <v>0.57948699999999997</v>
      </c>
      <c r="G412" s="1">
        <v>1</v>
      </c>
      <c r="H412" s="1">
        <v>1</v>
      </c>
      <c r="I412" s="79">
        <f t="shared" si="167"/>
        <v>62.825120000000005</v>
      </c>
      <c r="J412" s="79">
        <f t="shared" si="194"/>
        <v>69.626379999999983</v>
      </c>
      <c r="K412" s="79">
        <f t="shared" si="171"/>
        <v>0.57123416666666671</v>
      </c>
      <c r="L412" s="1"/>
    </row>
    <row r="413" spans="1:12" x14ac:dyDescent="0.25">
      <c r="A413">
        <f t="shared" si="184"/>
        <v>6</v>
      </c>
      <c r="B413" s="74">
        <v>402</v>
      </c>
      <c r="C413" s="5">
        <v>43876</v>
      </c>
      <c r="D413" s="2">
        <v>63.453600000000002</v>
      </c>
      <c r="E413" s="2">
        <v>68.771000000000001</v>
      </c>
      <c r="F413" s="2">
        <v>0.57798099999999997</v>
      </c>
      <c r="G413" s="1">
        <v>1</v>
      </c>
      <c r="H413" s="1">
        <v>1</v>
      </c>
      <c r="I413" s="79">
        <f t="shared" si="167"/>
        <v>62.904648000000009</v>
      </c>
      <c r="J413" s="79">
        <f t="shared" si="194"/>
        <v>69.583439999999982</v>
      </c>
      <c r="K413" s="79">
        <f t="shared" si="171"/>
        <v>0.57187233333333343</v>
      </c>
      <c r="L413" s="1"/>
    </row>
    <row r="414" spans="1:12" x14ac:dyDescent="0.25">
      <c r="A414">
        <f t="shared" si="184"/>
        <v>7</v>
      </c>
      <c r="B414" s="74">
        <v>403</v>
      </c>
      <c r="C414" s="5">
        <v>43877</v>
      </c>
      <c r="D414" s="2">
        <f t="shared" ref="D414:D415" si="195">D413</f>
        <v>63.453600000000002</v>
      </c>
      <c r="E414" s="2">
        <f t="shared" ref="E414:E415" si="196">E413</f>
        <v>68.771000000000001</v>
      </c>
      <c r="F414" s="2">
        <f t="shared" ref="F414:F415" si="197">F413</f>
        <v>0.57798099999999997</v>
      </c>
      <c r="G414" s="1">
        <v>1</v>
      </c>
      <c r="H414" s="1">
        <v>0</v>
      </c>
      <c r="I414" s="79">
        <f t="shared" si="167"/>
        <v>62.968584000000007</v>
      </c>
      <c r="J414" s="79">
        <f t="shared" si="194"/>
        <v>69.528333333333336</v>
      </c>
      <c r="K414" s="79">
        <f t="shared" si="171"/>
        <v>0.57247586666666672</v>
      </c>
      <c r="L414" s="1"/>
    </row>
    <row r="415" spans="1:12" x14ac:dyDescent="0.25">
      <c r="A415">
        <f t="shared" si="184"/>
        <v>1</v>
      </c>
      <c r="B415" s="74">
        <v>404</v>
      </c>
      <c r="C415" s="5">
        <v>43878</v>
      </c>
      <c r="D415" s="2">
        <f t="shared" si="195"/>
        <v>63.453600000000002</v>
      </c>
      <c r="E415" s="2">
        <f t="shared" si="196"/>
        <v>68.771000000000001</v>
      </c>
      <c r="F415" s="2">
        <f t="shared" si="197"/>
        <v>0.57798099999999997</v>
      </c>
      <c r="G415" s="1">
        <v>1</v>
      </c>
      <c r="H415" s="1">
        <v>0</v>
      </c>
      <c r="I415" s="79">
        <f t="shared" si="167"/>
        <v>63.033356000000012</v>
      </c>
      <c r="J415" s="79">
        <f t="shared" si="194"/>
        <v>69.473226666666662</v>
      </c>
      <c r="K415" s="79">
        <f t="shared" si="171"/>
        <v>0.5731318333333334</v>
      </c>
      <c r="L415" s="1"/>
    </row>
    <row r="416" spans="1:12" x14ac:dyDescent="0.25">
      <c r="A416">
        <f t="shared" si="184"/>
        <v>2</v>
      </c>
      <c r="B416" s="74">
        <v>405</v>
      </c>
      <c r="C416" s="5">
        <v>43879</v>
      </c>
      <c r="D416" s="2">
        <v>63.308500000000002</v>
      </c>
      <c r="E416" s="2">
        <v>68.620099999999994</v>
      </c>
      <c r="F416" s="2">
        <v>0.57626500000000003</v>
      </c>
      <c r="G416" s="1">
        <v>1</v>
      </c>
      <c r="H416" s="1">
        <v>1</v>
      </c>
      <c r="I416" s="79">
        <f t="shared" si="167"/>
        <v>63.08763600000001</v>
      </c>
      <c r="J416" s="79">
        <f t="shared" si="194"/>
        <v>69.408059999999992</v>
      </c>
      <c r="K416" s="79">
        <f t="shared" si="171"/>
        <v>0.57373059999999998</v>
      </c>
      <c r="L416" s="1"/>
    </row>
    <row r="417" spans="1:12" x14ac:dyDescent="0.25">
      <c r="A417">
        <f t="shared" si="184"/>
        <v>3</v>
      </c>
      <c r="B417" s="74">
        <v>406</v>
      </c>
      <c r="C417" s="5">
        <v>43880</v>
      </c>
      <c r="D417" s="2">
        <v>63.769799999999996</v>
      </c>
      <c r="E417" s="2">
        <v>69.088200000000001</v>
      </c>
      <c r="F417" s="2">
        <v>0.58133699999999999</v>
      </c>
      <c r="G417" s="1">
        <v>1</v>
      </c>
      <c r="H417" s="1">
        <v>1</v>
      </c>
      <c r="I417" s="79">
        <f t="shared" si="167"/>
        <v>63.166304000000011</v>
      </c>
      <c r="J417" s="79">
        <f t="shared" si="194"/>
        <v>69.294466666666665</v>
      </c>
      <c r="K417" s="79">
        <f t="shared" si="171"/>
        <v>0.57449843333333339</v>
      </c>
      <c r="L417" s="1"/>
    </row>
    <row r="418" spans="1:12" x14ac:dyDescent="0.25">
      <c r="A418">
        <f t="shared" si="184"/>
        <v>4</v>
      </c>
      <c r="B418" s="74">
        <v>407</v>
      </c>
      <c r="C418" s="5">
        <v>43881</v>
      </c>
      <c r="D418" s="2">
        <v>63.6873</v>
      </c>
      <c r="E418" s="2">
        <v>68.782300000000006</v>
      </c>
      <c r="F418" s="2">
        <v>0.57847599999999999</v>
      </c>
      <c r="G418" s="1">
        <v>1</v>
      </c>
      <c r="H418" s="1">
        <v>1</v>
      </c>
      <c r="I418" s="79">
        <f t="shared" si="167"/>
        <v>63.241672000000015</v>
      </c>
      <c r="J418" s="79">
        <f t="shared" si="194"/>
        <v>69.204853333333332</v>
      </c>
      <c r="K418" s="79">
        <f t="shared" si="171"/>
        <v>0.57517876666666667</v>
      </c>
      <c r="L418" s="1"/>
    </row>
    <row r="419" spans="1:12" x14ac:dyDescent="0.25">
      <c r="A419">
        <f t="shared" si="184"/>
        <v>5</v>
      </c>
      <c r="B419" s="74">
        <v>408</v>
      </c>
      <c r="C419" s="5">
        <v>43882</v>
      </c>
      <c r="D419" s="2">
        <v>63.741300000000003</v>
      </c>
      <c r="E419" s="2">
        <v>68.770499999999998</v>
      </c>
      <c r="F419" s="2">
        <v>0.57095399999999996</v>
      </c>
      <c r="G419" s="1">
        <v>1</v>
      </c>
      <c r="H419" s="1">
        <v>1</v>
      </c>
      <c r="I419" s="79">
        <f t="shared" si="167"/>
        <v>63.319200000000009</v>
      </c>
      <c r="J419" s="79">
        <f t="shared" si="194"/>
        <v>69.139933333333317</v>
      </c>
      <c r="K419" s="79">
        <f t="shared" si="171"/>
        <v>0.57546059999999988</v>
      </c>
      <c r="L419" s="1"/>
    </row>
    <row r="420" spans="1:12" x14ac:dyDescent="0.25">
      <c r="A420">
        <f t="shared" si="184"/>
        <v>6</v>
      </c>
      <c r="B420" s="74">
        <v>409</v>
      </c>
      <c r="C420" s="5">
        <v>43883</v>
      </c>
      <c r="D420" s="2">
        <v>64.300799999999995</v>
      </c>
      <c r="E420" s="2">
        <v>69.4191</v>
      </c>
      <c r="F420" s="2">
        <v>0.57599100000000003</v>
      </c>
      <c r="G420" s="1">
        <v>1</v>
      </c>
      <c r="H420" s="1">
        <v>1</v>
      </c>
      <c r="I420" s="79">
        <f t="shared" si="167"/>
        <v>63.397712000000013</v>
      </c>
      <c r="J420" s="79">
        <f t="shared" si="194"/>
        <v>69.162293333333324</v>
      </c>
      <c r="K420" s="79">
        <f t="shared" si="171"/>
        <v>0.57592263333333316</v>
      </c>
      <c r="L420" s="1"/>
    </row>
    <row r="421" spans="1:12" x14ac:dyDescent="0.25">
      <c r="A421">
        <f t="shared" si="184"/>
        <v>7</v>
      </c>
      <c r="B421" s="74">
        <v>410</v>
      </c>
      <c r="C421" s="5">
        <v>43884</v>
      </c>
      <c r="D421" s="2">
        <f t="shared" ref="D421:D423" si="198">D420</f>
        <v>64.300799999999995</v>
      </c>
      <c r="E421" s="2">
        <f t="shared" ref="E421:E423" si="199">E420</f>
        <v>69.4191</v>
      </c>
      <c r="F421" s="2">
        <f t="shared" ref="F421:F423" si="200">F420</f>
        <v>0.57599100000000003</v>
      </c>
      <c r="G421" s="1">
        <v>1</v>
      </c>
      <c r="H421" s="1">
        <v>0</v>
      </c>
      <c r="I421" s="79">
        <f t="shared" ref="I421:I484" si="201">AVERAGE(D397:D421)</f>
        <v>63.456548000000005</v>
      </c>
      <c r="J421" s="79">
        <f t="shared" si="194"/>
        <v>69.14831333333332</v>
      </c>
      <c r="K421" s="79">
        <f t="shared" si="171"/>
        <v>0.57627376666666652</v>
      </c>
      <c r="L421" s="1"/>
    </row>
    <row r="422" spans="1:12" x14ac:dyDescent="0.25">
      <c r="A422">
        <f t="shared" si="184"/>
        <v>1</v>
      </c>
      <c r="B422" s="74">
        <v>411</v>
      </c>
      <c r="C422" s="5">
        <v>43885</v>
      </c>
      <c r="D422" s="2">
        <f t="shared" si="198"/>
        <v>64.300799999999995</v>
      </c>
      <c r="E422" s="2">
        <f t="shared" si="199"/>
        <v>69.4191</v>
      </c>
      <c r="F422" s="2">
        <f t="shared" si="200"/>
        <v>0.57599100000000003</v>
      </c>
      <c r="G422" s="1">
        <v>1</v>
      </c>
      <c r="H422" s="1">
        <v>0</v>
      </c>
      <c r="I422" s="79">
        <f t="shared" si="201"/>
        <v>63.532844000000004</v>
      </c>
      <c r="J422" s="79">
        <f t="shared" si="194"/>
        <v>69.134333333333331</v>
      </c>
      <c r="K422" s="79">
        <f t="shared" si="171"/>
        <v>0.57667776666666648</v>
      </c>
      <c r="L422" s="1"/>
    </row>
    <row r="423" spans="1:12" x14ac:dyDescent="0.25">
      <c r="A423">
        <f t="shared" si="184"/>
        <v>2</v>
      </c>
      <c r="B423" s="74">
        <v>412</v>
      </c>
      <c r="C423" s="5">
        <v>43886</v>
      </c>
      <c r="D423" s="2">
        <f t="shared" si="198"/>
        <v>64.300799999999995</v>
      </c>
      <c r="E423" s="2">
        <f t="shared" si="199"/>
        <v>69.4191</v>
      </c>
      <c r="F423" s="2">
        <f t="shared" si="200"/>
        <v>0.57599100000000003</v>
      </c>
      <c r="G423" s="1">
        <v>1</v>
      </c>
      <c r="H423" s="1">
        <v>0</v>
      </c>
      <c r="I423" s="79">
        <f t="shared" si="201"/>
        <v>63.583440000000003</v>
      </c>
      <c r="J423" s="79">
        <f t="shared" si="194"/>
        <v>69.120353333333327</v>
      </c>
      <c r="K423" s="79">
        <f t="shared" si="171"/>
        <v>0.57708176666666644</v>
      </c>
      <c r="L423" s="1"/>
    </row>
    <row r="424" spans="1:12" x14ac:dyDescent="0.25">
      <c r="A424">
        <f t="shared" si="184"/>
        <v>3</v>
      </c>
      <c r="B424" s="74">
        <v>413</v>
      </c>
      <c r="C424" s="5">
        <v>43887</v>
      </c>
      <c r="D424" s="2">
        <v>64.921300000000002</v>
      </c>
      <c r="E424" s="2">
        <v>70.459100000000007</v>
      </c>
      <c r="F424" s="2">
        <v>0.58696499999999996</v>
      </c>
      <c r="G424" s="1">
        <v>1</v>
      </c>
      <c r="H424" s="1">
        <v>1</v>
      </c>
      <c r="I424" s="79">
        <f t="shared" si="201"/>
        <v>63.654752000000002</v>
      </c>
      <c r="J424" s="79">
        <f t="shared" si="194"/>
        <v>69.162786666666662</v>
      </c>
      <c r="K424" s="79">
        <f t="shared" si="171"/>
        <v>0.57785156666666659</v>
      </c>
      <c r="L424" s="1"/>
    </row>
    <row r="425" spans="1:12" x14ac:dyDescent="0.25">
      <c r="A425">
        <f t="shared" si="184"/>
        <v>4</v>
      </c>
      <c r="B425" s="74">
        <v>414</v>
      </c>
      <c r="C425" s="5">
        <v>43888</v>
      </c>
      <c r="D425" s="2">
        <v>65.517700000000005</v>
      </c>
      <c r="E425" s="2">
        <v>71.243899999999996</v>
      </c>
      <c r="F425" s="2">
        <v>0.59353800000000001</v>
      </c>
      <c r="G425" s="1">
        <v>1</v>
      </c>
      <c r="H425" s="1">
        <v>1</v>
      </c>
      <c r="I425" s="79">
        <f t="shared" si="201"/>
        <v>63.749920000000003</v>
      </c>
      <c r="J425" s="79">
        <f t="shared" si="194"/>
        <v>69.261153333333326</v>
      </c>
      <c r="K425" s="79">
        <f t="shared" si="171"/>
        <v>0.57859439999999984</v>
      </c>
      <c r="L425" s="1"/>
    </row>
    <row r="426" spans="1:12" x14ac:dyDescent="0.25">
      <c r="A426">
        <f t="shared" si="184"/>
        <v>5</v>
      </c>
      <c r="B426" s="74">
        <v>415</v>
      </c>
      <c r="C426" s="5">
        <v>43889</v>
      </c>
      <c r="D426" s="2">
        <v>65.609700000000004</v>
      </c>
      <c r="E426" s="2">
        <v>71.645799999999994</v>
      </c>
      <c r="F426" s="2">
        <v>0.59642499999999998</v>
      </c>
      <c r="G426" s="1">
        <v>1</v>
      </c>
      <c r="H426" s="1">
        <v>1</v>
      </c>
      <c r="I426" s="79">
        <f t="shared" si="201"/>
        <v>63.848768</v>
      </c>
      <c r="J426" s="79">
        <f t="shared" si="194"/>
        <v>69.451919999999987</v>
      </c>
      <c r="K426" s="79">
        <f t="shared" ref="K426:K489" si="202">AVERAGE((F397:F426))</f>
        <v>0.57925679999999991</v>
      </c>
      <c r="L426" s="1"/>
    </row>
    <row r="427" spans="1:12" x14ac:dyDescent="0.25">
      <c r="A427">
        <f t="shared" si="184"/>
        <v>6</v>
      </c>
      <c r="B427" s="74">
        <v>416</v>
      </c>
      <c r="C427" s="5">
        <v>43890</v>
      </c>
      <c r="D427" s="2">
        <v>66.990899999999996</v>
      </c>
      <c r="E427" s="2">
        <v>73.723500000000001</v>
      </c>
      <c r="F427" s="2">
        <v>0.61541400000000002</v>
      </c>
      <c r="G427" s="1">
        <v>1</v>
      </c>
      <c r="H427" s="1">
        <v>1</v>
      </c>
      <c r="I427" s="79">
        <f t="shared" si="201"/>
        <v>63.972040000000007</v>
      </c>
      <c r="J427" s="79">
        <f t="shared" si="194"/>
        <v>69.75485333333333</v>
      </c>
      <c r="K427" s="79">
        <f t="shared" si="202"/>
        <v>0.58071539999999999</v>
      </c>
      <c r="L427" s="1"/>
    </row>
    <row r="428" spans="1:12" x14ac:dyDescent="0.25">
      <c r="A428">
        <f t="shared" si="184"/>
        <v>7</v>
      </c>
      <c r="B428" s="74">
        <v>417</v>
      </c>
      <c r="C428" s="5">
        <v>43891</v>
      </c>
      <c r="D428" s="2">
        <f t="shared" ref="D428:D429" si="203">D427</f>
        <v>66.990899999999996</v>
      </c>
      <c r="E428" s="2">
        <f t="shared" ref="E428:E429" si="204">E427</f>
        <v>73.723500000000001</v>
      </c>
      <c r="F428" s="2">
        <f t="shared" ref="F428:F429" si="205">F427</f>
        <v>0.61541400000000002</v>
      </c>
      <c r="G428" s="1">
        <v>1</v>
      </c>
      <c r="H428" s="1">
        <v>0</v>
      </c>
      <c r="I428" s="79">
        <f t="shared" si="201"/>
        <v>64.114308000000008</v>
      </c>
      <c r="J428" s="79">
        <f t="shared" si="194"/>
        <v>70.085020000000014</v>
      </c>
      <c r="K428" s="79">
        <f t="shared" si="202"/>
        <v>0.58192826666666664</v>
      </c>
      <c r="L428" s="1"/>
    </row>
    <row r="429" spans="1:12" x14ac:dyDescent="0.25">
      <c r="A429">
        <f t="shared" si="184"/>
        <v>1</v>
      </c>
      <c r="B429" s="74">
        <v>418</v>
      </c>
      <c r="C429" s="5">
        <v>43892</v>
      </c>
      <c r="D429" s="2">
        <f t="shared" si="203"/>
        <v>66.990899999999996</v>
      </c>
      <c r="E429" s="2">
        <f t="shared" si="204"/>
        <v>73.723500000000001</v>
      </c>
      <c r="F429" s="2">
        <f t="shared" si="205"/>
        <v>0.61541400000000002</v>
      </c>
      <c r="G429" s="1">
        <v>1</v>
      </c>
      <c r="H429" s="1">
        <v>0</v>
      </c>
      <c r="I429" s="79">
        <f t="shared" si="201"/>
        <v>64.266976000000014</v>
      </c>
      <c r="J429" s="79">
        <f t="shared" si="194"/>
        <v>70.415186666666671</v>
      </c>
      <c r="K429" s="79">
        <f t="shared" si="202"/>
        <v>0.58313809999999999</v>
      </c>
      <c r="L429" s="1"/>
    </row>
    <row r="430" spans="1:12" x14ac:dyDescent="0.25">
      <c r="A430">
        <f t="shared" si="184"/>
        <v>2</v>
      </c>
      <c r="B430" s="74">
        <v>419</v>
      </c>
      <c r="C430" s="5">
        <v>43893</v>
      </c>
      <c r="D430" s="2">
        <v>66.327399999999997</v>
      </c>
      <c r="E430" s="2">
        <v>73.4178</v>
      </c>
      <c r="F430" s="2">
        <v>0.61292199999999997</v>
      </c>
      <c r="G430" s="1">
        <v>1</v>
      </c>
      <c r="H430" s="1">
        <v>1</v>
      </c>
      <c r="I430" s="79">
        <f t="shared" si="201"/>
        <v>64.408163999999999</v>
      </c>
      <c r="J430" s="79">
        <f t="shared" si="194"/>
        <v>70.724973333333352</v>
      </c>
      <c r="K430" s="79">
        <f t="shared" si="202"/>
        <v>0.58426486666666677</v>
      </c>
      <c r="L430" s="1"/>
    </row>
    <row r="431" spans="1:12" x14ac:dyDescent="0.25">
      <c r="A431">
        <f t="shared" si="184"/>
        <v>3</v>
      </c>
      <c r="B431" s="74">
        <v>420</v>
      </c>
      <c r="C431" s="5">
        <v>43894</v>
      </c>
      <c r="D431" s="2">
        <v>66.443700000000007</v>
      </c>
      <c r="E431" s="2">
        <v>73.938500000000005</v>
      </c>
      <c r="F431" s="2">
        <v>0.61513399999999996</v>
      </c>
      <c r="G431" s="1">
        <v>1</v>
      </c>
      <c r="H431" s="1">
        <v>1</v>
      </c>
      <c r="I431" s="79">
        <f t="shared" si="201"/>
        <v>64.527032000000005</v>
      </c>
      <c r="J431" s="79">
        <f t="shared" si="194"/>
        <v>71.079533333333345</v>
      </c>
      <c r="K431" s="79">
        <f t="shared" si="202"/>
        <v>0.58546536666666671</v>
      </c>
      <c r="L431" s="1"/>
    </row>
    <row r="432" spans="1:12" x14ac:dyDescent="0.25">
      <c r="A432">
        <f t="shared" si="184"/>
        <v>4</v>
      </c>
      <c r="B432" s="74">
        <v>421</v>
      </c>
      <c r="C432" s="5">
        <v>43895</v>
      </c>
      <c r="D432" s="2">
        <v>66.078400000000002</v>
      </c>
      <c r="E432" s="2">
        <v>73.736900000000006</v>
      </c>
      <c r="F432" s="2">
        <v>0.61511199999999999</v>
      </c>
      <c r="G432" s="1">
        <v>1</v>
      </c>
      <c r="H432" s="1">
        <v>1</v>
      </c>
      <c r="I432" s="79">
        <f t="shared" si="201"/>
        <v>64.631287999999998</v>
      </c>
      <c r="J432" s="79">
        <f t="shared" si="194"/>
        <v>71.389446666666672</v>
      </c>
      <c r="K432" s="79">
        <f t="shared" si="202"/>
        <v>0.58633766666666676</v>
      </c>
      <c r="L432" s="1"/>
    </row>
    <row r="433" spans="1:12" x14ac:dyDescent="0.25">
      <c r="A433">
        <f t="shared" si="184"/>
        <v>5</v>
      </c>
      <c r="B433" s="74">
        <v>422</v>
      </c>
      <c r="C433" s="5">
        <v>43896</v>
      </c>
      <c r="D433" s="2">
        <v>66.185400000000001</v>
      </c>
      <c r="E433" s="2">
        <v>73.684200000000004</v>
      </c>
      <c r="F433" s="2">
        <v>0.61702699999999999</v>
      </c>
      <c r="G433" s="1">
        <v>1</v>
      </c>
      <c r="H433" s="1">
        <v>1</v>
      </c>
      <c r="I433" s="79">
        <f t="shared" si="201"/>
        <v>64.739824000000013</v>
      </c>
      <c r="J433" s="79">
        <f t="shared" si="194"/>
        <v>71.716239999999999</v>
      </c>
      <c r="K433" s="79">
        <f t="shared" si="202"/>
        <v>0.58751439999999999</v>
      </c>
      <c r="L433" s="1"/>
    </row>
    <row r="434" spans="1:12" x14ac:dyDescent="0.25">
      <c r="A434">
        <f t="shared" si="184"/>
        <v>6</v>
      </c>
      <c r="B434" s="74">
        <v>423</v>
      </c>
      <c r="C434" s="5">
        <v>43897</v>
      </c>
      <c r="D434" s="2">
        <v>67.517499999999998</v>
      </c>
      <c r="E434" s="2">
        <v>75.842399999999998</v>
      </c>
      <c r="F434" s="2">
        <v>0.63776999999999995</v>
      </c>
      <c r="G434" s="1">
        <v>1</v>
      </c>
      <c r="H434" s="1">
        <v>1</v>
      </c>
      <c r="I434" s="79">
        <f t="shared" si="201"/>
        <v>64.889691999999997</v>
      </c>
      <c r="J434" s="79">
        <f t="shared" si="194"/>
        <v>72.187699999999992</v>
      </c>
      <c r="K434" s="79">
        <f t="shared" si="202"/>
        <v>0.58952910000000003</v>
      </c>
      <c r="L434" s="1"/>
    </row>
    <row r="435" spans="1:12" x14ac:dyDescent="0.25">
      <c r="A435">
        <f t="shared" si="184"/>
        <v>7</v>
      </c>
      <c r="B435" s="74">
        <v>424</v>
      </c>
      <c r="C435" s="5">
        <v>43898</v>
      </c>
      <c r="D435" s="2">
        <f t="shared" ref="D435:D437" si="206">D434</f>
        <v>67.517499999999998</v>
      </c>
      <c r="E435" s="2">
        <f t="shared" ref="E435:E437" si="207">E434</f>
        <v>75.842399999999998</v>
      </c>
      <c r="F435" s="2">
        <f t="shared" ref="F435:F437" si="208">F434</f>
        <v>0.63776999999999995</v>
      </c>
      <c r="G435" s="1">
        <v>1</v>
      </c>
      <c r="H435" s="1">
        <v>0</v>
      </c>
      <c r="I435" s="79">
        <f t="shared" si="201"/>
        <v>65.032431999999986</v>
      </c>
      <c r="J435" s="79">
        <f t="shared" si="194"/>
        <v>72.615920000000003</v>
      </c>
      <c r="K435" s="79">
        <f t="shared" si="202"/>
        <v>0.59174723333333323</v>
      </c>
      <c r="L435" s="1"/>
    </row>
    <row r="436" spans="1:12" x14ac:dyDescent="0.25">
      <c r="A436">
        <f t="shared" si="184"/>
        <v>1</v>
      </c>
      <c r="B436" s="74">
        <v>425</v>
      </c>
      <c r="C436" s="5">
        <v>43899</v>
      </c>
      <c r="D436" s="2">
        <f t="shared" si="206"/>
        <v>67.517499999999998</v>
      </c>
      <c r="E436" s="2">
        <f t="shared" si="207"/>
        <v>75.842399999999998</v>
      </c>
      <c r="F436" s="2">
        <f t="shared" si="208"/>
        <v>0.63776999999999995</v>
      </c>
      <c r="G436" s="1">
        <v>1</v>
      </c>
      <c r="H436" s="1">
        <v>0</v>
      </c>
      <c r="I436" s="79">
        <f t="shared" si="201"/>
        <v>65.211251999999988</v>
      </c>
      <c r="J436" s="79">
        <f t="shared" si="194"/>
        <v>73.044139999999999</v>
      </c>
      <c r="K436" s="79">
        <f t="shared" si="202"/>
        <v>0.59375216666666664</v>
      </c>
      <c r="L436" s="1"/>
    </row>
    <row r="437" spans="1:12" x14ac:dyDescent="0.25">
      <c r="A437">
        <f t="shared" si="184"/>
        <v>2</v>
      </c>
      <c r="B437" s="74">
        <v>426</v>
      </c>
      <c r="C437" s="5">
        <v>43900</v>
      </c>
      <c r="D437" s="2">
        <f t="shared" si="206"/>
        <v>67.517499999999998</v>
      </c>
      <c r="E437" s="2">
        <f t="shared" si="207"/>
        <v>75.842399999999998</v>
      </c>
      <c r="F437" s="2">
        <f t="shared" si="208"/>
        <v>0.63776999999999995</v>
      </c>
      <c r="G437" s="1">
        <v>1</v>
      </c>
      <c r="H437" s="1">
        <v>0</v>
      </c>
      <c r="I437" s="79">
        <f t="shared" si="201"/>
        <v>65.367887999999979</v>
      </c>
      <c r="J437" s="79">
        <f t="shared" si="194"/>
        <v>73.472359999999995</v>
      </c>
      <c r="K437" s="79">
        <f t="shared" si="202"/>
        <v>0.59575709999999993</v>
      </c>
      <c r="L437" s="1"/>
    </row>
    <row r="438" spans="1:12" x14ac:dyDescent="0.25">
      <c r="A438">
        <f t="shared" si="184"/>
        <v>3</v>
      </c>
      <c r="B438" s="74">
        <v>427</v>
      </c>
      <c r="C438" s="5">
        <v>43901</v>
      </c>
      <c r="D438" s="2">
        <v>72.020799999999994</v>
      </c>
      <c r="E438" s="2">
        <v>81.858800000000002</v>
      </c>
      <c r="F438" s="2">
        <v>0.69074800000000003</v>
      </c>
      <c r="G438" s="1">
        <v>1</v>
      </c>
      <c r="H438" s="1">
        <v>1</v>
      </c>
      <c r="I438" s="79">
        <f t="shared" si="201"/>
        <v>65.710575999999989</v>
      </c>
      <c r="J438" s="79">
        <f t="shared" si="194"/>
        <v>74.301673333333326</v>
      </c>
      <c r="K438" s="79">
        <f t="shared" si="202"/>
        <v>0.59952796666666663</v>
      </c>
      <c r="L438" s="1"/>
    </row>
    <row r="439" spans="1:12" x14ac:dyDescent="0.25">
      <c r="A439">
        <f t="shared" si="184"/>
        <v>4</v>
      </c>
      <c r="B439" s="74">
        <v>428</v>
      </c>
      <c r="C439" s="5">
        <v>43902</v>
      </c>
      <c r="D439" s="2">
        <v>71.471999999999994</v>
      </c>
      <c r="E439" s="2">
        <v>81.020700000000005</v>
      </c>
      <c r="F439" s="2">
        <v>0.68104200000000004</v>
      </c>
      <c r="G439" s="1">
        <v>1</v>
      </c>
      <c r="H439" s="1">
        <v>1</v>
      </c>
      <c r="I439" s="79">
        <f t="shared" si="201"/>
        <v>66.031311999999986</v>
      </c>
      <c r="J439" s="79">
        <f t="shared" si="194"/>
        <v>75.005780000000001</v>
      </c>
      <c r="K439" s="79">
        <f t="shared" si="202"/>
        <v>0.60286526666666662</v>
      </c>
      <c r="L439" s="1"/>
    </row>
    <row r="440" spans="1:12" x14ac:dyDescent="0.25">
      <c r="A440">
        <f t="shared" si="184"/>
        <v>5</v>
      </c>
      <c r="B440" s="74">
        <v>429</v>
      </c>
      <c r="C440" s="5">
        <v>43903</v>
      </c>
      <c r="D440" s="2">
        <v>74.0274</v>
      </c>
      <c r="E440" s="2">
        <v>83.6584</v>
      </c>
      <c r="F440" s="2">
        <v>0.71423999999999999</v>
      </c>
      <c r="G440" s="1">
        <v>1</v>
      </c>
      <c r="H440" s="1">
        <v>1</v>
      </c>
      <c r="I440" s="79">
        <f t="shared" si="201"/>
        <v>66.454263999999995</v>
      </c>
      <c r="J440" s="79">
        <f t="shared" si="194"/>
        <v>75.833413333333326</v>
      </c>
      <c r="K440" s="79">
        <f t="shared" si="202"/>
        <v>0.60727980000000004</v>
      </c>
      <c r="L440" s="1"/>
    </row>
    <row r="441" spans="1:12" x14ac:dyDescent="0.25">
      <c r="A441">
        <f t="shared" si="184"/>
        <v>6</v>
      </c>
      <c r="B441" s="74">
        <v>430</v>
      </c>
      <c r="C441" s="5">
        <v>43904</v>
      </c>
      <c r="D441" s="2">
        <v>73.188199999999995</v>
      </c>
      <c r="E441" s="2">
        <v>81.861000000000004</v>
      </c>
      <c r="F441" s="2">
        <v>0.69029200000000002</v>
      </c>
      <c r="G441" s="1">
        <v>1</v>
      </c>
      <c r="H441" s="1">
        <v>1</v>
      </c>
      <c r="I441" s="79">
        <f t="shared" si="201"/>
        <v>66.849451999999985</v>
      </c>
      <c r="J441" s="79">
        <f t="shared" si="194"/>
        <v>76.514426666666665</v>
      </c>
      <c r="K441" s="79">
        <f t="shared" si="202"/>
        <v>0.61117309999999991</v>
      </c>
      <c r="L441" s="1"/>
    </row>
    <row r="442" spans="1:12" x14ac:dyDescent="0.25">
      <c r="A442">
        <f t="shared" si="184"/>
        <v>7</v>
      </c>
      <c r="B442" s="74">
        <v>431</v>
      </c>
      <c r="C442" s="5">
        <v>43905</v>
      </c>
      <c r="D442" s="2">
        <f t="shared" ref="D442:D443" si="209">D441</f>
        <v>73.188199999999995</v>
      </c>
      <c r="E442" s="2">
        <f t="shared" ref="E442:E443" si="210">E441</f>
        <v>81.861000000000004</v>
      </c>
      <c r="F442" s="2">
        <f t="shared" ref="F442:F443" si="211">F441</f>
        <v>0.69029200000000002</v>
      </c>
      <c r="G442" s="1">
        <v>1</v>
      </c>
      <c r="H442" s="1">
        <v>0</v>
      </c>
      <c r="I442" s="79">
        <f t="shared" si="201"/>
        <v>67.226187999999993</v>
      </c>
      <c r="J442" s="79">
        <f t="shared" si="194"/>
        <v>77.056926666666683</v>
      </c>
      <c r="K442" s="79">
        <f t="shared" si="202"/>
        <v>0.61486659999999982</v>
      </c>
      <c r="L442" s="1"/>
    </row>
    <row r="443" spans="1:12" x14ac:dyDescent="0.25">
      <c r="A443">
        <f t="shared" si="184"/>
        <v>1</v>
      </c>
      <c r="B443" s="74">
        <v>432</v>
      </c>
      <c r="C443" s="5">
        <v>43906</v>
      </c>
      <c r="D443" s="2">
        <f t="shared" si="209"/>
        <v>73.188199999999995</v>
      </c>
      <c r="E443" s="2">
        <f t="shared" si="210"/>
        <v>81.861000000000004</v>
      </c>
      <c r="F443" s="2">
        <f t="shared" si="211"/>
        <v>0.69029200000000002</v>
      </c>
      <c r="G443" s="1">
        <v>1</v>
      </c>
      <c r="H443" s="1">
        <v>0</v>
      </c>
      <c r="I443" s="79">
        <f t="shared" si="201"/>
        <v>67.606223999999997</v>
      </c>
      <c r="J443" s="79">
        <f t="shared" si="194"/>
        <v>77.599426666666673</v>
      </c>
      <c r="K443" s="79">
        <f t="shared" si="202"/>
        <v>0.61861029999999984</v>
      </c>
      <c r="L443" s="1"/>
    </row>
    <row r="444" spans="1:12" x14ac:dyDescent="0.25">
      <c r="A444">
        <f t="shared" si="184"/>
        <v>2</v>
      </c>
      <c r="B444" s="74">
        <v>433</v>
      </c>
      <c r="C444" s="5">
        <v>43907</v>
      </c>
      <c r="D444" s="2">
        <v>74.126199999999997</v>
      </c>
      <c r="E444" s="2">
        <v>82.747100000000003</v>
      </c>
      <c r="F444" s="2">
        <v>0.69788799999999995</v>
      </c>
      <c r="G444" s="1">
        <v>1</v>
      </c>
      <c r="H444" s="1">
        <v>1</v>
      </c>
      <c r="I444" s="79">
        <f t="shared" si="201"/>
        <v>68.021619999999999</v>
      </c>
      <c r="J444" s="79">
        <f t="shared" si="194"/>
        <v>78.201000000000008</v>
      </c>
      <c r="K444" s="79">
        <f t="shared" si="202"/>
        <v>0.62260719999999981</v>
      </c>
      <c r="L444" s="1"/>
    </row>
    <row r="445" spans="1:12" x14ac:dyDescent="0.25">
      <c r="A445">
        <f t="shared" si="184"/>
        <v>3</v>
      </c>
      <c r="B445" s="74">
        <v>434</v>
      </c>
      <c r="C445" s="5">
        <v>43908</v>
      </c>
      <c r="D445" s="2">
        <v>73.889600000000002</v>
      </c>
      <c r="E445" s="2">
        <v>82.305599999999998</v>
      </c>
      <c r="F445" s="2">
        <v>0.692272</v>
      </c>
      <c r="G445" s="1">
        <v>1</v>
      </c>
      <c r="H445" s="1">
        <v>1</v>
      </c>
      <c r="I445" s="79">
        <f t="shared" si="201"/>
        <v>68.405172000000007</v>
      </c>
      <c r="J445" s="79">
        <f t="shared" si="194"/>
        <v>78.793519999999987</v>
      </c>
      <c r="K445" s="79">
        <f t="shared" si="202"/>
        <v>0.62641689999999983</v>
      </c>
      <c r="L445" s="1"/>
    </row>
    <row r="446" spans="1:12" x14ac:dyDescent="0.25">
      <c r="A446">
        <f t="shared" si="184"/>
        <v>4</v>
      </c>
      <c r="B446" s="74">
        <v>435</v>
      </c>
      <c r="C446" s="5">
        <v>43909</v>
      </c>
      <c r="D446" s="2">
        <v>77.213099999999997</v>
      </c>
      <c r="E446" s="2">
        <v>84.888099999999994</v>
      </c>
      <c r="F446" s="2">
        <v>0.71936599999999995</v>
      </c>
      <c r="G446" s="1">
        <v>1</v>
      </c>
      <c r="H446" s="1">
        <v>1</v>
      </c>
      <c r="I446" s="79">
        <f t="shared" si="201"/>
        <v>68.921664000000007</v>
      </c>
      <c r="J446" s="79">
        <f t="shared" si="194"/>
        <v>79.52349333333332</v>
      </c>
      <c r="K446" s="79">
        <f t="shared" si="202"/>
        <v>0.6311869333333332</v>
      </c>
      <c r="L446" s="1"/>
    </row>
    <row r="447" spans="1:12" x14ac:dyDescent="0.25">
      <c r="A447">
        <f t="shared" si="184"/>
        <v>5</v>
      </c>
      <c r="B447" s="74">
        <v>436</v>
      </c>
      <c r="C447" s="5">
        <v>43910</v>
      </c>
      <c r="D447" s="2">
        <v>80.156999999999996</v>
      </c>
      <c r="E447" s="2">
        <v>87.266900000000007</v>
      </c>
      <c r="F447" s="2">
        <v>0.73545300000000002</v>
      </c>
      <c r="G447" s="1">
        <v>1</v>
      </c>
      <c r="H447" s="1">
        <v>1</v>
      </c>
      <c r="I447" s="79">
        <f t="shared" si="201"/>
        <v>69.555911999999992</v>
      </c>
      <c r="J447" s="79">
        <f t="shared" si="194"/>
        <v>80.425493333333335</v>
      </c>
      <c r="K447" s="79">
        <f t="shared" si="202"/>
        <v>0.63632413333333326</v>
      </c>
      <c r="L447" s="1"/>
    </row>
    <row r="448" spans="1:12" x14ac:dyDescent="0.25">
      <c r="A448">
        <f t="shared" si="184"/>
        <v>6</v>
      </c>
      <c r="B448" s="74">
        <v>437</v>
      </c>
      <c r="C448" s="5">
        <v>43911</v>
      </c>
      <c r="D448" s="2">
        <v>78.044300000000007</v>
      </c>
      <c r="E448" s="2">
        <v>84.155199999999994</v>
      </c>
      <c r="F448" s="2">
        <v>0.71062400000000003</v>
      </c>
      <c r="G448" s="1">
        <v>1</v>
      </c>
      <c r="H448" s="1">
        <v>1</v>
      </c>
      <c r="I448" s="79">
        <f t="shared" si="201"/>
        <v>70.105652000000006</v>
      </c>
      <c r="J448" s="79">
        <f t="shared" si="194"/>
        <v>81.123559999999998</v>
      </c>
      <c r="K448" s="79">
        <f t="shared" si="202"/>
        <v>0.64072906666666662</v>
      </c>
      <c r="L448" s="1"/>
    </row>
    <row r="449" spans="1:12" x14ac:dyDescent="0.25">
      <c r="A449">
        <f t="shared" si="184"/>
        <v>7</v>
      </c>
      <c r="B449" s="74">
        <v>438</v>
      </c>
      <c r="C449" s="5">
        <v>43912</v>
      </c>
      <c r="D449" s="2">
        <f t="shared" ref="D449:D450" si="212">D448</f>
        <v>78.044300000000007</v>
      </c>
      <c r="E449" s="2">
        <f t="shared" ref="E449:E450" si="213">E448</f>
        <v>84.155199999999994</v>
      </c>
      <c r="F449" s="2">
        <f t="shared" ref="F449:F450" si="214">F448</f>
        <v>0.71062400000000003</v>
      </c>
      <c r="G449" s="1">
        <v>1</v>
      </c>
      <c r="H449" s="1">
        <v>0</v>
      </c>
      <c r="I449" s="79">
        <f t="shared" si="201"/>
        <v>70.630572000000001</v>
      </c>
      <c r="J449" s="79">
        <f t="shared" si="194"/>
        <v>81.677746666666664</v>
      </c>
      <c r="K449" s="79">
        <f t="shared" si="202"/>
        <v>0.64538473333333324</v>
      </c>
      <c r="L449" s="1"/>
    </row>
    <row r="450" spans="1:12" x14ac:dyDescent="0.25">
      <c r="A450">
        <f t="shared" si="184"/>
        <v>1</v>
      </c>
      <c r="B450" s="74">
        <v>439</v>
      </c>
      <c r="C450" s="5">
        <v>43913</v>
      </c>
      <c r="D450" s="2">
        <f t="shared" si="212"/>
        <v>78.044300000000007</v>
      </c>
      <c r="E450" s="2">
        <f t="shared" si="213"/>
        <v>84.155199999999994</v>
      </c>
      <c r="F450" s="2">
        <f t="shared" si="214"/>
        <v>0.71062400000000003</v>
      </c>
      <c r="G450" s="1">
        <v>1</v>
      </c>
      <c r="H450" s="1">
        <v>0</v>
      </c>
      <c r="I450" s="79">
        <f t="shared" si="201"/>
        <v>71.131636000000015</v>
      </c>
      <c r="J450" s="79">
        <f t="shared" si="194"/>
        <v>82.231933333333316</v>
      </c>
      <c r="K450" s="79">
        <f t="shared" si="202"/>
        <v>0.64987249999999996</v>
      </c>
      <c r="L450" s="1"/>
    </row>
    <row r="451" spans="1:12" x14ac:dyDescent="0.25">
      <c r="A451">
        <f t="shared" si="184"/>
        <v>2</v>
      </c>
      <c r="B451" s="74">
        <v>440</v>
      </c>
      <c r="C451" s="5">
        <v>43914</v>
      </c>
      <c r="D451" s="2">
        <v>80.881500000000003</v>
      </c>
      <c r="E451" s="2">
        <v>86.704999999999998</v>
      </c>
      <c r="F451" s="2">
        <v>0.73378500000000002</v>
      </c>
      <c r="G451" s="1">
        <v>1</v>
      </c>
      <c r="H451" s="1">
        <v>1</v>
      </c>
      <c r="I451" s="79">
        <f t="shared" si="201"/>
        <v>71.742508000000001</v>
      </c>
      <c r="J451" s="79">
        <f t="shared" si="194"/>
        <v>82.95610666666667</v>
      </c>
      <c r="K451" s="79">
        <f t="shared" si="202"/>
        <v>0.65513229999999989</v>
      </c>
      <c r="L451" s="1"/>
    </row>
    <row r="452" spans="1:12" x14ac:dyDescent="0.25">
      <c r="A452">
        <f t="shared" si="184"/>
        <v>3</v>
      </c>
      <c r="B452" s="74">
        <v>441</v>
      </c>
      <c r="C452" s="5">
        <v>43915</v>
      </c>
      <c r="D452" s="2">
        <v>78.849299999999999</v>
      </c>
      <c r="E452" s="2">
        <v>85.425299999999993</v>
      </c>
      <c r="F452" s="2">
        <v>0.71205399999999996</v>
      </c>
      <c r="G452" s="1">
        <v>1</v>
      </c>
      <c r="H452" s="1">
        <v>1</v>
      </c>
      <c r="I452" s="79">
        <f t="shared" si="201"/>
        <v>72.216843999999995</v>
      </c>
      <c r="J452" s="79">
        <f t="shared" si="194"/>
        <v>83.594966666666679</v>
      </c>
      <c r="K452" s="79">
        <f t="shared" si="202"/>
        <v>0.65966773333333317</v>
      </c>
      <c r="L452" s="1"/>
    </row>
    <row r="453" spans="1:12" x14ac:dyDescent="0.25">
      <c r="A453">
        <f t="shared" si="184"/>
        <v>4</v>
      </c>
      <c r="B453" s="74">
        <v>442</v>
      </c>
      <c r="C453" s="5">
        <v>43916</v>
      </c>
      <c r="D453" s="2">
        <v>77.7928</v>
      </c>
      <c r="E453" s="2">
        <v>84.148499999999999</v>
      </c>
      <c r="F453" s="2">
        <v>0.69753699999999996</v>
      </c>
      <c r="G453" s="1">
        <v>1</v>
      </c>
      <c r="H453" s="1">
        <v>1</v>
      </c>
      <c r="I453" s="79">
        <f t="shared" si="201"/>
        <v>72.648920000000004</v>
      </c>
      <c r="J453" s="79">
        <f t="shared" si="194"/>
        <v>83.747613333333348</v>
      </c>
      <c r="K453" s="79">
        <f t="shared" si="202"/>
        <v>0.66371926666666647</v>
      </c>
      <c r="L453" s="1"/>
    </row>
    <row r="454" spans="1:12" x14ac:dyDescent="0.25">
      <c r="A454">
        <f t="shared" ref="A454:A517" si="215">WEEKDAY(C454,2)</f>
        <v>5</v>
      </c>
      <c r="B454" s="74">
        <v>443</v>
      </c>
      <c r="C454" s="5">
        <v>43917</v>
      </c>
      <c r="D454" s="2">
        <v>78.722300000000004</v>
      </c>
      <c r="E454" s="2">
        <v>85.964799999999997</v>
      </c>
      <c r="F454" s="2">
        <v>0.71322600000000003</v>
      </c>
      <c r="G454" s="1">
        <v>1</v>
      </c>
      <c r="H454" s="1">
        <v>1</v>
      </c>
      <c r="I454" s="79">
        <f t="shared" si="201"/>
        <v>73.118175999999991</v>
      </c>
      <c r="J454" s="79">
        <f t="shared" si="194"/>
        <v>84.077219999999997</v>
      </c>
      <c r="K454" s="79">
        <f t="shared" si="202"/>
        <v>0.66792796666666654</v>
      </c>
      <c r="L454" s="1"/>
    </row>
    <row r="455" spans="1:12" x14ac:dyDescent="0.25">
      <c r="A455">
        <f t="shared" si="215"/>
        <v>6</v>
      </c>
      <c r="B455" s="74">
        <v>444</v>
      </c>
      <c r="C455" s="5">
        <v>43918</v>
      </c>
      <c r="D455" s="2">
        <v>77.732500000000002</v>
      </c>
      <c r="E455" s="2">
        <v>85.738900000000001</v>
      </c>
      <c r="F455" s="2">
        <v>0.71402699999999997</v>
      </c>
      <c r="G455" s="1">
        <v>1</v>
      </c>
      <c r="H455" s="1">
        <v>1</v>
      </c>
      <c r="I455" s="79">
        <f t="shared" si="201"/>
        <v>73.574380000000005</v>
      </c>
      <c r="J455" s="79">
        <f t="shared" si="194"/>
        <v>84.215920000000011</v>
      </c>
      <c r="K455" s="79">
        <f t="shared" si="202"/>
        <v>0.67194426666666662</v>
      </c>
      <c r="L455" s="1"/>
    </row>
    <row r="456" spans="1:12" x14ac:dyDescent="0.25">
      <c r="A456">
        <f t="shared" si="215"/>
        <v>7</v>
      </c>
      <c r="B456" s="74">
        <v>445</v>
      </c>
      <c r="C456" s="5">
        <v>43919</v>
      </c>
      <c r="D456" s="2">
        <f t="shared" ref="D456:D464" si="216">D455</f>
        <v>77.732500000000002</v>
      </c>
      <c r="E456" s="2">
        <f t="shared" ref="E456:E464" si="217">E455</f>
        <v>85.738900000000001</v>
      </c>
      <c r="F456" s="2">
        <f t="shared" ref="F456:F464" si="218">F455</f>
        <v>0.71402699999999997</v>
      </c>
      <c r="G456" s="1">
        <v>1</v>
      </c>
      <c r="H456" s="1">
        <v>0</v>
      </c>
      <c r="I456" s="79">
        <f t="shared" si="201"/>
        <v>74.025932000000012</v>
      </c>
      <c r="J456" s="79">
        <f t="shared" si="194"/>
        <v>84.47444666666668</v>
      </c>
      <c r="K456" s="79">
        <f t="shared" si="202"/>
        <v>0.67586433333333329</v>
      </c>
      <c r="L456" s="1"/>
    </row>
    <row r="457" spans="1:12" x14ac:dyDescent="0.25">
      <c r="A457">
        <f t="shared" si="215"/>
        <v>1</v>
      </c>
      <c r="B457" s="74">
        <v>446</v>
      </c>
      <c r="C457" s="5">
        <v>43920</v>
      </c>
      <c r="D457" s="2">
        <f t="shared" si="216"/>
        <v>77.732500000000002</v>
      </c>
      <c r="E457" s="2">
        <f t="shared" si="217"/>
        <v>85.738900000000001</v>
      </c>
      <c r="F457" s="2">
        <f t="shared" si="218"/>
        <v>0.71402699999999997</v>
      </c>
      <c r="G457" s="1">
        <v>1</v>
      </c>
      <c r="H457" s="1">
        <v>0</v>
      </c>
      <c r="I457" s="79">
        <f t="shared" si="201"/>
        <v>74.492096000000004</v>
      </c>
      <c r="J457" s="79">
        <f t="shared" si="194"/>
        <v>84.732973333333348</v>
      </c>
      <c r="K457" s="79">
        <f t="shared" si="202"/>
        <v>0.67915143333333328</v>
      </c>
      <c r="L457" s="1"/>
    </row>
    <row r="458" spans="1:12" x14ac:dyDescent="0.25">
      <c r="A458">
        <f t="shared" si="215"/>
        <v>2</v>
      </c>
      <c r="B458" s="74">
        <v>447</v>
      </c>
      <c r="C458" s="5">
        <v>43921</v>
      </c>
      <c r="D458" s="2">
        <f t="shared" si="216"/>
        <v>77.732500000000002</v>
      </c>
      <c r="E458" s="2">
        <f t="shared" si="217"/>
        <v>85.738900000000001</v>
      </c>
      <c r="F458" s="2">
        <f t="shared" si="218"/>
        <v>0.71402699999999997</v>
      </c>
      <c r="G458" s="1">
        <v>1</v>
      </c>
      <c r="H458" s="1">
        <v>0</v>
      </c>
      <c r="I458" s="79">
        <f t="shared" si="201"/>
        <v>74.953980000000016</v>
      </c>
      <c r="J458" s="79">
        <f t="shared" si="194"/>
        <v>84.991500000000016</v>
      </c>
      <c r="K458" s="79">
        <f t="shared" si="202"/>
        <v>0.68243853333333349</v>
      </c>
      <c r="L458" s="1"/>
    </row>
    <row r="459" spans="1:12" x14ac:dyDescent="0.25">
      <c r="A459">
        <f t="shared" si="215"/>
        <v>3</v>
      </c>
      <c r="B459" s="74">
        <v>448</v>
      </c>
      <c r="C459" s="5">
        <v>43922</v>
      </c>
      <c r="D459" s="2">
        <f t="shared" si="216"/>
        <v>77.732500000000002</v>
      </c>
      <c r="E459" s="2">
        <f t="shared" si="217"/>
        <v>85.738900000000001</v>
      </c>
      <c r="F459" s="2">
        <f t="shared" si="218"/>
        <v>0.71402699999999997</v>
      </c>
      <c r="G459" s="1">
        <v>1</v>
      </c>
      <c r="H459" s="1">
        <v>0</v>
      </c>
      <c r="I459" s="79">
        <f t="shared" si="201"/>
        <v>75.362580000000023</v>
      </c>
      <c r="J459" s="79">
        <f t="shared" si="194"/>
        <v>85.19095333333334</v>
      </c>
      <c r="K459" s="79">
        <f t="shared" si="202"/>
        <v>0.68572563333333347</v>
      </c>
      <c r="L459" s="1"/>
    </row>
    <row r="460" spans="1:12" x14ac:dyDescent="0.25">
      <c r="A460">
        <f t="shared" si="215"/>
        <v>4</v>
      </c>
      <c r="B460" s="74">
        <v>449</v>
      </c>
      <c r="C460" s="5">
        <v>43923</v>
      </c>
      <c r="D460" s="2">
        <f t="shared" si="216"/>
        <v>77.732500000000002</v>
      </c>
      <c r="E460" s="2">
        <f t="shared" si="217"/>
        <v>85.738900000000001</v>
      </c>
      <c r="F460" s="2">
        <f t="shared" si="218"/>
        <v>0.71402699999999997</v>
      </c>
      <c r="G460" s="1">
        <v>1</v>
      </c>
      <c r="H460" s="1">
        <v>0</v>
      </c>
      <c r="I460" s="79">
        <f t="shared" si="201"/>
        <v>75.771180000000015</v>
      </c>
      <c r="J460" s="79">
        <f t="shared" si="194"/>
        <v>85.419840000000022</v>
      </c>
      <c r="K460" s="79">
        <f t="shared" si="202"/>
        <v>0.68909580000000026</v>
      </c>
      <c r="L460" s="1"/>
    </row>
    <row r="461" spans="1:12" x14ac:dyDescent="0.25">
      <c r="A461">
        <f t="shared" si="215"/>
        <v>5</v>
      </c>
      <c r="B461" s="74">
        <v>450</v>
      </c>
      <c r="C461" s="5">
        <v>43924</v>
      </c>
      <c r="D461" s="2">
        <f t="shared" si="216"/>
        <v>77.732500000000002</v>
      </c>
      <c r="E461" s="2">
        <f t="shared" si="217"/>
        <v>85.738900000000001</v>
      </c>
      <c r="F461" s="2">
        <f t="shared" si="218"/>
        <v>0.71402699999999997</v>
      </c>
      <c r="G461" s="1">
        <v>1</v>
      </c>
      <c r="H461" s="1">
        <v>0</v>
      </c>
      <c r="I461" s="79">
        <f t="shared" si="201"/>
        <v>76.179780000000008</v>
      </c>
      <c r="J461" s="79">
        <f t="shared" si="194"/>
        <v>85.476560000000021</v>
      </c>
      <c r="K461" s="79">
        <f t="shared" si="202"/>
        <v>0.69239223333333355</v>
      </c>
      <c r="L461" s="1"/>
    </row>
    <row r="462" spans="1:12" x14ac:dyDescent="0.25">
      <c r="A462">
        <f t="shared" si="215"/>
        <v>6</v>
      </c>
      <c r="B462" s="74">
        <v>451</v>
      </c>
      <c r="C462" s="5">
        <v>43925</v>
      </c>
      <c r="D462" s="2">
        <f t="shared" si="216"/>
        <v>77.732500000000002</v>
      </c>
      <c r="E462" s="2">
        <f t="shared" si="217"/>
        <v>85.738900000000001</v>
      </c>
      <c r="F462" s="2">
        <f t="shared" si="218"/>
        <v>0.71402699999999997</v>
      </c>
      <c r="G462" s="1">
        <v>1</v>
      </c>
      <c r="H462" s="1">
        <v>0</v>
      </c>
      <c r="I462" s="79">
        <f t="shared" si="201"/>
        <v>76.588380000000029</v>
      </c>
      <c r="J462" s="79">
        <f t="shared" si="194"/>
        <v>85.374693333333369</v>
      </c>
      <c r="K462" s="79">
        <f t="shared" si="202"/>
        <v>0.69568940000000035</v>
      </c>
      <c r="L462" s="1"/>
    </row>
    <row r="463" spans="1:12" x14ac:dyDescent="0.25">
      <c r="A463">
        <f t="shared" si="215"/>
        <v>7</v>
      </c>
      <c r="B463" s="74">
        <v>452</v>
      </c>
      <c r="C463" s="5">
        <v>43926</v>
      </c>
      <c r="D463" s="2">
        <f t="shared" si="216"/>
        <v>77.732500000000002</v>
      </c>
      <c r="E463" s="2">
        <f t="shared" si="217"/>
        <v>85.738900000000001</v>
      </c>
      <c r="F463" s="2">
        <f t="shared" si="218"/>
        <v>0.71402699999999997</v>
      </c>
      <c r="G463" s="1">
        <v>1</v>
      </c>
      <c r="H463" s="1">
        <v>0</v>
      </c>
      <c r="I463" s="79">
        <f t="shared" si="201"/>
        <v>76.816848000000022</v>
      </c>
      <c r="J463" s="79">
        <f t="shared" si="194"/>
        <v>85.480273333333358</v>
      </c>
      <c r="K463" s="79">
        <f t="shared" si="202"/>
        <v>0.69892273333333355</v>
      </c>
      <c r="L463" s="1"/>
    </row>
    <row r="464" spans="1:12" x14ac:dyDescent="0.25">
      <c r="A464">
        <f t="shared" si="215"/>
        <v>1</v>
      </c>
      <c r="B464" s="74">
        <v>453</v>
      </c>
      <c r="C464" s="5">
        <v>43927</v>
      </c>
      <c r="D464" s="2">
        <f t="shared" si="216"/>
        <v>77.732500000000002</v>
      </c>
      <c r="E464" s="2">
        <f t="shared" si="217"/>
        <v>85.738900000000001</v>
      </c>
      <c r="F464" s="2">
        <f t="shared" si="218"/>
        <v>0.71402699999999997</v>
      </c>
      <c r="G464" s="1">
        <v>1</v>
      </c>
      <c r="H464" s="1">
        <v>0</v>
      </c>
      <c r="I464" s="79">
        <f t="shared" si="201"/>
        <v>77.067268000000027</v>
      </c>
      <c r="J464" s="79">
        <f t="shared" si="194"/>
        <v>85.585853333333361</v>
      </c>
      <c r="K464" s="79">
        <f t="shared" si="202"/>
        <v>0.70146463333333364</v>
      </c>
      <c r="L464" s="1"/>
    </row>
    <row r="465" spans="1:12" x14ac:dyDescent="0.25">
      <c r="A465">
        <f t="shared" si="215"/>
        <v>2</v>
      </c>
      <c r="B465" s="74">
        <v>454</v>
      </c>
      <c r="C465" s="5">
        <v>43928</v>
      </c>
      <c r="D465" s="2">
        <v>76.407399999999996</v>
      </c>
      <c r="E465" s="2">
        <v>82.634600000000006</v>
      </c>
      <c r="F465" s="2">
        <v>0.70024699999999995</v>
      </c>
      <c r="G465" s="1">
        <v>1</v>
      </c>
      <c r="H465" s="1">
        <v>1</v>
      </c>
      <c r="I465" s="79">
        <f t="shared" si="201"/>
        <v>77.162468000000032</v>
      </c>
      <c r="J465" s="79">
        <f t="shared" si="194"/>
        <v>85.484480000000033</v>
      </c>
      <c r="K465" s="79">
        <f t="shared" si="202"/>
        <v>0.70354720000000037</v>
      </c>
      <c r="L465" s="1"/>
    </row>
    <row r="466" spans="1:12" x14ac:dyDescent="0.25">
      <c r="A466">
        <f t="shared" si="215"/>
        <v>3</v>
      </c>
      <c r="B466" s="74">
        <v>455</v>
      </c>
      <c r="C466" s="5">
        <v>43929</v>
      </c>
      <c r="D466" s="2">
        <v>75.454999999999998</v>
      </c>
      <c r="E466" s="2">
        <v>82.012</v>
      </c>
      <c r="F466" s="2">
        <v>0.693106</v>
      </c>
      <c r="G466" s="1">
        <v>1</v>
      </c>
      <c r="H466" s="1">
        <v>1</v>
      </c>
      <c r="I466" s="79">
        <f t="shared" si="201"/>
        <v>77.253140000000016</v>
      </c>
      <c r="J466" s="79">
        <f t="shared" si="194"/>
        <v>85.171613333333369</v>
      </c>
      <c r="K466" s="79">
        <f t="shared" si="202"/>
        <v>0.7053917333333336</v>
      </c>
      <c r="L466" s="1"/>
    </row>
    <row r="467" spans="1:12" x14ac:dyDescent="0.25">
      <c r="A467">
        <f t="shared" si="215"/>
        <v>4</v>
      </c>
      <c r="B467" s="74">
        <v>456</v>
      </c>
      <c r="C467" s="5">
        <v>43930</v>
      </c>
      <c r="D467" s="2">
        <v>75.749899999999997</v>
      </c>
      <c r="E467" s="2">
        <v>82.234099999999998</v>
      </c>
      <c r="F467" s="2">
        <v>0.69639099999999998</v>
      </c>
      <c r="G467" s="1">
        <v>1</v>
      </c>
      <c r="H467" s="1">
        <v>1</v>
      </c>
      <c r="I467" s="79">
        <f t="shared" si="201"/>
        <v>77.355608000000018</v>
      </c>
      <c r="J467" s="79">
        <f t="shared" si="194"/>
        <v>84.95886666666668</v>
      </c>
      <c r="K467" s="79">
        <f t="shared" si="202"/>
        <v>0.70734576666666682</v>
      </c>
      <c r="L467" s="1"/>
    </row>
    <row r="468" spans="1:12" x14ac:dyDescent="0.25">
      <c r="A468">
        <f t="shared" si="215"/>
        <v>5</v>
      </c>
      <c r="B468" s="74">
        <v>457</v>
      </c>
      <c r="C468" s="5">
        <v>43931</v>
      </c>
      <c r="D468" s="2">
        <v>74.605000000000004</v>
      </c>
      <c r="E468" s="2">
        <v>81.088200000000001</v>
      </c>
      <c r="F468" s="2">
        <v>0.68504699999999996</v>
      </c>
      <c r="G468" s="1">
        <v>1</v>
      </c>
      <c r="H468" s="1">
        <v>1</v>
      </c>
      <c r="I468" s="79">
        <f t="shared" si="201"/>
        <v>77.412280000000024</v>
      </c>
      <c r="J468" s="79">
        <f t="shared" si="194"/>
        <v>84.75484666666668</v>
      </c>
      <c r="K468" s="79">
        <f t="shared" si="202"/>
        <v>0.70715573333333348</v>
      </c>
      <c r="L468" s="1"/>
    </row>
    <row r="469" spans="1:12" x14ac:dyDescent="0.25">
      <c r="A469">
        <f t="shared" si="215"/>
        <v>6</v>
      </c>
      <c r="B469" s="74">
        <v>458</v>
      </c>
      <c r="C469" s="5">
        <v>43932</v>
      </c>
      <c r="D469" s="2">
        <v>73.751499999999993</v>
      </c>
      <c r="E469" s="2">
        <v>80.735799999999998</v>
      </c>
      <c r="F469" s="2">
        <v>0.68045900000000004</v>
      </c>
      <c r="G469" s="1">
        <v>1</v>
      </c>
      <c r="H469" s="1">
        <v>1</v>
      </c>
      <c r="I469" s="79">
        <f t="shared" si="201"/>
        <v>77.397292000000022</v>
      </c>
      <c r="J469" s="79">
        <f t="shared" si="194"/>
        <v>84.406246666666661</v>
      </c>
      <c r="K469" s="79">
        <f t="shared" si="202"/>
        <v>0.70713630000000005</v>
      </c>
      <c r="L469" s="1"/>
    </row>
    <row r="470" spans="1:12" x14ac:dyDescent="0.25">
      <c r="A470">
        <f t="shared" si="215"/>
        <v>7</v>
      </c>
      <c r="B470" s="74">
        <v>459</v>
      </c>
      <c r="C470" s="5">
        <v>43933</v>
      </c>
      <c r="D470" s="2">
        <f t="shared" ref="D470:D471" si="219">D469</f>
        <v>73.751499999999993</v>
      </c>
      <c r="E470" s="2">
        <f t="shared" ref="E470:E471" si="220">E469</f>
        <v>80.735799999999998</v>
      </c>
      <c r="F470" s="2">
        <f t="shared" ref="F470:F471" si="221">F469</f>
        <v>0.68045900000000004</v>
      </c>
      <c r="G470" s="1">
        <v>1</v>
      </c>
      <c r="H470" s="1">
        <v>0</v>
      </c>
      <c r="I470" s="79">
        <f t="shared" si="201"/>
        <v>77.391768000000013</v>
      </c>
      <c r="J470" s="79">
        <f t="shared" si="194"/>
        <v>84.072706666666662</v>
      </c>
      <c r="K470" s="79">
        <f t="shared" si="202"/>
        <v>0.70601026666666666</v>
      </c>
      <c r="L470" s="1"/>
    </row>
    <row r="471" spans="1:12" x14ac:dyDescent="0.25">
      <c r="A471">
        <f t="shared" si="215"/>
        <v>1</v>
      </c>
      <c r="B471" s="74">
        <v>460</v>
      </c>
      <c r="C471" s="5">
        <v>43934</v>
      </c>
      <c r="D471" s="2">
        <f t="shared" si="219"/>
        <v>73.751499999999993</v>
      </c>
      <c r="E471" s="2">
        <f t="shared" si="220"/>
        <v>80.735799999999998</v>
      </c>
      <c r="F471" s="2">
        <f t="shared" si="221"/>
        <v>0.68045900000000004</v>
      </c>
      <c r="G471" s="1">
        <v>1</v>
      </c>
      <c r="H471" s="1">
        <v>0</v>
      </c>
      <c r="I471" s="79">
        <f t="shared" si="201"/>
        <v>77.253304000000014</v>
      </c>
      <c r="J471" s="79">
        <f t="shared" si="194"/>
        <v>83.739166666666662</v>
      </c>
      <c r="K471" s="79">
        <f t="shared" si="202"/>
        <v>0.70568249999999988</v>
      </c>
      <c r="L471" s="1"/>
    </row>
    <row r="472" spans="1:12" x14ac:dyDescent="0.25">
      <c r="A472">
        <f t="shared" si="215"/>
        <v>2</v>
      </c>
      <c r="B472" s="74">
        <v>461</v>
      </c>
      <c r="C472" s="5">
        <v>43935</v>
      </c>
      <c r="D472" s="2">
        <v>73.524500000000003</v>
      </c>
      <c r="E472" s="2">
        <v>80.538700000000006</v>
      </c>
      <c r="F472" s="2">
        <v>0.68087699999999995</v>
      </c>
      <c r="G472" s="1">
        <v>1</v>
      </c>
      <c r="H472" s="1">
        <v>1</v>
      </c>
      <c r="I472" s="79">
        <f t="shared" si="201"/>
        <v>76.988004000000004</v>
      </c>
      <c r="J472" s="79">
        <f t="shared" si="194"/>
        <v>83.39248666666667</v>
      </c>
      <c r="K472" s="79">
        <f t="shared" si="202"/>
        <v>0.70536866666666642</v>
      </c>
      <c r="L472" s="1"/>
    </row>
    <row r="473" spans="1:12" x14ac:dyDescent="0.25">
      <c r="A473">
        <f t="shared" si="215"/>
        <v>3</v>
      </c>
      <c r="B473" s="74">
        <v>462</v>
      </c>
      <c r="C473" s="5">
        <v>43936</v>
      </c>
      <c r="D473" s="2">
        <v>73.314999999999998</v>
      </c>
      <c r="E473" s="2">
        <v>80.118600000000001</v>
      </c>
      <c r="F473" s="2">
        <v>0.68142999999999998</v>
      </c>
      <c r="G473" s="1">
        <v>1</v>
      </c>
      <c r="H473" s="1">
        <v>1</v>
      </c>
      <c r="I473" s="79">
        <f t="shared" si="201"/>
        <v>76.798832000000004</v>
      </c>
      <c r="J473" s="79">
        <f t="shared" si="194"/>
        <v>83.017800000000008</v>
      </c>
      <c r="K473" s="79">
        <f t="shared" si="202"/>
        <v>0.70507326666666637</v>
      </c>
      <c r="L473" s="1"/>
    </row>
    <row r="474" spans="1:12" x14ac:dyDescent="0.25">
      <c r="A474">
        <f t="shared" si="215"/>
        <v>4</v>
      </c>
      <c r="B474" s="74">
        <v>463</v>
      </c>
      <c r="C474" s="5">
        <v>43937</v>
      </c>
      <c r="D474" s="2">
        <v>73.714500000000001</v>
      </c>
      <c r="E474" s="2">
        <v>80.673100000000005</v>
      </c>
      <c r="F474" s="2">
        <v>0.68664199999999997</v>
      </c>
      <c r="G474" s="1">
        <v>1</v>
      </c>
      <c r="H474" s="1">
        <v>1</v>
      </c>
      <c r="I474" s="79">
        <f t="shared" si="201"/>
        <v>76.625640000000018</v>
      </c>
      <c r="J474" s="79">
        <f t="shared" si="194"/>
        <v>82.680080000000018</v>
      </c>
      <c r="K474" s="79">
        <f t="shared" si="202"/>
        <v>0.70469839999999973</v>
      </c>
      <c r="L474" s="1"/>
    </row>
    <row r="475" spans="1:12" x14ac:dyDescent="0.25">
      <c r="A475">
        <f t="shared" si="215"/>
        <v>5</v>
      </c>
      <c r="B475" s="74">
        <v>464</v>
      </c>
      <c r="C475" s="5">
        <v>43938</v>
      </c>
      <c r="D475" s="2">
        <v>74.7119</v>
      </c>
      <c r="E475" s="2">
        <v>81.2791</v>
      </c>
      <c r="F475" s="2">
        <v>0.69328500000000004</v>
      </c>
      <c r="G475" s="1">
        <v>1</v>
      </c>
      <c r="H475" s="1">
        <v>1</v>
      </c>
      <c r="I475" s="79">
        <f t="shared" si="201"/>
        <v>76.492344000000003</v>
      </c>
      <c r="J475" s="79">
        <f t="shared" ref="J475:J538" si="222">AVERAGE(E461:E475)</f>
        <v>82.382760000000005</v>
      </c>
      <c r="K475" s="79">
        <f t="shared" si="202"/>
        <v>0.70473216666666638</v>
      </c>
      <c r="L475" s="1"/>
    </row>
    <row r="476" spans="1:12" x14ac:dyDescent="0.25">
      <c r="A476">
        <f t="shared" si="215"/>
        <v>6</v>
      </c>
      <c r="B476" s="74">
        <v>465</v>
      </c>
      <c r="C476" s="5">
        <v>43939</v>
      </c>
      <c r="D476" s="2">
        <v>73.944100000000006</v>
      </c>
      <c r="E476" s="2">
        <v>80.111000000000004</v>
      </c>
      <c r="F476" s="2">
        <v>0.68558799999999998</v>
      </c>
      <c r="G476" s="1">
        <v>1</v>
      </c>
      <c r="H476" s="1">
        <v>1</v>
      </c>
      <c r="I476" s="79">
        <f t="shared" si="201"/>
        <v>76.214848000000003</v>
      </c>
      <c r="J476" s="79">
        <f t="shared" si="222"/>
        <v>82.007566666666676</v>
      </c>
      <c r="K476" s="79">
        <f t="shared" si="202"/>
        <v>0.70360623333333305</v>
      </c>
      <c r="L476" s="1"/>
    </row>
    <row r="477" spans="1:12" x14ac:dyDescent="0.25">
      <c r="A477">
        <f t="shared" si="215"/>
        <v>7</v>
      </c>
      <c r="B477" s="74">
        <v>466</v>
      </c>
      <c r="C477" s="5">
        <v>43940</v>
      </c>
      <c r="D477" s="2">
        <f t="shared" ref="D477:D478" si="223">D476</f>
        <v>73.944100000000006</v>
      </c>
      <c r="E477" s="2">
        <f t="shared" ref="E477:E478" si="224">E476</f>
        <v>80.111000000000004</v>
      </c>
      <c r="F477" s="2">
        <f t="shared" ref="F477:F478" si="225">F476</f>
        <v>0.68558799999999998</v>
      </c>
      <c r="G477" s="1">
        <v>1</v>
      </c>
      <c r="H477" s="1">
        <v>0</v>
      </c>
      <c r="I477" s="79">
        <f t="shared" si="201"/>
        <v>76.018640000000005</v>
      </c>
      <c r="J477" s="79">
        <f t="shared" si="222"/>
        <v>81.632373333333362</v>
      </c>
      <c r="K477" s="79">
        <f t="shared" si="202"/>
        <v>0.70194406666666642</v>
      </c>
      <c r="L477" s="1"/>
    </row>
    <row r="478" spans="1:12" x14ac:dyDescent="0.25">
      <c r="A478">
        <f t="shared" si="215"/>
        <v>1</v>
      </c>
      <c r="B478" s="74">
        <v>467</v>
      </c>
      <c r="C478" s="5">
        <v>43941</v>
      </c>
      <c r="D478" s="2">
        <f t="shared" si="223"/>
        <v>73.944100000000006</v>
      </c>
      <c r="E478" s="2">
        <f t="shared" si="224"/>
        <v>80.111000000000004</v>
      </c>
      <c r="F478" s="2">
        <f t="shared" si="225"/>
        <v>0.68558799999999998</v>
      </c>
      <c r="G478" s="1">
        <v>1</v>
      </c>
      <c r="H478" s="1">
        <v>0</v>
      </c>
      <c r="I478" s="79">
        <f t="shared" si="201"/>
        <v>75.864691999999991</v>
      </c>
      <c r="J478" s="79">
        <f t="shared" si="222"/>
        <v>81.25718000000002</v>
      </c>
      <c r="K478" s="79">
        <f t="shared" si="202"/>
        <v>0.70110953333333315</v>
      </c>
      <c r="L478" s="1"/>
    </row>
    <row r="479" spans="1:12" x14ac:dyDescent="0.25">
      <c r="A479">
        <f t="shared" si="215"/>
        <v>2</v>
      </c>
      <c r="B479" s="74">
        <v>468</v>
      </c>
      <c r="C479" s="5">
        <v>43942</v>
      </c>
      <c r="D479" s="2">
        <v>74.665700000000001</v>
      </c>
      <c r="E479" s="2">
        <v>81.101900000000001</v>
      </c>
      <c r="F479" s="2">
        <v>0.69288899999999998</v>
      </c>
      <c r="G479" s="1">
        <v>1</v>
      </c>
      <c r="H479" s="1">
        <v>1</v>
      </c>
      <c r="I479" s="79">
        <f t="shared" si="201"/>
        <v>75.702427999999998</v>
      </c>
      <c r="J479" s="79">
        <f t="shared" si="222"/>
        <v>80.948046666666656</v>
      </c>
      <c r="K479" s="79">
        <f t="shared" si="202"/>
        <v>0.70051836666666667</v>
      </c>
      <c r="L479" s="1"/>
    </row>
    <row r="480" spans="1:12" x14ac:dyDescent="0.25">
      <c r="A480">
        <f t="shared" si="215"/>
        <v>3</v>
      </c>
      <c r="B480" s="74">
        <v>469</v>
      </c>
      <c r="C480" s="5">
        <v>43943</v>
      </c>
      <c r="D480" s="2">
        <v>76.256200000000007</v>
      </c>
      <c r="E480" s="2">
        <v>82.616</v>
      </c>
      <c r="F480" s="2">
        <v>0.71018599999999998</v>
      </c>
      <c r="G480" s="1">
        <v>1</v>
      </c>
      <c r="H480" s="1">
        <v>1</v>
      </c>
      <c r="I480" s="79">
        <f t="shared" si="201"/>
        <v>75.643376000000004</v>
      </c>
      <c r="J480" s="79">
        <f t="shared" si="222"/>
        <v>80.94680666666666</v>
      </c>
      <c r="K480" s="79">
        <f t="shared" si="202"/>
        <v>0.70050376666666658</v>
      </c>
      <c r="L480" s="1"/>
    </row>
    <row r="481" spans="1:12" x14ac:dyDescent="0.25">
      <c r="A481">
        <f t="shared" si="215"/>
        <v>4</v>
      </c>
      <c r="B481" s="74">
        <v>470</v>
      </c>
      <c r="C481" s="5">
        <v>43944</v>
      </c>
      <c r="D481" s="2">
        <v>77.041600000000003</v>
      </c>
      <c r="E481" s="2">
        <v>83.682599999999994</v>
      </c>
      <c r="F481" s="2">
        <v>0.71556799999999998</v>
      </c>
      <c r="G481" s="1">
        <v>1</v>
      </c>
      <c r="H481" s="1">
        <v>1</v>
      </c>
      <c r="I481" s="79">
        <f t="shared" si="201"/>
        <v>75.615740000000002</v>
      </c>
      <c r="J481" s="79">
        <f t="shared" si="222"/>
        <v>81.058179999999993</v>
      </c>
      <c r="K481" s="79">
        <f t="shared" si="202"/>
        <v>0.69989653333333346</v>
      </c>
      <c r="L481" s="1"/>
    </row>
    <row r="482" spans="1:12" x14ac:dyDescent="0.25">
      <c r="A482">
        <f t="shared" si="215"/>
        <v>5</v>
      </c>
      <c r="B482" s="74">
        <v>471</v>
      </c>
      <c r="C482" s="5">
        <v>43945</v>
      </c>
      <c r="D482" s="2">
        <v>75.129000000000005</v>
      </c>
      <c r="E482" s="2">
        <v>81.146799999999999</v>
      </c>
      <c r="F482" s="2">
        <v>0.69806299999999999</v>
      </c>
      <c r="G482" s="1">
        <v>1</v>
      </c>
      <c r="H482" s="1">
        <v>1</v>
      </c>
      <c r="I482" s="79">
        <f t="shared" si="201"/>
        <v>75.511600000000001</v>
      </c>
      <c r="J482" s="79">
        <f t="shared" si="222"/>
        <v>80.98569333333333</v>
      </c>
      <c r="K482" s="79">
        <f t="shared" si="202"/>
        <v>0.6994301666666668</v>
      </c>
      <c r="L482" s="1"/>
    </row>
    <row r="483" spans="1:12" x14ac:dyDescent="0.25">
      <c r="A483">
        <f t="shared" si="215"/>
        <v>6</v>
      </c>
      <c r="B483" s="74">
        <v>472</v>
      </c>
      <c r="C483" s="5">
        <v>43946</v>
      </c>
      <c r="D483" s="2">
        <v>74.716300000000004</v>
      </c>
      <c r="E483" s="2">
        <v>80.252799999999993</v>
      </c>
      <c r="F483" s="2">
        <v>0.69403499999999996</v>
      </c>
      <c r="G483" s="1">
        <v>1</v>
      </c>
      <c r="H483" s="1">
        <v>1</v>
      </c>
      <c r="I483" s="79">
        <f t="shared" si="201"/>
        <v>75.390951999999999</v>
      </c>
      <c r="J483" s="79">
        <f t="shared" si="222"/>
        <v>80.930000000000007</v>
      </c>
      <c r="K483" s="79">
        <f t="shared" si="202"/>
        <v>0.6993134333333334</v>
      </c>
      <c r="L483" s="1"/>
    </row>
    <row r="484" spans="1:12" x14ac:dyDescent="0.25">
      <c r="A484">
        <f t="shared" si="215"/>
        <v>7</v>
      </c>
      <c r="B484" s="74">
        <v>473</v>
      </c>
      <c r="C484" s="5">
        <v>43947</v>
      </c>
      <c r="D484" s="2">
        <f t="shared" ref="D484:D485" si="226">D483</f>
        <v>74.716300000000004</v>
      </c>
      <c r="E484" s="2">
        <f t="shared" ref="E484:E485" si="227">E483</f>
        <v>80.252799999999993</v>
      </c>
      <c r="F484" s="2">
        <f t="shared" ref="F484:F485" si="228">F483</f>
        <v>0.69403499999999996</v>
      </c>
      <c r="G484" s="1">
        <v>1</v>
      </c>
      <c r="H484" s="1">
        <v>0</v>
      </c>
      <c r="I484" s="79">
        <f t="shared" si="201"/>
        <v>75.270303999999996</v>
      </c>
      <c r="J484" s="79">
        <f t="shared" si="222"/>
        <v>80.897799999999989</v>
      </c>
      <c r="K484" s="79">
        <f t="shared" si="202"/>
        <v>0.69867373333333338</v>
      </c>
      <c r="L484" s="1"/>
    </row>
    <row r="485" spans="1:12" x14ac:dyDescent="0.25">
      <c r="A485">
        <f t="shared" si="215"/>
        <v>1</v>
      </c>
      <c r="B485" s="74">
        <v>474</v>
      </c>
      <c r="C485" s="5">
        <v>43948</v>
      </c>
      <c r="D485" s="2">
        <f t="shared" si="226"/>
        <v>74.716300000000004</v>
      </c>
      <c r="E485" s="2">
        <f t="shared" si="227"/>
        <v>80.252799999999993</v>
      </c>
      <c r="F485" s="2">
        <f t="shared" si="228"/>
        <v>0.69403499999999996</v>
      </c>
      <c r="G485" s="1">
        <v>1</v>
      </c>
      <c r="H485" s="1">
        <v>0</v>
      </c>
      <c r="I485" s="79">
        <f t="shared" ref="I485:I548" si="229">AVERAGE(D461:D485)</f>
        <v>75.149655999999993</v>
      </c>
      <c r="J485" s="79">
        <f t="shared" si="222"/>
        <v>80.865600000000001</v>
      </c>
      <c r="K485" s="79">
        <f t="shared" si="202"/>
        <v>0.69800733333333342</v>
      </c>
      <c r="L485" s="1"/>
    </row>
    <row r="486" spans="1:12" x14ac:dyDescent="0.25">
      <c r="A486">
        <f t="shared" si="215"/>
        <v>2</v>
      </c>
      <c r="B486" s="74">
        <v>475</v>
      </c>
      <c r="C486" s="5">
        <v>43949</v>
      </c>
      <c r="D486" s="2">
        <v>74.495999999999995</v>
      </c>
      <c r="E486" s="2">
        <v>80.761099999999999</v>
      </c>
      <c r="F486" s="2">
        <v>0.69476300000000002</v>
      </c>
      <c r="G486" s="1">
        <v>1</v>
      </c>
      <c r="H486" s="1">
        <v>1</v>
      </c>
      <c r="I486" s="79">
        <f t="shared" si="229"/>
        <v>75.020195999999999</v>
      </c>
      <c r="J486" s="79">
        <f t="shared" si="222"/>
        <v>80.867286666666658</v>
      </c>
      <c r="K486" s="79">
        <f t="shared" si="202"/>
        <v>0.69736520000000013</v>
      </c>
      <c r="L486" s="1"/>
    </row>
    <row r="487" spans="1:12" x14ac:dyDescent="0.25">
      <c r="A487">
        <f t="shared" si="215"/>
        <v>3</v>
      </c>
      <c r="B487" s="74">
        <v>476</v>
      </c>
      <c r="C487" s="5">
        <v>43950</v>
      </c>
      <c r="D487" s="2">
        <v>74.570599999999999</v>
      </c>
      <c r="E487" s="2">
        <v>80.774900000000002</v>
      </c>
      <c r="F487" s="2">
        <v>0.69662900000000005</v>
      </c>
      <c r="G487" s="1">
        <v>1</v>
      </c>
      <c r="H487" s="1">
        <v>1</v>
      </c>
      <c r="I487" s="79">
        <f t="shared" si="229"/>
        <v>74.893720000000002</v>
      </c>
      <c r="J487" s="79">
        <f t="shared" si="222"/>
        <v>80.88303333333333</v>
      </c>
      <c r="K487" s="79">
        <f t="shared" si="202"/>
        <v>0.69678526666666651</v>
      </c>
      <c r="L487" s="1"/>
    </row>
    <row r="488" spans="1:12" x14ac:dyDescent="0.25">
      <c r="A488">
        <f t="shared" si="215"/>
        <v>4</v>
      </c>
      <c r="B488" s="74">
        <v>477</v>
      </c>
      <c r="C488" s="5">
        <v>43951</v>
      </c>
      <c r="D488" s="2">
        <v>73.689400000000006</v>
      </c>
      <c r="E488" s="2">
        <v>80.0488</v>
      </c>
      <c r="F488" s="2">
        <v>0.69214699999999996</v>
      </c>
      <c r="G488" s="1">
        <v>1</v>
      </c>
      <c r="H488" s="1">
        <v>1</v>
      </c>
      <c r="I488" s="79">
        <f t="shared" si="229"/>
        <v>74.731996000000009</v>
      </c>
      <c r="J488" s="79">
        <f t="shared" si="222"/>
        <v>80.878379999999979</v>
      </c>
      <c r="K488" s="79">
        <f t="shared" si="202"/>
        <v>0.69605593333333338</v>
      </c>
      <c r="L488" s="1"/>
    </row>
    <row r="489" spans="1:12" x14ac:dyDescent="0.25">
      <c r="A489">
        <f t="shared" si="215"/>
        <v>5</v>
      </c>
      <c r="B489" s="74">
        <v>478</v>
      </c>
      <c r="C489" s="5">
        <v>43952</v>
      </c>
      <c r="D489" s="2">
        <v>72.726299999999995</v>
      </c>
      <c r="E489" s="2">
        <v>79.118899999999996</v>
      </c>
      <c r="F489" s="2">
        <v>0.68198000000000003</v>
      </c>
      <c r="G489" s="1">
        <v>1</v>
      </c>
      <c r="H489" s="1">
        <v>1</v>
      </c>
      <c r="I489" s="79">
        <f t="shared" si="229"/>
        <v>74.531748000000007</v>
      </c>
      <c r="J489" s="79">
        <f t="shared" si="222"/>
        <v>80.77476666666665</v>
      </c>
      <c r="K489" s="79">
        <f t="shared" si="202"/>
        <v>0.69498769999999999</v>
      </c>
      <c r="L489" s="1"/>
    </row>
    <row r="490" spans="1:12" x14ac:dyDescent="0.25">
      <c r="A490">
        <f t="shared" si="215"/>
        <v>6</v>
      </c>
      <c r="B490" s="74">
        <v>479</v>
      </c>
      <c r="C490" s="5">
        <v>43953</v>
      </c>
      <c r="D490" s="2">
        <f t="shared" ref="D490:D494" si="230">D489</f>
        <v>72.726299999999995</v>
      </c>
      <c r="E490" s="2">
        <f t="shared" ref="E490:E494" si="231">E489</f>
        <v>79.118899999999996</v>
      </c>
      <c r="F490" s="2">
        <f t="shared" ref="F490:F494" si="232">F489</f>
        <v>0.68198000000000003</v>
      </c>
      <c r="G490" s="1">
        <v>1</v>
      </c>
      <c r="H490" s="1">
        <v>0</v>
      </c>
      <c r="I490" s="79">
        <f t="shared" si="229"/>
        <v>74.384504000000021</v>
      </c>
      <c r="J490" s="79">
        <f t="shared" si="222"/>
        <v>80.630753333333317</v>
      </c>
      <c r="K490" s="79">
        <f t="shared" ref="K490:K553" si="233">AVERAGE((F461:F490))</f>
        <v>0.6939194666666666</v>
      </c>
      <c r="L490" s="1"/>
    </row>
    <row r="491" spans="1:12" x14ac:dyDescent="0.25">
      <c r="A491">
        <f t="shared" si="215"/>
        <v>7</v>
      </c>
      <c r="B491" s="74">
        <v>480</v>
      </c>
      <c r="C491" s="5">
        <v>43954</v>
      </c>
      <c r="D491" s="2">
        <f t="shared" si="230"/>
        <v>72.726299999999995</v>
      </c>
      <c r="E491" s="2">
        <f t="shared" si="231"/>
        <v>79.118899999999996</v>
      </c>
      <c r="F491" s="2">
        <f t="shared" si="232"/>
        <v>0.68198000000000003</v>
      </c>
      <c r="G491" s="1">
        <v>1</v>
      </c>
      <c r="H491" s="1">
        <v>0</v>
      </c>
      <c r="I491" s="79">
        <f t="shared" si="229"/>
        <v>74.275356000000016</v>
      </c>
      <c r="J491" s="79">
        <f t="shared" si="222"/>
        <v>80.564613333333327</v>
      </c>
      <c r="K491" s="79">
        <f t="shared" si="233"/>
        <v>0.69285123333333309</v>
      </c>
      <c r="L491" s="1"/>
    </row>
    <row r="492" spans="1:12" x14ac:dyDescent="0.25">
      <c r="A492">
        <f t="shared" si="215"/>
        <v>1</v>
      </c>
      <c r="B492" s="74">
        <v>481</v>
      </c>
      <c r="C492" s="5">
        <v>43955</v>
      </c>
      <c r="D492" s="2">
        <f t="shared" si="230"/>
        <v>72.726299999999995</v>
      </c>
      <c r="E492" s="2">
        <f t="shared" si="231"/>
        <v>79.118899999999996</v>
      </c>
      <c r="F492" s="2">
        <f t="shared" si="232"/>
        <v>0.68198000000000003</v>
      </c>
      <c r="G492" s="1">
        <v>1</v>
      </c>
      <c r="H492" s="1">
        <v>0</v>
      </c>
      <c r="I492" s="79">
        <f t="shared" si="229"/>
        <v>74.154412000000022</v>
      </c>
      <c r="J492" s="79">
        <f t="shared" si="222"/>
        <v>80.498473333333322</v>
      </c>
      <c r="K492" s="79">
        <f t="shared" si="233"/>
        <v>0.6917829999999997</v>
      </c>
      <c r="L492" s="1"/>
    </row>
    <row r="493" spans="1:12" x14ac:dyDescent="0.25">
      <c r="A493">
        <f t="shared" si="215"/>
        <v>2</v>
      </c>
      <c r="B493" s="74">
        <v>482</v>
      </c>
      <c r="C493" s="5">
        <v>43956</v>
      </c>
      <c r="D493" s="2">
        <f t="shared" si="230"/>
        <v>72.726299999999995</v>
      </c>
      <c r="E493" s="2">
        <f t="shared" si="231"/>
        <v>79.118899999999996</v>
      </c>
      <c r="F493" s="2">
        <f t="shared" si="232"/>
        <v>0.68198000000000003</v>
      </c>
      <c r="G493" s="1">
        <v>1</v>
      </c>
      <c r="H493" s="1">
        <v>0</v>
      </c>
      <c r="I493" s="79">
        <f t="shared" si="229"/>
        <v>74.079264000000023</v>
      </c>
      <c r="J493" s="79">
        <f t="shared" si="222"/>
        <v>80.432333333333318</v>
      </c>
      <c r="K493" s="79">
        <f t="shared" si="233"/>
        <v>0.69071476666666631</v>
      </c>
      <c r="L493" s="1"/>
    </row>
    <row r="494" spans="1:12" x14ac:dyDescent="0.25">
      <c r="A494">
        <f t="shared" si="215"/>
        <v>3</v>
      </c>
      <c r="B494" s="74">
        <v>483</v>
      </c>
      <c r="C494" s="5">
        <v>43957</v>
      </c>
      <c r="D494" s="2">
        <f t="shared" si="230"/>
        <v>72.726299999999995</v>
      </c>
      <c r="E494" s="2">
        <f t="shared" si="231"/>
        <v>79.118899999999996</v>
      </c>
      <c r="F494" s="2">
        <f t="shared" si="232"/>
        <v>0.68198000000000003</v>
      </c>
      <c r="G494" s="1">
        <v>1</v>
      </c>
      <c r="H494" s="1">
        <v>0</v>
      </c>
      <c r="I494" s="79">
        <f t="shared" si="229"/>
        <v>74.038256000000018</v>
      </c>
      <c r="J494" s="79">
        <f t="shared" si="222"/>
        <v>80.300133333333321</v>
      </c>
      <c r="K494" s="79">
        <f t="shared" si="233"/>
        <v>0.68964653333333292</v>
      </c>
      <c r="L494" s="1"/>
    </row>
    <row r="495" spans="1:12" x14ac:dyDescent="0.25">
      <c r="A495">
        <f t="shared" si="215"/>
        <v>4</v>
      </c>
      <c r="B495" s="74">
        <v>484</v>
      </c>
      <c r="C495" s="5">
        <v>43958</v>
      </c>
      <c r="D495" s="2">
        <v>73.971900000000005</v>
      </c>
      <c r="E495" s="2">
        <v>80.059799999999996</v>
      </c>
      <c r="F495" s="2">
        <v>0.69532300000000002</v>
      </c>
      <c r="G495" s="1">
        <v>1</v>
      </c>
      <c r="H495" s="1">
        <v>1</v>
      </c>
      <c r="I495" s="79">
        <f t="shared" si="229"/>
        <v>74.047072000000028</v>
      </c>
      <c r="J495" s="79">
        <f t="shared" si="222"/>
        <v>80.129719999999978</v>
      </c>
      <c r="K495" s="79">
        <f t="shared" si="233"/>
        <v>0.68948239999999972</v>
      </c>
      <c r="L495" s="1"/>
    </row>
    <row r="496" spans="1:12" x14ac:dyDescent="0.25">
      <c r="A496">
        <f t="shared" si="215"/>
        <v>5</v>
      </c>
      <c r="B496" s="74">
        <v>485</v>
      </c>
      <c r="C496" s="5">
        <v>43959</v>
      </c>
      <c r="D496" s="2">
        <v>74.116900000000001</v>
      </c>
      <c r="E496" s="2">
        <v>80.061099999999996</v>
      </c>
      <c r="F496" s="2">
        <v>0.69658699999999996</v>
      </c>
      <c r="G496" s="1">
        <v>1</v>
      </c>
      <c r="H496" s="1">
        <v>1</v>
      </c>
      <c r="I496" s="79">
        <f t="shared" si="229"/>
        <v>74.061688000000018</v>
      </c>
      <c r="J496" s="79">
        <f t="shared" si="222"/>
        <v>79.88828666666663</v>
      </c>
      <c r="K496" s="79">
        <f t="shared" si="233"/>
        <v>0.68959843333333315</v>
      </c>
      <c r="L496" s="1"/>
    </row>
    <row r="497" spans="1:12" x14ac:dyDescent="0.25">
      <c r="A497">
        <f t="shared" si="215"/>
        <v>6</v>
      </c>
      <c r="B497" s="74">
        <v>486</v>
      </c>
      <c r="C497" s="5">
        <v>43960</v>
      </c>
      <c r="D497" s="2">
        <v>73.872500000000002</v>
      </c>
      <c r="E497" s="2">
        <v>80.003900000000002</v>
      </c>
      <c r="F497" s="2">
        <v>0.69481300000000001</v>
      </c>
      <c r="G497" s="1">
        <v>1</v>
      </c>
      <c r="H497" s="1">
        <v>1</v>
      </c>
      <c r="I497" s="79">
        <f t="shared" si="229"/>
        <v>74.075608000000017</v>
      </c>
      <c r="J497" s="79">
        <f t="shared" si="222"/>
        <v>79.812093333333294</v>
      </c>
      <c r="K497" s="79">
        <f t="shared" si="233"/>
        <v>0.68954583333333319</v>
      </c>
      <c r="L497" s="1"/>
    </row>
    <row r="498" spans="1:12" x14ac:dyDescent="0.25">
      <c r="A498">
        <f t="shared" si="215"/>
        <v>7</v>
      </c>
      <c r="B498" s="74">
        <v>487</v>
      </c>
      <c r="C498" s="5">
        <v>43961</v>
      </c>
      <c r="D498" s="2">
        <f t="shared" ref="D498:D500" si="234">D497</f>
        <v>73.872500000000002</v>
      </c>
      <c r="E498" s="2">
        <f t="shared" ref="E498:E500" si="235">E497</f>
        <v>80.003900000000002</v>
      </c>
      <c r="F498" s="2">
        <f t="shared" ref="F498:F500" si="236">F497</f>
        <v>0.69481300000000001</v>
      </c>
      <c r="G498" s="1">
        <v>1</v>
      </c>
      <c r="H498" s="1">
        <v>0</v>
      </c>
      <c r="I498" s="79">
        <f t="shared" si="229"/>
        <v>74.097908000000004</v>
      </c>
      <c r="J498" s="79">
        <f t="shared" si="222"/>
        <v>79.795499999999976</v>
      </c>
      <c r="K498" s="79">
        <f t="shared" si="233"/>
        <v>0.68987136666666649</v>
      </c>
      <c r="L498" s="1"/>
    </row>
    <row r="499" spans="1:12" x14ac:dyDescent="0.25">
      <c r="A499">
        <f t="shared" si="215"/>
        <v>1</v>
      </c>
      <c r="B499" s="74">
        <v>488</v>
      </c>
      <c r="C499" s="5">
        <v>43962</v>
      </c>
      <c r="D499" s="2">
        <f t="shared" si="234"/>
        <v>73.872500000000002</v>
      </c>
      <c r="E499" s="2">
        <f t="shared" si="235"/>
        <v>80.003900000000002</v>
      </c>
      <c r="F499" s="2">
        <f t="shared" si="236"/>
        <v>0.69481300000000001</v>
      </c>
      <c r="G499" s="1">
        <v>1</v>
      </c>
      <c r="H499" s="1">
        <v>0</v>
      </c>
      <c r="I499" s="79">
        <f t="shared" si="229"/>
        <v>74.104228000000006</v>
      </c>
      <c r="J499" s="79">
        <f t="shared" si="222"/>
        <v>79.778906666666643</v>
      </c>
      <c r="K499" s="79">
        <f t="shared" si="233"/>
        <v>0.69034983333333311</v>
      </c>
      <c r="L499" s="1"/>
    </row>
    <row r="500" spans="1:12" x14ac:dyDescent="0.25">
      <c r="A500">
        <f t="shared" si="215"/>
        <v>2</v>
      </c>
      <c r="B500" s="74">
        <v>489</v>
      </c>
      <c r="C500" s="5">
        <v>43963</v>
      </c>
      <c r="D500" s="2">
        <f t="shared" si="234"/>
        <v>73.872500000000002</v>
      </c>
      <c r="E500" s="2">
        <f t="shared" si="235"/>
        <v>80.003900000000002</v>
      </c>
      <c r="F500" s="2">
        <f t="shared" si="236"/>
        <v>0.69481300000000001</v>
      </c>
      <c r="G500" s="1">
        <v>1</v>
      </c>
      <c r="H500" s="1">
        <v>0</v>
      </c>
      <c r="I500" s="79">
        <f t="shared" si="229"/>
        <v>74.07065200000001</v>
      </c>
      <c r="J500" s="79">
        <f t="shared" si="222"/>
        <v>79.762313333333324</v>
      </c>
      <c r="K500" s="79">
        <f t="shared" si="233"/>
        <v>0.69082829999999984</v>
      </c>
      <c r="L500" s="1"/>
    </row>
    <row r="501" spans="1:12" x14ac:dyDescent="0.25">
      <c r="A501">
        <f t="shared" si="215"/>
        <v>3</v>
      </c>
      <c r="B501" s="74">
        <v>490</v>
      </c>
      <c r="C501" s="5">
        <v>43964</v>
      </c>
      <c r="D501" s="2">
        <v>73.432599999999994</v>
      </c>
      <c r="E501" s="2">
        <v>79.439400000000006</v>
      </c>
      <c r="F501" s="2">
        <v>0.68312600000000001</v>
      </c>
      <c r="G501" s="1">
        <v>1</v>
      </c>
      <c r="H501" s="1">
        <v>1</v>
      </c>
      <c r="I501" s="79">
        <f t="shared" si="229"/>
        <v>74.05019200000001</v>
      </c>
      <c r="J501" s="79">
        <f t="shared" si="222"/>
        <v>79.674199999999999</v>
      </c>
      <c r="K501" s="79">
        <f t="shared" si="233"/>
        <v>0.6909171999999999</v>
      </c>
      <c r="L501" s="1"/>
    </row>
    <row r="502" spans="1:12" x14ac:dyDescent="0.25">
      <c r="A502">
        <f t="shared" si="215"/>
        <v>4</v>
      </c>
      <c r="B502" s="74">
        <v>491</v>
      </c>
      <c r="C502" s="5">
        <v>43965</v>
      </c>
      <c r="D502" s="2">
        <v>73.581900000000005</v>
      </c>
      <c r="E502" s="2">
        <v>79.777500000000003</v>
      </c>
      <c r="F502" s="2">
        <v>0.687585</v>
      </c>
      <c r="G502" s="1">
        <v>1</v>
      </c>
      <c r="H502" s="1">
        <v>1</v>
      </c>
      <c r="I502" s="79">
        <f t="shared" si="229"/>
        <v>74.035703999999996</v>
      </c>
      <c r="J502" s="79">
        <f t="shared" si="222"/>
        <v>79.607706666666658</v>
      </c>
      <c r="K502" s="79">
        <f t="shared" si="233"/>
        <v>0.69114079999999989</v>
      </c>
      <c r="L502" s="1"/>
    </row>
    <row r="503" spans="1:12" x14ac:dyDescent="0.25">
      <c r="A503">
        <f t="shared" si="215"/>
        <v>5</v>
      </c>
      <c r="B503" s="74">
        <v>492</v>
      </c>
      <c r="C503" s="5">
        <v>43966</v>
      </c>
      <c r="D503" s="2">
        <v>73.9298</v>
      </c>
      <c r="E503" s="2">
        <v>79.903300000000002</v>
      </c>
      <c r="F503" s="2">
        <v>0.69193499999999997</v>
      </c>
      <c r="G503" s="1">
        <v>1</v>
      </c>
      <c r="H503" s="1">
        <v>1</v>
      </c>
      <c r="I503" s="79">
        <f t="shared" si="229"/>
        <v>74.03513199999999</v>
      </c>
      <c r="J503" s="79">
        <f t="shared" si="222"/>
        <v>79.598006666666663</v>
      </c>
      <c r="K503" s="79">
        <f t="shared" si="233"/>
        <v>0.69149096666666654</v>
      </c>
      <c r="L503" s="1"/>
    </row>
    <row r="504" spans="1:12" x14ac:dyDescent="0.25">
      <c r="A504">
        <f t="shared" si="215"/>
        <v>6</v>
      </c>
      <c r="B504" s="74">
        <v>493</v>
      </c>
      <c r="C504" s="5">
        <v>43967</v>
      </c>
      <c r="D504" s="2">
        <v>73.205600000000004</v>
      </c>
      <c r="E504" s="2">
        <v>79.127899999999997</v>
      </c>
      <c r="F504" s="2">
        <v>0.683813</v>
      </c>
      <c r="G504" s="1">
        <v>1</v>
      </c>
      <c r="H504" s="1">
        <v>1</v>
      </c>
      <c r="I504" s="79">
        <f t="shared" si="229"/>
        <v>73.976727999999994</v>
      </c>
      <c r="J504" s="79">
        <f t="shared" si="222"/>
        <v>79.598606666666669</v>
      </c>
      <c r="K504" s="79">
        <f t="shared" si="233"/>
        <v>0.69139666666666655</v>
      </c>
      <c r="L504" s="1"/>
    </row>
    <row r="505" spans="1:12" x14ac:dyDescent="0.25">
      <c r="A505">
        <f t="shared" si="215"/>
        <v>7</v>
      </c>
      <c r="B505" s="74">
        <v>494</v>
      </c>
      <c r="C505" s="5">
        <v>43968</v>
      </c>
      <c r="D505" s="2">
        <f t="shared" ref="D505:D506" si="237">D504</f>
        <v>73.205600000000004</v>
      </c>
      <c r="E505" s="2">
        <f t="shared" ref="E505:E506" si="238">E504</f>
        <v>79.127899999999997</v>
      </c>
      <c r="F505" s="2">
        <f t="shared" ref="F505:F506" si="239">F504</f>
        <v>0.683813</v>
      </c>
      <c r="G505" s="1">
        <v>1</v>
      </c>
      <c r="H505" s="1">
        <v>0</v>
      </c>
      <c r="I505" s="79">
        <f t="shared" si="229"/>
        <v>73.854703999999998</v>
      </c>
      <c r="J505" s="79">
        <f t="shared" si="222"/>
        <v>79.599206666666674</v>
      </c>
      <c r="K505" s="79">
        <f t="shared" si="233"/>
        <v>0.69108093333333331</v>
      </c>
      <c r="L505" s="1"/>
    </row>
    <row r="506" spans="1:12" x14ac:dyDescent="0.25">
      <c r="A506">
        <f t="shared" si="215"/>
        <v>1</v>
      </c>
      <c r="B506" s="74">
        <v>495</v>
      </c>
      <c r="C506" s="5">
        <v>43969</v>
      </c>
      <c r="D506" s="2">
        <f t="shared" si="237"/>
        <v>73.205600000000004</v>
      </c>
      <c r="E506" s="2">
        <f t="shared" si="238"/>
        <v>79.127899999999997</v>
      </c>
      <c r="F506" s="2">
        <f t="shared" si="239"/>
        <v>0.683813</v>
      </c>
      <c r="G506" s="1">
        <v>1</v>
      </c>
      <c r="H506" s="1">
        <v>0</v>
      </c>
      <c r="I506" s="79">
        <f t="shared" si="229"/>
        <v>73.701263999999995</v>
      </c>
      <c r="J506" s="79">
        <f t="shared" si="222"/>
        <v>79.599806666666666</v>
      </c>
      <c r="K506" s="79">
        <f t="shared" si="233"/>
        <v>0.69102176666666659</v>
      </c>
      <c r="L506" s="1"/>
    </row>
    <row r="507" spans="1:12" x14ac:dyDescent="0.25">
      <c r="A507">
        <f t="shared" si="215"/>
        <v>2</v>
      </c>
      <c r="B507" s="74">
        <v>496</v>
      </c>
      <c r="C507" s="5">
        <v>43970</v>
      </c>
      <c r="D507" s="2">
        <v>72.979799999999997</v>
      </c>
      <c r="E507" s="2">
        <v>78.9422</v>
      </c>
      <c r="F507" s="2">
        <v>0.68046399999999996</v>
      </c>
      <c r="G507" s="1">
        <v>1</v>
      </c>
      <c r="H507" s="1">
        <v>1</v>
      </c>
      <c r="I507" s="79">
        <f t="shared" si="229"/>
        <v>73.615296000000001</v>
      </c>
      <c r="J507" s="79">
        <f t="shared" si="222"/>
        <v>79.58802666666665</v>
      </c>
      <c r="K507" s="79">
        <f t="shared" si="233"/>
        <v>0.69085096666666657</v>
      </c>
      <c r="L507" s="1"/>
    </row>
    <row r="508" spans="1:12" x14ac:dyDescent="0.25">
      <c r="A508">
        <f t="shared" si="215"/>
        <v>3</v>
      </c>
      <c r="B508" s="74">
        <v>497</v>
      </c>
      <c r="C508" s="5">
        <v>43971</v>
      </c>
      <c r="D508" s="2">
        <v>72.391800000000003</v>
      </c>
      <c r="E508" s="2">
        <v>79.167699999999996</v>
      </c>
      <c r="F508" s="2">
        <v>0.67419600000000002</v>
      </c>
      <c r="G508" s="1">
        <v>1</v>
      </c>
      <c r="H508" s="1">
        <v>1</v>
      </c>
      <c r="I508" s="79">
        <f t="shared" si="229"/>
        <v>73.522316000000004</v>
      </c>
      <c r="J508" s="79">
        <f t="shared" si="222"/>
        <v>79.591279999999998</v>
      </c>
      <c r="K508" s="79">
        <f t="shared" si="233"/>
        <v>0.69047123333333327</v>
      </c>
      <c r="L508" s="1"/>
    </row>
    <row r="509" spans="1:12" x14ac:dyDescent="0.25">
      <c r="A509">
        <f t="shared" si="215"/>
        <v>4</v>
      </c>
      <c r="B509" s="74">
        <v>498</v>
      </c>
      <c r="C509" s="5">
        <v>43972</v>
      </c>
      <c r="D509" s="2">
        <v>72.338099999999997</v>
      </c>
      <c r="E509" s="2">
        <v>79.181299999999993</v>
      </c>
      <c r="F509" s="2">
        <v>0.67169400000000001</v>
      </c>
      <c r="G509" s="1">
        <v>1</v>
      </c>
      <c r="H509" s="1">
        <v>1</v>
      </c>
      <c r="I509" s="79">
        <f t="shared" si="229"/>
        <v>73.427188000000001</v>
      </c>
      <c r="J509" s="79">
        <f t="shared" si="222"/>
        <v>79.595439999999982</v>
      </c>
      <c r="K509" s="79">
        <f t="shared" si="233"/>
        <v>0.68976473333333321</v>
      </c>
      <c r="L509" s="1"/>
    </row>
    <row r="510" spans="1:12" x14ac:dyDescent="0.25">
      <c r="A510">
        <f t="shared" si="215"/>
        <v>5</v>
      </c>
      <c r="B510" s="74">
        <v>499</v>
      </c>
      <c r="C510" s="5">
        <v>43973</v>
      </c>
      <c r="D510" s="2">
        <v>70.924000000000007</v>
      </c>
      <c r="E510" s="2">
        <v>77.796499999999995</v>
      </c>
      <c r="F510" s="2">
        <v>0.65837999999999997</v>
      </c>
      <c r="G510" s="1">
        <v>1</v>
      </c>
      <c r="H510" s="1">
        <v>1</v>
      </c>
      <c r="I510" s="79">
        <f t="shared" si="229"/>
        <v>73.275496000000004</v>
      </c>
      <c r="J510" s="79">
        <f t="shared" si="222"/>
        <v>79.444553333333303</v>
      </c>
      <c r="K510" s="79">
        <f t="shared" si="233"/>
        <v>0.68803786666666666</v>
      </c>
      <c r="L510" s="1"/>
    </row>
    <row r="511" spans="1:12" x14ac:dyDescent="0.25">
      <c r="A511">
        <f t="shared" si="215"/>
        <v>6</v>
      </c>
      <c r="B511" s="74">
        <v>500</v>
      </c>
      <c r="C511" s="5">
        <v>43974</v>
      </c>
      <c r="D511" s="2">
        <v>71.880399999999995</v>
      </c>
      <c r="E511" s="2">
        <v>78.443100000000001</v>
      </c>
      <c r="F511" s="2">
        <v>0.66874800000000001</v>
      </c>
      <c r="G511" s="1">
        <v>1</v>
      </c>
      <c r="H511" s="1">
        <v>1</v>
      </c>
      <c r="I511" s="79">
        <f t="shared" si="229"/>
        <v>73.170872000000003</v>
      </c>
      <c r="J511" s="79">
        <f t="shared" si="222"/>
        <v>79.336686666666637</v>
      </c>
      <c r="K511" s="79">
        <f t="shared" si="233"/>
        <v>0.68647720000000001</v>
      </c>
      <c r="L511" s="1"/>
    </row>
    <row r="512" spans="1:12" x14ac:dyDescent="0.25">
      <c r="A512">
        <f t="shared" si="215"/>
        <v>7</v>
      </c>
      <c r="B512" s="74">
        <v>501</v>
      </c>
      <c r="C512" s="5">
        <v>43975</v>
      </c>
      <c r="D512" s="2">
        <f t="shared" ref="D512:D513" si="240">D511</f>
        <v>71.880399999999995</v>
      </c>
      <c r="E512" s="2">
        <f t="shared" ref="E512:E513" si="241">E511</f>
        <v>78.443100000000001</v>
      </c>
      <c r="F512" s="2">
        <f t="shared" ref="F512:F513" si="242">F511</f>
        <v>0.66874800000000001</v>
      </c>
      <c r="G512" s="1">
        <v>1</v>
      </c>
      <c r="H512" s="1">
        <v>0</v>
      </c>
      <c r="I512" s="79">
        <f t="shared" si="229"/>
        <v>73.063264000000004</v>
      </c>
      <c r="J512" s="79">
        <f t="shared" si="222"/>
        <v>79.232633333333311</v>
      </c>
      <c r="K512" s="79">
        <f t="shared" si="233"/>
        <v>0.68550003333333343</v>
      </c>
      <c r="L512" s="1"/>
    </row>
    <row r="513" spans="1:12" x14ac:dyDescent="0.25">
      <c r="A513">
        <f t="shared" si="215"/>
        <v>1</v>
      </c>
      <c r="B513" s="74">
        <v>502</v>
      </c>
      <c r="C513" s="5">
        <v>43976</v>
      </c>
      <c r="D513" s="2">
        <f t="shared" si="240"/>
        <v>71.880399999999995</v>
      </c>
      <c r="E513" s="2">
        <f t="shared" si="241"/>
        <v>78.443100000000001</v>
      </c>
      <c r="F513" s="2">
        <f t="shared" si="242"/>
        <v>0.66874800000000001</v>
      </c>
      <c r="G513" s="1">
        <v>1</v>
      </c>
      <c r="H513" s="1">
        <v>0</v>
      </c>
      <c r="I513" s="79">
        <f t="shared" si="229"/>
        <v>72.990903999999986</v>
      </c>
      <c r="J513" s="79">
        <f t="shared" si="222"/>
        <v>79.128579999999985</v>
      </c>
      <c r="K513" s="79">
        <f t="shared" si="233"/>
        <v>0.68465713333333345</v>
      </c>
      <c r="L513" s="1"/>
    </row>
    <row r="514" spans="1:12" x14ac:dyDescent="0.25">
      <c r="A514">
        <f t="shared" si="215"/>
        <v>2</v>
      </c>
      <c r="B514" s="74">
        <v>503</v>
      </c>
      <c r="C514" s="5">
        <v>43977</v>
      </c>
      <c r="D514" s="2">
        <v>71.596199999999996</v>
      </c>
      <c r="E514" s="2">
        <v>77.882300000000001</v>
      </c>
      <c r="F514" s="2">
        <v>0.66452800000000001</v>
      </c>
      <c r="G514" s="1">
        <v>1</v>
      </c>
      <c r="H514" s="1">
        <v>1</v>
      </c>
      <c r="I514" s="79">
        <f t="shared" si="229"/>
        <v>72.945700000000002</v>
      </c>
      <c r="J514" s="79">
        <f t="shared" si="222"/>
        <v>78.987139999999982</v>
      </c>
      <c r="K514" s="79">
        <f t="shared" si="233"/>
        <v>0.68367356666666679</v>
      </c>
      <c r="L514" s="1"/>
    </row>
    <row r="515" spans="1:12" x14ac:dyDescent="0.25">
      <c r="A515">
        <f t="shared" si="215"/>
        <v>3</v>
      </c>
      <c r="B515" s="74">
        <v>504</v>
      </c>
      <c r="C515" s="5">
        <v>43978</v>
      </c>
      <c r="D515" s="2">
        <v>71.140799999999999</v>
      </c>
      <c r="E515" s="2">
        <v>77.785399999999996</v>
      </c>
      <c r="F515" s="2">
        <v>0.65987200000000001</v>
      </c>
      <c r="G515" s="1">
        <v>1</v>
      </c>
      <c r="H515" s="1">
        <v>1</v>
      </c>
      <c r="I515" s="79">
        <f t="shared" si="229"/>
        <v>72.882279999999994</v>
      </c>
      <c r="J515" s="79">
        <f t="shared" si="222"/>
        <v>78.83923999999999</v>
      </c>
      <c r="K515" s="79">
        <f t="shared" si="233"/>
        <v>0.68253480000000033</v>
      </c>
      <c r="L515" s="1"/>
    </row>
    <row r="516" spans="1:12" x14ac:dyDescent="0.25">
      <c r="A516">
        <f t="shared" si="215"/>
        <v>4</v>
      </c>
      <c r="B516" s="74">
        <v>505</v>
      </c>
      <c r="C516" s="5">
        <v>43979</v>
      </c>
      <c r="D516" s="2">
        <v>71.063500000000005</v>
      </c>
      <c r="E516" s="2">
        <v>77.906899999999993</v>
      </c>
      <c r="F516" s="2">
        <v>0.66084100000000001</v>
      </c>
      <c r="G516" s="1">
        <v>1</v>
      </c>
      <c r="H516" s="1">
        <v>1</v>
      </c>
      <c r="I516" s="79">
        <f t="shared" si="229"/>
        <v>72.815767999999991</v>
      </c>
      <c r="J516" s="79">
        <f t="shared" si="222"/>
        <v>78.737073333333313</v>
      </c>
      <c r="K516" s="79">
        <f t="shared" si="233"/>
        <v>0.68140406666666709</v>
      </c>
      <c r="L516" s="1"/>
    </row>
    <row r="517" spans="1:12" x14ac:dyDescent="0.25">
      <c r="A517">
        <f t="shared" si="215"/>
        <v>5</v>
      </c>
      <c r="B517" s="74">
        <v>506</v>
      </c>
      <c r="C517" s="5">
        <v>43980</v>
      </c>
      <c r="D517" s="2">
        <v>71.101200000000006</v>
      </c>
      <c r="E517" s="2">
        <v>78.261099999999999</v>
      </c>
      <c r="F517" s="2">
        <v>0.65941300000000003</v>
      </c>
      <c r="G517" s="1">
        <v>1</v>
      </c>
      <c r="H517" s="1">
        <v>1</v>
      </c>
      <c r="I517" s="79">
        <f t="shared" si="229"/>
        <v>72.750764000000004</v>
      </c>
      <c r="J517" s="79">
        <f t="shared" si="222"/>
        <v>78.635979999999989</v>
      </c>
      <c r="K517" s="79">
        <f t="shared" si="233"/>
        <v>0.68016353333333357</v>
      </c>
      <c r="L517" s="1"/>
    </row>
    <row r="518" spans="1:12" x14ac:dyDescent="0.25">
      <c r="A518">
        <f t="shared" ref="A518:A581" si="243">WEEKDAY(C518,2)</f>
        <v>6</v>
      </c>
      <c r="B518" s="74">
        <v>507</v>
      </c>
      <c r="C518" s="5">
        <v>43981</v>
      </c>
      <c r="D518" s="2">
        <v>70.751999999999995</v>
      </c>
      <c r="E518" s="2">
        <v>78.548900000000003</v>
      </c>
      <c r="F518" s="2">
        <v>0.65953899999999999</v>
      </c>
      <c r="G518" s="1">
        <v>1</v>
      </c>
      <c r="H518" s="1">
        <v>1</v>
      </c>
      <c r="I518" s="79">
        <f t="shared" si="229"/>
        <v>72.671791999999996</v>
      </c>
      <c r="J518" s="79">
        <f t="shared" si="222"/>
        <v>78.545686666666654</v>
      </c>
      <c r="K518" s="79">
        <f t="shared" si="233"/>
        <v>0.67907660000000014</v>
      </c>
      <c r="L518" s="1"/>
    </row>
    <row r="519" spans="1:12" x14ac:dyDescent="0.25">
      <c r="A519">
        <f t="shared" si="243"/>
        <v>7</v>
      </c>
      <c r="B519" s="74">
        <v>508</v>
      </c>
      <c r="C519" s="5">
        <v>43982</v>
      </c>
      <c r="D519" s="2">
        <f t="shared" ref="D519:D520" si="244">D518</f>
        <v>70.751999999999995</v>
      </c>
      <c r="E519" s="2">
        <f t="shared" ref="E519:E520" si="245">E518</f>
        <v>78.548900000000003</v>
      </c>
      <c r="F519" s="2">
        <f t="shared" ref="F519:F520" si="246">F518</f>
        <v>0.65953899999999999</v>
      </c>
      <c r="G519" s="1">
        <v>1</v>
      </c>
      <c r="H519" s="1">
        <v>0</v>
      </c>
      <c r="I519" s="79">
        <f t="shared" si="229"/>
        <v>72.592819999999989</v>
      </c>
      <c r="J519" s="79">
        <f t="shared" si="222"/>
        <v>78.507086666666652</v>
      </c>
      <c r="K519" s="79">
        <f t="shared" si="233"/>
        <v>0.67832856666666674</v>
      </c>
      <c r="L519" s="1"/>
    </row>
    <row r="520" spans="1:12" x14ac:dyDescent="0.25">
      <c r="A520">
        <f t="shared" si="243"/>
        <v>1</v>
      </c>
      <c r="B520" s="74">
        <v>509</v>
      </c>
      <c r="C520" s="5">
        <v>43983</v>
      </c>
      <c r="D520" s="2">
        <f t="shared" si="244"/>
        <v>70.751999999999995</v>
      </c>
      <c r="E520" s="2">
        <f t="shared" si="245"/>
        <v>78.548900000000003</v>
      </c>
      <c r="F520" s="2">
        <f t="shared" si="246"/>
        <v>0.65953899999999999</v>
      </c>
      <c r="G520" s="1">
        <v>1</v>
      </c>
      <c r="H520" s="1">
        <v>0</v>
      </c>
      <c r="I520" s="79">
        <f t="shared" si="229"/>
        <v>72.464023999999995</v>
      </c>
      <c r="J520" s="79">
        <f t="shared" si="222"/>
        <v>78.468486666666649</v>
      </c>
      <c r="K520" s="79">
        <f t="shared" si="233"/>
        <v>0.67758053333333346</v>
      </c>
      <c r="L520" s="1"/>
    </row>
    <row r="521" spans="1:12" x14ac:dyDescent="0.25">
      <c r="A521">
        <f t="shared" si="243"/>
        <v>2</v>
      </c>
      <c r="B521" s="74">
        <v>510</v>
      </c>
      <c r="C521" s="5">
        <v>43984</v>
      </c>
      <c r="D521" s="2">
        <v>69.711399999999998</v>
      </c>
      <c r="E521" s="2">
        <v>77.637600000000006</v>
      </c>
      <c r="F521" s="2">
        <v>0.64881</v>
      </c>
      <c r="G521" s="1">
        <v>1</v>
      </c>
      <c r="H521" s="1">
        <v>1</v>
      </c>
      <c r="I521" s="79">
        <f t="shared" si="229"/>
        <v>72.287803999999994</v>
      </c>
      <c r="J521" s="79">
        <f t="shared" si="222"/>
        <v>78.369133333333338</v>
      </c>
      <c r="K521" s="79">
        <f t="shared" si="233"/>
        <v>0.67647486666666679</v>
      </c>
      <c r="L521" s="1"/>
    </row>
    <row r="522" spans="1:12" x14ac:dyDescent="0.25">
      <c r="A522">
        <f t="shared" si="243"/>
        <v>3</v>
      </c>
      <c r="B522" s="74">
        <v>511</v>
      </c>
      <c r="C522" s="5">
        <v>43985</v>
      </c>
      <c r="D522" s="2">
        <v>68.983099999999993</v>
      </c>
      <c r="E522" s="2">
        <v>76.778199999999998</v>
      </c>
      <c r="F522" s="2">
        <v>0.64030399999999998</v>
      </c>
      <c r="G522" s="1">
        <v>1</v>
      </c>
      <c r="H522" s="1">
        <v>1</v>
      </c>
      <c r="I522" s="79">
        <f t="shared" si="229"/>
        <v>72.092227999999977</v>
      </c>
      <c r="J522" s="79">
        <f t="shared" si="222"/>
        <v>78.224866666666671</v>
      </c>
      <c r="K522" s="79">
        <f t="shared" si="233"/>
        <v>0.67508566666666681</v>
      </c>
      <c r="L522" s="1"/>
    </row>
    <row r="523" spans="1:12" x14ac:dyDescent="0.25">
      <c r="A523">
        <f t="shared" si="243"/>
        <v>4</v>
      </c>
      <c r="B523" s="74">
        <v>512</v>
      </c>
      <c r="C523" s="5">
        <v>43986</v>
      </c>
      <c r="D523" s="2">
        <v>68.341300000000004</v>
      </c>
      <c r="E523" s="2">
        <v>76.624300000000005</v>
      </c>
      <c r="F523" s="2">
        <v>0.62839699999999998</v>
      </c>
      <c r="G523" s="1">
        <v>1</v>
      </c>
      <c r="H523" s="1">
        <v>1</v>
      </c>
      <c r="I523" s="79">
        <f t="shared" si="229"/>
        <v>71.870979999999975</v>
      </c>
      <c r="J523" s="79">
        <f t="shared" si="222"/>
        <v>78.055306666666667</v>
      </c>
      <c r="K523" s="79">
        <f t="shared" si="233"/>
        <v>0.67329956666666679</v>
      </c>
      <c r="L523" s="1"/>
    </row>
    <row r="524" spans="1:12" x14ac:dyDescent="0.25">
      <c r="A524">
        <f t="shared" si="243"/>
        <v>5</v>
      </c>
      <c r="B524" s="74">
        <v>513</v>
      </c>
      <c r="C524" s="5">
        <v>43987</v>
      </c>
      <c r="D524" s="2">
        <v>69.015100000000004</v>
      </c>
      <c r="E524" s="2">
        <v>77.3245</v>
      </c>
      <c r="F524" s="2">
        <v>0.63232500000000003</v>
      </c>
      <c r="G524" s="1">
        <v>1</v>
      </c>
      <c r="H524" s="1">
        <v>1</v>
      </c>
      <c r="I524" s="79">
        <f t="shared" si="229"/>
        <v>71.67668399999998</v>
      </c>
      <c r="J524" s="79">
        <f t="shared" si="222"/>
        <v>77.931519999999992</v>
      </c>
      <c r="K524" s="79">
        <f t="shared" si="233"/>
        <v>0.67164440000000014</v>
      </c>
      <c r="L524" s="1"/>
    </row>
    <row r="525" spans="1:12" x14ac:dyDescent="0.25">
      <c r="A525">
        <f t="shared" si="243"/>
        <v>6</v>
      </c>
      <c r="B525" s="74">
        <v>514</v>
      </c>
      <c r="C525" s="5">
        <v>43988</v>
      </c>
      <c r="D525" s="2">
        <v>68.631900000000002</v>
      </c>
      <c r="E525" s="2">
        <v>77.965800000000002</v>
      </c>
      <c r="F525" s="2">
        <v>0.62795100000000004</v>
      </c>
      <c r="G525" s="1">
        <v>1</v>
      </c>
      <c r="H525" s="1">
        <v>1</v>
      </c>
      <c r="I525" s="79">
        <f t="shared" si="229"/>
        <v>71.467059999999989</v>
      </c>
      <c r="J525" s="79">
        <f t="shared" si="222"/>
        <v>77.942806666666655</v>
      </c>
      <c r="K525" s="79">
        <f t="shared" si="233"/>
        <v>0.6693986666666667</v>
      </c>
      <c r="L525" s="1"/>
    </row>
    <row r="526" spans="1:12" x14ac:dyDescent="0.25">
      <c r="A526">
        <f t="shared" si="243"/>
        <v>7</v>
      </c>
      <c r="B526" s="74">
        <v>515</v>
      </c>
      <c r="C526" s="5">
        <v>43989</v>
      </c>
      <c r="D526" s="2">
        <f t="shared" ref="D526:D527" si="247">D525</f>
        <v>68.631900000000002</v>
      </c>
      <c r="E526" s="2">
        <f t="shared" ref="E526:E527" si="248">E525</f>
        <v>77.965800000000002</v>
      </c>
      <c r="F526" s="2">
        <f t="shared" ref="F526:F527" si="249">F525</f>
        <v>0.62795100000000004</v>
      </c>
      <c r="G526" s="1">
        <v>1</v>
      </c>
      <c r="H526" s="1">
        <v>0</v>
      </c>
      <c r="I526" s="79">
        <f t="shared" si="229"/>
        <v>71.27503200000001</v>
      </c>
      <c r="J526" s="79">
        <f t="shared" si="222"/>
        <v>77.910986666666659</v>
      </c>
      <c r="K526" s="79">
        <f t="shared" si="233"/>
        <v>0.66711080000000011</v>
      </c>
      <c r="L526" s="1"/>
    </row>
    <row r="527" spans="1:12" x14ac:dyDescent="0.25">
      <c r="A527">
        <f t="shared" si="243"/>
        <v>1</v>
      </c>
      <c r="B527" s="74">
        <v>516</v>
      </c>
      <c r="C527" s="5">
        <v>43990</v>
      </c>
      <c r="D527" s="2">
        <f t="shared" si="247"/>
        <v>68.631900000000002</v>
      </c>
      <c r="E527" s="2">
        <f t="shared" si="248"/>
        <v>77.965800000000002</v>
      </c>
      <c r="F527" s="2">
        <f t="shared" si="249"/>
        <v>0.62795100000000004</v>
      </c>
      <c r="G527" s="1">
        <v>1</v>
      </c>
      <c r="H527" s="1">
        <v>0</v>
      </c>
      <c r="I527" s="79">
        <f t="shared" si="229"/>
        <v>71.077032000000003</v>
      </c>
      <c r="J527" s="79">
        <f t="shared" si="222"/>
        <v>77.879166666666649</v>
      </c>
      <c r="K527" s="79">
        <f t="shared" si="233"/>
        <v>0.66488206666666683</v>
      </c>
      <c r="L527" s="1"/>
    </row>
    <row r="528" spans="1:12" x14ac:dyDescent="0.25">
      <c r="A528">
        <f t="shared" si="243"/>
        <v>2</v>
      </c>
      <c r="B528" s="74">
        <v>517</v>
      </c>
      <c r="C528" s="5">
        <v>43991</v>
      </c>
      <c r="D528" s="2">
        <v>68.312299999999993</v>
      </c>
      <c r="E528" s="2">
        <v>77.186099999999996</v>
      </c>
      <c r="F528" s="2">
        <v>0.62365700000000002</v>
      </c>
      <c r="G528" s="1">
        <v>1</v>
      </c>
      <c r="H528" s="1">
        <v>1</v>
      </c>
      <c r="I528" s="79">
        <f t="shared" si="229"/>
        <v>70.852332000000004</v>
      </c>
      <c r="J528" s="79">
        <f t="shared" si="222"/>
        <v>77.795366666666652</v>
      </c>
      <c r="K528" s="79">
        <f t="shared" si="233"/>
        <v>0.66251020000000005</v>
      </c>
      <c r="L528" s="1"/>
    </row>
    <row r="529" spans="1:12" x14ac:dyDescent="0.25">
      <c r="A529">
        <f t="shared" si="243"/>
        <v>3</v>
      </c>
      <c r="B529" s="74">
        <v>518</v>
      </c>
      <c r="C529" s="5">
        <v>43992</v>
      </c>
      <c r="D529" s="2">
        <v>68.674499999999995</v>
      </c>
      <c r="E529" s="2">
        <v>77.348100000000002</v>
      </c>
      <c r="F529" s="2">
        <v>0.63619899999999996</v>
      </c>
      <c r="G529" s="1">
        <v>1</v>
      </c>
      <c r="H529" s="1">
        <v>1</v>
      </c>
      <c r="I529" s="79">
        <f t="shared" si="229"/>
        <v>70.671088000000012</v>
      </c>
      <c r="J529" s="79">
        <f t="shared" si="222"/>
        <v>77.759753333333308</v>
      </c>
      <c r="K529" s="79">
        <f t="shared" si="233"/>
        <v>0.66055640000000027</v>
      </c>
      <c r="L529" s="1"/>
    </row>
    <row r="530" spans="1:12" x14ac:dyDescent="0.25">
      <c r="A530">
        <f t="shared" si="243"/>
        <v>4</v>
      </c>
      <c r="B530" s="74">
        <v>519</v>
      </c>
      <c r="C530" s="5">
        <v>43993</v>
      </c>
      <c r="D530" s="2">
        <v>68.618300000000005</v>
      </c>
      <c r="E530" s="2">
        <v>77.922899999999998</v>
      </c>
      <c r="F530" s="2">
        <v>0.63952900000000001</v>
      </c>
      <c r="G530" s="1">
        <v>1</v>
      </c>
      <c r="H530" s="1">
        <v>1</v>
      </c>
      <c r="I530" s="79">
        <f t="shared" si="229"/>
        <v>70.487596000000011</v>
      </c>
      <c r="J530" s="79">
        <f t="shared" si="222"/>
        <v>77.768919999999994</v>
      </c>
      <c r="K530" s="79">
        <f t="shared" si="233"/>
        <v>0.65871360000000012</v>
      </c>
      <c r="L530" s="1"/>
    </row>
    <row r="531" spans="1:12" x14ac:dyDescent="0.25">
      <c r="A531">
        <f t="shared" si="243"/>
        <v>5</v>
      </c>
      <c r="B531" s="74">
        <v>520</v>
      </c>
      <c r="C531" s="5">
        <v>43994</v>
      </c>
      <c r="D531" s="2">
        <v>69.121899999999997</v>
      </c>
      <c r="E531" s="2">
        <v>78.522499999999994</v>
      </c>
      <c r="F531" s="2">
        <v>0.64609000000000005</v>
      </c>
      <c r="G531" s="1">
        <v>1</v>
      </c>
      <c r="H531" s="1">
        <v>1</v>
      </c>
      <c r="I531" s="79">
        <f t="shared" si="229"/>
        <v>70.324248000000011</v>
      </c>
      <c r="J531" s="79">
        <f t="shared" si="222"/>
        <v>77.809960000000004</v>
      </c>
      <c r="K531" s="79">
        <f t="shared" si="233"/>
        <v>0.65747906666666678</v>
      </c>
      <c r="L531" s="1"/>
    </row>
    <row r="532" spans="1:12" x14ac:dyDescent="0.25">
      <c r="A532">
        <f t="shared" si="243"/>
        <v>6</v>
      </c>
      <c r="B532" s="74">
        <v>521</v>
      </c>
      <c r="C532" s="5">
        <v>43995</v>
      </c>
      <c r="D532" s="2">
        <f t="shared" ref="D532:D534" si="250">D531</f>
        <v>69.121899999999997</v>
      </c>
      <c r="E532" s="2">
        <f t="shared" ref="E532:E534" si="251">E531</f>
        <v>78.522499999999994</v>
      </c>
      <c r="F532" s="2">
        <f t="shared" ref="F532:F534" si="252">F531</f>
        <v>0.64609000000000005</v>
      </c>
      <c r="G532" s="1">
        <v>1</v>
      </c>
      <c r="H532" s="1">
        <v>0</v>
      </c>
      <c r="I532" s="79">
        <f t="shared" si="229"/>
        <v>70.169932000000031</v>
      </c>
      <c r="J532" s="79">
        <f t="shared" si="222"/>
        <v>77.827386666666669</v>
      </c>
      <c r="K532" s="79">
        <f t="shared" si="233"/>
        <v>0.65609590000000018</v>
      </c>
      <c r="L532" s="1"/>
    </row>
    <row r="533" spans="1:12" x14ac:dyDescent="0.25">
      <c r="A533">
        <f t="shared" si="243"/>
        <v>7</v>
      </c>
      <c r="B533" s="74">
        <v>522</v>
      </c>
      <c r="C533" s="5">
        <v>43996</v>
      </c>
      <c r="D533" s="2">
        <f t="shared" si="250"/>
        <v>69.121899999999997</v>
      </c>
      <c r="E533" s="2">
        <f t="shared" si="251"/>
        <v>78.522499999999994</v>
      </c>
      <c r="F533" s="2">
        <f t="shared" si="252"/>
        <v>0.64609000000000005</v>
      </c>
      <c r="G533" s="1">
        <v>1</v>
      </c>
      <c r="H533" s="1">
        <v>0</v>
      </c>
      <c r="I533" s="79">
        <f t="shared" si="229"/>
        <v>70.039136000000042</v>
      </c>
      <c r="J533" s="79">
        <f t="shared" si="222"/>
        <v>77.825626666666679</v>
      </c>
      <c r="K533" s="79">
        <f t="shared" si="233"/>
        <v>0.65456773333333351</v>
      </c>
      <c r="L533" s="1"/>
    </row>
    <row r="534" spans="1:12" x14ac:dyDescent="0.25">
      <c r="A534">
        <f t="shared" si="243"/>
        <v>1</v>
      </c>
      <c r="B534" s="74">
        <v>523</v>
      </c>
      <c r="C534" s="5">
        <v>43997</v>
      </c>
      <c r="D534" s="2">
        <f t="shared" si="250"/>
        <v>69.121899999999997</v>
      </c>
      <c r="E534" s="2">
        <f t="shared" si="251"/>
        <v>78.522499999999994</v>
      </c>
      <c r="F534" s="2">
        <f t="shared" si="252"/>
        <v>0.64609000000000005</v>
      </c>
      <c r="G534" s="1">
        <v>1</v>
      </c>
      <c r="H534" s="1">
        <v>0</v>
      </c>
      <c r="I534" s="79">
        <f t="shared" si="229"/>
        <v>69.910488000000043</v>
      </c>
      <c r="J534" s="79">
        <f t="shared" si="222"/>
        <v>77.823866666666675</v>
      </c>
      <c r="K534" s="79">
        <f t="shared" si="233"/>
        <v>0.65331030000000001</v>
      </c>
      <c r="L534" s="1"/>
    </row>
    <row r="535" spans="1:12" x14ac:dyDescent="0.25">
      <c r="A535">
        <f t="shared" si="243"/>
        <v>2</v>
      </c>
      <c r="B535" s="74">
        <v>524</v>
      </c>
      <c r="C535" s="5">
        <v>43998</v>
      </c>
      <c r="D535" s="2">
        <v>70.394999999999996</v>
      </c>
      <c r="E535" s="2">
        <v>79.145099999999999</v>
      </c>
      <c r="F535" s="2">
        <v>0.65569100000000002</v>
      </c>
      <c r="G535" s="1">
        <v>1</v>
      </c>
      <c r="H535" s="1">
        <v>1</v>
      </c>
      <c r="I535" s="79">
        <f t="shared" si="229"/>
        <v>69.889328000000035</v>
      </c>
      <c r="J535" s="79">
        <f t="shared" si="222"/>
        <v>77.863613333333348</v>
      </c>
      <c r="K535" s="79">
        <f t="shared" si="233"/>
        <v>0.65237290000000003</v>
      </c>
      <c r="L535" s="1"/>
    </row>
    <row r="536" spans="1:12" x14ac:dyDescent="0.25">
      <c r="A536">
        <f t="shared" si="243"/>
        <v>3</v>
      </c>
      <c r="B536" s="74">
        <v>525</v>
      </c>
      <c r="C536" s="5">
        <v>43999</v>
      </c>
      <c r="D536" s="2">
        <v>69.752399999999994</v>
      </c>
      <c r="E536" s="2">
        <v>79.043400000000005</v>
      </c>
      <c r="F536" s="2">
        <v>0.64958499999999997</v>
      </c>
      <c r="G536" s="1">
        <v>1</v>
      </c>
      <c r="H536" s="1">
        <v>1</v>
      </c>
      <c r="I536" s="79">
        <f t="shared" si="229"/>
        <v>69.804208000000031</v>
      </c>
      <c r="J536" s="79">
        <f t="shared" si="222"/>
        <v>77.957333333333352</v>
      </c>
      <c r="K536" s="79">
        <f t="shared" si="233"/>
        <v>0.65123196666666661</v>
      </c>
      <c r="L536" s="1"/>
    </row>
    <row r="537" spans="1:12" x14ac:dyDescent="0.25">
      <c r="A537">
        <f t="shared" si="243"/>
        <v>4</v>
      </c>
      <c r="B537" s="74">
        <v>526</v>
      </c>
      <c r="C537" s="5">
        <v>44000</v>
      </c>
      <c r="D537" s="2">
        <v>69.482200000000006</v>
      </c>
      <c r="E537" s="2">
        <v>78.382900000000006</v>
      </c>
      <c r="F537" s="2">
        <v>0.64679699999999996</v>
      </c>
      <c r="G537" s="1">
        <v>1</v>
      </c>
      <c r="H537" s="1">
        <v>1</v>
      </c>
      <c r="I537" s="79">
        <f t="shared" si="229"/>
        <v>69.708280000000016</v>
      </c>
      <c r="J537" s="79">
        <f t="shared" si="222"/>
        <v>78.064313333333345</v>
      </c>
      <c r="K537" s="79">
        <f t="shared" si="233"/>
        <v>0.65010973333333311</v>
      </c>
      <c r="L537" s="1"/>
    </row>
    <row r="538" spans="1:12" x14ac:dyDescent="0.25">
      <c r="A538">
        <f t="shared" si="243"/>
        <v>5</v>
      </c>
      <c r="B538" s="74">
        <v>527</v>
      </c>
      <c r="C538" s="5">
        <v>44001</v>
      </c>
      <c r="D538" s="2">
        <v>69.617999999999995</v>
      </c>
      <c r="E538" s="2">
        <v>78.292400000000001</v>
      </c>
      <c r="F538" s="2">
        <v>0.65066599999999997</v>
      </c>
      <c r="G538" s="1">
        <v>1</v>
      </c>
      <c r="H538" s="1">
        <v>1</v>
      </c>
      <c r="I538" s="79">
        <f t="shared" si="229"/>
        <v>69.617784000000015</v>
      </c>
      <c r="J538" s="79">
        <f t="shared" si="222"/>
        <v>78.175520000000006</v>
      </c>
      <c r="K538" s="79">
        <f t="shared" si="233"/>
        <v>0.64932539999999994</v>
      </c>
      <c r="L538" s="1"/>
    </row>
    <row r="539" spans="1:12" x14ac:dyDescent="0.25">
      <c r="A539">
        <f t="shared" si="243"/>
        <v>6</v>
      </c>
      <c r="B539" s="74">
        <v>528</v>
      </c>
      <c r="C539" s="5">
        <v>44002</v>
      </c>
      <c r="D539" s="2">
        <v>69.572500000000005</v>
      </c>
      <c r="E539" s="2">
        <v>78.0047</v>
      </c>
      <c r="F539" s="2">
        <v>0.65054500000000004</v>
      </c>
      <c r="G539" s="1">
        <v>1</v>
      </c>
      <c r="H539" s="1">
        <v>1</v>
      </c>
      <c r="I539" s="79">
        <f t="shared" si="229"/>
        <v>69.536836000000022</v>
      </c>
      <c r="J539" s="79">
        <f t="shared" ref="J539:J602" si="253">AVERAGE(E525:E539)</f>
        <v>78.22086666666668</v>
      </c>
      <c r="K539" s="79">
        <f t="shared" si="233"/>
        <v>0.6486204333333333</v>
      </c>
      <c r="L539" s="1"/>
    </row>
    <row r="540" spans="1:12" x14ac:dyDescent="0.25">
      <c r="A540">
        <f t="shared" si="243"/>
        <v>7</v>
      </c>
      <c r="B540" s="74">
        <v>529</v>
      </c>
      <c r="C540" s="5">
        <v>44003</v>
      </c>
      <c r="D540" s="2">
        <f t="shared" ref="D540:D541" si="254">D539</f>
        <v>69.572500000000005</v>
      </c>
      <c r="E540" s="2">
        <f t="shared" ref="E540:E541" si="255">E539</f>
        <v>78.0047</v>
      </c>
      <c r="F540" s="2">
        <f t="shared" ref="F540:F541" si="256">F539</f>
        <v>0.65054500000000004</v>
      </c>
      <c r="G540" s="1">
        <v>1</v>
      </c>
      <c r="H540" s="1">
        <v>0</v>
      </c>
      <c r="I540" s="79">
        <f t="shared" si="229"/>
        <v>69.474104000000011</v>
      </c>
      <c r="J540" s="79">
        <f t="shared" si="253"/>
        <v>78.223459999999989</v>
      </c>
      <c r="K540" s="79">
        <f t="shared" si="233"/>
        <v>0.64835926666666666</v>
      </c>
      <c r="L540" s="1"/>
    </row>
    <row r="541" spans="1:12" x14ac:dyDescent="0.25">
      <c r="A541">
        <f t="shared" si="243"/>
        <v>1</v>
      </c>
      <c r="B541" s="74">
        <v>530</v>
      </c>
      <c r="C541" s="5">
        <v>44004</v>
      </c>
      <c r="D541" s="2">
        <f t="shared" si="254"/>
        <v>69.572500000000005</v>
      </c>
      <c r="E541" s="2">
        <f t="shared" si="255"/>
        <v>78.0047</v>
      </c>
      <c r="F541" s="2">
        <f t="shared" si="256"/>
        <v>0.65054500000000004</v>
      </c>
      <c r="G541" s="1">
        <v>1</v>
      </c>
      <c r="H541" s="1">
        <v>0</v>
      </c>
      <c r="I541" s="79">
        <f t="shared" si="229"/>
        <v>69.414464000000009</v>
      </c>
      <c r="J541" s="79">
        <f t="shared" si="253"/>
        <v>78.226053333333326</v>
      </c>
      <c r="K541" s="79">
        <f t="shared" si="233"/>
        <v>0.64775249999999995</v>
      </c>
      <c r="L541" s="1"/>
    </row>
    <row r="542" spans="1:12" x14ac:dyDescent="0.25">
      <c r="A542">
        <f t="shared" si="243"/>
        <v>2</v>
      </c>
      <c r="B542" s="74">
        <v>531</v>
      </c>
      <c r="C542" s="5">
        <v>44005</v>
      </c>
      <c r="D542" s="2">
        <v>69.483500000000006</v>
      </c>
      <c r="E542" s="2">
        <v>77.828500000000005</v>
      </c>
      <c r="F542" s="2">
        <v>0.64992499999999997</v>
      </c>
      <c r="G542" s="1">
        <v>1</v>
      </c>
      <c r="H542" s="1">
        <v>1</v>
      </c>
      <c r="I542" s="79">
        <f t="shared" si="229"/>
        <v>69.349755999999999</v>
      </c>
      <c r="J542" s="79">
        <f t="shared" si="253"/>
        <v>78.216899999999995</v>
      </c>
      <c r="K542" s="79">
        <f t="shared" si="233"/>
        <v>0.64712506666666691</v>
      </c>
      <c r="L542" s="1"/>
    </row>
    <row r="543" spans="1:12" x14ac:dyDescent="0.25">
      <c r="A543">
        <f t="shared" si="243"/>
        <v>3</v>
      </c>
      <c r="B543" s="74">
        <v>532</v>
      </c>
      <c r="C543" s="5">
        <v>44006</v>
      </c>
      <c r="D543" s="2">
        <v>68.837599999999995</v>
      </c>
      <c r="E543" s="2">
        <v>77.683199999999999</v>
      </c>
      <c r="F543" s="2">
        <v>0.64286100000000002</v>
      </c>
      <c r="G543" s="1">
        <v>1</v>
      </c>
      <c r="H543" s="1">
        <v>1</v>
      </c>
      <c r="I543" s="79">
        <f t="shared" si="229"/>
        <v>69.273179999999996</v>
      </c>
      <c r="J543" s="79">
        <f t="shared" si="253"/>
        <v>78.250039999999984</v>
      </c>
      <c r="K543" s="79">
        <f t="shared" si="233"/>
        <v>0.6462621666666668</v>
      </c>
      <c r="L543" s="1"/>
    </row>
    <row r="544" spans="1:12" x14ac:dyDescent="0.25">
      <c r="A544">
        <f t="shared" si="243"/>
        <v>4</v>
      </c>
      <c r="B544" s="74">
        <v>533</v>
      </c>
      <c r="C544" s="5">
        <v>44007</v>
      </c>
      <c r="D544" s="2">
        <v>68.837599999999995</v>
      </c>
      <c r="E544" s="2">
        <v>77.759</v>
      </c>
      <c r="F544" s="2">
        <v>0.64615</v>
      </c>
      <c r="G544" s="1">
        <v>1</v>
      </c>
      <c r="H544" s="1">
        <v>1</v>
      </c>
      <c r="I544" s="79">
        <f t="shared" si="229"/>
        <v>69.196603999999994</v>
      </c>
      <c r="J544" s="79">
        <f t="shared" si="253"/>
        <v>78.277433333333335</v>
      </c>
      <c r="K544" s="79">
        <f t="shared" si="233"/>
        <v>0.64564956666666673</v>
      </c>
      <c r="L544" s="1"/>
    </row>
    <row r="545" spans="1:12" x14ac:dyDescent="0.25">
      <c r="A545">
        <f t="shared" si="243"/>
        <v>5</v>
      </c>
      <c r="B545" s="74">
        <v>534</v>
      </c>
      <c r="C545" s="5">
        <v>44008</v>
      </c>
      <c r="D545" s="2">
        <v>69.465999999999994</v>
      </c>
      <c r="E545" s="2">
        <v>78.058899999999994</v>
      </c>
      <c r="F545" s="2">
        <v>0.64797400000000005</v>
      </c>
      <c r="G545" s="1">
        <v>1</v>
      </c>
      <c r="H545" s="1">
        <v>1</v>
      </c>
      <c r="I545" s="79">
        <f t="shared" si="229"/>
        <v>69.145163999999994</v>
      </c>
      <c r="J545" s="79">
        <f t="shared" si="253"/>
        <v>78.28649999999999</v>
      </c>
      <c r="K545" s="79">
        <f t="shared" si="233"/>
        <v>0.64525296666666665</v>
      </c>
      <c r="L545" s="1"/>
    </row>
    <row r="546" spans="1:12" x14ac:dyDescent="0.25">
      <c r="A546">
        <f t="shared" si="243"/>
        <v>6</v>
      </c>
      <c r="B546" s="74">
        <v>535</v>
      </c>
      <c r="C546" s="5">
        <v>44009</v>
      </c>
      <c r="D546" s="2">
        <v>69.128399999999999</v>
      </c>
      <c r="E546" s="2">
        <v>77.541300000000007</v>
      </c>
      <c r="F546" s="2">
        <v>0.64633200000000002</v>
      </c>
      <c r="G546" s="1">
        <v>1</v>
      </c>
      <c r="H546" s="1">
        <v>1</v>
      </c>
      <c r="I546" s="79">
        <f t="shared" si="229"/>
        <v>69.121843999999996</v>
      </c>
      <c r="J546" s="79">
        <f t="shared" si="253"/>
        <v>78.221086666666665</v>
      </c>
      <c r="K546" s="79">
        <f t="shared" si="233"/>
        <v>0.64476933333333342</v>
      </c>
      <c r="L546" s="1"/>
    </row>
    <row r="547" spans="1:12" x14ac:dyDescent="0.25">
      <c r="A547">
        <f t="shared" si="243"/>
        <v>7</v>
      </c>
      <c r="B547" s="74">
        <v>536</v>
      </c>
      <c r="C547" s="5">
        <v>44010</v>
      </c>
      <c r="D547" s="2">
        <f t="shared" ref="D547:D548" si="257">D546</f>
        <v>69.128399999999999</v>
      </c>
      <c r="E547" s="2">
        <f t="shared" ref="E547:E548" si="258">E546</f>
        <v>77.541300000000007</v>
      </c>
      <c r="F547" s="2">
        <f t="shared" ref="F547:F548" si="259">F546</f>
        <v>0.64633200000000002</v>
      </c>
      <c r="G547" s="1">
        <v>1</v>
      </c>
      <c r="H547" s="1">
        <v>0</v>
      </c>
      <c r="I547" s="79">
        <f t="shared" si="229"/>
        <v>69.127656000000002</v>
      </c>
      <c r="J547" s="79">
        <f t="shared" si="253"/>
        <v>78.15567333333334</v>
      </c>
      <c r="K547" s="79">
        <f t="shared" si="233"/>
        <v>0.64433330000000011</v>
      </c>
      <c r="L547" s="1"/>
    </row>
    <row r="548" spans="1:12" x14ac:dyDescent="0.25">
      <c r="A548">
        <f t="shared" si="243"/>
        <v>1</v>
      </c>
      <c r="B548" s="74">
        <v>537</v>
      </c>
      <c r="C548" s="5">
        <v>44011</v>
      </c>
      <c r="D548" s="2">
        <f t="shared" si="257"/>
        <v>69.128399999999999</v>
      </c>
      <c r="E548" s="2">
        <f t="shared" si="258"/>
        <v>77.541300000000007</v>
      </c>
      <c r="F548" s="2">
        <f t="shared" si="259"/>
        <v>0.64633200000000002</v>
      </c>
      <c r="G548" s="1">
        <v>1</v>
      </c>
      <c r="H548" s="1">
        <v>0</v>
      </c>
      <c r="I548" s="79">
        <f t="shared" si="229"/>
        <v>69.159140000000008</v>
      </c>
      <c r="J548" s="79">
        <f t="shared" si="253"/>
        <v>78.090260000000001</v>
      </c>
      <c r="K548" s="79">
        <f t="shared" si="233"/>
        <v>0.6438930666666669</v>
      </c>
      <c r="L548" s="1"/>
    </row>
    <row r="549" spans="1:12" x14ac:dyDescent="0.25">
      <c r="A549">
        <f t="shared" si="243"/>
        <v>2</v>
      </c>
      <c r="B549" s="74">
        <v>538</v>
      </c>
      <c r="C549" s="5">
        <v>44012</v>
      </c>
      <c r="D549" s="2">
        <v>69.951300000000003</v>
      </c>
      <c r="E549" s="2">
        <v>78.681200000000004</v>
      </c>
      <c r="F549" s="2">
        <v>0.65268300000000001</v>
      </c>
      <c r="G549" s="1">
        <v>1</v>
      </c>
      <c r="H549" s="1">
        <v>1</v>
      </c>
      <c r="I549" s="79">
        <f t="shared" ref="I549:I612" si="260">AVERAGE(D525:D549)</f>
        <v>69.196588000000006</v>
      </c>
      <c r="J549" s="79">
        <f t="shared" si="253"/>
        <v>78.100840000000005</v>
      </c>
      <c r="K549" s="79">
        <f t="shared" si="233"/>
        <v>0.6436645333333334</v>
      </c>
      <c r="L549" s="1"/>
    </row>
    <row r="550" spans="1:12" x14ac:dyDescent="0.25">
      <c r="A550">
        <f t="shared" si="243"/>
        <v>3</v>
      </c>
      <c r="B550" s="74">
        <v>539</v>
      </c>
      <c r="C550" s="5">
        <v>44013</v>
      </c>
      <c r="D550" s="2">
        <v>70.441299999999998</v>
      </c>
      <c r="E550" s="2">
        <v>78.992900000000006</v>
      </c>
      <c r="F550" s="2">
        <v>0.65426399999999996</v>
      </c>
      <c r="G550" s="1">
        <v>1</v>
      </c>
      <c r="H550" s="1">
        <v>1</v>
      </c>
      <c r="I550" s="79">
        <f t="shared" si="260"/>
        <v>69.268963999999997</v>
      </c>
      <c r="J550" s="79">
        <f t="shared" si="253"/>
        <v>78.090693333333334</v>
      </c>
      <c r="K550" s="79">
        <f t="shared" si="233"/>
        <v>0.64348870000000014</v>
      </c>
      <c r="L550" s="1"/>
    </row>
    <row r="551" spans="1:12" x14ac:dyDescent="0.25">
      <c r="A551">
        <f t="shared" si="243"/>
        <v>4</v>
      </c>
      <c r="B551" s="74">
        <v>540</v>
      </c>
      <c r="C551" s="5">
        <v>44014</v>
      </c>
      <c r="D551" s="2">
        <v>70.441299999999998</v>
      </c>
      <c r="E551" s="2">
        <v>79.190100000000001</v>
      </c>
      <c r="F551" s="2">
        <v>0.65517599999999998</v>
      </c>
      <c r="G551" s="1">
        <v>1</v>
      </c>
      <c r="H551" s="1">
        <v>1</v>
      </c>
      <c r="I551" s="79">
        <f t="shared" si="260"/>
        <v>69.341340000000002</v>
      </c>
      <c r="J551" s="79">
        <f t="shared" si="253"/>
        <v>78.100473333333341</v>
      </c>
      <c r="K551" s="79">
        <f t="shared" si="233"/>
        <v>0.64370090000000002</v>
      </c>
      <c r="L551" s="1"/>
    </row>
    <row r="552" spans="1:12" x14ac:dyDescent="0.25">
      <c r="A552">
        <f t="shared" si="243"/>
        <v>5</v>
      </c>
      <c r="B552" s="74">
        <v>541</v>
      </c>
      <c r="C552" s="5">
        <v>44015</v>
      </c>
      <c r="D552" s="2">
        <v>70.519800000000004</v>
      </c>
      <c r="E552" s="2">
        <v>79.518100000000004</v>
      </c>
      <c r="F552" s="2">
        <v>0.65664</v>
      </c>
      <c r="G552" s="1">
        <v>1</v>
      </c>
      <c r="H552" s="1">
        <v>1</v>
      </c>
      <c r="I552" s="79">
        <f t="shared" si="260"/>
        <v>69.416855999999996</v>
      </c>
      <c r="J552" s="79">
        <f t="shared" si="253"/>
        <v>78.176153333333332</v>
      </c>
      <c r="K552" s="79">
        <f t="shared" si="233"/>
        <v>0.64424543333333328</v>
      </c>
      <c r="L552" s="1"/>
    </row>
    <row r="553" spans="1:12" x14ac:dyDescent="0.25">
      <c r="A553">
        <f t="shared" si="243"/>
        <v>6</v>
      </c>
      <c r="B553" s="74">
        <v>542</v>
      </c>
      <c r="C553" s="5">
        <v>44016</v>
      </c>
      <c r="D553" s="2">
        <v>70.499899999999997</v>
      </c>
      <c r="E553" s="2">
        <v>79.220699999999994</v>
      </c>
      <c r="F553" s="2">
        <v>0.65602700000000003</v>
      </c>
      <c r="G553" s="1">
        <v>1</v>
      </c>
      <c r="H553" s="1">
        <v>1</v>
      </c>
      <c r="I553" s="79">
        <f t="shared" si="260"/>
        <v>69.504360000000005</v>
      </c>
      <c r="J553" s="79">
        <f t="shared" si="253"/>
        <v>78.238039999999998</v>
      </c>
      <c r="K553" s="79">
        <f t="shared" si="233"/>
        <v>0.64516643333333323</v>
      </c>
      <c r="L553" s="1"/>
    </row>
    <row r="554" spans="1:12" x14ac:dyDescent="0.25">
      <c r="A554">
        <f t="shared" si="243"/>
        <v>7</v>
      </c>
      <c r="B554" s="74">
        <v>543</v>
      </c>
      <c r="C554" s="5">
        <v>44017</v>
      </c>
      <c r="D554" s="2">
        <f t="shared" ref="D554:D555" si="261">D553</f>
        <v>70.499899999999997</v>
      </c>
      <c r="E554" s="2">
        <f t="shared" ref="E554:E555" si="262">E553</f>
        <v>79.220699999999994</v>
      </c>
      <c r="F554" s="2">
        <f t="shared" ref="F554:F555" si="263">F553</f>
        <v>0.65602700000000003</v>
      </c>
      <c r="G554" s="1">
        <v>1</v>
      </c>
      <c r="H554" s="1">
        <v>0</v>
      </c>
      <c r="I554" s="79">
        <f t="shared" si="260"/>
        <v>69.577376000000001</v>
      </c>
      <c r="J554" s="79">
        <f t="shared" si="253"/>
        <v>78.31910666666667</v>
      </c>
      <c r="K554" s="79">
        <f t="shared" ref="K554:K617" si="264">AVERAGE((F525:F554))</f>
        <v>0.64595650000000004</v>
      </c>
      <c r="L554" s="1"/>
    </row>
    <row r="555" spans="1:12" x14ac:dyDescent="0.25">
      <c r="A555">
        <f t="shared" si="243"/>
        <v>1</v>
      </c>
      <c r="B555" s="74">
        <v>544</v>
      </c>
      <c r="C555" s="5">
        <v>44018</v>
      </c>
      <c r="D555" s="2">
        <f t="shared" si="261"/>
        <v>70.499899999999997</v>
      </c>
      <c r="E555" s="2">
        <f t="shared" si="262"/>
        <v>79.220699999999994</v>
      </c>
      <c r="F555" s="2">
        <f t="shared" si="263"/>
        <v>0.65602700000000003</v>
      </c>
      <c r="G555" s="1">
        <v>1</v>
      </c>
      <c r="H555" s="1">
        <v>0</v>
      </c>
      <c r="I555" s="79">
        <f t="shared" si="260"/>
        <v>69.652640000000005</v>
      </c>
      <c r="J555" s="79">
        <f t="shared" si="253"/>
        <v>78.400173333333342</v>
      </c>
      <c r="K555" s="79">
        <f t="shared" si="264"/>
        <v>0.64689236666666661</v>
      </c>
      <c r="L555" s="1"/>
    </row>
    <row r="556" spans="1:12" x14ac:dyDescent="0.25">
      <c r="A556">
        <f t="shared" si="243"/>
        <v>2</v>
      </c>
      <c r="B556" s="74">
        <v>545</v>
      </c>
      <c r="C556" s="5">
        <v>44019</v>
      </c>
      <c r="D556" s="2">
        <v>71.340900000000005</v>
      </c>
      <c r="E556" s="2">
        <v>80.558099999999996</v>
      </c>
      <c r="F556" s="2">
        <v>0.66317400000000004</v>
      </c>
      <c r="G556" s="1">
        <v>1</v>
      </c>
      <c r="H556" s="1">
        <v>1</v>
      </c>
      <c r="I556" s="79">
        <f t="shared" si="260"/>
        <v>69.741399999999999</v>
      </c>
      <c r="J556" s="79">
        <f t="shared" si="253"/>
        <v>78.570399999999992</v>
      </c>
      <c r="K556" s="79">
        <f t="shared" si="264"/>
        <v>0.64806646666666667</v>
      </c>
      <c r="L556" s="1"/>
    </row>
    <row r="557" spans="1:12" x14ac:dyDescent="0.25">
      <c r="A557">
        <f t="shared" si="243"/>
        <v>3</v>
      </c>
      <c r="B557" s="74">
        <v>546</v>
      </c>
      <c r="C557" s="5">
        <v>44020</v>
      </c>
      <c r="D557" s="2">
        <v>72.171899999999994</v>
      </c>
      <c r="E557" s="2">
        <v>81.467600000000004</v>
      </c>
      <c r="F557" s="2">
        <v>0.67027499999999995</v>
      </c>
      <c r="G557" s="1">
        <v>1</v>
      </c>
      <c r="H557" s="1">
        <v>1</v>
      </c>
      <c r="I557" s="79">
        <f t="shared" si="260"/>
        <v>69.863399999999999</v>
      </c>
      <c r="J557" s="79">
        <f t="shared" si="253"/>
        <v>78.813006666666666</v>
      </c>
      <c r="K557" s="79">
        <f t="shared" si="264"/>
        <v>0.64947726666666672</v>
      </c>
      <c r="L557" s="1"/>
    </row>
    <row r="558" spans="1:12" x14ac:dyDescent="0.25">
      <c r="A558">
        <f t="shared" si="243"/>
        <v>4</v>
      </c>
      <c r="B558" s="74">
        <v>547</v>
      </c>
      <c r="C558" s="5">
        <v>44021</v>
      </c>
      <c r="D558" s="2">
        <v>71.237899999999996</v>
      </c>
      <c r="E558" s="2">
        <v>80.406199999999998</v>
      </c>
      <c r="F558" s="2">
        <v>0.66264699999999999</v>
      </c>
      <c r="G558" s="1">
        <v>1</v>
      </c>
      <c r="H558" s="1">
        <v>1</v>
      </c>
      <c r="I558" s="79">
        <f t="shared" si="260"/>
        <v>69.948040000000006</v>
      </c>
      <c r="J558" s="79">
        <f t="shared" si="253"/>
        <v>78.994539999999986</v>
      </c>
      <c r="K558" s="79">
        <f t="shared" si="264"/>
        <v>0.65077693333333342</v>
      </c>
      <c r="L558" s="1"/>
    </row>
    <row r="559" spans="1:12" x14ac:dyDescent="0.25">
      <c r="A559">
        <f t="shared" si="243"/>
        <v>5</v>
      </c>
      <c r="B559" s="74">
        <v>548</v>
      </c>
      <c r="C559" s="5">
        <v>44022</v>
      </c>
      <c r="D559" s="2">
        <v>70.88</v>
      </c>
      <c r="E559" s="2">
        <v>80.413399999999996</v>
      </c>
      <c r="F559" s="2">
        <v>0.66091699999999998</v>
      </c>
      <c r="G559" s="1">
        <v>1</v>
      </c>
      <c r="H559" s="1">
        <v>1</v>
      </c>
      <c r="I559" s="79">
        <f t="shared" si="260"/>
        <v>70.018364000000005</v>
      </c>
      <c r="J559" s="79">
        <f t="shared" si="253"/>
        <v>79.17149999999998</v>
      </c>
      <c r="K559" s="79">
        <f t="shared" si="264"/>
        <v>0.65160086666666672</v>
      </c>
      <c r="L559" s="1"/>
    </row>
    <row r="560" spans="1:12" x14ac:dyDescent="0.25">
      <c r="A560">
        <f t="shared" si="243"/>
        <v>6</v>
      </c>
      <c r="B560" s="74">
        <v>549</v>
      </c>
      <c r="C560" s="5">
        <v>44023</v>
      </c>
      <c r="D560" s="2">
        <v>71.229799999999997</v>
      </c>
      <c r="E560" s="2">
        <v>80.268900000000002</v>
      </c>
      <c r="F560" s="2">
        <v>0.66691400000000001</v>
      </c>
      <c r="G560" s="1">
        <v>1</v>
      </c>
      <c r="H560" s="1">
        <v>1</v>
      </c>
      <c r="I560" s="79">
        <f t="shared" si="260"/>
        <v>70.051756000000012</v>
      </c>
      <c r="J560" s="79">
        <f t="shared" si="253"/>
        <v>79.318833333333316</v>
      </c>
      <c r="K560" s="79">
        <f t="shared" si="264"/>
        <v>0.65251369999999997</v>
      </c>
      <c r="L560" s="1"/>
    </row>
    <row r="561" spans="1:12" x14ac:dyDescent="0.25">
      <c r="A561">
        <f t="shared" si="243"/>
        <v>7</v>
      </c>
      <c r="B561" s="74">
        <v>550</v>
      </c>
      <c r="C561" s="5">
        <v>44024</v>
      </c>
      <c r="D561" s="2">
        <f t="shared" ref="D561:D562" si="265">D560</f>
        <v>71.229799999999997</v>
      </c>
      <c r="E561" s="2">
        <f t="shared" ref="E561:E562" si="266">E560</f>
        <v>80.268900000000002</v>
      </c>
      <c r="F561" s="2">
        <f t="shared" ref="F561:F562" si="267">F560</f>
        <v>0.66691400000000001</v>
      </c>
      <c r="G561" s="1">
        <v>1</v>
      </c>
      <c r="H561" s="1">
        <v>0</v>
      </c>
      <c r="I561" s="79">
        <f t="shared" si="260"/>
        <v>70.110852000000008</v>
      </c>
      <c r="J561" s="79">
        <f t="shared" si="253"/>
        <v>79.500673333333324</v>
      </c>
      <c r="K561" s="79">
        <f t="shared" si="264"/>
        <v>0.6532078333333331</v>
      </c>
      <c r="L561" s="1"/>
    </row>
    <row r="562" spans="1:12" x14ac:dyDescent="0.25">
      <c r="A562">
        <f t="shared" si="243"/>
        <v>1</v>
      </c>
      <c r="B562" s="74">
        <v>551</v>
      </c>
      <c r="C562" s="5">
        <v>44025</v>
      </c>
      <c r="D562" s="2">
        <f t="shared" si="265"/>
        <v>71.229799999999997</v>
      </c>
      <c r="E562" s="2">
        <f t="shared" si="266"/>
        <v>80.268900000000002</v>
      </c>
      <c r="F562" s="2">
        <f t="shared" si="267"/>
        <v>0.66691400000000001</v>
      </c>
      <c r="G562" s="1">
        <v>1</v>
      </c>
      <c r="H562" s="1">
        <v>0</v>
      </c>
      <c r="I562" s="79">
        <f t="shared" si="260"/>
        <v>70.180756000000017</v>
      </c>
      <c r="J562" s="79">
        <f t="shared" si="253"/>
        <v>79.682513333333347</v>
      </c>
      <c r="K562" s="79">
        <f t="shared" si="264"/>
        <v>0.65390196666666633</v>
      </c>
      <c r="L562" s="1"/>
    </row>
    <row r="563" spans="1:12" x14ac:dyDescent="0.25">
      <c r="A563">
        <f t="shared" si="243"/>
        <v>2</v>
      </c>
      <c r="B563" s="74">
        <v>552</v>
      </c>
      <c r="C563" s="5">
        <v>44026</v>
      </c>
      <c r="D563" s="2">
        <v>70.747900000000001</v>
      </c>
      <c r="E563" s="2">
        <v>80.093699999999998</v>
      </c>
      <c r="F563" s="2">
        <v>0.66066999999999998</v>
      </c>
      <c r="G563" s="1">
        <v>1</v>
      </c>
      <c r="H563" s="1">
        <v>1</v>
      </c>
      <c r="I563" s="79">
        <f t="shared" si="260"/>
        <v>70.225952000000021</v>
      </c>
      <c r="J563" s="79">
        <f t="shared" si="253"/>
        <v>79.852673333333328</v>
      </c>
      <c r="K563" s="79">
        <f t="shared" si="264"/>
        <v>0.65438796666666643</v>
      </c>
      <c r="L563" s="1"/>
    </row>
    <row r="564" spans="1:12" x14ac:dyDescent="0.25">
      <c r="A564">
        <f t="shared" si="243"/>
        <v>3</v>
      </c>
      <c r="B564" s="74">
        <v>553</v>
      </c>
      <c r="C564" s="5">
        <v>44027</v>
      </c>
      <c r="D564" s="2">
        <v>71.127499999999998</v>
      </c>
      <c r="E564" s="2">
        <v>80.623000000000005</v>
      </c>
      <c r="F564" s="2">
        <v>0.66297700000000004</v>
      </c>
      <c r="G564" s="1">
        <v>1</v>
      </c>
      <c r="H564" s="1">
        <v>1</v>
      </c>
      <c r="I564" s="79">
        <f t="shared" si="260"/>
        <v>70.288152000000025</v>
      </c>
      <c r="J564" s="79">
        <f t="shared" si="253"/>
        <v>79.982126666666673</v>
      </c>
      <c r="K564" s="79">
        <f t="shared" si="264"/>
        <v>0.65495086666666646</v>
      </c>
      <c r="L564" s="1"/>
    </row>
    <row r="565" spans="1:12" x14ac:dyDescent="0.25">
      <c r="A565">
        <f t="shared" si="243"/>
        <v>4</v>
      </c>
      <c r="B565" s="74">
        <v>554</v>
      </c>
      <c r="C565" s="5">
        <v>44028</v>
      </c>
      <c r="D565" s="2">
        <v>70.799800000000005</v>
      </c>
      <c r="E565" s="2">
        <v>80.839200000000005</v>
      </c>
      <c r="F565" s="2">
        <v>0.66183499999999995</v>
      </c>
      <c r="G565" s="1">
        <v>1</v>
      </c>
      <c r="H565" s="1">
        <v>1</v>
      </c>
      <c r="I565" s="79">
        <f t="shared" si="260"/>
        <v>70.337244000000013</v>
      </c>
      <c r="J565" s="79">
        <f t="shared" si="253"/>
        <v>80.105213333333324</v>
      </c>
      <c r="K565" s="79">
        <f t="shared" si="264"/>
        <v>0.65515566666666658</v>
      </c>
      <c r="L565" s="1"/>
    </row>
    <row r="566" spans="1:12" x14ac:dyDescent="0.25">
      <c r="A566">
        <f t="shared" si="243"/>
        <v>5</v>
      </c>
      <c r="B566" s="74">
        <v>555</v>
      </c>
      <c r="C566" s="5">
        <v>44029</v>
      </c>
      <c r="D566" s="2">
        <v>71.230999999999995</v>
      </c>
      <c r="E566" s="2">
        <v>81.231800000000007</v>
      </c>
      <c r="F566" s="2">
        <v>0.66561700000000001</v>
      </c>
      <c r="G566" s="1">
        <v>1</v>
      </c>
      <c r="H566" s="1">
        <v>1</v>
      </c>
      <c r="I566" s="79">
        <f t="shared" si="260"/>
        <v>70.403584000000023</v>
      </c>
      <c r="J566" s="79">
        <f t="shared" si="253"/>
        <v>80.24132666666668</v>
      </c>
      <c r="K566" s="79">
        <f t="shared" si="264"/>
        <v>0.65569006666666663</v>
      </c>
      <c r="L566" s="1"/>
    </row>
    <row r="567" spans="1:12" x14ac:dyDescent="0.25">
      <c r="A567">
        <f t="shared" si="243"/>
        <v>6</v>
      </c>
      <c r="B567" s="74">
        <v>556</v>
      </c>
      <c r="C567" s="5">
        <v>44030</v>
      </c>
      <c r="D567" s="2">
        <v>71.713899999999995</v>
      </c>
      <c r="E567" s="2">
        <v>81.682100000000005</v>
      </c>
      <c r="F567" s="2">
        <v>0.66919099999999998</v>
      </c>
      <c r="G567" s="1">
        <v>1</v>
      </c>
      <c r="H567" s="1">
        <v>1</v>
      </c>
      <c r="I567" s="79">
        <f t="shared" si="260"/>
        <v>70.492800000000031</v>
      </c>
      <c r="J567" s="79">
        <f t="shared" si="253"/>
        <v>80.385593333333347</v>
      </c>
      <c r="K567" s="79">
        <f t="shared" si="264"/>
        <v>0.65643653333333352</v>
      </c>
      <c r="L567" s="1"/>
    </row>
    <row r="568" spans="1:12" x14ac:dyDescent="0.25">
      <c r="A568">
        <f t="shared" si="243"/>
        <v>7</v>
      </c>
      <c r="B568" s="74">
        <v>557</v>
      </c>
      <c r="C568" s="5">
        <v>44031</v>
      </c>
      <c r="D568" s="2">
        <f t="shared" ref="D568:D569" si="268">D567</f>
        <v>71.713899999999995</v>
      </c>
      <c r="E568" s="2">
        <f t="shared" ref="E568:E569" si="269">E567</f>
        <v>81.682100000000005</v>
      </c>
      <c r="F568" s="2">
        <f t="shared" ref="F568:F569" si="270">F567</f>
        <v>0.66919099999999998</v>
      </c>
      <c r="G568" s="1">
        <v>1</v>
      </c>
      <c r="H568" s="1">
        <v>0</v>
      </c>
      <c r="I568" s="79">
        <f t="shared" si="260"/>
        <v>70.607852000000008</v>
      </c>
      <c r="J568" s="79">
        <f t="shared" si="253"/>
        <v>80.549686666666673</v>
      </c>
      <c r="K568" s="79">
        <f t="shared" si="264"/>
        <v>0.65705403333333345</v>
      </c>
      <c r="L568" s="1"/>
    </row>
    <row r="569" spans="1:12" x14ac:dyDescent="0.25">
      <c r="A569">
        <f t="shared" si="243"/>
        <v>1</v>
      </c>
      <c r="B569" s="74">
        <v>558</v>
      </c>
      <c r="C569" s="5">
        <v>44032</v>
      </c>
      <c r="D569" s="2">
        <f t="shared" si="268"/>
        <v>71.713899999999995</v>
      </c>
      <c r="E569" s="2">
        <f t="shared" si="269"/>
        <v>81.682100000000005</v>
      </c>
      <c r="F569" s="2">
        <f t="shared" si="270"/>
        <v>0.66919099999999998</v>
      </c>
      <c r="G569" s="1">
        <v>1</v>
      </c>
      <c r="H569" s="1">
        <v>0</v>
      </c>
      <c r="I569" s="79">
        <f t="shared" si="260"/>
        <v>70.722904000000014</v>
      </c>
      <c r="J569" s="79">
        <f t="shared" si="253"/>
        <v>80.713780000000014</v>
      </c>
      <c r="K569" s="79">
        <f t="shared" si="264"/>
        <v>0.65767556666666682</v>
      </c>
      <c r="L569" s="1"/>
    </row>
    <row r="570" spans="1:12" x14ac:dyDescent="0.25">
      <c r="A570">
        <f t="shared" si="243"/>
        <v>2</v>
      </c>
      <c r="B570" s="74">
        <v>559</v>
      </c>
      <c r="C570" s="5">
        <v>44033</v>
      </c>
      <c r="D570" s="2">
        <v>71.962800000000001</v>
      </c>
      <c r="E570" s="2">
        <v>82.390199999999993</v>
      </c>
      <c r="F570" s="2">
        <v>0.67157699999999998</v>
      </c>
      <c r="G570" s="1">
        <v>1</v>
      </c>
      <c r="H570" s="1">
        <v>1</v>
      </c>
      <c r="I570" s="79">
        <f t="shared" si="260"/>
        <v>70.822776000000019</v>
      </c>
      <c r="J570" s="79">
        <f t="shared" si="253"/>
        <v>80.925080000000008</v>
      </c>
      <c r="K570" s="79">
        <f t="shared" si="264"/>
        <v>0.65837663333333341</v>
      </c>
      <c r="L570" s="1"/>
    </row>
    <row r="571" spans="1:12" x14ac:dyDescent="0.25">
      <c r="A571">
        <f t="shared" si="243"/>
        <v>3</v>
      </c>
      <c r="B571" s="74">
        <v>560</v>
      </c>
      <c r="C571" s="5">
        <v>44034</v>
      </c>
      <c r="D571" s="2">
        <v>70.966800000000006</v>
      </c>
      <c r="E571" s="2">
        <v>81.249899999999997</v>
      </c>
      <c r="F571" s="2">
        <v>0.66154100000000005</v>
      </c>
      <c r="G571" s="1">
        <v>1</v>
      </c>
      <c r="H571" s="1">
        <v>1</v>
      </c>
      <c r="I571" s="79">
        <f t="shared" si="260"/>
        <v>70.896311999999995</v>
      </c>
      <c r="J571" s="79">
        <f t="shared" si="253"/>
        <v>80.97120000000001</v>
      </c>
      <c r="K571" s="79">
        <f t="shared" si="264"/>
        <v>0.65874316666666677</v>
      </c>
      <c r="L571" s="1"/>
    </row>
    <row r="572" spans="1:12" x14ac:dyDescent="0.25">
      <c r="A572">
        <f t="shared" si="243"/>
        <v>4</v>
      </c>
      <c r="B572" s="74">
        <v>561</v>
      </c>
      <c r="C572" s="5">
        <v>44035</v>
      </c>
      <c r="D572" s="2">
        <v>70.7881</v>
      </c>
      <c r="E572" s="2">
        <v>81.590400000000002</v>
      </c>
      <c r="F572" s="2">
        <v>0.66178800000000004</v>
      </c>
      <c r="G572" s="1">
        <v>1</v>
      </c>
      <c r="H572" s="1">
        <v>1</v>
      </c>
      <c r="I572" s="79">
        <f t="shared" si="260"/>
        <v>70.962699999999998</v>
      </c>
      <c r="J572" s="79">
        <f t="shared" si="253"/>
        <v>80.97938666666667</v>
      </c>
      <c r="K572" s="79">
        <f t="shared" si="264"/>
        <v>0.65913860000000013</v>
      </c>
      <c r="L572" s="1"/>
    </row>
    <row r="573" spans="1:12" x14ac:dyDescent="0.25">
      <c r="A573">
        <f t="shared" si="243"/>
        <v>5</v>
      </c>
      <c r="B573" s="74">
        <v>562</v>
      </c>
      <c r="C573" s="5">
        <v>44036</v>
      </c>
      <c r="D573" s="2">
        <v>70.962999999999994</v>
      </c>
      <c r="E573" s="2">
        <v>82.189300000000003</v>
      </c>
      <c r="F573" s="2">
        <v>0.66212300000000002</v>
      </c>
      <c r="G573" s="1">
        <v>1</v>
      </c>
      <c r="H573" s="1">
        <v>1</v>
      </c>
      <c r="I573" s="79">
        <f t="shared" si="260"/>
        <v>71.036083999999988</v>
      </c>
      <c r="J573" s="79">
        <f t="shared" si="253"/>
        <v>81.09826000000001</v>
      </c>
      <c r="K573" s="79">
        <f t="shared" si="264"/>
        <v>0.65978066666666668</v>
      </c>
      <c r="L573" s="1"/>
    </row>
    <row r="574" spans="1:12" x14ac:dyDescent="0.25">
      <c r="A574">
        <f t="shared" si="243"/>
        <v>6</v>
      </c>
      <c r="B574" s="74">
        <v>563</v>
      </c>
      <c r="C574" s="5">
        <v>44037</v>
      </c>
      <c r="D574" s="2">
        <v>71.597399999999993</v>
      </c>
      <c r="E574" s="2">
        <v>83.103099999999998</v>
      </c>
      <c r="F574" s="2">
        <v>0.67344599999999999</v>
      </c>
      <c r="G574" s="1">
        <v>1</v>
      </c>
      <c r="H574" s="1">
        <v>1</v>
      </c>
      <c r="I574" s="79">
        <f t="shared" si="260"/>
        <v>71.101927999999987</v>
      </c>
      <c r="J574" s="79">
        <f t="shared" si="253"/>
        <v>81.277573333333336</v>
      </c>
      <c r="K574" s="79">
        <f t="shared" si="264"/>
        <v>0.66069053333333327</v>
      </c>
      <c r="L574" s="1"/>
    </row>
    <row r="575" spans="1:12" x14ac:dyDescent="0.25">
      <c r="A575">
        <f t="shared" si="243"/>
        <v>7</v>
      </c>
      <c r="B575" s="74">
        <v>564</v>
      </c>
      <c r="C575" s="5">
        <v>44038</v>
      </c>
      <c r="D575" s="2">
        <f t="shared" ref="D575:D576" si="271">D574</f>
        <v>71.597399999999993</v>
      </c>
      <c r="E575" s="2">
        <f t="shared" ref="E575:E576" si="272">E574</f>
        <v>83.103099999999998</v>
      </c>
      <c r="F575" s="2">
        <f t="shared" ref="F575:F576" si="273">F574</f>
        <v>0.67344599999999999</v>
      </c>
      <c r="G575" s="1">
        <v>1</v>
      </c>
      <c r="H575" s="1">
        <v>0</v>
      </c>
      <c r="I575" s="79">
        <f t="shared" si="260"/>
        <v>71.148171999999988</v>
      </c>
      <c r="J575" s="79">
        <f t="shared" si="253"/>
        <v>81.466520000000003</v>
      </c>
      <c r="K575" s="79">
        <f t="shared" si="264"/>
        <v>0.66153959999999989</v>
      </c>
      <c r="L575" s="1"/>
    </row>
    <row r="576" spans="1:12" x14ac:dyDescent="0.25">
      <c r="A576">
        <f t="shared" si="243"/>
        <v>1</v>
      </c>
      <c r="B576" s="74">
        <v>565</v>
      </c>
      <c r="C576" s="5">
        <v>44039</v>
      </c>
      <c r="D576" s="2">
        <f t="shared" si="271"/>
        <v>71.597399999999993</v>
      </c>
      <c r="E576" s="2">
        <f t="shared" si="272"/>
        <v>83.103099999999998</v>
      </c>
      <c r="F576" s="2">
        <f t="shared" si="273"/>
        <v>0.67344599999999999</v>
      </c>
      <c r="G576" s="1">
        <v>1</v>
      </c>
      <c r="H576" s="1">
        <v>0</v>
      </c>
      <c r="I576" s="79">
        <f t="shared" si="260"/>
        <v>71.194416000000004</v>
      </c>
      <c r="J576" s="79">
        <f t="shared" si="253"/>
        <v>81.655466666666669</v>
      </c>
      <c r="K576" s="79">
        <f t="shared" si="264"/>
        <v>0.66244339999999979</v>
      </c>
      <c r="L576" s="1"/>
    </row>
    <row r="577" spans="1:12" x14ac:dyDescent="0.25">
      <c r="A577">
        <f t="shared" si="243"/>
        <v>2</v>
      </c>
      <c r="B577" s="74">
        <v>566</v>
      </c>
      <c r="C577" s="5">
        <v>44040</v>
      </c>
      <c r="D577" s="2">
        <v>71.584999999999994</v>
      </c>
      <c r="E577" s="2">
        <v>83.775899999999993</v>
      </c>
      <c r="F577" s="2">
        <v>0.67869199999999996</v>
      </c>
      <c r="G577" s="1">
        <v>1</v>
      </c>
      <c r="H577" s="1">
        <v>1</v>
      </c>
      <c r="I577" s="79">
        <f t="shared" si="260"/>
        <v>71.237024000000005</v>
      </c>
      <c r="J577" s="79">
        <f t="shared" si="253"/>
        <v>81.8892666666667</v>
      </c>
      <c r="K577" s="79">
        <f t="shared" si="264"/>
        <v>0.66352206666666658</v>
      </c>
      <c r="L577" s="1"/>
    </row>
    <row r="578" spans="1:12" x14ac:dyDescent="0.25">
      <c r="A578">
        <f t="shared" si="243"/>
        <v>3</v>
      </c>
      <c r="B578" s="74">
        <v>567</v>
      </c>
      <c r="C578" s="5">
        <v>44041</v>
      </c>
      <c r="D578" s="2">
        <v>71.919600000000003</v>
      </c>
      <c r="E578" s="2">
        <v>84.260999999999996</v>
      </c>
      <c r="F578" s="2">
        <v>0.68115400000000004</v>
      </c>
      <c r="G578" s="1">
        <v>1</v>
      </c>
      <c r="H578" s="1">
        <v>1</v>
      </c>
      <c r="I578" s="79">
        <f t="shared" si="260"/>
        <v>71.293811999999988</v>
      </c>
      <c r="J578" s="79">
        <f t="shared" si="253"/>
        <v>82.167086666666677</v>
      </c>
      <c r="K578" s="79">
        <f t="shared" si="264"/>
        <v>0.6646827999999998</v>
      </c>
      <c r="L578" s="1"/>
    </row>
    <row r="579" spans="1:12" x14ac:dyDescent="0.25">
      <c r="A579">
        <f t="shared" si="243"/>
        <v>4</v>
      </c>
      <c r="B579" s="74">
        <v>568</v>
      </c>
      <c r="C579" s="5">
        <v>44042</v>
      </c>
      <c r="D579" s="2">
        <v>72.234800000000007</v>
      </c>
      <c r="E579" s="2">
        <v>84.912000000000006</v>
      </c>
      <c r="F579" s="2">
        <v>0.68876999999999999</v>
      </c>
      <c r="G579" s="1">
        <v>1</v>
      </c>
      <c r="H579" s="1">
        <v>1</v>
      </c>
      <c r="I579" s="79">
        <f t="shared" si="260"/>
        <v>71.363208</v>
      </c>
      <c r="J579" s="79">
        <f t="shared" si="253"/>
        <v>82.453020000000009</v>
      </c>
      <c r="K579" s="79">
        <f t="shared" si="264"/>
        <v>0.6658856999999998</v>
      </c>
      <c r="L579" s="1"/>
    </row>
    <row r="580" spans="1:12" x14ac:dyDescent="0.25">
      <c r="A580">
        <f t="shared" si="243"/>
        <v>5</v>
      </c>
      <c r="B580" s="74">
        <v>569</v>
      </c>
      <c r="C580" s="5">
        <v>44043</v>
      </c>
      <c r="D580" s="2">
        <v>73.363299999999995</v>
      </c>
      <c r="E580" s="2">
        <v>86.253200000000007</v>
      </c>
      <c r="F580" s="2">
        <v>0.69806699999999999</v>
      </c>
      <c r="G580" s="1">
        <v>1</v>
      </c>
      <c r="H580" s="1">
        <v>1</v>
      </c>
      <c r="I580" s="79">
        <f t="shared" si="260"/>
        <v>71.477744000000001</v>
      </c>
      <c r="J580" s="79">
        <f t="shared" si="253"/>
        <v>82.813953333333345</v>
      </c>
      <c r="K580" s="79">
        <f t="shared" si="264"/>
        <v>0.66734579999999988</v>
      </c>
      <c r="L580" s="1"/>
    </row>
    <row r="581" spans="1:12" x14ac:dyDescent="0.25">
      <c r="A581">
        <f t="shared" si="243"/>
        <v>6</v>
      </c>
      <c r="B581" s="74">
        <v>570</v>
      </c>
      <c r="C581" s="5">
        <v>44044</v>
      </c>
      <c r="D581" s="2">
        <v>73.426100000000005</v>
      </c>
      <c r="E581" s="2">
        <v>87.288899999999998</v>
      </c>
      <c r="F581" s="2">
        <v>0.70186999999999999</v>
      </c>
      <c r="G581" s="1">
        <v>1</v>
      </c>
      <c r="H581" s="1">
        <v>1</v>
      </c>
      <c r="I581" s="79">
        <f t="shared" si="260"/>
        <v>71.561151999999993</v>
      </c>
      <c r="J581" s="79">
        <f t="shared" si="253"/>
        <v>83.217760000000013</v>
      </c>
      <c r="K581" s="79">
        <f t="shared" si="264"/>
        <v>0.66890226666666663</v>
      </c>
      <c r="L581" s="1"/>
    </row>
    <row r="582" spans="1:12" x14ac:dyDescent="0.25">
      <c r="A582">
        <f t="shared" ref="A582:A645" si="274">WEEKDAY(C582,2)</f>
        <v>7</v>
      </c>
      <c r="B582" s="74">
        <v>571</v>
      </c>
      <c r="C582" s="5">
        <v>44045</v>
      </c>
      <c r="D582" s="2">
        <f t="shared" ref="D582:D583" si="275">D581</f>
        <v>73.426100000000005</v>
      </c>
      <c r="E582" s="2">
        <f t="shared" ref="E582:E583" si="276">E581</f>
        <v>87.288899999999998</v>
      </c>
      <c r="F582" s="2">
        <f t="shared" ref="F582:F583" si="277">F581</f>
        <v>0.70186999999999999</v>
      </c>
      <c r="G582" s="1">
        <v>1</v>
      </c>
      <c r="H582" s="1">
        <v>0</v>
      </c>
      <c r="I582" s="79">
        <f t="shared" si="260"/>
        <v>71.611319999999992</v>
      </c>
      <c r="J582" s="79">
        <f t="shared" si="253"/>
        <v>83.591546666666687</v>
      </c>
      <c r="K582" s="79">
        <f t="shared" si="264"/>
        <v>0.67040993333333321</v>
      </c>
      <c r="L582" s="1"/>
    </row>
    <row r="583" spans="1:12" x14ac:dyDescent="0.25">
      <c r="A583">
        <f t="shared" si="274"/>
        <v>1</v>
      </c>
      <c r="B583" s="74">
        <v>572</v>
      </c>
      <c r="C583" s="5">
        <v>44046</v>
      </c>
      <c r="D583" s="2">
        <f t="shared" si="275"/>
        <v>73.426100000000005</v>
      </c>
      <c r="E583" s="2">
        <f t="shared" si="276"/>
        <v>87.288899999999998</v>
      </c>
      <c r="F583" s="2">
        <f t="shared" si="277"/>
        <v>0.70186999999999999</v>
      </c>
      <c r="G583" s="1">
        <v>1</v>
      </c>
      <c r="H583" s="1">
        <v>0</v>
      </c>
      <c r="I583" s="79">
        <f t="shared" si="260"/>
        <v>71.698847999999984</v>
      </c>
      <c r="J583" s="79">
        <f t="shared" si="253"/>
        <v>83.965333333333334</v>
      </c>
      <c r="K583" s="79">
        <f t="shared" si="264"/>
        <v>0.67193803333333313</v>
      </c>
      <c r="L583" s="1"/>
    </row>
    <row r="584" spans="1:12" x14ac:dyDescent="0.25">
      <c r="A584">
        <f t="shared" si="274"/>
        <v>2</v>
      </c>
      <c r="B584" s="74">
        <v>573</v>
      </c>
      <c r="C584" s="5">
        <v>44047</v>
      </c>
      <c r="D584" s="2">
        <v>74.158600000000007</v>
      </c>
      <c r="E584" s="2">
        <v>87.225300000000004</v>
      </c>
      <c r="F584" s="2">
        <v>0.701098</v>
      </c>
      <c r="G584" s="1">
        <v>1</v>
      </c>
      <c r="H584" s="1">
        <v>1</v>
      </c>
      <c r="I584" s="79">
        <f t="shared" si="260"/>
        <v>71.82999199999999</v>
      </c>
      <c r="J584" s="79">
        <f t="shared" si="253"/>
        <v>84.334880000000013</v>
      </c>
      <c r="K584" s="79">
        <f t="shared" si="264"/>
        <v>0.67344040000000005</v>
      </c>
      <c r="L584" s="1"/>
    </row>
    <row r="585" spans="1:12" x14ac:dyDescent="0.25">
      <c r="A585">
        <f t="shared" si="274"/>
        <v>3</v>
      </c>
      <c r="B585" s="74">
        <v>574</v>
      </c>
      <c r="C585" s="5">
        <v>44048</v>
      </c>
      <c r="D585" s="2">
        <v>73.380600000000001</v>
      </c>
      <c r="E585" s="2">
        <v>86.501099999999994</v>
      </c>
      <c r="F585" s="2">
        <v>0.69249799999999995</v>
      </c>
      <c r="G585" s="1">
        <v>1</v>
      </c>
      <c r="H585" s="1">
        <v>1</v>
      </c>
      <c r="I585" s="79">
        <f t="shared" si="260"/>
        <v>71.916023999999979</v>
      </c>
      <c r="J585" s="79">
        <f t="shared" si="253"/>
        <v>84.608940000000004</v>
      </c>
      <c r="K585" s="79">
        <f t="shared" si="264"/>
        <v>0.67465609999999998</v>
      </c>
      <c r="L585" s="1"/>
    </row>
    <row r="586" spans="1:12" x14ac:dyDescent="0.25">
      <c r="A586">
        <f t="shared" si="274"/>
        <v>4</v>
      </c>
      <c r="B586" s="74">
        <v>575</v>
      </c>
      <c r="C586" s="5">
        <v>44049</v>
      </c>
      <c r="D586" s="2">
        <v>73.280600000000007</v>
      </c>
      <c r="E586" s="2">
        <v>86.625</v>
      </c>
      <c r="F586" s="2">
        <v>0.69305899999999998</v>
      </c>
      <c r="G586" s="1">
        <v>1</v>
      </c>
      <c r="H586" s="1">
        <v>1</v>
      </c>
      <c r="I586" s="79">
        <f t="shared" si="260"/>
        <v>71.998055999999977</v>
      </c>
      <c r="J586" s="79">
        <f t="shared" si="253"/>
        <v>84.967280000000002</v>
      </c>
      <c r="K586" s="79">
        <f t="shared" si="264"/>
        <v>0.67565226666666656</v>
      </c>
      <c r="L586" s="1"/>
    </row>
    <row r="587" spans="1:12" x14ac:dyDescent="0.25">
      <c r="A587">
        <f t="shared" si="274"/>
        <v>5</v>
      </c>
      <c r="B587" s="74">
        <v>576</v>
      </c>
      <c r="C587" s="5">
        <v>44050</v>
      </c>
      <c r="D587" s="2">
        <v>73.039699999999996</v>
      </c>
      <c r="E587" s="2">
        <v>86.617800000000003</v>
      </c>
      <c r="F587" s="2">
        <v>0.691631</v>
      </c>
      <c r="G587" s="1">
        <v>1</v>
      </c>
      <c r="H587" s="1">
        <v>1</v>
      </c>
      <c r="I587" s="79">
        <f t="shared" si="260"/>
        <v>72.070451999999975</v>
      </c>
      <c r="J587" s="79">
        <f t="shared" si="253"/>
        <v>85.30243999999999</v>
      </c>
      <c r="K587" s="79">
        <f t="shared" si="264"/>
        <v>0.67636413333333334</v>
      </c>
      <c r="L587" s="1"/>
    </row>
    <row r="588" spans="1:12" x14ac:dyDescent="0.25">
      <c r="A588">
        <f t="shared" si="274"/>
        <v>6</v>
      </c>
      <c r="B588" s="74">
        <v>577</v>
      </c>
      <c r="C588" s="5">
        <v>44051</v>
      </c>
      <c r="D588" s="2">
        <v>73.637600000000006</v>
      </c>
      <c r="E588" s="2">
        <v>87.172200000000004</v>
      </c>
      <c r="F588" s="2">
        <v>0.69722700000000004</v>
      </c>
      <c r="G588" s="1">
        <v>1</v>
      </c>
      <c r="H588" s="1">
        <v>1</v>
      </c>
      <c r="I588" s="79">
        <f t="shared" si="260"/>
        <v>72.186039999999991</v>
      </c>
      <c r="J588" s="79">
        <f t="shared" si="253"/>
        <v>85.634633333333326</v>
      </c>
      <c r="K588" s="79">
        <f t="shared" si="264"/>
        <v>0.67751680000000003</v>
      </c>
      <c r="L588" s="1"/>
    </row>
    <row r="589" spans="1:12" x14ac:dyDescent="0.25">
      <c r="A589">
        <f t="shared" si="274"/>
        <v>7</v>
      </c>
      <c r="B589" s="74">
        <v>578</v>
      </c>
      <c r="C589" s="5">
        <v>44052</v>
      </c>
      <c r="D589" s="2">
        <f t="shared" ref="D589:D590" si="278">D588</f>
        <v>73.637600000000006</v>
      </c>
      <c r="E589" s="2">
        <f t="shared" ref="E589:E590" si="279">E588</f>
        <v>87.172200000000004</v>
      </c>
      <c r="F589" s="2">
        <f t="shared" ref="F589:F590" si="280">F588</f>
        <v>0.69722700000000004</v>
      </c>
      <c r="G589" s="1">
        <v>1</v>
      </c>
      <c r="H589" s="1">
        <v>0</v>
      </c>
      <c r="I589" s="79">
        <f t="shared" si="260"/>
        <v>72.286443999999989</v>
      </c>
      <c r="J589" s="79">
        <f t="shared" si="253"/>
        <v>85.905906666666667</v>
      </c>
      <c r="K589" s="79">
        <f t="shared" si="264"/>
        <v>0.67872713333333357</v>
      </c>
      <c r="L589" s="1"/>
    </row>
    <row r="590" spans="1:12" x14ac:dyDescent="0.25">
      <c r="A590">
        <f t="shared" si="274"/>
        <v>1</v>
      </c>
      <c r="B590" s="74">
        <v>579</v>
      </c>
      <c r="C590" s="5">
        <v>44053</v>
      </c>
      <c r="D590" s="2">
        <f t="shared" si="278"/>
        <v>73.637600000000006</v>
      </c>
      <c r="E590" s="2">
        <f t="shared" si="279"/>
        <v>87.172200000000004</v>
      </c>
      <c r="F590" s="2">
        <f t="shared" si="280"/>
        <v>0.69722700000000004</v>
      </c>
      <c r="G590" s="1">
        <v>1</v>
      </c>
      <c r="H590" s="1">
        <v>0</v>
      </c>
      <c r="I590" s="79">
        <f t="shared" si="260"/>
        <v>72.399955999999989</v>
      </c>
      <c r="J590" s="79">
        <f t="shared" si="253"/>
        <v>86.177179999999993</v>
      </c>
      <c r="K590" s="79">
        <f t="shared" si="264"/>
        <v>0.67973756666666685</v>
      </c>
      <c r="L590" s="1"/>
    </row>
    <row r="591" spans="1:12" x14ac:dyDescent="0.25">
      <c r="A591">
        <f t="shared" si="274"/>
        <v>2</v>
      </c>
      <c r="B591" s="74">
        <v>580</v>
      </c>
      <c r="C591" s="5">
        <v>44054</v>
      </c>
      <c r="D591" s="2">
        <v>73.775000000000006</v>
      </c>
      <c r="E591" s="2">
        <v>86.825800000000001</v>
      </c>
      <c r="F591" s="2">
        <v>0.69612200000000002</v>
      </c>
      <c r="G591" s="1">
        <v>1</v>
      </c>
      <c r="H591" s="1">
        <v>1</v>
      </c>
      <c r="I591" s="79">
        <f t="shared" si="260"/>
        <v>72.501715999999988</v>
      </c>
      <c r="J591" s="79">
        <f t="shared" si="253"/>
        <v>86.425359999999998</v>
      </c>
      <c r="K591" s="79">
        <f t="shared" si="264"/>
        <v>0.68071116666666676</v>
      </c>
      <c r="L591" s="1"/>
    </row>
    <row r="592" spans="1:12" x14ac:dyDescent="0.25">
      <c r="A592">
        <f t="shared" si="274"/>
        <v>3</v>
      </c>
      <c r="B592" s="74">
        <v>581</v>
      </c>
      <c r="C592" s="5">
        <v>44055</v>
      </c>
      <c r="D592" s="2">
        <v>73.152199999999993</v>
      </c>
      <c r="E592" s="2">
        <v>85.924599999999998</v>
      </c>
      <c r="F592" s="2">
        <v>0.68943200000000004</v>
      </c>
      <c r="G592" s="1">
        <v>1</v>
      </c>
      <c r="H592" s="1">
        <v>1</v>
      </c>
      <c r="I592" s="79">
        <f t="shared" si="260"/>
        <v>72.559247999999997</v>
      </c>
      <c r="J592" s="79">
        <f t="shared" si="253"/>
        <v>86.568606666666668</v>
      </c>
      <c r="K592" s="79">
        <f t="shared" si="264"/>
        <v>0.6814617666666668</v>
      </c>
      <c r="L592" s="1"/>
    </row>
    <row r="593" spans="1:12" x14ac:dyDescent="0.25">
      <c r="A593">
        <f t="shared" si="274"/>
        <v>4</v>
      </c>
      <c r="B593" s="74">
        <v>582</v>
      </c>
      <c r="C593" s="5">
        <v>44056</v>
      </c>
      <c r="D593" s="2">
        <v>73.235100000000003</v>
      </c>
      <c r="E593" s="2">
        <v>85.956000000000003</v>
      </c>
      <c r="F593" s="2">
        <v>0.68594699999999997</v>
      </c>
      <c r="G593" s="1">
        <v>1</v>
      </c>
      <c r="H593" s="1">
        <v>1</v>
      </c>
      <c r="I593" s="79">
        <f t="shared" si="260"/>
        <v>72.620096000000004</v>
      </c>
      <c r="J593" s="79">
        <f t="shared" si="253"/>
        <v>86.681606666666667</v>
      </c>
      <c r="K593" s="79">
        <f t="shared" si="264"/>
        <v>0.68230433333333329</v>
      </c>
      <c r="L593" s="1"/>
    </row>
    <row r="594" spans="1:12" x14ac:dyDescent="0.25">
      <c r="A594">
        <f t="shared" si="274"/>
        <v>5</v>
      </c>
      <c r="B594" s="74">
        <v>583</v>
      </c>
      <c r="C594" s="5">
        <v>44057</v>
      </c>
      <c r="D594" s="2">
        <v>73.606700000000004</v>
      </c>
      <c r="E594" s="2">
        <v>87.039900000000003</v>
      </c>
      <c r="F594" s="2">
        <v>0.68936299999999995</v>
      </c>
      <c r="G594" s="1">
        <v>1</v>
      </c>
      <c r="H594" s="1">
        <v>1</v>
      </c>
      <c r="I594" s="79">
        <f t="shared" si="260"/>
        <v>72.695808000000014</v>
      </c>
      <c r="J594" s="79">
        <f t="shared" si="253"/>
        <v>86.823466666666661</v>
      </c>
      <c r="K594" s="79">
        <f t="shared" si="264"/>
        <v>0.68318386666666664</v>
      </c>
      <c r="L594" s="1"/>
    </row>
    <row r="595" spans="1:12" x14ac:dyDescent="0.25">
      <c r="A595">
        <f t="shared" si="274"/>
        <v>6</v>
      </c>
      <c r="B595" s="74">
        <v>584</v>
      </c>
      <c r="C595" s="5">
        <v>44058</v>
      </c>
      <c r="D595" s="2">
        <v>73.215699999999998</v>
      </c>
      <c r="E595" s="2">
        <v>86.409199999999998</v>
      </c>
      <c r="F595" s="2">
        <v>0.685701</v>
      </c>
      <c r="G595" s="1">
        <v>1</v>
      </c>
      <c r="H595" s="1">
        <v>1</v>
      </c>
      <c r="I595" s="79">
        <f t="shared" si="260"/>
        <v>72.745924000000016</v>
      </c>
      <c r="J595" s="79">
        <f t="shared" si="253"/>
        <v>86.833866666666651</v>
      </c>
      <c r="K595" s="79">
        <f t="shared" si="264"/>
        <v>0.68397940000000002</v>
      </c>
      <c r="L595" s="1"/>
    </row>
    <row r="596" spans="1:12" x14ac:dyDescent="0.25">
      <c r="A596">
        <f t="shared" si="274"/>
        <v>7</v>
      </c>
      <c r="B596" s="74">
        <v>585</v>
      </c>
      <c r="C596" s="5">
        <v>44059</v>
      </c>
      <c r="D596" s="2">
        <f t="shared" ref="D596:D597" si="281">D595</f>
        <v>73.215699999999998</v>
      </c>
      <c r="E596" s="2">
        <f t="shared" ref="E596:E597" si="282">E595</f>
        <v>86.409199999999998</v>
      </c>
      <c r="F596" s="2">
        <f t="shared" ref="F596:F597" si="283">F595</f>
        <v>0.685701</v>
      </c>
      <c r="G596" s="1">
        <v>1</v>
      </c>
      <c r="H596" s="1">
        <v>0</v>
      </c>
      <c r="I596" s="79">
        <f t="shared" si="260"/>
        <v>72.835880000000003</v>
      </c>
      <c r="J596" s="79">
        <f t="shared" si="253"/>
        <v>86.77521999999999</v>
      </c>
      <c r="K596" s="79">
        <f t="shared" si="264"/>
        <v>0.68464886666666669</v>
      </c>
      <c r="L596" s="1"/>
    </row>
    <row r="597" spans="1:12" x14ac:dyDescent="0.25">
      <c r="A597">
        <f t="shared" si="274"/>
        <v>1</v>
      </c>
      <c r="B597" s="74">
        <v>586</v>
      </c>
      <c r="C597" s="5">
        <v>44060</v>
      </c>
      <c r="D597" s="2">
        <f t="shared" si="281"/>
        <v>73.215699999999998</v>
      </c>
      <c r="E597" s="2">
        <f t="shared" si="282"/>
        <v>86.409199999999998</v>
      </c>
      <c r="F597" s="2">
        <f t="shared" si="283"/>
        <v>0.685701</v>
      </c>
      <c r="G597" s="1">
        <v>1</v>
      </c>
      <c r="H597" s="1">
        <v>0</v>
      </c>
      <c r="I597" s="79">
        <f t="shared" si="260"/>
        <v>72.932984000000005</v>
      </c>
      <c r="J597" s="79">
        <f t="shared" si="253"/>
        <v>86.716573333333343</v>
      </c>
      <c r="K597" s="79">
        <f t="shared" si="264"/>
        <v>0.68519920000000001</v>
      </c>
      <c r="L597" s="1"/>
    </row>
    <row r="598" spans="1:12" x14ac:dyDescent="0.25">
      <c r="A598">
        <f t="shared" si="274"/>
        <v>2</v>
      </c>
      <c r="B598" s="74">
        <v>587</v>
      </c>
      <c r="C598" s="5">
        <v>44061</v>
      </c>
      <c r="D598" s="2">
        <v>72.967600000000004</v>
      </c>
      <c r="E598" s="2">
        <v>86.4666</v>
      </c>
      <c r="F598" s="2">
        <v>0.68543100000000001</v>
      </c>
      <c r="G598" s="1">
        <v>1</v>
      </c>
      <c r="H598" s="1">
        <v>1</v>
      </c>
      <c r="I598" s="79">
        <f t="shared" si="260"/>
        <v>73.013168000000007</v>
      </c>
      <c r="J598" s="79">
        <f t="shared" si="253"/>
        <v>86.661753333333323</v>
      </c>
      <c r="K598" s="79">
        <f t="shared" si="264"/>
        <v>0.68574053333333351</v>
      </c>
      <c r="L598" s="1"/>
    </row>
    <row r="599" spans="1:12" x14ac:dyDescent="0.25">
      <c r="A599">
        <f t="shared" si="274"/>
        <v>3</v>
      </c>
      <c r="B599" s="74">
        <v>588</v>
      </c>
      <c r="C599" s="5">
        <v>44062</v>
      </c>
      <c r="D599" s="2">
        <v>73.432100000000005</v>
      </c>
      <c r="E599" s="2">
        <v>87.340100000000007</v>
      </c>
      <c r="F599" s="2">
        <v>0.69521500000000003</v>
      </c>
      <c r="G599" s="1">
        <v>1</v>
      </c>
      <c r="H599" s="1">
        <v>1</v>
      </c>
      <c r="I599" s="79">
        <f t="shared" si="260"/>
        <v>73.086556000000002</v>
      </c>
      <c r="J599" s="79">
        <f t="shared" si="253"/>
        <v>86.66940666666666</v>
      </c>
      <c r="K599" s="79">
        <f t="shared" si="264"/>
        <v>0.68660800000000022</v>
      </c>
      <c r="L599" s="1"/>
    </row>
    <row r="600" spans="1:12" x14ac:dyDescent="0.25">
      <c r="A600">
        <f t="shared" si="274"/>
        <v>4</v>
      </c>
      <c r="B600" s="74">
        <v>589</v>
      </c>
      <c r="C600" s="5">
        <v>44063</v>
      </c>
      <c r="D600" s="2">
        <v>73.239199999999997</v>
      </c>
      <c r="E600" s="2">
        <v>87.403700000000001</v>
      </c>
      <c r="F600" s="2">
        <v>0.69444099999999997</v>
      </c>
      <c r="G600" s="1">
        <v>1</v>
      </c>
      <c r="H600" s="1">
        <v>1</v>
      </c>
      <c r="I600" s="79">
        <f t="shared" si="260"/>
        <v>73.152228000000008</v>
      </c>
      <c r="J600" s="79">
        <f t="shared" si="253"/>
        <v>86.729579999999999</v>
      </c>
      <c r="K600" s="79">
        <f t="shared" si="264"/>
        <v>0.68737013333333352</v>
      </c>
      <c r="L600" s="1"/>
    </row>
    <row r="601" spans="1:12" x14ac:dyDescent="0.25">
      <c r="A601">
        <f t="shared" si="274"/>
        <v>5</v>
      </c>
      <c r="B601" s="74">
        <v>590</v>
      </c>
      <c r="C601" s="5">
        <v>44064</v>
      </c>
      <c r="D601" s="2">
        <v>73.771100000000004</v>
      </c>
      <c r="E601" s="2">
        <v>87.426100000000005</v>
      </c>
      <c r="F601" s="2">
        <v>0.69559300000000002</v>
      </c>
      <c r="G601" s="1">
        <v>1</v>
      </c>
      <c r="H601" s="1">
        <v>1</v>
      </c>
      <c r="I601" s="79">
        <f t="shared" si="260"/>
        <v>73.239176</v>
      </c>
      <c r="J601" s="79">
        <f t="shared" si="253"/>
        <v>86.782986666666659</v>
      </c>
      <c r="K601" s="79">
        <f t="shared" si="264"/>
        <v>0.68850520000000015</v>
      </c>
      <c r="L601" s="1"/>
    </row>
    <row r="602" spans="1:12" x14ac:dyDescent="0.25">
      <c r="A602">
        <f t="shared" si="274"/>
        <v>6</v>
      </c>
      <c r="B602" s="74">
        <v>591</v>
      </c>
      <c r="C602" s="5">
        <v>44065</v>
      </c>
      <c r="D602" s="2">
        <v>74.099900000000005</v>
      </c>
      <c r="E602" s="2">
        <v>87.734300000000005</v>
      </c>
      <c r="F602" s="2">
        <v>0.70230199999999998</v>
      </c>
      <c r="G602" s="1">
        <v>1</v>
      </c>
      <c r="H602" s="1">
        <v>1</v>
      </c>
      <c r="I602" s="79">
        <f t="shared" si="260"/>
        <v>73.339771999999996</v>
      </c>
      <c r="J602" s="79">
        <f t="shared" si="253"/>
        <v>86.857420000000005</v>
      </c>
      <c r="K602" s="79">
        <f t="shared" si="264"/>
        <v>0.68985566666666676</v>
      </c>
      <c r="L602" s="1"/>
    </row>
    <row r="603" spans="1:12" x14ac:dyDescent="0.25">
      <c r="A603">
        <f t="shared" si="274"/>
        <v>7</v>
      </c>
      <c r="B603" s="74">
        <v>592</v>
      </c>
      <c r="C603" s="5">
        <v>44066</v>
      </c>
      <c r="D603" s="2">
        <f t="shared" ref="D603:D604" si="284">D602</f>
        <v>74.099900000000005</v>
      </c>
      <c r="E603" s="2">
        <f t="shared" ref="E603:E604" si="285">E602</f>
        <v>87.734300000000005</v>
      </c>
      <c r="F603" s="2">
        <f t="shared" ref="F603:F604" si="286">F602</f>
        <v>0.70230199999999998</v>
      </c>
      <c r="G603" s="1">
        <v>1</v>
      </c>
      <c r="H603" s="1">
        <v>0</v>
      </c>
      <c r="I603" s="79">
        <f t="shared" si="260"/>
        <v>73.426984000000004</v>
      </c>
      <c r="J603" s="79">
        <f t="shared" ref="J603:J666" si="287">AVERAGE(E589:E603)</f>
        <v>86.894893333333343</v>
      </c>
      <c r="K603" s="79">
        <f t="shared" si="264"/>
        <v>0.69119496666666669</v>
      </c>
      <c r="L603" s="1"/>
    </row>
    <row r="604" spans="1:12" x14ac:dyDescent="0.25">
      <c r="A604">
        <f t="shared" si="274"/>
        <v>1</v>
      </c>
      <c r="B604" s="74">
        <v>593</v>
      </c>
      <c r="C604" s="5">
        <v>44067</v>
      </c>
      <c r="D604" s="2">
        <f t="shared" si="284"/>
        <v>74.099900000000005</v>
      </c>
      <c r="E604" s="2">
        <f t="shared" si="285"/>
        <v>87.734300000000005</v>
      </c>
      <c r="F604" s="2">
        <f t="shared" si="286"/>
        <v>0.70230199999999998</v>
      </c>
      <c r="G604" s="1">
        <v>1</v>
      </c>
      <c r="H604" s="1">
        <v>0</v>
      </c>
      <c r="I604" s="79">
        <f t="shared" si="260"/>
        <v>73.501587999999998</v>
      </c>
      <c r="J604" s="79">
        <f t="shared" si="287"/>
        <v>86.932366666666681</v>
      </c>
      <c r="K604" s="79">
        <f t="shared" si="264"/>
        <v>0.69215683333333333</v>
      </c>
      <c r="L604" s="1"/>
    </row>
    <row r="605" spans="1:12" x14ac:dyDescent="0.25">
      <c r="A605">
        <f t="shared" si="274"/>
        <v>2</v>
      </c>
      <c r="B605" s="74">
        <v>594</v>
      </c>
      <c r="C605" s="5">
        <v>44068</v>
      </c>
      <c r="D605" s="2">
        <v>74.418400000000005</v>
      </c>
      <c r="E605" s="2">
        <v>87.903000000000006</v>
      </c>
      <c r="F605" s="2">
        <v>0.70328800000000002</v>
      </c>
      <c r="G605" s="1">
        <v>1</v>
      </c>
      <c r="H605" s="1">
        <v>1</v>
      </c>
      <c r="I605" s="79">
        <f t="shared" si="260"/>
        <v>73.543791999999982</v>
      </c>
      <c r="J605" s="79">
        <f t="shared" si="287"/>
        <v>86.98108666666667</v>
      </c>
      <c r="K605" s="79">
        <f t="shared" si="264"/>
        <v>0.69315156666666655</v>
      </c>
      <c r="L605" s="1"/>
    </row>
    <row r="606" spans="1:12" x14ac:dyDescent="0.25">
      <c r="A606">
        <f t="shared" si="274"/>
        <v>3</v>
      </c>
      <c r="B606" s="74">
        <v>595</v>
      </c>
      <c r="C606" s="5">
        <v>44069</v>
      </c>
      <c r="D606" s="2">
        <v>74.512600000000006</v>
      </c>
      <c r="E606" s="2">
        <v>88.058999999999997</v>
      </c>
      <c r="F606" s="2">
        <v>0.70106400000000002</v>
      </c>
      <c r="G606" s="1">
        <v>1</v>
      </c>
      <c r="H606" s="1">
        <v>1</v>
      </c>
      <c r="I606" s="79">
        <f t="shared" si="260"/>
        <v>73.587251999999992</v>
      </c>
      <c r="J606" s="79">
        <f t="shared" si="287"/>
        <v>87.063299999999998</v>
      </c>
      <c r="K606" s="79">
        <f t="shared" si="264"/>
        <v>0.69407216666666649</v>
      </c>
      <c r="L606" s="1"/>
    </row>
    <row r="607" spans="1:12" x14ac:dyDescent="0.25">
      <c r="A607">
        <f t="shared" si="274"/>
        <v>4</v>
      </c>
      <c r="B607" s="74">
        <v>596</v>
      </c>
      <c r="C607" s="5">
        <v>44070</v>
      </c>
      <c r="D607" s="2">
        <v>75.537899999999993</v>
      </c>
      <c r="E607" s="2">
        <v>89.225399999999993</v>
      </c>
      <c r="F607" s="2">
        <v>0.71104500000000004</v>
      </c>
      <c r="G607" s="1">
        <v>1</v>
      </c>
      <c r="H607" s="1">
        <v>1</v>
      </c>
      <c r="I607" s="79">
        <f t="shared" si="260"/>
        <v>73.671723999999983</v>
      </c>
      <c r="J607" s="79">
        <f t="shared" si="287"/>
        <v>87.283353333333324</v>
      </c>
      <c r="K607" s="79">
        <f t="shared" si="264"/>
        <v>0.69515059999999984</v>
      </c>
      <c r="L607" s="1"/>
    </row>
    <row r="608" spans="1:12" x14ac:dyDescent="0.25">
      <c r="A608">
        <f t="shared" si="274"/>
        <v>5</v>
      </c>
      <c r="B608" s="74">
        <v>597</v>
      </c>
      <c r="C608" s="5">
        <v>44071</v>
      </c>
      <c r="D608" s="2">
        <v>75.235399999999998</v>
      </c>
      <c r="E608" s="2">
        <v>88.995999999999995</v>
      </c>
      <c r="F608" s="2">
        <v>0.70946699999999996</v>
      </c>
      <c r="G608" s="1">
        <v>1</v>
      </c>
      <c r="H608" s="1">
        <v>1</v>
      </c>
      <c r="I608" s="79">
        <f t="shared" si="260"/>
        <v>73.744095999999985</v>
      </c>
      <c r="J608" s="79">
        <f t="shared" si="287"/>
        <v>87.486019999999996</v>
      </c>
      <c r="K608" s="79">
        <f t="shared" si="264"/>
        <v>0.69609436666666658</v>
      </c>
      <c r="L608" s="1"/>
    </row>
    <row r="609" spans="1:12" x14ac:dyDescent="0.25">
      <c r="A609">
        <f t="shared" si="274"/>
        <v>6</v>
      </c>
      <c r="B609" s="74">
        <v>598</v>
      </c>
      <c r="C609" s="5">
        <v>44072</v>
      </c>
      <c r="D609" s="2">
        <v>74.638199999999998</v>
      </c>
      <c r="E609" s="2">
        <v>88.744799999999998</v>
      </c>
      <c r="F609" s="2">
        <v>0.70430000000000004</v>
      </c>
      <c r="G609" s="1">
        <v>1</v>
      </c>
      <c r="H609" s="1">
        <v>1</v>
      </c>
      <c r="I609" s="79">
        <f t="shared" si="260"/>
        <v>73.763279999999995</v>
      </c>
      <c r="J609" s="79">
        <f t="shared" si="287"/>
        <v>87.599680000000006</v>
      </c>
      <c r="K609" s="79">
        <f t="shared" si="264"/>
        <v>0.69661203333333321</v>
      </c>
      <c r="L609" s="1"/>
    </row>
    <row r="610" spans="1:12" x14ac:dyDescent="0.25">
      <c r="A610">
        <f t="shared" si="274"/>
        <v>7</v>
      </c>
      <c r="B610" s="74">
        <v>599</v>
      </c>
      <c r="C610" s="5">
        <v>44073</v>
      </c>
      <c r="D610" s="2">
        <f t="shared" ref="D610:D611" si="288">D609</f>
        <v>74.638199999999998</v>
      </c>
      <c r="E610" s="2">
        <f t="shared" ref="E610:E611" si="289">E609</f>
        <v>88.744799999999998</v>
      </c>
      <c r="F610" s="2">
        <f t="shared" ref="F610:F611" si="290">F609</f>
        <v>0.70430000000000004</v>
      </c>
      <c r="G610" s="1">
        <v>1</v>
      </c>
      <c r="H610" s="1">
        <v>0</v>
      </c>
      <c r="I610" s="79">
        <f t="shared" si="260"/>
        <v>73.813584000000006</v>
      </c>
      <c r="J610" s="79">
        <f t="shared" si="287"/>
        <v>87.755386666666652</v>
      </c>
      <c r="K610" s="79">
        <f t="shared" si="264"/>
        <v>0.69681979999999988</v>
      </c>
      <c r="L610" s="1"/>
    </row>
    <row r="611" spans="1:12" x14ac:dyDescent="0.25">
      <c r="A611">
        <f t="shared" si="274"/>
        <v>1</v>
      </c>
      <c r="B611" s="74">
        <v>600</v>
      </c>
      <c r="C611" s="5">
        <v>44074</v>
      </c>
      <c r="D611" s="2">
        <f t="shared" si="288"/>
        <v>74.638199999999998</v>
      </c>
      <c r="E611" s="2">
        <f t="shared" si="289"/>
        <v>88.744799999999998</v>
      </c>
      <c r="F611" s="2">
        <f t="shared" si="290"/>
        <v>0.70430000000000004</v>
      </c>
      <c r="G611" s="1">
        <v>1</v>
      </c>
      <c r="H611" s="1">
        <v>0</v>
      </c>
      <c r="I611" s="79">
        <f t="shared" si="260"/>
        <v>73.867888000000008</v>
      </c>
      <c r="J611" s="79">
        <f t="shared" si="287"/>
        <v>87.911093333333326</v>
      </c>
      <c r="K611" s="79">
        <f t="shared" si="264"/>
        <v>0.69690079999999976</v>
      </c>
      <c r="L611" s="1"/>
    </row>
    <row r="612" spans="1:12" x14ac:dyDescent="0.25">
      <c r="A612">
        <f t="shared" si="274"/>
        <v>2</v>
      </c>
      <c r="B612" s="74">
        <v>601</v>
      </c>
      <c r="C612" s="5">
        <v>44075</v>
      </c>
      <c r="D612" s="2">
        <v>73.803899999999999</v>
      </c>
      <c r="E612" s="2">
        <v>87.826599999999999</v>
      </c>
      <c r="F612" s="2">
        <v>0.69711800000000002</v>
      </c>
      <c r="G612" s="1">
        <v>1</v>
      </c>
      <c r="H612" s="1">
        <v>1</v>
      </c>
      <c r="I612" s="79">
        <f t="shared" si="260"/>
        <v>73.89845600000001</v>
      </c>
      <c r="J612" s="79">
        <f t="shared" si="287"/>
        <v>88.005586666666659</v>
      </c>
      <c r="K612" s="79">
        <f t="shared" si="264"/>
        <v>0.69674239999999976</v>
      </c>
      <c r="L612" s="1"/>
    </row>
    <row r="613" spans="1:12" x14ac:dyDescent="0.25">
      <c r="A613">
        <f t="shared" si="274"/>
        <v>3</v>
      </c>
      <c r="B613" s="74">
        <v>602</v>
      </c>
      <c r="C613" s="5">
        <v>44076</v>
      </c>
      <c r="D613" s="2">
        <v>73.584900000000005</v>
      </c>
      <c r="E613" s="2">
        <v>88.154700000000005</v>
      </c>
      <c r="F613" s="2">
        <v>0.69646399999999997</v>
      </c>
      <c r="G613" s="1">
        <v>1</v>
      </c>
      <c r="H613" s="1">
        <v>1</v>
      </c>
      <c r="I613" s="79">
        <f t="shared" ref="I613:I676" si="291">AVERAGE(D589:D613)</f>
        <v>73.896348000000003</v>
      </c>
      <c r="J613" s="79">
        <f t="shared" si="287"/>
        <v>88.118126666666683</v>
      </c>
      <c r="K613" s="79">
        <f t="shared" si="264"/>
        <v>0.69656219999999991</v>
      </c>
      <c r="L613" s="1"/>
    </row>
    <row r="614" spans="1:12" x14ac:dyDescent="0.25">
      <c r="A614">
        <f t="shared" si="274"/>
        <v>4</v>
      </c>
      <c r="B614" s="74">
        <v>603</v>
      </c>
      <c r="C614" s="5">
        <v>44077</v>
      </c>
      <c r="D614" s="2">
        <v>73.858800000000002</v>
      </c>
      <c r="E614" s="2">
        <v>87.736900000000006</v>
      </c>
      <c r="F614" s="2">
        <v>0.69550199999999995</v>
      </c>
      <c r="G614" s="1">
        <v>1</v>
      </c>
      <c r="H614" s="1">
        <v>1</v>
      </c>
      <c r="I614" s="79">
        <f t="shared" si="291"/>
        <v>73.905196000000004</v>
      </c>
      <c r="J614" s="79">
        <f t="shared" si="287"/>
        <v>88.144580000000005</v>
      </c>
      <c r="K614" s="79">
        <f t="shared" si="264"/>
        <v>0.69637566666666662</v>
      </c>
      <c r="L614" s="1"/>
    </row>
    <row r="615" spans="1:12" x14ac:dyDescent="0.25">
      <c r="A615">
        <f t="shared" si="274"/>
        <v>5</v>
      </c>
      <c r="B615" s="74">
        <v>604</v>
      </c>
      <c r="C615" s="5">
        <v>44078</v>
      </c>
      <c r="D615" s="2">
        <v>75.468000000000004</v>
      </c>
      <c r="E615" s="2">
        <v>89.135300000000001</v>
      </c>
      <c r="F615" s="2">
        <v>0.71042099999999997</v>
      </c>
      <c r="G615" s="1">
        <v>1</v>
      </c>
      <c r="H615" s="1">
        <v>1</v>
      </c>
      <c r="I615" s="79">
        <f t="shared" si="291"/>
        <v>73.97841200000002</v>
      </c>
      <c r="J615" s="79">
        <f t="shared" si="287"/>
        <v>88.260019999999997</v>
      </c>
      <c r="K615" s="79">
        <f t="shared" si="264"/>
        <v>0.6969730999999999</v>
      </c>
      <c r="L615" s="1"/>
    </row>
    <row r="616" spans="1:12" x14ac:dyDescent="0.25">
      <c r="A616">
        <f t="shared" si="274"/>
        <v>6</v>
      </c>
      <c r="B616" s="74">
        <v>605</v>
      </c>
      <c r="C616" s="5">
        <v>44079</v>
      </c>
      <c r="D616" s="2">
        <v>75.182299999999998</v>
      </c>
      <c r="E616" s="2">
        <v>89.038399999999996</v>
      </c>
      <c r="F616" s="2">
        <v>0.70796499999999996</v>
      </c>
      <c r="G616" s="1">
        <v>1</v>
      </c>
      <c r="H616" s="1">
        <v>1</v>
      </c>
      <c r="I616" s="79">
        <f t="shared" si="291"/>
        <v>74.034704000000019</v>
      </c>
      <c r="J616" s="79">
        <f t="shared" si="287"/>
        <v>88.367506666666657</v>
      </c>
      <c r="K616" s="79">
        <f t="shared" si="264"/>
        <v>0.69746996666666672</v>
      </c>
      <c r="L616" s="1"/>
    </row>
    <row r="617" spans="1:12" x14ac:dyDescent="0.25">
      <c r="A617">
        <f t="shared" si="274"/>
        <v>7</v>
      </c>
      <c r="B617" s="74">
        <v>606</v>
      </c>
      <c r="C617" s="5">
        <v>44080</v>
      </c>
      <c r="D617" s="2">
        <f t="shared" ref="D617:D618" si="292">D616</f>
        <v>75.182299999999998</v>
      </c>
      <c r="E617" s="2">
        <f t="shared" ref="E617:E618" si="293">E616</f>
        <v>89.038399999999996</v>
      </c>
      <c r="F617" s="2">
        <f t="shared" ref="F617:F618" si="294">F616</f>
        <v>0.70796499999999996</v>
      </c>
      <c r="G617" s="1">
        <v>1</v>
      </c>
      <c r="H617" s="1">
        <v>0</v>
      </c>
      <c r="I617" s="79">
        <f t="shared" si="291"/>
        <v>74.115908000000019</v>
      </c>
      <c r="J617" s="79">
        <f t="shared" si="287"/>
        <v>88.454446666666641</v>
      </c>
      <c r="K617" s="79">
        <f t="shared" si="264"/>
        <v>0.69801443333333346</v>
      </c>
      <c r="L617" s="1"/>
    </row>
    <row r="618" spans="1:12" x14ac:dyDescent="0.25">
      <c r="A618">
        <f t="shared" si="274"/>
        <v>1</v>
      </c>
      <c r="B618" s="74">
        <v>607</v>
      </c>
      <c r="C618" s="5">
        <v>44081</v>
      </c>
      <c r="D618" s="2">
        <f t="shared" si="292"/>
        <v>75.182299999999998</v>
      </c>
      <c r="E618" s="2">
        <f t="shared" si="293"/>
        <v>89.038399999999996</v>
      </c>
      <c r="F618" s="2">
        <f t="shared" si="294"/>
        <v>0.70796499999999996</v>
      </c>
      <c r="G618" s="1">
        <v>1</v>
      </c>
      <c r="H618" s="1">
        <v>0</v>
      </c>
      <c r="I618" s="79">
        <f t="shared" si="291"/>
        <v>74.19379600000002</v>
      </c>
      <c r="J618" s="79">
        <f t="shared" si="287"/>
        <v>88.541386666666625</v>
      </c>
      <c r="K618" s="79">
        <f t="shared" ref="K618:K681" si="295">AVERAGE((F589:F618))</f>
        <v>0.69837236666666691</v>
      </c>
      <c r="L618" s="1"/>
    </row>
    <row r="619" spans="1:12" x14ac:dyDescent="0.25">
      <c r="A619">
        <f t="shared" si="274"/>
        <v>2</v>
      </c>
      <c r="B619" s="74">
        <v>608</v>
      </c>
      <c r="C619" s="5">
        <v>44082</v>
      </c>
      <c r="D619" s="2">
        <v>75.590999999999994</v>
      </c>
      <c r="E619" s="2">
        <v>89.477099999999993</v>
      </c>
      <c r="F619" s="2">
        <v>0.712148</v>
      </c>
      <c r="G619" s="1">
        <v>1</v>
      </c>
      <c r="H619" s="1">
        <v>1</v>
      </c>
      <c r="I619" s="79">
        <f t="shared" si="291"/>
        <v>74.273167999999998</v>
      </c>
      <c r="J619" s="79">
        <f t="shared" si="287"/>
        <v>88.657573333333332</v>
      </c>
      <c r="K619" s="79">
        <f t="shared" si="295"/>
        <v>0.69886973333333358</v>
      </c>
      <c r="L619" s="1"/>
    </row>
    <row r="620" spans="1:12" x14ac:dyDescent="0.25">
      <c r="A620">
        <f t="shared" si="274"/>
        <v>3</v>
      </c>
      <c r="B620" s="74">
        <v>609</v>
      </c>
      <c r="C620" s="5">
        <v>44083</v>
      </c>
      <c r="D620" s="2">
        <v>75.964500000000001</v>
      </c>
      <c r="E620" s="2">
        <v>89.736900000000006</v>
      </c>
      <c r="F620" s="2">
        <v>0.71485900000000002</v>
      </c>
      <c r="G620" s="1">
        <v>1</v>
      </c>
      <c r="H620" s="1">
        <v>1</v>
      </c>
      <c r="I620" s="79">
        <f t="shared" si="291"/>
        <v>74.383120000000019</v>
      </c>
      <c r="J620" s="79">
        <f t="shared" si="287"/>
        <v>88.779833333333329</v>
      </c>
      <c r="K620" s="79">
        <f t="shared" si="295"/>
        <v>0.69945746666666686</v>
      </c>
      <c r="L620" s="1"/>
    </row>
    <row r="621" spans="1:12" x14ac:dyDescent="0.25">
      <c r="A621">
        <f t="shared" si="274"/>
        <v>4</v>
      </c>
      <c r="B621" s="74">
        <v>610</v>
      </c>
      <c r="C621" s="5">
        <v>44084</v>
      </c>
      <c r="D621" s="2">
        <v>76.071299999999994</v>
      </c>
      <c r="E621" s="2">
        <v>89.566299999999998</v>
      </c>
      <c r="F621" s="2">
        <v>0.71768799999999999</v>
      </c>
      <c r="G621" s="1">
        <v>1</v>
      </c>
      <c r="H621" s="1">
        <v>1</v>
      </c>
      <c r="I621" s="79">
        <f t="shared" si="291"/>
        <v>74.497344000000012</v>
      </c>
      <c r="J621" s="79">
        <f t="shared" si="287"/>
        <v>88.880320000000012</v>
      </c>
      <c r="K621" s="79">
        <f t="shared" si="295"/>
        <v>0.70017633333333351</v>
      </c>
      <c r="L621" s="1"/>
    </row>
    <row r="622" spans="1:12" x14ac:dyDescent="0.25">
      <c r="A622">
        <f t="shared" si="274"/>
        <v>5</v>
      </c>
      <c r="B622" s="74">
        <v>611</v>
      </c>
      <c r="C622" s="5">
        <v>44085</v>
      </c>
      <c r="D622" s="2">
        <v>75.5274</v>
      </c>
      <c r="E622" s="2">
        <v>89.303600000000003</v>
      </c>
      <c r="F622" s="2">
        <v>0.71235499999999996</v>
      </c>
      <c r="G622" s="1">
        <v>1</v>
      </c>
      <c r="H622" s="1">
        <v>1</v>
      </c>
      <c r="I622" s="79">
        <f t="shared" si="291"/>
        <v>74.589811999999995</v>
      </c>
      <c r="J622" s="79">
        <f t="shared" si="287"/>
        <v>88.885533333333342</v>
      </c>
      <c r="K622" s="79">
        <f t="shared" si="295"/>
        <v>0.70094043333333333</v>
      </c>
      <c r="L622" s="1"/>
    </row>
    <row r="623" spans="1:12" x14ac:dyDescent="0.25">
      <c r="A623">
        <f t="shared" si="274"/>
        <v>6</v>
      </c>
      <c r="B623" s="74">
        <v>612</v>
      </c>
      <c r="C623" s="5">
        <v>44086</v>
      </c>
      <c r="D623" s="2">
        <v>74.889600000000002</v>
      </c>
      <c r="E623" s="2">
        <v>88.6768</v>
      </c>
      <c r="F623" s="2">
        <v>0.705175</v>
      </c>
      <c r="G623" s="1">
        <v>1</v>
      </c>
      <c r="H623" s="1">
        <v>1</v>
      </c>
      <c r="I623" s="79">
        <f t="shared" si="291"/>
        <v>74.666691999999998</v>
      </c>
      <c r="J623" s="79">
        <f t="shared" si="287"/>
        <v>88.864253333333338</v>
      </c>
      <c r="K623" s="79">
        <f t="shared" si="295"/>
        <v>0.70158136666666671</v>
      </c>
      <c r="L623" s="1"/>
    </row>
    <row r="624" spans="1:12" x14ac:dyDescent="0.25">
      <c r="A624">
        <f t="shared" si="274"/>
        <v>7</v>
      </c>
      <c r="B624" s="74">
        <v>613</v>
      </c>
      <c r="C624" s="5">
        <v>44087</v>
      </c>
      <c r="D624" s="2">
        <f t="shared" ref="D624:D625" si="296">D623</f>
        <v>74.889600000000002</v>
      </c>
      <c r="E624" s="2">
        <f t="shared" ref="E624:E625" si="297">E623</f>
        <v>88.6768</v>
      </c>
      <c r="F624" s="2">
        <f t="shared" ref="F624:F625" si="298">F623</f>
        <v>0.705175</v>
      </c>
      <c r="G624" s="1">
        <v>1</v>
      </c>
      <c r="H624" s="1">
        <v>0</v>
      </c>
      <c r="I624" s="79">
        <f t="shared" si="291"/>
        <v>74.724991999999986</v>
      </c>
      <c r="J624" s="79">
        <f t="shared" si="287"/>
        <v>88.859719999999982</v>
      </c>
      <c r="K624" s="79">
        <f t="shared" si="295"/>
        <v>0.70210843333333328</v>
      </c>
      <c r="L624" s="1"/>
    </row>
    <row r="625" spans="1:12" x14ac:dyDescent="0.25">
      <c r="A625">
        <f t="shared" si="274"/>
        <v>1</v>
      </c>
      <c r="B625" s="74">
        <v>614</v>
      </c>
      <c r="C625" s="5">
        <v>44088</v>
      </c>
      <c r="D625" s="2">
        <f t="shared" si="296"/>
        <v>74.889600000000002</v>
      </c>
      <c r="E625" s="2">
        <f t="shared" si="297"/>
        <v>88.6768</v>
      </c>
      <c r="F625" s="2">
        <f t="shared" si="298"/>
        <v>0.705175</v>
      </c>
      <c r="G625" s="1">
        <v>1</v>
      </c>
      <c r="H625" s="1">
        <v>0</v>
      </c>
      <c r="I625" s="79">
        <f t="shared" si="291"/>
        <v>74.791007999999991</v>
      </c>
      <c r="J625" s="79">
        <f t="shared" si="287"/>
        <v>88.855186666666654</v>
      </c>
      <c r="K625" s="79">
        <f t="shared" si="295"/>
        <v>0.70275756666666667</v>
      </c>
      <c r="L625" s="1"/>
    </row>
    <row r="626" spans="1:12" x14ac:dyDescent="0.25">
      <c r="A626">
        <f t="shared" si="274"/>
        <v>2</v>
      </c>
      <c r="B626" s="74">
        <v>615</v>
      </c>
      <c r="C626" s="5">
        <v>44089</v>
      </c>
      <c r="D626" s="2">
        <v>74.714799999999997</v>
      </c>
      <c r="E626" s="2">
        <v>88.581900000000005</v>
      </c>
      <c r="F626" s="2">
        <v>0.70508899999999997</v>
      </c>
      <c r="G626" s="1">
        <v>1</v>
      </c>
      <c r="H626" s="1">
        <v>1</v>
      </c>
      <c r="I626" s="79">
        <f t="shared" si="291"/>
        <v>74.828755999999984</v>
      </c>
      <c r="J626" s="79">
        <f t="shared" si="287"/>
        <v>88.844326666666646</v>
      </c>
      <c r="K626" s="79">
        <f t="shared" si="295"/>
        <v>0.70340383333333323</v>
      </c>
      <c r="L626" s="1"/>
    </row>
    <row r="627" spans="1:12" x14ac:dyDescent="0.25">
      <c r="A627">
        <f t="shared" si="274"/>
        <v>3</v>
      </c>
      <c r="B627" s="74">
        <v>616</v>
      </c>
      <c r="C627" s="5">
        <v>44090</v>
      </c>
      <c r="D627" s="2">
        <v>75.188400000000001</v>
      </c>
      <c r="E627" s="2">
        <v>89.361400000000003</v>
      </c>
      <c r="F627" s="2">
        <v>0.71103499999999997</v>
      </c>
      <c r="G627" s="1">
        <v>1</v>
      </c>
      <c r="H627" s="1">
        <v>1</v>
      </c>
      <c r="I627" s="79">
        <f t="shared" si="291"/>
        <v>74.872295999999992</v>
      </c>
      <c r="J627" s="79">
        <f t="shared" si="287"/>
        <v>88.946646666666638</v>
      </c>
      <c r="K627" s="79">
        <f t="shared" si="295"/>
        <v>0.70424829999999994</v>
      </c>
      <c r="L627" s="1"/>
    </row>
    <row r="628" spans="1:12" x14ac:dyDescent="0.25">
      <c r="A628">
        <f t="shared" si="274"/>
        <v>4</v>
      </c>
      <c r="B628" s="74">
        <v>617</v>
      </c>
      <c r="C628" s="5">
        <v>44091</v>
      </c>
      <c r="D628" s="2">
        <v>74.927800000000005</v>
      </c>
      <c r="E628" s="2">
        <v>88.864400000000003</v>
      </c>
      <c r="F628" s="2">
        <v>0.71214</v>
      </c>
      <c r="G628" s="1">
        <v>1</v>
      </c>
      <c r="H628" s="1">
        <v>1</v>
      </c>
      <c r="I628" s="79">
        <f t="shared" si="291"/>
        <v>74.905411999999984</v>
      </c>
      <c r="J628" s="79">
        <f t="shared" si="287"/>
        <v>88.993959999999987</v>
      </c>
      <c r="K628" s="79">
        <f t="shared" si="295"/>
        <v>0.70513859999999995</v>
      </c>
      <c r="L628" s="1"/>
    </row>
    <row r="629" spans="1:12" x14ac:dyDescent="0.25">
      <c r="A629">
        <f t="shared" si="274"/>
        <v>5</v>
      </c>
      <c r="B629" s="74">
        <v>618</v>
      </c>
      <c r="C629" s="5">
        <v>44092</v>
      </c>
      <c r="D629" s="2">
        <v>75.194100000000006</v>
      </c>
      <c r="E629" s="2">
        <v>88.631299999999996</v>
      </c>
      <c r="F629" s="2">
        <v>0.71767199999999998</v>
      </c>
      <c r="G629" s="1">
        <v>1</v>
      </c>
      <c r="H629" s="1">
        <v>1</v>
      </c>
      <c r="I629" s="79">
        <f t="shared" si="291"/>
        <v>74.949179999999984</v>
      </c>
      <c r="J629" s="79">
        <f t="shared" si="287"/>
        <v>89.053586666666646</v>
      </c>
      <c r="K629" s="79">
        <f t="shared" si="295"/>
        <v>0.70588716666666684</v>
      </c>
      <c r="L629" s="1"/>
    </row>
    <row r="630" spans="1:12" x14ac:dyDescent="0.25">
      <c r="A630">
        <f t="shared" si="274"/>
        <v>6</v>
      </c>
      <c r="B630" s="74">
        <v>619</v>
      </c>
      <c r="C630" s="5">
        <v>44093</v>
      </c>
      <c r="D630" s="2">
        <v>75.031899999999993</v>
      </c>
      <c r="E630" s="2">
        <v>88.957800000000006</v>
      </c>
      <c r="F630" s="2">
        <v>0.71745899999999996</v>
      </c>
      <c r="G630" s="1">
        <v>1</v>
      </c>
      <c r="H630" s="1">
        <v>1</v>
      </c>
      <c r="I630" s="79">
        <f t="shared" si="291"/>
        <v>74.973719999999986</v>
      </c>
      <c r="J630" s="79">
        <f t="shared" si="287"/>
        <v>89.041753333333318</v>
      </c>
      <c r="K630" s="79">
        <f t="shared" si="295"/>
        <v>0.70665443333333355</v>
      </c>
      <c r="L630" s="1"/>
    </row>
    <row r="631" spans="1:12" x14ac:dyDescent="0.25">
      <c r="A631">
        <f t="shared" si="274"/>
        <v>7</v>
      </c>
      <c r="B631" s="74">
        <v>620</v>
      </c>
      <c r="C631" s="5">
        <v>44094</v>
      </c>
      <c r="D631" s="2">
        <f t="shared" ref="D631:D632" si="299">D630</f>
        <v>75.031899999999993</v>
      </c>
      <c r="E631" s="2">
        <f t="shared" ref="E631:E632" si="300">E630</f>
        <v>88.957800000000006</v>
      </c>
      <c r="F631" s="2">
        <f t="shared" ref="F631:F632" si="301">F630</f>
        <v>0.71745899999999996</v>
      </c>
      <c r="G631" s="1">
        <v>1</v>
      </c>
      <c r="H631" s="1">
        <v>0</v>
      </c>
      <c r="I631" s="79">
        <f t="shared" si="291"/>
        <v>74.99449199999998</v>
      </c>
      <c r="J631" s="79">
        <f t="shared" si="287"/>
        <v>89.03637999999998</v>
      </c>
      <c r="K631" s="79">
        <f t="shared" si="295"/>
        <v>0.70738330000000027</v>
      </c>
      <c r="L631" s="1"/>
    </row>
    <row r="632" spans="1:12" x14ac:dyDescent="0.25">
      <c r="A632">
        <f t="shared" si="274"/>
        <v>1</v>
      </c>
      <c r="B632" s="74">
        <v>621</v>
      </c>
      <c r="C632" s="5">
        <v>44095</v>
      </c>
      <c r="D632" s="2">
        <f t="shared" si="299"/>
        <v>75.031899999999993</v>
      </c>
      <c r="E632" s="2">
        <f t="shared" si="300"/>
        <v>88.957800000000006</v>
      </c>
      <c r="F632" s="2">
        <f t="shared" si="301"/>
        <v>0.71745899999999996</v>
      </c>
      <c r="G632" s="1">
        <v>1</v>
      </c>
      <c r="H632" s="1">
        <v>0</v>
      </c>
      <c r="I632" s="79">
        <f t="shared" si="291"/>
        <v>74.974251999999979</v>
      </c>
      <c r="J632" s="79">
        <f t="shared" si="287"/>
        <v>89.031006666666642</v>
      </c>
      <c r="K632" s="79">
        <f t="shared" si="295"/>
        <v>0.70788853333333357</v>
      </c>
      <c r="L632" s="1"/>
    </row>
    <row r="633" spans="1:12" x14ac:dyDescent="0.25">
      <c r="A633">
        <f t="shared" si="274"/>
        <v>2</v>
      </c>
      <c r="B633" s="74">
        <v>622</v>
      </c>
      <c r="C633" s="5">
        <v>44096</v>
      </c>
      <c r="D633" s="2">
        <v>76.0381</v>
      </c>
      <c r="E633" s="2">
        <v>90.006299999999996</v>
      </c>
      <c r="F633" s="2">
        <v>0.73067899999999997</v>
      </c>
      <c r="G633" s="1">
        <v>1</v>
      </c>
      <c r="H633" s="1">
        <v>1</v>
      </c>
      <c r="I633" s="79">
        <f t="shared" si="291"/>
        <v>75.006359999999972</v>
      </c>
      <c r="J633" s="79">
        <f t="shared" si="287"/>
        <v>89.095533333333321</v>
      </c>
      <c r="K633" s="79">
        <f t="shared" si="295"/>
        <v>0.70883443333333351</v>
      </c>
      <c r="L633" s="1"/>
    </row>
    <row r="634" spans="1:12" x14ac:dyDescent="0.25">
      <c r="A634">
        <f t="shared" si="274"/>
        <v>3</v>
      </c>
      <c r="B634" s="74">
        <v>623</v>
      </c>
      <c r="C634" s="5">
        <v>44097</v>
      </c>
      <c r="D634" s="2">
        <v>76.271100000000004</v>
      </c>
      <c r="E634" s="2">
        <v>89.481300000000005</v>
      </c>
      <c r="F634" s="2">
        <v>0.72899499999999995</v>
      </c>
      <c r="G634" s="1">
        <v>1</v>
      </c>
      <c r="H634" s="1">
        <v>1</v>
      </c>
      <c r="I634" s="79">
        <f t="shared" si="291"/>
        <v>75.071675999999982</v>
      </c>
      <c r="J634" s="79">
        <f t="shared" si="287"/>
        <v>89.095813333333325</v>
      </c>
      <c r="K634" s="79">
        <f t="shared" si="295"/>
        <v>0.70972420000000036</v>
      </c>
      <c r="L634" s="1"/>
    </row>
    <row r="635" spans="1:12" x14ac:dyDescent="0.25">
      <c r="A635">
        <f t="shared" si="274"/>
        <v>4</v>
      </c>
      <c r="B635" s="74">
        <v>624</v>
      </c>
      <c r="C635" s="5">
        <v>44098</v>
      </c>
      <c r="D635" s="2">
        <v>76.354500000000002</v>
      </c>
      <c r="E635" s="2">
        <v>89.250799999999998</v>
      </c>
      <c r="F635" s="2">
        <v>0.72680500000000003</v>
      </c>
      <c r="G635" s="1">
        <v>1</v>
      </c>
      <c r="H635" s="1">
        <v>1</v>
      </c>
      <c r="I635" s="79">
        <f t="shared" si="291"/>
        <v>75.140327999999968</v>
      </c>
      <c r="J635" s="79">
        <f t="shared" si="287"/>
        <v>89.063406666666666</v>
      </c>
      <c r="K635" s="79">
        <f t="shared" si="295"/>
        <v>0.71050810000000031</v>
      </c>
      <c r="L635" s="1"/>
    </row>
    <row r="636" spans="1:12" x14ac:dyDescent="0.25">
      <c r="A636">
        <f t="shared" si="274"/>
        <v>5</v>
      </c>
      <c r="B636" s="74">
        <v>625</v>
      </c>
      <c r="C636" s="5">
        <v>44099</v>
      </c>
      <c r="D636" s="2">
        <v>77.177999999999997</v>
      </c>
      <c r="E636" s="2">
        <v>89.981800000000007</v>
      </c>
      <c r="F636" s="2">
        <v>0.73269099999999998</v>
      </c>
      <c r="G636" s="1">
        <v>1</v>
      </c>
      <c r="H636" s="1">
        <v>1</v>
      </c>
      <c r="I636" s="79">
        <f t="shared" si="291"/>
        <v>75.241919999999979</v>
      </c>
      <c r="J636" s="79">
        <f t="shared" si="287"/>
        <v>89.091106666666676</v>
      </c>
      <c r="K636" s="79">
        <f t="shared" si="295"/>
        <v>0.71156233333333341</v>
      </c>
      <c r="L636" s="1"/>
    </row>
    <row r="637" spans="1:12" x14ac:dyDescent="0.25">
      <c r="A637">
        <f t="shared" si="274"/>
        <v>6</v>
      </c>
      <c r="B637" s="74">
        <v>626</v>
      </c>
      <c r="C637" s="5">
        <v>44100</v>
      </c>
      <c r="D637" s="2">
        <v>76.819500000000005</v>
      </c>
      <c r="E637" s="2">
        <v>89.663700000000006</v>
      </c>
      <c r="F637" s="2">
        <v>0.72863</v>
      </c>
      <c r="G637" s="1">
        <v>1</v>
      </c>
      <c r="H637" s="1">
        <v>1</v>
      </c>
      <c r="I637" s="79">
        <f t="shared" si="291"/>
        <v>75.362543999999986</v>
      </c>
      <c r="J637" s="79">
        <f t="shared" si="287"/>
        <v>89.115113333333341</v>
      </c>
      <c r="K637" s="79">
        <f t="shared" si="295"/>
        <v>0.71214850000000007</v>
      </c>
      <c r="L637" s="1"/>
    </row>
    <row r="638" spans="1:12" x14ac:dyDescent="0.25">
      <c r="A638">
        <f t="shared" si="274"/>
        <v>7</v>
      </c>
      <c r="B638" s="74">
        <v>627</v>
      </c>
      <c r="C638" s="5">
        <v>44101</v>
      </c>
      <c r="D638" s="2">
        <f t="shared" ref="D638:D639" si="302">D637</f>
        <v>76.819500000000005</v>
      </c>
      <c r="E638" s="2">
        <f t="shared" ref="E638:E639" si="303">E637</f>
        <v>89.663700000000006</v>
      </c>
      <c r="F638" s="2">
        <f t="shared" ref="F638:F639" si="304">F637</f>
        <v>0.72863</v>
      </c>
      <c r="G638" s="1">
        <v>1</v>
      </c>
      <c r="H638" s="1">
        <v>0</v>
      </c>
      <c r="I638" s="79">
        <f t="shared" si="291"/>
        <v>75.491927999999987</v>
      </c>
      <c r="J638" s="79">
        <f t="shared" si="287"/>
        <v>89.180906666666687</v>
      </c>
      <c r="K638" s="79">
        <f t="shared" si="295"/>
        <v>0.7127872666666667</v>
      </c>
      <c r="L638" s="1"/>
    </row>
    <row r="639" spans="1:12" x14ac:dyDescent="0.25">
      <c r="A639">
        <f t="shared" si="274"/>
        <v>1</v>
      </c>
      <c r="B639" s="74">
        <v>628</v>
      </c>
      <c r="C639" s="5">
        <v>44102</v>
      </c>
      <c r="D639" s="2">
        <f t="shared" si="302"/>
        <v>76.819500000000005</v>
      </c>
      <c r="E639" s="2">
        <f t="shared" si="303"/>
        <v>89.663700000000006</v>
      </c>
      <c r="F639" s="2">
        <f t="shared" si="304"/>
        <v>0.72863</v>
      </c>
      <c r="G639" s="1">
        <v>1</v>
      </c>
      <c r="H639" s="1">
        <v>0</v>
      </c>
      <c r="I639" s="79">
        <f t="shared" si="291"/>
        <v>75.610355999999996</v>
      </c>
      <c r="J639" s="79">
        <f t="shared" si="287"/>
        <v>89.246700000000004</v>
      </c>
      <c r="K639" s="79">
        <f t="shared" si="295"/>
        <v>0.71359826666666659</v>
      </c>
      <c r="L639" s="1"/>
    </row>
    <row r="640" spans="1:12" x14ac:dyDescent="0.25">
      <c r="A640">
        <f t="shared" si="274"/>
        <v>2</v>
      </c>
      <c r="B640" s="74">
        <v>629</v>
      </c>
      <c r="C640" s="5">
        <v>44103</v>
      </c>
      <c r="D640" s="2">
        <v>78.671300000000002</v>
      </c>
      <c r="E640" s="2">
        <v>91.478999999999999</v>
      </c>
      <c r="F640" s="2">
        <v>0.74630099999999999</v>
      </c>
      <c r="G640" s="1">
        <v>1</v>
      </c>
      <c r="H640" s="1">
        <v>1</v>
      </c>
      <c r="I640" s="79">
        <f t="shared" si="291"/>
        <v>75.738488000000004</v>
      </c>
      <c r="J640" s="79">
        <f t="shared" si="287"/>
        <v>89.433513333333352</v>
      </c>
      <c r="K640" s="79">
        <f t="shared" si="295"/>
        <v>0.71499829999999975</v>
      </c>
      <c r="L640" s="1"/>
    </row>
    <row r="641" spans="1:12" x14ac:dyDescent="0.25">
      <c r="A641">
        <f t="shared" si="274"/>
        <v>3</v>
      </c>
      <c r="B641" s="74">
        <v>630</v>
      </c>
      <c r="C641" s="5">
        <v>44104</v>
      </c>
      <c r="D641" s="2">
        <v>79.6845</v>
      </c>
      <c r="E641" s="2">
        <v>93.023700000000005</v>
      </c>
      <c r="F641" s="2">
        <v>0.75426700000000002</v>
      </c>
      <c r="G641" s="1">
        <v>1</v>
      </c>
      <c r="H641" s="1">
        <v>1</v>
      </c>
      <c r="I641" s="79">
        <f t="shared" si="291"/>
        <v>75.918576000000002</v>
      </c>
      <c r="J641" s="79">
        <f t="shared" si="287"/>
        <v>89.729633333333354</v>
      </c>
      <c r="K641" s="79">
        <f t="shared" si="295"/>
        <v>0.71666386666666637</v>
      </c>
      <c r="L641" s="1"/>
    </row>
    <row r="642" spans="1:12" x14ac:dyDescent="0.25">
      <c r="A642">
        <f t="shared" si="274"/>
        <v>4</v>
      </c>
      <c r="B642" s="74">
        <v>631</v>
      </c>
      <c r="C642" s="5">
        <v>44105</v>
      </c>
      <c r="D642" s="2">
        <v>78.784700000000001</v>
      </c>
      <c r="E642" s="2">
        <v>92.430199999999999</v>
      </c>
      <c r="F642" s="2">
        <v>0.745749</v>
      </c>
      <c r="G642" s="1">
        <v>1</v>
      </c>
      <c r="H642" s="1">
        <v>1</v>
      </c>
      <c r="I642" s="79">
        <f t="shared" si="291"/>
        <v>76.062672000000006</v>
      </c>
      <c r="J642" s="79">
        <f t="shared" si="287"/>
        <v>89.934220000000025</v>
      </c>
      <c r="K642" s="79">
        <f t="shared" si="295"/>
        <v>0.71828489999999978</v>
      </c>
      <c r="L642" s="1"/>
    </row>
    <row r="643" spans="1:12" x14ac:dyDescent="0.25">
      <c r="A643">
        <f t="shared" si="274"/>
        <v>5</v>
      </c>
      <c r="B643" s="74">
        <v>632</v>
      </c>
      <c r="C643" s="5">
        <v>44106</v>
      </c>
      <c r="D643" s="2">
        <v>77.2774</v>
      </c>
      <c r="E643" s="2">
        <v>90.723699999999994</v>
      </c>
      <c r="F643" s="2">
        <v>0.73224400000000001</v>
      </c>
      <c r="G643" s="1">
        <v>1</v>
      </c>
      <c r="H643" s="1">
        <v>1</v>
      </c>
      <c r="I643" s="79">
        <f t="shared" si="291"/>
        <v>76.146476000000007</v>
      </c>
      <c r="J643" s="79">
        <f t="shared" si="287"/>
        <v>90.058173333333343</v>
      </c>
      <c r="K643" s="79">
        <f t="shared" si="295"/>
        <v>0.71947756666666651</v>
      </c>
      <c r="L643" s="1"/>
    </row>
    <row r="644" spans="1:12" x14ac:dyDescent="0.25">
      <c r="A644">
        <f t="shared" si="274"/>
        <v>6</v>
      </c>
      <c r="B644" s="74">
        <v>633</v>
      </c>
      <c r="C644" s="5">
        <v>44107</v>
      </c>
      <c r="D644" s="2">
        <v>78.091499999999996</v>
      </c>
      <c r="E644" s="2">
        <v>91.5779</v>
      </c>
      <c r="F644" s="2">
        <v>0.74249100000000001</v>
      </c>
      <c r="G644" s="1">
        <v>1</v>
      </c>
      <c r="H644" s="1">
        <v>1</v>
      </c>
      <c r="I644" s="79">
        <f t="shared" si="291"/>
        <v>76.246495999999993</v>
      </c>
      <c r="J644" s="79">
        <f t="shared" si="287"/>
        <v>90.254613333333339</v>
      </c>
      <c r="K644" s="79">
        <f t="shared" si="295"/>
        <v>0.72104386666666653</v>
      </c>
      <c r="L644" s="1"/>
    </row>
    <row r="645" spans="1:12" x14ac:dyDescent="0.25">
      <c r="A645">
        <f t="shared" si="274"/>
        <v>7</v>
      </c>
      <c r="B645" s="74">
        <v>634</v>
      </c>
      <c r="C645" s="5">
        <v>44108</v>
      </c>
      <c r="D645" s="2">
        <f t="shared" ref="D645:D646" si="305">D644</f>
        <v>78.091499999999996</v>
      </c>
      <c r="E645" s="2">
        <f t="shared" ref="E645:E646" si="306">E644</f>
        <v>91.5779</v>
      </c>
      <c r="F645" s="2">
        <f t="shared" ref="F645:F646" si="307">F644</f>
        <v>0.74249100000000001</v>
      </c>
      <c r="G645" s="1">
        <v>1</v>
      </c>
      <c r="H645" s="1">
        <v>0</v>
      </c>
      <c r="I645" s="79">
        <f t="shared" si="291"/>
        <v>76.331575999999998</v>
      </c>
      <c r="J645" s="79">
        <f t="shared" si="287"/>
        <v>90.429286666666684</v>
      </c>
      <c r="K645" s="79">
        <f t="shared" si="295"/>
        <v>0.72211286666666674</v>
      </c>
      <c r="L645" s="1"/>
    </row>
    <row r="646" spans="1:12" x14ac:dyDescent="0.25">
      <c r="A646">
        <f t="shared" ref="A646:A709" si="308">WEEKDAY(C646,2)</f>
        <v>1</v>
      </c>
      <c r="B646" s="74">
        <v>635</v>
      </c>
      <c r="C646" s="5">
        <v>44109</v>
      </c>
      <c r="D646" s="2">
        <f t="shared" si="305"/>
        <v>78.091499999999996</v>
      </c>
      <c r="E646" s="2">
        <f t="shared" si="306"/>
        <v>91.5779</v>
      </c>
      <c r="F646" s="2">
        <f t="shared" si="307"/>
        <v>0.74249100000000001</v>
      </c>
      <c r="G646" s="1">
        <v>1</v>
      </c>
      <c r="H646" s="1">
        <v>0</v>
      </c>
      <c r="I646" s="79">
        <f t="shared" si="291"/>
        <v>76.412384000000003</v>
      </c>
      <c r="J646" s="79">
        <f t="shared" si="287"/>
        <v>90.603960000000001</v>
      </c>
      <c r="K646" s="79">
        <f t="shared" si="295"/>
        <v>0.72326373333333338</v>
      </c>
      <c r="L646" s="1"/>
    </row>
    <row r="647" spans="1:12" x14ac:dyDescent="0.25">
      <c r="A647">
        <f t="shared" si="308"/>
        <v>2</v>
      </c>
      <c r="B647" s="74">
        <v>636</v>
      </c>
      <c r="C647" s="5">
        <v>44110</v>
      </c>
      <c r="D647" s="2">
        <v>78.128100000000003</v>
      </c>
      <c r="E647" s="2">
        <v>91.659899999999993</v>
      </c>
      <c r="F647" s="2">
        <v>0.739394</v>
      </c>
      <c r="G647" s="1">
        <v>1</v>
      </c>
      <c r="H647" s="1">
        <v>1</v>
      </c>
      <c r="I647" s="79">
        <f t="shared" si="291"/>
        <v>76.516412000000003</v>
      </c>
      <c r="J647" s="79">
        <f t="shared" si="287"/>
        <v>90.784100000000009</v>
      </c>
      <c r="K647" s="79">
        <f t="shared" si="295"/>
        <v>0.72431136666666684</v>
      </c>
      <c r="L647" s="1"/>
    </row>
    <row r="648" spans="1:12" x14ac:dyDescent="0.25">
      <c r="A648">
        <f t="shared" si="308"/>
        <v>3</v>
      </c>
      <c r="B648" s="74">
        <v>637</v>
      </c>
      <c r="C648" s="5">
        <v>44111</v>
      </c>
      <c r="D648" s="2">
        <v>78.511899999999997</v>
      </c>
      <c r="E648" s="2">
        <v>92.5184</v>
      </c>
      <c r="F648" s="2">
        <v>0.74369499999999999</v>
      </c>
      <c r="G648" s="1">
        <v>1</v>
      </c>
      <c r="H648" s="1">
        <v>1</v>
      </c>
      <c r="I648" s="79">
        <f t="shared" si="291"/>
        <v>76.661303999999987</v>
      </c>
      <c r="J648" s="79">
        <f t="shared" si="287"/>
        <v>90.951573333333329</v>
      </c>
      <c r="K648" s="79">
        <f t="shared" si="295"/>
        <v>0.7255023666666669</v>
      </c>
      <c r="L648" s="1"/>
    </row>
    <row r="649" spans="1:12" x14ac:dyDescent="0.25">
      <c r="A649">
        <f t="shared" si="308"/>
        <v>4</v>
      </c>
      <c r="B649" s="74">
        <v>638</v>
      </c>
      <c r="C649" s="5">
        <v>44112</v>
      </c>
      <c r="D649" s="2">
        <v>78.092100000000002</v>
      </c>
      <c r="E649" s="2">
        <v>91.812899999999999</v>
      </c>
      <c r="F649" s="2">
        <v>0.73737900000000001</v>
      </c>
      <c r="G649" s="1">
        <v>1</v>
      </c>
      <c r="H649" s="1">
        <v>1</v>
      </c>
      <c r="I649" s="79">
        <f t="shared" si="291"/>
        <v>76.78940399999999</v>
      </c>
      <c r="J649" s="79">
        <f t="shared" si="287"/>
        <v>91.107013333333327</v>
      </c>
      <c r="K649" s="79">
        <f t="shared" si="295"/>
        <v>0.72634340000000031</v>
      </c>
      <c r="L649" s="1"/>
    </row>
    <row r="650" spans="1:12" x14ac:dyDescent="0.25">
      <c r="A650">
        <f t="shared" si="308"/>
        <v>5</v>
      </c>
      <c r="B650" s="74">
        <v>639</v>
      </c>
      <c r="C650" s="5">
        <v>44113</v>
      </c>
      <c r="D650" s="2">
        <v>77.915700000000001</v>
      </c>
      <c r="E650" s="2">
        <v>91.698999999999998</v>
      </c>
      <c r="F650" s="2">
        <v>0.73540099999999997</v>
      </c>
      <c r="G650" s="1">
        <v>1</v>
      </c>
      <c r="H650" s="1">
        <v>1</v>
      </c>
      <c r="I650" s="79">
        <f t="shared" si="291"/>
        <v>76.910448000000002</v>
      </c>
      <c r="J650" s="79">
        <f t="shared" si="287"/>
        <v>91.270226666666659</v>
      </c>
      <c r="K650" s="79">
        <f t="shared" si="295"/>
        <v>0.7270281333333336</v>
      </c>
      <c r="L650" s="1"/>
    </row>
    <row r="651" spans="1:12" x14ac:dyDescent="0.25">
      <c r="A651">
        <f t="shared" si="308"/>
        <v>6</v>
      </c>
      <c r="B651" s="74">
        <v>640</v>
      </c>
      <c r="C651" s="5">
        <v>44114</v>
      </c>
      <c r="D651" s="2">
        <v>77.028400000000005</v>
      </c>
      <c r="E651" s="2">
        <v>90.716300000000004</v>
      </c>
      <c r="F651" s="2">
        <v>0.72757499999999997</v>
      </c>
      <c r="G651" s="1">
        <v>1</v>
      </c>
      <c r="H651" s="1">
        <v>1</v>
      </c>
      <c r="I651" s="79">
        <f t="shared" si="291"/>
        <v>77.002992000000006</v>
      </c>
      <c r="J651" s="79">
        <f t="shared" si="287"/>
        <v>91.319193333333331</v>
      </c>
      <c r="K651" s="79">
        <f t="shared" si="295"/>
        <v>0.72735770000000033</v>
      </c>
      <c r="L651" s="1"/>
    </row>
    <row r="652" spans="1:12" x14ac:dyDescent="0.25">
      <c r="A652">
        <f t="shared" si="308"/>
        <v>7</v>
      </c>
      <c r="B652" s="74">
        <v>641</v>
      </c>
      <c r="C652" s="5">
        <v>44115</v>
      </c>
      <c r="D652" s="2">
        <f t="shared" ref="D652:D653" si="309">D651</f>
        <v>77.028400000000005</v>
      </c>
      <c r="E652" s="2">
        <f t="shared" ref="E652:E653" si="310">E651</f>
        <v>90.716300000000004</v>
      </c>
      <c r="F652" s="2">
        <f t="shared" ref="F652:F653" si="311">F651</f>
        <v>0.72757499999999997</v>
      </c>
      <c r="G652" s="1">
        <v>1</v>
      </c>
      <c r="H652" s="1">
        <v>0</v>
      </c>
      <c r="I652" s="79">
        <f t="shared" si="291"/>
        <v>77.076591999999991</v>
      </c>
      <c r="J652" s="79">
        <f t="shared" si="287"/>
        <v>91.389366666666689</v>
      </c>
      <c r="K652" s="79">
        <f t="shared" si="295"/>
        <v>0.72786503333333352</v>
      </c>
      <c r="L652" s="1"/>
    </row>
    <row r="653" spans="1:12" x14ac:dyDescent="0.25">
      <c r="A653">
        <f t="shared" si="308"/>
        <v>1</v>
      </c>
      <c r="B653" s="74">
        <v>642</v>
      </c>
      <c r="C653" s="5">
        <v>44116</v>
      </c>
      <c r="D653" s="2">
        <f t="shared" si="309"/>
        <v>77.028400000000005</v>
      </c>
      <c r="E653" s="2">
        <f t="shared" si="310"/>
        <v>90.716300000000004</v>
      </c>
      <c r="F653" s="2">
        <f t="shared" si="311"/>
        <v>0.72757499999999997</v>
      </c>
      <c r="G653" s="1">
        <v>1</v>
      </c>
      <c r="H653" s="1">
        <v>0</v>
      </c>
      <c r="I653" s="79">
        <f t="shared" si="291"/>
        <v>77.16061599999999</v>
      </c>
      <c r="J653" s="79">
        <f t="shared" si="287"/>
        <v>91.459540000000018</v>
      </c>
      <c r="K653" s="79">
        <f t="shared" si="295"/>
        <v>0.72861170000000031</v>
      </c>
      <c r="L653" s="1"/>
    </row>
    <row r="654" spans="1:12" x14ac:dyDescent="0.25">
      <c r="A654">
        <f t="shared" si="308"/>
        <v>2</v>
      </c>
      <c r="B654" s="74">
        <v>643</v>
      </c>
      <c r="C654" s="5">
        <v>44117</v>
      </c>
      <c r="D654" s="2">
        <v>77.023899999999998</v>
      </c>
      <c r="E654" s="2">
        <v>91.003699999999995</v>
      </c>
      <c r="F654" s="2">
        <v>0.72949699999999995</v>
      </c>
      <c r="G654" s="1">
        <v>1</v>
      </c>
      <c r="H654" s="1">
        <v>1</v>
      </c>
      <c r="I654" s="79">
        <f t="shared" si="291"/>
        <v>77.233807999999982</v>
      </c>
      <c r="J654" s="79">
        <f t="shared" si="287"/>
        <v>91.548873333333347</v>
      </c>
      <c r="K654" s="79">
        <f t="shared" si="295"/>
        <v>0.72942243333333356</v>
      </c>
      <c r="L654" s="1"/>
    </row>
    <row r="655" spans="1:12" x14ac:dyDescent="0.25">
      <c r="A655">
        <f t="shared" si="308"/>
        <v>3</v>
      </c>
      <c r="B655" s="74">
        <v>644</v>
      </c>
      <c r="C655" s="5">
        <v>44118</v>
      </c>
      <c r="D655" s="2">
        <v>77.285499999999999</v>
      </c>
      <c r="E655" s="2">
        <v>91.0732</v>
      </c>
      <c r="F655" s="2">
        <v>0.73270299999999999</v>
      </c>
      <c r="G655" s="1">
        <v>1</v>
      </c>
      <c r="H655" s="1">
        <v>1</v>
      </c>
      <c r="I655" s="79">
        <f t="shared" si="291"/>
        <v>77.323951999999977</v>
      </c>
      <c r="J655" s="79">
        <f t="shared" si="287"/>
        <v>91.521820000000005</v>
      </c>
      <c r="K655" s="79">
        <f t="shared" si="295"/>
        <v>0.73034003333333353</v>
      </c>
      <c r="L655" s="1"/>
    </row>
    <row r="656" spans="1:12" x14ac:dyDescent="0.25">
      <c r="A656">
        <f t="shared" si="308"/>
        <v>4</v>
      </c>
      <c r="B656" s="74">
        <v>645</v>
      </c>
      <c r="C656" s="5">
        <v>44119</v>
      </c>
      <c r="D656" s="2">
        <v>77.275899999999993</v>
      </c>
      <c r="E656" s="2">
        <v>90.706500000000005</v>
      </c>
      <c r="F656" s="2">
        <v>0.73313300000000003</v>
      </c>
      <c r="G656" s="1">
        <v>1</v>
      </c>
      <c r="H656" s="1">
        <v>1</v>
      </c>
      <c r="I656" s="79">
        <f t="shared" si="291"/>
        <v>77.41371199999999</v>
      </c>
      <c r="J656" s="79">
        <f t="shared" si="287"/>
        <v>91.367340000000013</v>
      </c>
      <c r="K656" s="79">
        <f t="shared" si="295"/>
        <v>0.73127483333333343</v>
      </c>
      <c r="L656" s="1"/>
    </row>
    <row r="657" spans="1:12" x14ac:dyDescent="0.25">
      <c r="A657">
        <f t="shared" si="308"/>
        <v>5</v>
      </c>
      <c r="B657" s="74">
        <v>646</v>
      </c>
      <c r="C657" s="5">
        <v>44120</v>
      </c>
      <c r="D657" s="2">
        <v>77.946100000000001</v>
      </c>
      <c r="E657" s="2">
        <v>91.4542</v>
      </c>
      <c r="F657" s="2">
        <v>0.74061600000000005</v>
      </c>
      <c r="G657" s="1">
        <v>1</v>
      </c>
      <c r="H657" s="1">
        <v>1</v>
      </c>
      <c r="I657" s="79">
        <f t="shared" si="291"/>
        <v>77.530279999999991</v>
      </c>
      <c r="J657" s="79">
        <f t="shared" si="287"/>
        <v>91.302273333333332</v>
      </c>
      <c r="K657" s="79">
        <f t="shared" si="295"/>
        <v>0.73226086666666679</v>
      </c>
      <c r="L657" s="1"/>
    </row>
    <row r="658" spans="1:12" x14ac:dyDescent="0.25">
      <c r="A658">
        <f t="shared" si="308"/>
        <v>6</v>
      </c>
      <c r="B658" s="74">
        <v>647</v>
      </c>
      <c r="C658" s="5">
        <v>44121</v>
      </c>
      <c r="D658" s="2">
        <v>77.964399999999998</v>
      </c>
      <c r="E658" s="2">
        <v>91.304100000000005</v>
      </c>
      <c r="F658" s="2">
        <v>0.74089499999999997</v>
      </c>
      <c r="G658" s="1">
        <v>1</v>
      </c>
      <c r="H658" s="1">
        <v>1</v>
      </c>
      <c r="I658" s="79">
        <f t="shared" si="291"/>
        <v>77.607332</v>
      </c>
      <c r="J658" s="79">
        <f t="shared" si="287"/>
        <v>91.34096666666666</v>
      </c>
      <c r="K658" s="79">
        <f t="shared" si="295"/>
        <v>0.73321936666666665</v>
      </c>
      <c r="L658" s="1"/>
    </row>
    <row r="659" spans="1:12" x14ac:dyDescent="0.25">
      <c r="A659">
        <f t="shared" si="308"/>
        <v>7</v>
      </c>
      <c r="B659" s="74">
        <v>648</v>
      </c>
      <c r="C659" s="5">
        <v>44122</v>
      </c>
      <c r="D659" s="2">
        <f t="shared" ref="D659:D660" si="312">D658</f>
        <v>77.964399999999998</v>
      </c>
      <c r="E659" s="2">
        <f t="shared" ref="E659:E660" si="313">E658</f>
        <v>91.304100000000005</v>
      </c>
      <c r="F659" s="2">
        <f t="shared" ref="F659:F660" si="314">F658</f>
        <v>0.74089499999999997</v>
      </c>
      <c r="G659" s="1">
        <v>1</v>
      </c>
      <c r="H659" s="1">
        <v>0</v>
      </c>
      <c r="I659" s="79">
        <f t="shared" si="291"/>
        <v>77.675064000000006</v>
      </c>
      <c r="J659" s="79">
        <f t="shared" si="287"/>
        <v>91.32271333333334</v>
      </c>
      <c r="K659" s="79">
        <f t="shared" si="295"/>
        <v>0.73399346666666654</v>
      </c>
      <c r="L659" s="1"/>
    </row>
    <row r="660" spans="1:12" x14ac:dyDescent="0.25">
      <c r="A660">
        <f t="shared" si="308"/>
        <v>1</v>
      </c>
      <c r="B660" s="74">
        <v>649</v>
      </c>
      <c r="C660" s="5">
        <v>44123</v>
      </c>
      <c r="D660" s="2">
        <f t="shared" si="312"/>
        <v>77.964399999999998</v>
      </c>
      <c r="E660" s="2">
        <f t="shared" si="313"/>
        <v>91.304100000000005</v>
      </c>
      <c r="F660" s="2">
        <f t="shared" si="314"/>
        <v>0.74089499999999997</v>
      </c>
      <c r="G660" s="1">
        <v>1</v>
      </c>
      <c r="H660" s="1">
        <v>0</v>
      </c>
      <c r="I660" s="79">
        <f t="shared" si="291"/>
        <v>77.739459999999994</v>
      </c>
      <c r="J660" s="79">
        <f t="shared" si="287"/>
        <v>91.30446000000002</v>
      </c>
      <c r="K660" s="79">
        <f t="shared" si="295"/>
        <v>0.73477466666666646</v>
      </c>
      <c r="L660" s="1"/>
    </row>
    <row r="661" spans="1:12" x14ac:dyDescent="0.25">
      <c r="A661">
        <f t="shared" si="308"/>
        <v>2</v>
      </c>
      <c r="B661" s="74">
        <v>650</v>
      </c>
      <c r="C661" s="5">
        <v>44124</v>
      </c>
      <c r="D661" s="2">
        <v>77.924099999999996</v>
      </c>
      <c r="E661" s="2">
        <v>91.311499999999995</v>
      </c>
      <c r="F661" s="2">
        <v>0.73952799999999996</v>
      </c>
      <c r="G661" s="1">
        <v>1</v>
      </c>
      <c r="H661" s="1">
        <v>1</v>
      </c>
      <c r="I661" s="79">
        <f t="shared" si="291"/>
        <v>77.769303999999991</v>
      </c>
      <c r="J661" s="79">
        <f t="shared" si="287"/>
        <v>91.286700000000025</v>
      </c>
      <c r="K661" s="79">
        <f t="shared" si="295"/>
        <v>0.73551029999999973</v>
      </c>
      <c r="L661" s="1"/>
    </row>
    <row r="662" spans="1:12" x14ac:dyDescent="0.25">
      <c r="A662">
        <f t="shared" si="308"/>
        <v>3</v>
      </c>
      <c r="B662" s="74">
        <v>651</v>
      </c>
      <c r="C662" s="5">
        <v>44125</v>
      </c>
      <c r="D662" s="2">
        <v>77.778000000000006</v>
      </c>
      <c r="E662" s="2">
        <v>91.560299999999998</v>
      </c>
      <c r="F662" s="2">
        <v>0.73684799999999995</v>
      </c>
      <c r="G662" s="1">
        <v>1</v>
      </c>
      <c r="H662" s="1">
        <v>1</v>
      </c>
      <c r="I662" s="79">
        <f t="shared" si="291"/>
        <v>77.807643999999996</v>
      </c>
      <c r="J662" s="79">
        <f t="shared" si="287"/>
        <v>91.28006000000002</v>
      </c>
      <c r="K662" s="79">
        <f t="shared" si="295"/>
        <v>0.73615659999999961</v>
      </c>
      <c r="L662" s="1"/>
    </row>
    <row r="663" spans="1:12" x14ac:dyDescent="0.25">
      <c r="A663">
        <f t="shared" si="308"/>
        <v>4</v>
      </c>
      <c r="B663" s="74">
        <v>652</v>
      </c>
      <c r="C663" s="5">
        <v>44126</v>
      </c>
      <c r="D663" s="2">
        <v>77.032200000000003</v>
      </c>
      <c r="E663" s="2">
        <v>91.344800000000006</v>
      </c>
      <c r="F663" s="2">
        <v>0.73426899999999995</v>
      </c>
      <c r="G663" s="1">
        <v>1</v>
      </c>
      <c r="H663" s="1">
        <v>1</v>
      </c>
      <c r="I663" s="79">
        <f t="shared" si="291"/>
        <v>77.816152000000017</v>
      </c>
      <c r="J663" s="79">
        <f t="shared" si="287"/>
        <v>91.201820000000026</v>
      </c>
      <c r="K663" s="79">
        <f t="shared" si="295"/>
        <v>0.73627626666666635</v>
      </c>
      <c r="L663" s="1"/>
    </row>
    <row r="664" spans="1:12" x14ac:dyDescent="0.25">
      <c r="A664">
        <f t="shared" si="308"/>
        <v>5</v>
      </c>
      <c r="B664" s="74">
        <v>653</v>
      </c>
      <c r="C664" s="5">
        <v>44127</v>
      </c>
      <c r="D664" s="2">
        <v>77.0809</v>
      </c>
      <c r="E664" s="2">
        <v>91.356300000000005</v>
      </c>
      <c r="F664" s="2">
        <v>0.73694599999999999</v>
      </c>
      <c r="G664" s="1">
        <v>1</v>
      </c>
      <c r="H664" s="1">
        <v>1</v>
      </c>
      <c r="I664" s="79">
        <f t="shared" si="291"/>
        <v>77.826608000000007</v>
      </c>
      <c r="J664" s="79">
        <f t="shared" si="287"/>
        <v>91.171380000000013</v>
      </c>
      <c r="K664" s="79">
        <f t="shared" si="295"/>
        <v>0.73654129999999973</v>
      </c>
      <c r="L664" s="1"/>
    </row>
    <row r="665" spans="1:12" x14ac:dyDescent="0.25">
      <c r="A665">
        <f t="shared" si="308"/>
        <v>6</v>
      </c>
      <c r="B665" s="74">
        <v>654</v>
      </c>
      <c r="C665" s="5">
        <v>44128</v>
      </c>
      <c r="D665" s="2">
        <v>76.466700000000003</v>
      </c>
      <c r="E665" s="2">
        <v>90.414199999999994</v>
      </c>
      <c r="F665" s="2">
        <v>0.73100399999999999</v>
      </c>
      <c r="G665" s="1">
        <v>1</v>
      </c>
      <c r="H665" s="1">
        <v>1</v>
      </c>
      <c r="I665" s="79">
        <f t="shared" si="291"/>
        <v>77.738424000000009</v>
      </c>
      <c r="J665" s="79">
        <f t="shared" si="287"/>
        <v>91.085726666666673</v>
      </c>
      <c r="K665" s="79">
        <f t="shared" si="295"/>
        <v>0.73668126666666645</v>
      </c>
      <c r="L665" s="1"/>
    </row>
    <row r="666" spans="1:12" x14ac:dyDescent="0.25">
      <c r="A666">
        <f t="shared" si="308"/>
        <v>7</v>
      </c>
      <c r="B666" s="74">
        <v>655</v>
      </c>
      <c r="C666" s="5">
        <v>44129</v>
      </c>
      <c r="D666" s="2">
        <f t="shared" ref="D666:D667" si="315">D665</f>
        <v>76.466700000000003</v>
      </c>
      <c r="E666" s="2">
        <f t="shared" ref="E666:E667" si="316">E665</f>
        <v>90.414199999999994</v>
      </c>
      <c r="F666" s="2">
        <f t="shared" ref="F666:F667" si="317">F665</f>
        <v>0.73100399999999999</v>
      </c>
      <c r="G666" s="1">
        <v>1</v>
      </c>
      <c r="H666" s="1">
        <v>0</v>
      </c>
      <c r="I666" s="79">
        <f t="shared" si="291"/>
        <v>77.609712000000002</v>
      </c>
      <c r="J666" s="79">
        <f t="shared" si="287"/>
        <v>91.065586666666661</v>
      </c>
      <c r="K666" s="79">
        <f t="shared" si="295"/>
        <v>0.73662503333333307</v>
      </c>
      <c r="L666" s="1"/>
    </row>
    <row r="667" spans="1:12" x14ac:dyDescent="0.25">
      <c r="A667">
        <f t="shared" si="308"/>
        <v>1</v>
      </c>
      <c r="B667" s="74">
        <v>656</v>
      </c>
      <c r="C667" s="5">
        <v>44130</v>
      </c>
      <c r="D667" s="2">
        <f t="shared" si="315"/>
        <v>76.466700000000003</v>
      </c>
      <c r="E667" s="2">
        <f t="shared" si="316"/>
        <v>90.414199999999994</v>
      </c>
      <c r="F667" s="2">
        <f t="shared" si="317"/>
        <v>0.73100399999999999</v>
      </c>
      <c r="G667" s="1">
        <v>1</v>
      </c>
      <c r="H667" s="1">
        <v>0</v>
      </c>
      <c r="I667" s="79">
        <f t="shared" si="291"/>
        <v>77.516992000000002</v>
      </c>
      <c r="J667" s="79">
        <f t="shared" ref="J667:J730" si="318">AVERAGE(E653:E667)</f>
        <v>91.045446666666663</v>
      </c>
      <c r="K667" s="79">
        <f t="shared" si="295"/>
        <v>0.73670416666666638</v>
      </c>
      <c r="L667" s="1"/>
    </row>
    <row r="668" spans="1:12" x14ac:dyDescent="0.25">
      <c r="A668">
        <f t="shared" si="308"/>
        <v>2</v>
      </c>
      <c r="B668" s="74">
        <v>657</v>
      </c>
      <c r="C668" s="5">
        <v>44131</v>
      </c>
      <c r="D668" s="2">
        <v>76.444299999999998</v>
      </c>
      <c r="E668" s="2">
        <v>90.448899999999995</v>
      </c>
      <c r="F668" s="2">
        <v>0.72883900000000001</v>
      </c>
      <c r="G668" s="1">
        <v>1</v>
      </c>
      <c r="H668" s="1">
        <v>1</v>
      </c>
      <c r="I668" s="79">
        <f t="shared" si="291"/>
        <v>77.483667999999994</v>
      </c>
      <c r="J668" s="79">
        <f t="shared" si="318"/>
        <v>91.027620000000013</v>
      </c>
      <c r="K668" s="79">
        <f t="shared" si="295"/>
        <v>0.73671113333333316</v>
      </c>
      <c r="L668" s="1"/>
    </row>
    <row r="669" spans="1:12" x14ac:dyDescent="0.25">
      <c r="A669">
        <f t="shared" si="308"/>
        <v>3</v>
      </c>
      <c r="B669" s="74">
        <v>658</v>
      </c>
      <c r="C669" s="5">
        <v>44132</v>
      </c>
      <c r="D669" s="2">
        <v>76.455600000000004</v>
      </c>
      <c r="E669" s="2">
        <v>90.355199999999996</v>
      </c>
      <c r="F669" s="2">
        <v>0.72974700000000003</v>
      </c>
      <c r="G669" s="1">
        <v>1</v>
      </c>
      <c r="H669" s="1">
        <v>1</v>
      </c>
      <c r="I669" s="79">
        <f t="shared" si="291"/>
        <v>77.418232000000003</v>
      </c>
      <c r="J669" s="79">
        <f t="shared" si="318"/>
        <v>90.984386666666666</v>
      </c>
      <c r="K669" s="79">
        <f t="shared" si="295"/>
        <v>0.73674836666666654</v>
      </c>
      <c r="L669" s="1"/>
    </row>
    <row r="670" spans="1:12" x14ac:dyDescent="0.25">
      <c r="A670">
        <f t="shared" si="308"/>
        <v>4</v>
      </c>
      <c r="B670" s="74">
        <v>659</v>
      </c>
      <c r="C670" s="5">
        <v>44133</v>
      </c>
      <c r="D670" s="2">
        <v>77.552000000000007</v>
      </c>
      <c r="E670" s="2">
        <v>91.263199999999998</v>
      </c>
      <c r="F670" s="2">
        <v>0.74386799999999997</v>
      </c>
      <c r="G670" s="1">
        <v>1</v>
      </c>
      <c r="H670" s="1">
        <v>1</v>
      </c>
      <c r="I670" s="79">
        <f t="shared" si="291"/>
        <v>77.396651999999989</v>
      </c>
      <c r="J670" s="79">
        <f t="shared" si="318"/>
        <v>90.997053333333326</v>
      </c>
      <c r="K670" s="79">
        <f t="shared" si="295"/>
        <v>0.73666726666666649</v>
      </c>
      <c r="L670" s="1"/>
    </row>
    <row r="671" spans="1:12" x14ac:dyDescent="0.25">
      <c r="A671">
        <f t="shared" si="308"/>
        <v>5</v>
      </c>
      <c r="B671" s="74">
        <v>660</v>
      </c>
      <c r="C671" s="5">
        <v>44134</v>
      </c>
      <c r="D671" s="2">
        <v>78.869900000000001</v>
      </c>
      <c r="E671" s="2">
        <v>92.601100000000002</v>
      </c>
      <c r="F671" s="2">
        <v>0.75636400000000004</v>
      </c>
      <c r="G671" s="1">
        <v>1</v>
      </c>
      <c r="H671" s="1">
        <v>1</v>
      </c>
      <c r="I671" s="79">
        <f t="shared" si="291"/>
        <v>77.427787999999993</v>
      </c>
      <c r="J671" s="79">
        <f t="shared" si="318"/>
        <v>91.123360000000005</v>
      </c>
      <c r="K671" s="79">
        <f t="shared" si="295"/>
        <v>0.73673716666666655</v>
      </c>
      <c r="L671" s="1"/>
    </row>
    <row r="672" spans="1:12" x14ac:dyDescent="0.25">
      <c r="A672">
        <f t="shared" si="308"/>
        <v>6</v>
      </c>
      <c r="B672" s="74">
        <v>661</v>
      </c>
      <c r="C672" s="5">
        <v>44135</v>
      </c>
      <c r="D672" s="2">
        <v>79.332300000000004</v>
      </c>
      <c r="E672" s="2">
        <v>92.628399999999999</v>
      </c>
      <c r="F672" s="2">
        <v>0.76036099999999995</v>
      </c>
      <c r="G672" s="1">
        <v>1</v>
      </c>
      <c r="H672" s="1">
        <v>1</v>
      </c>
      <c r="I672" s="79">
        <f t="shared" si="291"/>
        <v>77.475955999999982</v>
      </c>
      <c r="J672" s="79">
        <f t="shared" si="318"/>
        <v>91.201640000000012</v>
      </c>
      <c r="K672" s="79">
        <f t="shared" si="295"/>
        <v>0.7372242333333332</v>
      </c>
      <c r="L672" s="1"/>
    </row>
    <row r="673" spans="1:12" x14ac:dyDescent="0.25">
      <c r="A673">
        <f t="shared" si="308"/>
        <v>7</v>
      </c>
      <c r="B673" s="74">
        <v>662</v>
      </c>
      <c r="C673" s="5">
        <v>44136</v>
      </c>
      <c r="D673" s="2">
        <f t="shared" ref="D673:D674" si="319">D672</f>
        <v>79.332300000000004</v>
      </c>
      <c r="E673" s="2">
        <f t="shared" ref="E673:E674" si="320">E672</f>
        <v>92.628399999999999</v>
      </c>
      <c r="F673" s="2">
        <f t="shared" ref="F673:F674" si="321">F672</f>
        <v>0.76036099999999995</v>
      </c>
      <c r="G673" s="1">
        <v>1</v>
      </c>
      <c r="H673" s="1">
        <v>0</v>
      </c>
      <c r="I673" s="79">
        <f t="shared" si="291"/>
        <v>77.508771999999979</v>
      </c>
      <c r="J673" s="79">
        <f t="shared" si="318"/>
        <v>91.289926666666659</v>
      </c>
      <c r="K673" s="79">
        <f t="shared" si="295"/>
        <v>0.73816146666666649</v>
      </c>
      <c r="L673" s="1"/>
    </row>
    <row r="674" spans="1:12" x14ac:dyDescent="0.25">
      <c r="A674">
        <f t="shared" si="308"/>
        <v>1</v>
      </c>
      <c r="B674" s="74">
        <v>663</v>
      </c>
      <c r="C674" s="5">
        <v>44137</v>
      </c>
      <c r="D674" s="2">
        <f t="shared" si="319"/>
        <v>79.332300000000004</v>
      </c>
      <c r="E674" s="2">
        <f t="shared" si="320"/>
        <v>92.628399999999999</v>
      </c>
      <c r="F674" s="2">
        <f t="shared" si="321"/>
        <v>0.76036099999999995</v>
      </c>
      <c r="G674" s="1">
        <v>1</v>
      </c>
      <c r="H674" s="1">
        <v>0</v>
      </c>
      <c r="I674" s="79">
        <f t="shared" si="291"/>
        <v>77.558379999999985</v>
      </c>
      <c r="J674" s="79">
        <f t="shared" si="318"/>
        <v>91.378213333333349</v>
      </c>
      <c r="K674" s="79">
        <f t="shared" si="295"/>
        <v>0.73875713333333326</v>
      </c>
      <c r="L674" s="1"/>
    </row>
    <row r="675" spans="1:12" x14ac:dyDescent="0.25">
      <c r="A675">
        <f t="shared" si="308"/>
        <v>2</v>
      </c>
      <c r="B675" s="74">
        <v>664</v>
      </c>
      <c r="C675" s="5">
        <v>44138</v>
      </c>
      <c r="D675" s="2">
        <v>80.5749</v>
      </c>
      <c r="E675" s="2">
        <v>93.757000000000005</v>
      </c>
      <c r="F675" s="2">
        <v>0.76800199999999996</v>
      </c>
      <c r="G675" s="1">
        <v>1</v>
      </c>
      <c r="H675" s="1">
        <v>1</v>
      </c>
      <c r="I675" s="79">
        <f t="shared" si="291"/>
        <v>77.664747999999989</v>
      </c>
      <c r="J675" s="79">
        <f t="shared" si="318"/>
        <v>91.54173999999999</v>
      </c>
      <c r="K675" s="79">
        <f t="shared" si="295"/>
        <v>0.73960749999999997</v>
      </c>
      <c r="L675" s="1"/>
    </row>
    <row r="676" spans="1:12" x14ac:dyDescent="0.25">
      <c r="A676">
        <f t="shared" si="308"/>
        <v>3</v>
      </c>
      <c r="B676" s="74">
        <v>665</v>
      </c>
      <c r="C676" s="5">
        <v>44139</v>
      </c>
      <c r="D676" s="2">
        <v>80.000600000000006</v>
      </c>
      <c r="E676" s="2">
        <v>93.344700000000003</v>
      </c>
      <c r="F676" s="2">
        <v>0.76486100000000001</v>
      </c>
      <c r="G676" s="1">
        <v>1</v>
      </c>
      <c r="H676" s="1">
        <v>1</v>
      </c>
      <c r="I676" s="79">
        <f t="shared" si="291"/>
        <v>77.783635999999987</v>
      </c>
      <c r="J676" s="79">
        <f t="shared" si="318"/>
        <v>91.677286666666674</v>
      </c>
      <c r="K676" s="79">
        <f t="shared" si="295"/>
        <v>0.74035316666666662</v>
      </c>
      <c r="L676" s="1"/>
    </row>
    <row r="677" spans="1:12" x14ac:dyDescent="0.25">
      <c r="A677">
        <f t="shared" si="308"/>
        <v>4</v>
      </c>
      <c r="B677" s="74">
        <v>666</v>
      </c>
      <c r="C677" s="5">
        <v>44140</v>
      </c>
      <c r="D677" s="2">
        <f>D676</f>
        <v>80.000600000000006</v>
      </c>
      <c r="E677" s="2">
        <f>E676</f>
        <v>93.344700000000003</v>
      </c>
      <c r="F677" s="2">
        <f>F676</f>
        <v>0.76486100000000001</v>
      </c>
      <c r="G677" s="1">
        <v>1</v>
      </c>
      <c r="H677" s="1">
        <v>0</v>
      </c>
      <c r="I677" s="79">
        <f t="shared" ref="I677:I740" si="322">AVERAGE(D653:D677)</f>
        <v>77.902524</v>
      </c>
      <c r="J677" s="79">
        <f t="shared" si="318"/>
        <v>91.79624666666669</v>
      </c>
      <c r="K677" s="79">
        <f t="shared" si="295"/>
        <v>0.74120206666666666</v>
      </c>
      <c r="L677" s="1"/>
    </row>
    <row r="678" spans="1:12" x14ac:dyDescent="0.25">
      <c r="A678">
        <f t="shared" si="308"/>
        <v>5</v>
      </c>
      <c r="B678" s="74">
        <v>667</v>
      </c>
      <c r="C678" s="5">
        <v>44141</v>
      </c>
      <c r="D678" s="2">
        <v>78.4559</v>
      </c>
      <c r="E678" s="2">
        <v>92.122900000000001</v>
      </c>
      <c r="F678" s="2">
        <v>0.75203399999999998</v>
      </c>
      <c r="G678" s="1">
        <v>1</v>
      </c>
      <c r="H678" s="1">
        <v>1</v>
      </c>
      <c r="I678" s="79">
        <f t="shared" si="322"/>
        <v>77.959623999999991</v>
      </c>
      <c r="J678" s="79">
        <f t="shared" si="318"/>
        <v>91.848120000000037</v>
      </c>
      <c r="K678" s="79">
        <f t="shared" si="295"/>
        <v>0.74148003333333323</v>
      </c>
      <c r="L678" s="1"/>
    </row>
    <row r="679" spans="1:12" x14ac:dyDescent="0.25">
      <c r="A679">
        <f t="shared" si="308"/>
        <v>6</v>
      </c>
      <c r="B679" s="74">
        <v>668</v>
      </c>
      <c r="C679" s="5">
        <v>44142</v>
      </c>
      <c r="D679" s="2">
        <v>77.1875</v>
      </c>
      <c r="E679" s="2">
        <v>91.351399999999998</v>
      </c>
      <c r="F679" s="2">
        <v>0.74591700000000005</v>
      </c>
      <c r="G679" s="1">
        <v>1</v>
      </c>
      <c r="H679" s="1">
        <v>1</v>
      </c>
      <c r="I679" s="79">
        <f t="shared" si="322"/>
        <v>77.96616800000001</v>
      </c>
      <c r="J679" s="79">
        <f t="shared" si="318"/>
        <v>91.847793333333357</v>
      </c>
      <c r="K679" s="79">
        <f t="shared" si="295"/>
        <v>0.74176463333333309</v>
      </c>
      <c r="L679" s="1"/>
    </row>
    <row r="680" spans="1:12" x14ac:dyDescent="0.25">
      <c r="A680">
        <f t="shared" si="308"/>
        <v>7</v>
      </c>
      <c r="B680" s="74">
        <v>669</v>
      </c>
      <c r="C680" s="5">
        <v>44143</v>
      </c>
      <c r="D680" s="2">
        <f t="shared" ref="D680:D681" si="323">D679</f>
        <v>77.1875</v>
      </c>
      <c r="E680" s="2">
        <f t="shared" ref="E680:E681" si="324">E679</f>
        <v>91.351399999999998</v>
      </c>
      <c r="F680" s="2">
        <f t="shared" ref="F680:F681" si="325">F679</f>
        <v>0.74591700000000005</v>
      </c>
      <c r="G680" s="1">
        <v>1</v>
      </c>
      <c r="H680" s="1">
        <v>0</v>
      </c>
      <c r="I680" s="79">
        <f t="shared" si="322"/>
        <v>77.962248000000002</v>
      </c>
      <c r="J680" s="79">
        <f t="shared" si="318"/>
        <v>91.91027333333335</v>
      </c>
      <c r="K680" s="79">
        <f t="shared" si="295"/>
        <v>0.74211516666666655</v>
      </c>
      <c r="L680" s="1"/>
    </row>
    <row r="681" spans="1:12" x14ac:dyDescent="0.25">
      <c r="A681">
        <f t="shared" si="308"/>
        <v>1</v>
      </c>
      <c r="B681" s="74">
        <v>670</v>
      </c>
      <c r="C681" s="5">
        <v>44144</v>
      </c>
      <c r="D681" s="2">
        <f t="shared" si="323"/>
        <v>77.1875</v>
      </c>
      <c r="E681" s="2">
        <f t="shared" si="324"/>
        <v>91.351399999999998</v>
      </c>
      <c r="F681" s="2">
        <f t="shared" si="325"/>
        <v>0.74591700000000005</v>
      </c>
      <c r="G681" s="1">
        <v>1</v>
      </c>
      <c r="H681" s="1">
        <v>0</v>
      </c>
      <c r="I681" s="79">
        <f t="shared" si="322"/>
        <v>77.958712000000006</v>
      </c>
      <c r="J681" s="79">
        <f t="shared" si="318"/>
        <v>91.972753333333358</v>
      </c>
      <c r="K681" s="79">
        <f t="shared" si="295"/>
        <v>0.74272656666666648</v>
      </c>
      <c r="L681" s="1"/>
    </row>
    <row r="682" spans="1:12" x14ac:dyDescent="0.25">
      <c r="A682">
        <f t="shared" si="308"/>
        <v>2</v>
      </c>
      <c r="B682" s="74">
        <v>671</v>
      </c>
      <c r="C682" s="5">
        <v>44145</v>
      </c>
      <c r="D682" s="2">
        <v>76.951499999999996</v>
      </c>
      <c r="E682" s="2">
        <v>91.4953</v>
      </c>
      <c r="F682" s="2">
        <v>0.743421</v>
      </c>
      <c r="G682" s="1">
        <v>1</v>
      </c>
      <c r="H682" s="1">
        <v>1</v>
      </c>
      <c r="I682" s="79">
        <f t="shared" si="322"/>
        <v>77.918927999999994</v>
      </c>
      <c r="J682" s="79">
        <f t="shared" si="318"/>
        <v>92.044826666666665</v>
      </c>
      <c r="K682" s="79">
        <f t="shared" ref="K682:K745" si="326">AVERAGE((F653:F682))</f>
        <v>0.74325476666666657</v>
      </c>
      <c r="L682" s="1"/>
    </row>
    <row r="683" spans="1:12" x14ac:dyDescent="0.25">
      <c r="A683">
        <f t="shared" si="308"/>
        <v>3</v>
      </c>
      <c r="B683" s="74">
        <v>672</v>
      </c>
      <c r="C683" s="5">
        <v>44146</v>
      </c>
      <c r="D683" s="2">
        <v>76.397800000000004</v>
      </c>
      <c r="E683" s="2">
        <v>90.355699999999999</v>
      </c>
      <c r="F683" s="2">
        <v>0.727217</v>
      </c>
      <c r="G683" s="1">
        <v>1</v>
      </c>
      <c r="H683" s="1">
        <v>1</v>
      </c>
      <c r="I683" s="79">
        <f t="shared" si="322"/>
        <v>77.856263999999996</v>
      </c>
      <c r="J683" s="79">
        <f t="shared" si="318"/>
        <v>92.038613333333345</v>
      </c>
      <c r="K683" s="79">
        <f t="shared" si="326"/>
        <v>0.74324283333333319</v>
      </c>
      <c r="L683" s="1"/>
    </row>
    <row r="684" spans="1:12" x14ac:dyDescent="0.25">
      <c r="A684">
        <f t="shared" si="308"/>
        <v>4</v>
      </c>
      <c r="B684" s="74">
        <v>673</v>
      </c>
      <c r="C684" s="5">
        <v>44147</v>
      </c>
      <c r="D684" s="2">
        <v>76.207499999999996</v>
      </c>
      <c r="E684" s="2">
        <v>90.046800000000005</v>
      </c>
      <c r="F684" s="2">
        <v>0.72265400000000002</v>
      </c>
      <c r="G684" s="1">
        <v>1</v>
      </c>
      <c r="H684" s="1">
        <v>1</v>
      </c>
      <c r="I684" s="79">
        <f t="shared" si="322"/>
        <v>77.785988000000003</v>
      </c>
      <c r="J684" s="79">
        <f t="shared" si="318"/>
        <v>92.018053333333327</v>
      </c>
      <c r="K684" s="79">
        <f t="shared" si="326"/>
        <v>0.74301473333333312</v>
      </c>
      <c r="L684" s="1"/>
    </row>
    <row r="685" spans="1:12" x14ac:dyDescent="0.25">
      <c r="A685">
        <f t="shared" si="308"/>
        <v>5</v>
      </c>
      <c r="B685" s="74">
        <v>674</v>
      </c>
      <c r="C685" s="5">
        <v>44148</v>
      </c>
      <c r="D685" s="2">
        <v>77.114800000000002</v>
      </c>
      <c r="E685" s="2">
        <v>90.810400000000001</v>
      </c>
      <c r="F685" s="2">
        <v>0.73219500000000004</v>
      </c>
      <c r="G685" s="1">
        <v>1</v>
      </c>
      <c r="H685" s="1">
        <v>1</v>
      </c>
      <c r="I685" s="79">
        <f t="shared" si="322"/>
        <v>77.752003999999999</v>
      </c>
      <c r="J685" s="79">
        <f t="shared" si="318"/>
        <v>91.987866666666676</v>
      </c>
      <c r="K685" s="79">
        <f t="shared" si="326"/>
        <v>0.74299779999999982</v>
      </c>
      <c r="L685" s="1"/>
    </row>
    <row r="686" spans="1:12" x14ac:dyDescent="0.25">
      <c r="A686">
        <f t="shared" si="308"/>
        <v>6</v>
      </c>
      <c r="B686" s="74">
        <v>675</v>
      </c>
      <c r="C686" s="5">
        <v>44149</v>
      </c>
      <c r="D686" s="2">
        <v>77.3262</v>
      </c>
      <c r="E686" s="2">
        <v>91.322199999999995</v>
      </c>
      <c r="F686" s="2">
        <v>0.73577400000000004</v>
      </c>
      <c r="G686" s="1">
        <v>1</v>
      </c>
      <c r="H686" s="1">
        <v>1</v>
      </c>
      <c r="I686" s="79">
        <f t="shared" si="322"/>
        <v>77.728088000000014</v>
      </c>
      <c r="J686" s="79">
        <f t="shared" si="318"/>
        <v>91.902606666666685</v>
      </c>
      <c r="K686" s="79">
        <f t="shared" si="326"/>
        <v>0.74308583333333311</v>
      </c>
      <c r="L686" s="1"/>
    </row>
    <row r="687" spans="1:12" x14ac:dyDescent="0.25">
      <c r="A687">
        <f t="shared" si="308"/>
        <v>7</v>
      </c>
      <c r="B687" s="74">
        <v>676</v>
      </c>
      <c r="C687" s="5">
        <v>44150</v>
      </c>
      <c r="D687" s="2">
        <f t="shared" ref="D687:D688" si="327">D686</f>
        <v>77.3262</v>
      </c>
      <c r="E687" s="2">
        <f t="shared" ref="E687:E688" si="328">E686</f>
        <v>91.322199999999995</v>
      </c>
      <c r="F687" s="2">
        <f t="shared" ref="F687:F688" si="329">F686</f>
        <v>0.73577400000000004</v>
      </c>
      <c r="G687" s="1">
        <v>1</v>
      </c>
      <c r="H687" s="1">
        <v>0</v>
      </c>
      <c r="I687" s="79">
        <f t="shared" si="322"/>
        <v>77.710015999999996</v>
      </c>
      <c r="J687" s="79">
        <f t="shared" si="318"/>
        <v>91.815526666666685</v>
      </c>
      <c r="K687" s="79">
        <f t="shared" si="326"/>
        <v>0.74292443333333302</v>
      </c>
      <c r="L687" s="1"/>
    </row>
    <row r="688" spans="1:12" x14ac:dyDescent="0.25">
      <c r="A688">
        <f t="shared" si="308"/>
        <v>1</v>
      </c>
      <c r="B688" s="74">
        <v>677</v>
      </c>
      <c r="C688" s="5">
        <v>44151</v>
      </c>
      <c r="D688" s="2">
        <f t="shared" si="327"/>
        <v>77.3262</v>
      </c>
      <c r="E688" s="2">
        <f t="shared" si="328"/>
        <v>91.322199999999995</v>
      </c>
      <c r="F688" s="2">
        <f t="shared" si="329"/>
        <v>0.73577400000000004</v>
      </c>
      <c r="G688" s="1">
        <v>1</v>
      </c>
      <c r="H688" s="1">
        <v>0</v>
      </c>
      <c r="I688" s="79">
        <f t="shared" si="322"/>
        <v>77.721775999999991</v>
      </c>
      <c r="J688" s="79">
        <f t="shared" si="318"/>
        <v>91.728446666666684</v>
      </c>
      <c r="K688" s="79">
        <f t="shared" si="326"/>
        <v>0.74275373333333328</v>
      </c>
      <c r="L688" s="1"/>
    </row>
    <row r="689" spans="1:12" x14ac:dyDescent="0.25">
      <c r="A689">
        <f t="shared" si="308"/>
        <v>2</v>
      </c>
      <c r="B689" s="74">
        <v>678</v>
      </c>
      <c r="C689" s="5">
        <v>44152</v>
      </c>
      <c r="D689" s="2">
        <v>76.919700000000006</v>
      </c>
      <c r="E689" s="2">
        <v>91.172899999999998</v>
      </c>
      <c r="F689" s="2">
        <v>0.73646100000000003</v>
      </c>
      <c r="G689" s="1">
        <v>1</v>
      </c>
      <c r="H689" s="1">
        <v>1</v>
      </c>
      <c r="I689" s="79">
        <f t="shared" si="322"/>
        <v>77.715327999999985</v>
      </c>
      <c r="J689" s="79">
        <f t="shared" si="318"/>
        <v>91.631413333333342</v>
      </c>
      <c r="K689" s="79">
        <f t="shared" si="326"/>
        <v>0.74260593333333313</v>
      </c>
      <c r="L689" s="1"/>
    </row>
    <row r="690" spans="1:12" x14ac:dyDescent="0.25">
      <c r="A690">
        <f t="shared" si="308"/>
        <v>3</v>
      </c>
      <c r="B690" s="74">
        <v>679</v>
      </c>
      <c r="C690" s="5">
        <v>44153</v>
      </c>
      <c r="D690" s="2">
        <v>76.253</v>
      </c>
      <c r="E690" s="2">
        <v>90.390299999999996</v>
      </c>
      <c r="F690" s="2">
        <v>0.73042799999999997</v>
      </c>
      <c r="G690" s="1">
        <v>1</v>
      </c>
      <c r="H690" s="1">
        <v>1</v>
      </c>
      <c r="I690" s="79">
        <f t="shared" si="322"/>
        <v>77.706779999999995</v>
      </c>
      <c r="J690" s="79">
        <f t="shared" si="318"/>
        <v>91.406966666666662</v>
      </c>
      <c r="K690" s="79">
        <f t="shared" si="326"/>
        <v>0.74225703333333315</v>
      </c>
      <c r="L690" s="1"/>
    </row>
    <row r="691" spans="1:12" x14ac:dyDescent="0.25">
      <c r="A691">
        <f t="shared" si="308"/>
        <v>4</v>
      </c>
      <c r="B691" s="74">
        <v>680</v>
      </c>
      <c r="C691" s="5">
        <v>44154</v>
      </c>
      <c r="D691" s="2">
        <v>75.9268</v>
      </c>
      <c r="E691" s="2">
        <v>90.231399999999994</v>
      </c>
      <c r="F691" s="2">
        <v>0.73066299999999995</v>
      </c>
      <c r="G691" s="1">
        <v>1</v>
      </c>
      <c r="H691" s="1">
        <v>1</v>
      </c>
      <c r="I691" s="79">
        <f t="shared" si="322"/>
        <v>77.685183999999978</v>
      </c>
      <c r="J691" s="79">
        <f t="shared" si="318"/>
        <v>91.199413333333311</v>
      </c>
      <c r="K691" s="79">
        <f t="shared" si="326"/>
        <v>0.74196153333333315</v>
      </c>
      <c r="L691" s="1"/>
    </row>
    <row r="692" spans="1:12" x14ac:dyDescent="0.25">
      <c r="A692">
        <f t="shared" si="308"/>
        <v>5</v>
      </c>
      <c r="B692" s="74">
        <v>681</v>
      </c>
      <c r="C692" s="5">
        <v>44155</v>
      </c>
      <c r="D692" s="2">
        <v>76.262699999999995</v>
      </c>
      <c r="E692" s="2">
        <v>90.348399999999998</v>
      </c>
      <c r="F692" s="2">
        <v>0.73368299999999997</v>
      </c>
      <c r="G692" s="1">
        <v>1</v>
      </c>
      <c r="H692" s="1">
        <v>1</v>
      </c>
      <c r="I692" s="79">
        <f t="shared" si="322"/>
        <v>77.677023999999989</v>
      </c>
      <c r="J692" s="79">
        <f t="shared" si="318"/>
        <v>90.999659999999977</v>
      </c>
      <c r="K692" s="79">
        <f t="shared" si="326"/>
        <v>0.74185603333333305</v>
      </c>
      <c r="L692" s="1"/>
    </row>
    <row r="693" spans="1:12" x14ac:dyDescent="0.25">
      <c r="A693">
        <f t="shared" si="308"/>
        <v>6</v>
      </c>
      <c r="B693" s="74">
        <v>682</v>
      </c>
      <c r="C693" s="5">
        <v>44156</v>
      </c>
      <c r="D693" s="2">
        <v>76.012</v>
      </c>
      <c r="E693" s="2">
        <v>90.264300000000006</v>
      </c>
      <c r="F693" s="2">
        <v>0.73201099999999997</v>
      </c>
      <c r="G693" s="1">
        <v>1</v>
      </c>
      <c r="H693" s="1">
        <v>1</v>
      </c>
      <c r="I693" s="79">
        <f t="shared" si="322"/>
        <v>77.659731999999991</v>
      </c>
      <c r="J693" s="79">
        <f t="shared" si="318"/>
        <v>90.875753333333321</v>
      </c>
      <c r="K693" s="79">
        <f t="shared" si="326"/>
        <v>0.74178076666666648</v>
      </c>
      <c r="L693" s="1"/>
    </row>
    <row r="694" spans="1:12" x14ac:dyDescent="0.25">
      <c r="A694">
        <f t="shared" si="308"/>
        <v>7</v>
      </c>
      <c r="B694" s="74">
        <v>683</v>
      </c>
      <c r="C694" s="5">
        <v>44157</v>
      </c>
      <c r="D694" s="2">
        <f t="shared" ref="D694:D695" si="330">D693</f>
        <v>76.012</v>
      </c>
      <c r="E694" s="2">
        <f t="shared" ref="E694:E695" si="331">E693</f>
        <v>90.264300000000006</v>
      </c>
      <c r="F694" s="2">
        <f t="shared" ref="F694:F695" si="332">F693</f>
        <v>0.73201099999999997</v>
      </c>
      <c r="G694" s="1">
        <v>1</v>
      </c>
      <c r="H694" s="1">
        <v>0</v>
      </c>
      <c r="I694" s="79">
        <f t="shared" si="322"/>
        <v>77.641987999999998</v>
      </c>
      <c r="J694" s="79">
        <f t="shared" si="318"/>
        <v>90.803280000000015</v>
      </c>
      <c r="K694" s="79">
        <f t="shared" si="326"/>
        <v>0.74161626666666647</v>
      </c>
      <c r="L694" s="1"/>
    </row>
    <row r="695" spans="1:12" x14ac:dyDescent="0.25">
      <c r="A695">
        <f t="shared" si="308"/>
        <v>1</v>
      </c>
      <c r="B695" s="74">
        <v>684</v>
      </c>
      <c r="C695" s="5">
        <v>44158</v>
      </c>
      <c r="D695" s="2">
        <f t="shared" si="330"/>
        <v>76.012</v>
      </c>
      <c r="E695" s="2">
        <f t="shared" si="331"/>
        <v>90.264300000000006</v>
      </c>
      <c r="F695" s="2">
        <f t="shared" si="332"/>
        <v>0.73201099999999997</v>
      </c>
      <c r="G695" s="1">
        <v>1</v>
      </c>
      <c r="H695" s="1">
        <v>0</v>
      </c>
      <c r="I695" s="79">
        <f t="shared" si="322"/>
        <v>77.580387999999985</v>
      </c>
      <c r="J695" s="79">
        <f t="shared" si="318"/>
        <v>90.73080666666668</v>
      </c>
      <c r="K695" s="79">
        <f t="shared" si="326"/>
        <v>0.74164983333333323</v>
      </c>
      <c r="L695" s="1"/>
    </row>
    <row r="696" spans="1:12" x14ac:dyDescent="0.25">
      <c r="A696">
        <f t="shared" si="308"/>
        <v>2</v>
      </c>
      <c r="B696" s="74">
        <v>685</v>
      </c>
      <c r="C696" s="5">
        <v>44159</v>
      </c>
      <c r="D696" s="2">
        <v>75.760000000000005</v>
      </c>
      <c r="E696" s="2">
        <v>89.934700000000007</v>
      </c>
      <c r="F696" s="2">
        <v>0.73000600000000004</v>
      </c>
      <c r="G696" s="1">
        <v>1</v>
      </c>
      <c r="H696" s="1">
        <v>1</v>
      </c>
      <c r="I696" s="79">
        <f t="shared" si="322"/>
        <v>77.455991999999981</v>
      </c>
      <c r="J696" s="79">
        <f t="shared" si="318"/>
        <v>90.63636000000001</v>
      </c>
      <c r="K696" s="79">
        <f t="shared" si="326"/>
        <v>0.74161656666666653</v>
      </c>
      <c r="L696" s="1"/>
    </row>
    <row r="697" spans="1:12" x14ac:dyDescent="0.25">
      <c r="A697">
        <f t="shared" si="308"/>
        <v>3</v>
      </c>
      <c r="B697" s="74">
        <v>686</v>
      </c>
      <c r="C697" s="5">
        <v>44160</v>
      </c>
      <c r="D697" s="2">
        <v>75.814599999999999</v>
      </c>
      <c r="E697" s="2">
        <v>89.8934</v>
      </c>
      <c r="F697" s="2">
        <v>0.72685500000000003</v>
      </c>
      <c r="G697" s="1">
        <v>1</v>
      </c>
      <c r="H697" s="1">
        <v>1</v>
      </c>
      <c r="I697" s="79">
        <f t="shared" si="322"/>
        <v>77.315283999999977</v>
      </c>
      <c r="J697" s="79">
        <f t="shared" si="318"/>
        <v>90.529566666666668</v>
      </c>
      <c r="K697" s="79">
        <f t="shared" si="326"/>
        <v>0.7414782666666665</v>
      </c>
      <c r="L697" s="1"/>
    </row>
    <row r="698" spans="1:12" x14ac:dyDescent="0.25">
      <c r="A698">
        <f t="shared" si="308"/>
        <v>4</v>
      </c>
      <c r="B698" s="74">
        <v>687</v>
      </c>
      <c r="C698" s="5">
        <v>44161</v>
      </c>
      <c r="D698" s="2">
        <v>75.472700000000003</v>
      </c>
      <c r="E698" s="2">
        <v>89.888000000000005</v>
      </c>
      <c r="F698" s="2">
        <v>0.72281499999999999</v>
      </c>
      <c r="G698" s="1">
        <v>1</v>
      </c>
      <c r="H698" s="1">
        <v>1</v>
      </c>
      <c r="I698" s="79">
        <f t="shared" si="322"/>
        <v>77.16089999999997</v>
      </c>
      <c r="J698" s="79">
        <f t="shared" si="318"/>
        <v>90.498386666666661</v>
      </c>
      <c r="K698" s="79">
        <f t="shared" si="326"/>
        <v>0.74127746666666661</v>
      </c>
      <c r="L698" s="1"/>
    </row>
    <row r="699" spans="1:12" x14ac:dyDescent="0.25">
      <c r="A699">
        <f t="shared" si="308"/>
        <v>5</v>
      </c>
      <c r="B699" s="74">
        <v>688</v>
      </c>
      <c r="C699" s="5">
        <v>44162</v>
      </c>
      <c r="D699" s="2">
        <v>75.451800000000006</v>
      </c>
      <c r="E699" s="2">
        <v>90.0291</v>
      </c>
      <c r="F699" s="2">
        <v>0.72344600000000003</v>
      </c>
      <c r="G699" s="1">
        <v>1</v>
      </c>
      <c r="H699" s="1">
        <v>1</v>
      </c>
      <c r="I699" s="79">
        <f t="shared" si="322"/>
        <v>77.00567999999997</v>
      </c>
      <c r="J699" s="79">
        <f t="shared" si="318"/>
        <v>90.497206666666656</v>
      </c>
      <c r="K699" s="79">
        <f t="shared" si="326"/>
        <v>0.74106743333333325</v>
      </c>
      <c r="L699" s="1"/>
    </row>
    <row r="700" spans="1:12" x14ac:dyDescent="0.25">
      <c r="A700">
        <f t="shared" si="308"/>
        <v>6</v>
      </c>
      <c r="B700" s="74">
        <v>689</v>
      </c>
      <c r="C700" s="5">
        <v>44163</v>
      </c>
      <c r="D700" s="2">
        <v>75.859899999999996</v>
      </c>
      <c r="E700" s="2">
        <v>90.462900000000005</v>
      </c>
      <c r="F700" s="2">
        <v>0.72917699999999996</v>
      </c>
      <c r="G700" s="1">
        <v>1</v>
      </c>
      <c r="H700" s="1">
        <v>1</v>
      </c>
      <c r="I700" s="79">
        <f t="shared" si="322"/>
        <v>76.817079999999976</v>
      </c>
      <c r="J700" s="79">
        <f t="shared" si="318"/>
        <v>90.474040000000002</v>
      </c>
      <c r="K700" s="79">
        <f t="shared" si="326"/>
        <v>0.74057773333333332</v>
      </c>
      <c r="L700" s="1"/>
    </row>
    <row r="701" spans="1:12" x14ac:dyDescent="0.25">
      <c r="A701">
        <f t="shared" si="308"/>
        <v>7</v>
      </c>
      <c r="B701" s="74">
        <v>690</v>
      </c>
      <c r="C701" s="5">
        <v>44164</v>
      </c>
      <c r="D701" s="2">
        <f t="shared" ref="D701:D702" si="333">D700</f>
        <v>75.859899999999996</v>
      </c>
      <c r="E701" s="2">
        <f t="shared" ref="E701:E702" si="334">E700</f>
        <v>90.462900000000005</v>
      </c>
      <c r="F701" s="2">
        <f t="shared" ref="F701:F702" si="335">F700</f>
        <v>0.72917699999999996</v>
      </c>
      <c r="G701" s="1">
        <v>1</v>
      </c>
      <c r="H701" s="1">
        <v>0</v>
      </c>
      <c r="I701" s="79">
        <f t="shared" si="322"/>
        <v>76.651451999999978</v>
      </c>
      <c r="J701" s="79">
        <f t="shared" si="318"/>
        <v>90.416753333333347</v>
      </c>
      <c r="K701" s="79">
        <f t="shared" si="326"/>
        <v>0.73967149999999993</v>
      </c>
      <c r="L701" s="1"/>
    </row>
    <row r="702" spans="1:12" x14ac:dyDescent="0.25">
      <c r="A702">
        <f t="shared" si="308"/>
        <v>1</v>
      </c>
      <c r="B702" s="74">
        <v>691</v>
      </c>
      <c r="C702" s="5">
        <v>44165</v>
      </c>
      <c r="D702" s="2">
        <f t="shared" si="333"/>
        <v>75.859899999999996</v>
      </c>
      <c r="E702" s="2">
        <f t="shared" si="334"/>
        <v>90.462900000000005</v>
      </c>
      <c r="F702" s="2">
        <f t="shared" si="335"/>
        <v>0.72917699999999996</v>
      </c>
      <c r="G702" s="1">
        <v>1</v>
      </c>
      <c r="H702" s="1">
        <v>0</v>
      </c>
      <c r="I702" s="79">
        <f t="shared" si="322"/>
        <v>76.48582399999998</v>
      </c>
      <c r="J702" s="79">
        <f t="shared" si="318"/>
        <v>90.359466666666691</v>
      </c>
      <c r="K702" s="79">
        <f t="shared" si="326"/>
        <v>0.73863203333333327</v>
      </c>
      <c r="L702" s="1"/>
    </row>
    <row r="703" spans="1:12" x14ac:dyDescent="0.25">
      <c r="A703">
        <f t="shared" si="308"/>
        <v>2</v>
      </c>
      <c r="B703" s="74">
        <v>692</v>
      </c>
      <c r="C703" s="5">
        <v>44166</v>
      </c>
      <c r="D703" s="2">
        <v>76.1999</v>
      </c>
      <c r="E703" s="2">
        <v>91.203699999999998</v>
      </c>
      <c r="F703" s="2">
        <v>0.73156600000000005</v>
      </c>
      <c r="G703" s="1">
        <v>1</v>
      </c>
      <c r="H703" s="1">
        <v>1</v>
      </c>
      <c r="I703" s="79">
        <f t="shared" si="322"/>
        <v>76.395583999999985</v>
      </c>
      <c r="J703" s="79">
        <f t="shared" si="318"/>
        <v>90.351566666666685</v>
      </c>
      <c r="K703" s="79">
        <f t="shared" si="326"/>
        <v>0.7376722</v>
      </c>
      <c r="L703" s="1"/>
    </row>
    <row r="704" spans="1:12" x14ac:dyDescent="0.25">
      <c r="A704">
        <f t="shared" si="308"/>
        <v>3</v>
      </c>
      <c r="B704" s="74">
        <v>693</v>
      </c>
      <c r="C704" s="5">
        <v>44167</v>
      </c>
      <c r="D704" s="2">
        <v>76.320300000000003</v>
      </c>
      <c r="E704" s="2">
        <v>91.309600000000003</v>
      </c>
      <c r="F704" s="2">
        <v>0.731738</v>
      </c>
      <c r="G704" s="1">
        <v>1</v>
      </c>
      <c r="H704" s="1">
        <v>1</v>
      </c>
      <c r="I704" s="79">
        <f t="shared" si="322"/>
        <v>76.360895999999997</v>
      </c>
      <c r="J704" s="79">
        <f t="shared" si="318"/>
        <v>90.360680000000016</v>
      </c>
      <c r="K704" s="79">
        <f t="shared" si="326"/>
        <v>0.73671809999999993</v>
      </c>
      <c r="L704" s="1"/>
    </row>
    <row r="705" spans="1:12" x14ac:dyDescent="0.25">
      <c r="A705">
        <f t="shared" si="308"/>
        <v>4</v>
      </c>
      <c r="B705" s="74">
        <v>694</v>
      </c>
      <c r="C705" s="5">
        <v>44168</v>
      </c>
      <c r="D705" s="2">
        <v>75.615099999999998</v>
      </c>
      <c r="E705" s="2">
        <v>91.305199999999999</v>
      </c>
      <c r="F705" s="2">
        <v>0.72307100000000002</v>
      </c>
      <c r="G705" s="1">
        <v>1</v>
      </c>
      <c r="H705" s="1">
        <v>1</v>
      </c>
      <c r="I705" s="79">
        <f t="shared" si="322"/>
        <v>76.297999999999988</v>
      </c>
      <c r="J705" s="79">
        <f t="shared" si="318"/>
        <v>90.421673333333331</v>
      </c>
      <c r="K705" s="79">
        <f t="shared" si="326"/>
        <v>0.73522039999999989</v>
      </c>
      <c r="L705" s="1"/>
    </row>
    <row r="706" spans="1:12" x14ac:dyDescent="0.25">
      <c r="A706">
        <f t="shared" si="308"/>
        <v>5</v>
      </c>
      <c r="B706" s="74">
        <v>695</v>
      </c>
      <c r="C706" s="5">
        <v>44169</v>
      </c>
      <c r="D706" s="2">
        <v>75.199600000000004</v>
      </c>
      <c r="E706" s="2">
        <v>91.194599999999994</v>
      </c>
      <c r="F706" s="2">
        <v>0.72089000000000003</v>
      </c>
      <c r="G706" s="1">
        <v>1</v>
      </c>
      <c r="H706" s="1">
        <v>1</v>
      </c>
      <c r="I706" s="79">
        <f t="shared" si="322"/>
        <v>76.218483999999989</v>
      </c>
      <c r="J706" s="79">
        <f t="shared" si="318"/>
        <v>90.485886666666673</v>
      </c>
      <c r="K706" s="79">
        <f t="shared" si="326"/>
        <v>0.73375469999999998</v>
      </c>
      <c r="L706" s="1"/>
    </row>
    <row r="707" spans="1:12" x14ac:dyDescent="0.25">
      <c r="A707">
        <f t="shared" si="308"/>
        <v>6</v>
      </c>
      <c r="B707" s="74">
        <v>696</v>
      </c>
      <c r="C707" s="5">
        <v>44170</v>
      </c>
      <c r="D707" s="2">
        <v>74.252899999999997</v>
      </c>
      <c r="E707" s="2">
        <v>90.261799999999994</v>
      </c>
      <c r="F707" s="2">
        <v>0.71448500000000004</v>
      </c>
      <c r="G707" s="1">
        <v>1</v>
      </c>
      <c r="H707" s="1">
        <v>1</v>
      </c>
      <c r="I707" s="79">
        <f t="shared" si="322"/>
        <v>76.110539999999986</v>
      </c>
      <c r="J707" s="79">
        <f t="shared" si="318"/>
        <v>90.480113333333335</v>
      </c>
      <c r="K707" s="79">
        <f t="shared" si="326"/>
        <v>0.7320755000000001</v>
      </c>
      <c r="L707" s="1"/>
    </row>
    <row r="708" spans="1:12" x14ac:dyDescent="0.25">
      <c r="A708">
        <f t="shared" si="308"/>
        <v>7</v>
      </c>
      <c r="B708" s="74">
        <v>697</v>
      </c>
      <c r="C708" s="5">
        <v>44171</v>
      </c>
      <c r="D708" s="2">
        <f t="shared" ref="D708:D709" si="336">D707</f>
        <v>74.252899999999997</v>
      </c>
      <c r="E708" s="2">
        <f t="shared" ref="E708:E709" si="337">E707</f>
        <v>90.261799999999994</v>
      </c>
      <c r="F708" s="2">
        <f t="shared" ref="F708:F709" si="338">F707</f>
        <v>0.71448500000000004</v>
      </c>
      <c r="G708" s="1">
        <v>1</v>
      </c>
      <c r="H708" s="1">
        <v>0</v>
      </c>
      <c r="I708" s="79">
        <f t="shared" si="322"/>
        <v>76.024743999999984</v>
      </c>
      <c r="J708" s="79">
        <f t="shared" si="318"/>
        <v>90.479946666666663</v>
      </c>
      <c r="K708" s="79">
        <f t="shared" si="326"/>
        <v>0.73082386666666677</v>
      </c>
      <c r="L708" s="1"/>
    </row>
    <row r="709" spans="1:12" x14ac:dyDescent="0.25">
      <c r="A709">
        <f t="shared" si="308"/>
        <v>1</v>
      </c>
      <c r="B709" s="74">
        <v>698</v>
      </c>
      <c r="C709" s="5">
        <v>44172</v>
      </c>
      <c r="D709" s="2">
        <f t="shared" si="336"/>
        <v>74.252899999999997</v>
      </c>
      <c r="E709" s="2">
        <f t="shared" si="337"/>
        <v>90.261799999999994</v>
      </c>
      <c r="F709" s="2">
        <f t="shared" si="338"/>
        <v>0.71448500000000004</v>
      </c>
      <c r="G709" s="1">
        <v>1</v>
      </c>
      <c r="H709" s="1">
        <v>0</v>
      </c>
      <c r="I709" s="79">
        <f t="shared" si="322"/>
        <v>75.946559999999977</v>
      </c>
      <c r="J709" s="79">
        <f t="shared" si="318"/>
        <v>90.479779999999991</v>
      </c>
      <c r="K709" s="79">
        <f t="shared" si="326"/>
        <v>0.72977613333333335</v>
      </c>
      <c r="L709" s="1"/>
    </row>
    <row r="710" spans="1:12" x14ac:dyDescent="0.25">
      <c r="A710">
        <f t="shared" ref="A710:A773" si="339">WEEKDAY(C710,2)</f>
        <v>2</v>
      </c>
      <c r="B710" s="74">
        <v>699</v>
      </c>
      <c r="C710" s="5">
        <v>44173</v>
      </c>
      <c r="D710" s="2">
        <v>74.250600000000006</v>
      </c>
      <c r="E710" s="2">
        <v>89.969499999999996</v>
      </c>
      <c r="F710" s="2">
        <v>0.71247499999999997</v>
      </c>
      <c r="G710" s="1">
        <v>1</v>
      </c>
      <c r="H710" s="1">
        <v>1</v>
      </c>
      <c r="I710" s="79">
        <f t="shared" si="322"/>
        <v>75.831991999999985</v>
      </c>
      <c r="J710" s="79">
        <f t="shared" si="318"/>
        <v>90.460126666666667</v>
      </c>
      <c r="K710" s="79">
        <f t="shared" si="326"/>
        <v>0.72866140000000013</v>
      </c>
      <c r="L710" s="1"/>
    </row>
    <row r="711" spans="1:12" x14ac:dyDescent="0.25">
      <c r="A711">
        <f t="shared" si="339"/>
        <v>3</v>
      </c>
      <c r="B711" s="74">
        <v>700</v>
      </c>
      <c r="C711" s="5">
        <v>44174</v>
      </c>
      <c r="D711" s="2">
        <v>73.661799999999999</v>
      </c>
      <c r="E711" s="2">
        <v>89.204400000000007</v>
      </c>
      <c r="F711" s="2">
        <v>0.70804800000000001</v>
      </c>
      <c r="G711" s="1">
        <v>1</v>
      </c>
      <c r="H711" s="1">
        <v>1</v>
      </c>
      <c r="I711" s="79">
        <f t="shared" si="322"/>
        <v>75.685416000000004</v>
      </c>
      <c r="J711" s="79">
        <f t="shared" si="318"/>
        <v>90.411440000000013</v>
      </c>
      <c r="K711" s="79">
        <f t="shared" si="326"/>
        <v>0.72739910000000008</v>
      </c>
      <c r="L711" s="1"/>
    </row>
    <row r="712" spans="1:12" x14ac:dyDescent="0.25">
      <c r="A712">
        <f t="shared" si="339"/>
        <v>4</v>
      </c>
      <c r="B712" s="74">
        <v>701</v>
      </c>
      <c r="C712" s="5">
        <v>44175</v>
      </c>
      <c r="D712" s="2">
        <v>73.305700000000002</v>
      </c>
      <c r="E712" s="2">
        <v>88.941800000000001</v>
      </c>
      <c r="F712" s="2">
        <v>0.70334099999999999</v>
      </c>
      <c r="G712" s="1">
        <v>1</v>
      </c>
      <c r="H712" s="1">
        <v>1</v>
      </c>
      <c r="I712" s="79">
        <f t="shared" si="322"/>
        <v>75.524596000000003</v>
      </c>
      <c r="J712" s="79">
        <f t="shared" si="318"/>
        <v>90.347999999999999</v>
      </c>
      <c r="K712" s="79">
        <f t="shared" si="326"/>
        <v>0.72606310000000007</v>
      </c>
      <c r="L712" s="1"/>
    </row>
    <row r="713" spans="1:12" x14ac:dyDescent="0.25">
      <c r="A713">
        <f t="shared" si="339"/>
        <v>5</v>
      </c>
      <c r="B713" s="74">
        <v>702</v>
      </c>
      <c r="C713" s="5">
        <v>44176</v>
      </c>
      <c r="D713" s="2">
        <v>73.712400000000002</v>
      </c>
      <c r="E713" s="2">
        <v>89.132999999999996</v>
      </c>
      <c r="F713" s="2">
        <v>0.70507799999999998</v>
      </c>
      <c r="G713" s="1">
        <v>1</v>
      </c>
      <c r="H713" s="1">
        <v>1</v>
      </c>
      <c r="I713" s="79">
        <f t="shared" si="322"/>
        <v>75.380044000000012</v>
      </c>
      <c r="J713" s="79">
        <f t="shared" si="318"/>
        <v>90.297666666666672</v>
      </c>
      <c r="K713" s="79">
        <f t="shared" si="326"/>
        <v>0.72532513333333359</v>
      </c>
      <c r="L713" s="1"/>
    </row>
    <row r="714" spans="1:12" x14ac:dyDescent="0.25">
      <c r="A714">
        <f t="shared" si="339"/>
        <v>6</v>
      </c>
      <c r="B714" s="74">
        <v>703</v>
      </c>
      <c r="C714" s="5">
        <v>44177</v>
      </c>
      <c r="D714" s="2">
        <v>73.119500000000002</v>
      </c>
      <c r="E714" s="2">
        <v>88.7744</v>
      </c>
      <c r="F714" s="2">
        <v>0.70229600000000003</v>
      </c>
      <c r="G714" s="1">
        <v>1</v>
      </c>
      <c r="H714" s="1">
        <v>1</v>
      </c>
      <c r="I714" s="79">
        <f t="shared" si="322"/>
        <v>75.228036000000003</v>
      </c>
      <c r="J714" s="79">
        <f t="shared" si="318"/>
        <v>90.214020000000019</v>
      </c>
      <c r="K714" s="79">
        <f t="shared" si="326"/>
        <v>0.7246465333333334</v>
      </c>
      <c r="L714" s="1"/>
    </row>
    <row r="715" spans="1:12" x14ac:dyDescent="0.25">
      <c r="A715">
        <f t="shared" si="339"/>
        <v>7</v>
      </c>
      <c r="B715" s="74">
        <v>704</v>
      </c>
      <c r="C715" s="5">
        <v>44178</v>
      </c>
      <c r="D715" s="2">
        <f t="shared" ref="D715:D716" si="340">D714</f>
        <v>73.119500000000002</v>
      </c>
      <c r="E715" s="2">
        <f t="shared" ref="E715:E716" si="341">E714</f>
        <v>88.7744</v>
      </c>
      <c r="F715" s="2">
        <f t="shared" ref="F715:F716" si="342">F714</f>
        <v>0.70229600000000003</v>
      </c>
      <c r="G715" s="1">
        <v>1</v>
      </c>
      <c r="H715" s="1">
        <v>0</v>
      </c>
      <c r="I715" s="79">
        <f t="shared" si="322"/>
        <v>75.102695999999995</v>
      </c>
      <c r="J715" s="79">
        <f t="shared" si="318"/>
        <v>90.101453333333339</v>
      </c>
      <c r="K715" s="79">
        <f t="shared" si="326"/>
        <v>0.72364990000000018</v>
      </c>
      <c r="L715" s="1"/>
    </row>
    <row r="716" spans="1:12" x14ac:dyDescent="0.25">
      <c r="A716">
        <f t="shared" si="339"/>
        <v>1</v>
      </c>
      <c r="B716" s="74">
        <v>705</v>
      </c>
      <c r="C716" s="5">
        <v>44179</v>
      </c>
      <c r="D716" s="2">
        <f t="shared" si="340"/>
        <v>73.119500000000002</v>
      </c>
      <c r="E716" s="2">
        <f t="shared" si="341"/>
        <v>88.7744</v>
      </c>
      <c r="F716" s="2">
        <f t="shared" si="342"/>
        <v>0.70229600000000003</v>
      </c>
      <c r="G716" s="1">
        <v>1</v>
      </c>
      <c r="H716" s="1">
        <v>0</v>
      </c>
      <c r="I716" s="79">
        <f t="shared" si="322"/>
        <v>74.990404000000012</v>
      </c>
      <c r="J716" s="79">
        <f t="shared" si="318"/>
        <v>89.988886666666673</v>
      </c>
      <c r="K716" s="79">
        <f t="shared" si="326"/>
        <v>0.72253396666666692</v>
      </c>
      <c r="L716" s="1"/>
    </row>
    <row r="717" spans="1:12" x14ac:dyDescent="0.25">
      <c r="A717">
        <f t="shared" si="339"/>
        <v>2</v>
      </c>
      <c r="B717" s="74">
        <v>706</v>
      </c>
      <c r="C717" s="5">
        <v>44180</v>
      </c>
      <c r="D717" s="2">
        <v>72.927199999999999</v>
      </c>
      <c r="E717" s="2">
        <v>88.584699999999998</v>
      </c>
      <c r="F717" s="2">
        <v>0.70186400000000004</v>
      </c>
      <c r="G717" s="1">
        <v>1</v>
      </c>
      <c r="H717" s="1">
        <v>1</v>
      </c>
      <c r="I717" s="79">
        <f t="shared" si="322"/>
        <v>74.856983999999997</v>
      </c>
      <c r="J717" s="79">
        <f t="shared" si="318"/>
        <v>89.863673333333338</v>
      </c>
      <c r="K717" s="79">
        <f t="shared" si="326"/>
        <v>0.72140363333333357</v>
      </c>
      <c r="L717" s="1"/>
    </row>
    <row r="718" spans="1:12" x14ac:dyDescent="0.25">
      <c r="A718">
        <f t="shared" si="339"/>
        <v>3</v>
      </c>
      <c r="B718" s="74">
        <v>707</v>
      </c>
      <c r="C718" s="5">
        <v>44181</v>
      </c>
      <c r="D718" s="2">
        <v>73.445300000000003</v>
      </c>
      <c r="E718" s="2">
        <v>89.184600000000003</v>
      </c>
      <c r="F718" s="2">
        <v>0.70549300000000004</v>
      </c>
      <c r="G718" s="1">
        <v>1</v>
      </c>
      <c r="H718" s="1">
        <v>1</v>
      </c>
      <c r="I718" s="79">
        <f t="shared" si="322"/>
        <v>74.754316000000003</v>
      </c>
      <c r="J718" s="79">
        <f t="shared" si="318"/>
        <v>89.729066666666682</v>
      </c>
      <c r="K718" s="79">
        <f t="shared" si="326"/>
        <v>0.72039426666666673</v>
      </c>
      <c r="L718" s="1"/>
    </row>
    <row r="719" spans="1:12" x14ac:dyDescent="0.25">
      <c r="A719">
        <f t="shared" si="339"/>
        <v>4</v>
      </c>
      <c r="B719" s="74">
        <v>708</v>
      </c>
      <c r="C719" s="5">
        <v>44182</v>
      </c>
      <c r="D719" s="2">
        <v>73.420100000000005</v>
      </c>
      <c r="E719" s="2">
        <v>89.322900000000004</v>
      </c>
      <c r="F719" s="2">
        <v>0.71002500000000002</v>
      </c>
      <c r="G719" s="1">
        <v>1</v>
      </c>
      <c r="H719" s="1">
        <v>1</v>
      </c>
      <c r="I719" s="79">
        <f t="shared" si="322"/>
        <v>74.65064000000001</v>
      </c>
      <c r="J719" s="79">
        <f t="shared" si="318"/>
        <v>89.596620000000016</v>
      </c>
      <c r="K719" s="79">
        <f t="shared" si="326"/>
        <v>0.71951306666666681</v>
      </c>
      <c r="L719" s="1"/>
    </row>
    <row r="720" spans="1:12" x14ac:dyDescent="0.25">
      <c r="A720">
        <f t="shared" si="339"/>
        <v>5</v>
      </c>
      <c r="B720" s="74">
        <v>709</v>
      </c>
      <c r="C720" s="5">
        <v>44183</v>
      </c>
      <c r="D720" s="2">
        <v>72.978099999999998</v>
      </c>
      <c r="E720" s="2">
        <v>89.288700000000006</v>
      </c>
      <c r="F720" s="2">
        <v>0.70711800000000002</v>
      </c>
      <c r="G720" s="1">
        <v>1</v>
      </c>
      <c r="H720" s="1">
        <v>1</v>
      </c>
      <c r="I720" s="79">
        <f t="shared" si="322"/>
        <v>74.529284000000004</v>
      </c>
      <c r="J720" s="79">
        <f t="shared" si="318"/>
        <v>89.462186666666668</v>
      </c>
      <c r="K720" s="79">
        <f t="shared" si="326"/>
        <v>0.71873606666666678</v>
      </c>
      <c r="L720" s="1"/>
    </row>
    <row r="721" spans="1:12" x14ac:dyDescent="0.25">
      <c r="A721">
        <f t="shared" si="339"/>
        <v>6</v>
      </c>
      <c r="B721" s="74">
        <v>710</v>
      </c>
      <c r="C721" s="5">
        <v>44184</v>
      </c>
      <c r="D721" s="2">
        <v>73.3155</v>
      </c>
      <c r="E721" s="2">
        <v>89.8262</v>
      </c>
      <c r="F721" s="2">
        <v>0.70784899999999995</v>
      </c>
      <c r="G721" s="1">
        <v>1</v>
      </c>
      <c r="H721" s="1">
        <v>1</v>
      </c>
      <c r="I721" s="79">
        <f t="shared" si="322"/>
        <v>74.43150399999999</v>
      </c>
      <c r="J721" s="79">
        <f t="shared" si="318"/>
        <v>89.370960000000011</v>
      </c>
      <c r="K721" s="79">
        <f t="shared" si="326"/>
        <v>0.71797560000000016</v>
      </c>
      <c r="L721" s="1"/>
    </row>
    <row r="722" spans="1:12" x14ac:dyDescent="0.25">
      <c r="A722">
        <f t="shared" si="339"/>
        <v>7</v>
      </c>
      <c r="B722" s="74">
        <v>711</v>
      </c>
      <c r="C722" s="5">
        <v>44185</v>
      </c>
      <c r="D722" s="2">
        <f t="shared" ref="D722:D723" si="343">D721</f>
        <v>73.3155</v>
      </c>
      <c r="E722" s="2">
        <f t="shared" ref="E722:E723" si="344">E721</f>
        <v>89.8262</v>
      </c>
      <c r="F722" s="2">
        <f t="shared" ref="F722:F723" si="345">F721</f>
        <v>0.70784899999999995</v>
      </c>
      <c r="G722" s="1">
        <v>1</v>
      </c>
      <c r="H722" s="1">
        <v>0</v>
      </c>
      <c r="I722" s="79">
        <f t="shared" si="322"/>
        <v>74.331540000000004</v>
      </c>
      <c r="J722" s="79">
        <f t="shared" si="318"/>
        <v>89.341920000000002</v>
      </c>
      <c r="K722" s="79">
        <f t="shared" si="326"/>
        <v>0.71711446666666678</v>
      </c>
      <c r="L722" s="1"/>
    </row>
    <row r="723" spans="1:12" x14ac:dyDescent="0.25">
      <c r="A723">
        <f t="shared" si="339"/>
        <v>1</v>
      </c>
      <c r="B723" s="74">
        <v>712</v>
      </c>
      <c r="C723" s="5">
        <v>44186</v>
      </c>
      <c r="D723" s="2">
        <f t="shared" si="343"/>
        <v>73.3155</v>
      </c>
      <c r="E723" s="2">
        <f t="shared" si="344"/>
        <v>89.8262</v>
      </c>
      <c r="F723" s="2">
        <f t="shared" si="345"/>
        <v>0.70784899999999995</v>
      </c>
      <c r="G723" s="1">
        <v>1</v>
      </c>
      <c r="H723" s="1">
        <v>0</v>
      </c>
      <c r="I723" s="79">
        <f t="shared" si="322"/>
        <v>74.245251999999994</v>
      </c>
      <c r="J723" s="79">
        <f t="shared" si="318"/>
        <v>89.312879999999993</v>
      </c>
      <c r="K723" s="79">
        <f t="shared" si="326"/>
        <v>0.71630906666666683</v>
      </c>
      <c r="L723" s="1"/>
    </row>
    <row r="724" spans="1:12" x14ac:dyDescent="0.25">
      <c r="A724">
        <f t="shared" si="339"/>
        <v>2</v>
      </c>
      <c r="B724" s="74">
        <v>713</v>
      </c>
      <c r="C724" s="5">
        <v>44187</v>
      </c>
      <c r="D724" s="2">
        <v>74.6721</v>
      </c>
      <c r="E724" s="2">
        <v>91.002899999999997</v>
      </c>
      <c r="F724" s="2">
        <v>0.721086</v>
      </c>
      <c r="G724" s="1">
        <v>1</v>
      </c>
      <c r="H724" s="1">
        <v>1</v>
      </c>
      <c r="I724" s="79">
        <f t="shared" si="322"/>
        <v>74.214063999999993</v>
      </c>
      <c r="J724" s="79">
        <f t="shared" si="318"/>
        <v>89.362286666666662</v>
      </c>
      <c r="K724" s="79">
        <f t="shared" si="326"/>
        <v>0.71594490000000011</v>
      </c>
      <c r="L724" s="1"/>
    </row>
    <row r="725" spans="1:12" x14ac:dyDescent="0.25">
      <c r="A725">
        <f t="shared" si="339"/>
        <v>3</v>
      </c>
      <c r="B725" s="74">
        <v>714</v>
      </c>
      <c r="C725" s="5">
        <v>44188</v>
      </c>
      <c r="D725" s="2">
        <v>75.349800000000002</v>
      </c>
      <c r="E725" s="2">
        <v>92.069900000000004</v>
      </c>
      <c r="F725" s="2">
        <v>0.728792</v>
      </c>
      <c r="G725" s="1">
        <v>1</v>
      </c>
      <c r="H725" s="1">
        <v>1</v>
      </c>
      <c r="I725" s="79">
        <f t="shared" si="322"/>
        <v>74.193659999999994</v>
      </c>
      <c r="J725" s="79">
        <f t="shared" si="318"/>
        <v>89.502313333333333</v>
      </c>
      <c r="K725" s="79">
        <f t="shared" si="326"/>
        <v>0.71583760000000007</v>
      </c>
      <c r="L725" s="1"/>
    </row>
    <row r="726" spans="1:12" x14ac:dyDescent="0.25">
      <c r="A726">
        <f t="shared" si="339"/>
        <v>4</v>
      </c>
      <c r="B726" s="74">
        <v>715</v>
      </c>
      <c r="C726" s="5">
        <v>44189</v>
      </c>
      <c r="D726" s="2">
        <v>75.457099999999997</v>
      </c>
      <c r="E726" s="2">
        <v>91.982200000000006</v>
      </c>
      <c r="F726" s="2">
        <v>0.72926500000000005</v>
      </c>
      <c r="G726" s="1">
        <v>1</v>
      </c>
      <c r="H726" s="1">
        <v>1</v>
      </c>
      <c r="I726" s="79">
        <f t="shared" si="322"/>
        <v>74.177548000000002</v>
      </c>
      <c r="J726" s="79">
        <f t="shared" si="318"/>
        <v>89.687499999999986</v>
      </c>
      <c r="K726" s="79">
        <f t="shared" si="326"/>
        <v>0.71581290000000009</v>
      </c>
      <c r="L726" s="1"/>
    </row>
    <row r="727" spans="1:12" x14ac:dyDescent="0.25">
      <c r="A727">
        <f t="shared" si="339"/>
        <v>5</v>
      </c>
      <c r="B727" s="74">
        <v>716</v>
      </c>
      <c r="C727" s="5">
        <v>44190</v>
      </c>
      <c r="D727" s="2">
        <v>74.839200000000005</v>
      </c>
      <c r="E727" s="2">
        <v>91.348699999999994</v>
      </c>
      <c r="F727" s="2">
        <v>0.72228199999999998</v>
      </c>
      <c r="G727" s="1">
        <v>1</v>
      </c>
      <c r="H727" s="1">
        <v>1</v>
      </c>
      <c r="I727" s="79">
        <f t="shared" si="322"/>
        <v>74.136720000000011</v>
      </c>
      <c r="J727" s="79">
        <f t="shared" si="318"/>
        <v>89.847959999999986</v>
      </c>
      <c r="K727" s="79">
        <f t="shared" si="326"/>
        <v>0.71566046666666661</v>
      </c>
      <c r="L727" s="1"/>
    </row>
    <row r="728" spans="1:12" x14ac:dyDescent="0.25">
      <c r="A728">
        <f t="shared" si="339"/>
        <v>6</v>
      </c>
      <c r="B728" s="74">
        <v>717</v>
      </c>
      <c r="C728" s="5">
        <v>44191</v>
      </c>
      <c r="D728" s="2">
        <v>73.692099999999996</v>
      </c>
      <c r="E728" s="2">
        <v>89.874899999999997</v>
      </c>
      <c r="F728" s="2">
        <v>0.71169199999999999</v>
      </c>
      <c r="G728" s="1">
        <v>1</v>
      </c>
      <c r="H728" s="1">
        <v>1</v>
      </c>
      <c r="I728" s="79">
        <f t="shared" si="322"/>
        <v>74.036407999999994</v>
      </c>
      <c r="J728" s="79">
        <f t="shared" si="318"/>
        <v>89.897419999999983</v>
      </c>
      <c r="K728" s="79">
        <f t="shared" si="326"/>
        <v>0.71528969999999992</v>
      </c>
      <c r="L728" s="1"/>
    </row>
    <row r="729" spans="1:12" x14ac:dyDescent="0.25">
      <c r="A729">
        <f t="shared" si="339"/>
        <v>7</v>
      </c>
      <c r="B729" s="74">
        <v>718</v>
      </c>
      <c r="C729" s="5">
        <v>44192</v>
      </c>
      <c r="D729" s="2">
        <f t="shared" ref="D729:D730" si="346">D728</f>
        <v>73.692099999999996</v>
      </c>
      <c r="E729" s="2">
        <f t="shared" ref="E729:E730" si="347">E728</f>
        <v>89.874899999999997</v>
      </c>
      <c r="F729" s="2">
        <f t="shared" ref="F729:F730" si="348">F728</f>
        <v>0.71169199999999999</v>
      </c>
      <c r="G729" s="1">
        <v>1</v>
      </c>
      <c r="H729" s="1">
        <v>0</v>
      </c>
      <c r="I729" s="79">
        <f t="shared" si="322"/>
        <v>73.931280000000001</v>
      </c>
      <c r="J729" s="79">
        <f t="shared" si="318"/>
        <v>89.970786666666669</v>
      </c>
      <c r="K729" s="79">
        <f t="shared" si="326"/>
        <v>0.71489789999999998</v>
      </c>
      <c r="L729" s="1"/>
    </row>
    <row r="730" spans="1:12" x14ac:dyDescent="0.25">
      <c r="A730">
        <f t="shared" si="339"/>
        <v>1</v>
      </c>
      <c r="B730" s="74">
        <v>719</v>
      </c>
      <c r="C730" s="5">
        <v>44193</v>
      </c>
      <c r="D730" s="2">
        <f t="shared" si="346"/>
        <v>73.692099999999996</v>
      </c>
      <c r="E730" s="2">
        <f t="shared" si="347"/>
        <v>89.874899999999997</v>
      </c>
      <c r="F730" s="2">
        <f t="shared" si="348"/>
        <v>0.71169199999999999</v>
      </c>
      <c r="G730" s="1">
        <v>1</v>
      </c>
      <c r="H730" s="1">
        <v>0</v>
      </c>
      <c r="I730" s="79">
        <f t="shared" si="322"/>
        <v>73.854359999999986</v>
      </c>
      <c r="J730" s="79">
        <f t="shared" si="318"/>
        <v>90.044153333333327</v>
      </c>
      <c r="K730" s="79">
        <f t="shared" si="326"/>
        <v>0.71431506666666655</v>
      </c>
      <c r="L730" s="1"/>
    </row>
    <row r="731" spans="1:12" x14ac:dyDescent="0.25">
      <c r="A731">
        <f t="shared" si="339"/>
        <v>2</v>
      </c>
      <c r="B731" s="74">
        <v>720</v>
      </c>
      <c r="C731" s="5">
        <v>44194</v>
      </c>
      <c r="D731" s="2">
        <v>73.717500000000001</v>
      </c>
      <c r="E731" s="2">
        <v>90.126999999999995</v>
      </c>
      <c r="F731" s="2">
        <v>0.71265999999999996</v>
      </c>
      <c r="G731" s="1">
        <v>1</v>
      </c>
      <c r="H731" s="1">
        <v>1</v>
      </c>
      <c r="I731" s="79">
        <f t="shared" si="322"/>
        <v>73.795075999999995</v>
      </c>
      <c r="J731" s="79">
        <f t="shared" ref="J731:J794" si="349">AVERAGE(E717:E731)</f>
        <v>90.134326666666666</v>
      </c>
      <c r="K731" s="79">
        <f t="shared" si="326"/>
        <v>0.71376449999999991</v>
      </c>
      <c r="L731" s="1"/>
    </row>
    <row r="732" spans="1:12" x14ac:dyDescent="0.25">
      <c r="A732">
        <f t="shared" si="339"/>
        <v>3</v>
      </c>
      <c r="B732" s="74">
        <v>721</v>
      </c>
      <c r="C732" s="5">
        <v>44195</v>
      </c>
      <c r="D732" s="2">
        <v>73.656700000000001</v>
      </c>
      <c r="E732" s="2">
        <v>90.207400000000007</v>
      </c>
      <c r="F732" s="2">
        <v>0.71073200000000003</v>
      </c>
      <c r="G732" s="1">
        <v>1</v>
      </c>
      <c r="H732" s="1">
        <v>1</v>
      </c>
      <c r="I732" s="79">
        <f t="shared" si="322"/>
        <v>73.771227999999994</v>
      </c>
      <c r="J732" s="79">
        <f t="shared" si="349"/>
        <v>90.242506666666657</v>
      </c>
      <c r="K732" s="79">
        <f t="shared" si="326"/>
        <v>0.71314966666666657</v>
      </c>
      <c r="L732" s="1"/>
    </row>
    <row r="733" spans="1:12" x14ac:dyDescent="0.25">
      <c r="A733">
        <f t="shared" si="339"/>
        <v>4</v>
      </c>
      <c r="B733" s="74">
        <v>722</v>
      </c>
      <c r="C733" s="5">
        <v>44196</v>
      </c>
      <c r="D733" s="2">
        <v>73.875699999999995</v>
      </c>
      <c r="E733" s="2">
        <v>90.682400000000001</v>
      </c>
      <c r="F733" s="2">
        <v>0.71491499999999997</v>
      </c>
      <c r="G733" s="1">
        <v>1</v>
      </c>
      <c r="H733" s="1">
        <v>1</v>
      </c>
      <c r="I733" s="79">
        <f t="shared" si="322"/>
        <v>73.756140000000002</v>
      </c>
      <c r="J733" s="79">
        <f t="shared" si="349"/>
        <v>90.342359999999999</v>
      </c>
      <c r="K733" s="79">
        <f t="shared" si="326"/>
        <v>0.71259463333333328</v>
      </c>
      <c r="L733" s="1"/>
    </row>
    <row r="734" spans="1:12" x14ac:dyDescent="0.25">
      <c r="A734">
        <f t="shared" si="339"/>
        <v>5</v>
      </c>
      <c r="B734" s="74">
        <v>723</v>
      </c>
      <c r="C734" s="5">
        <v>44197</v>
      </c>
      <c r="D734" s="2">
        <v>73.875699999999995</v>
      </c>
      <c r="E734" s="2">
        <v>90.793199999999999</v>
      </c>
      <c r="F734" s="2">
        <v>0.71605799999999997</v>
      </c>
      <c r="G734" s="1">
        <v>1</v>
      </c>
      <c r="H734" s="1">
        <v>1</v>
      </c>
      <c r="I734" s="79">
        <f t="shared" si="322"/>
        <v>73.741051999999996</v>
      </c>
      <c r="J734" s="79">
        <f t="shared" si="349"/>
        <v>90.440380000000005</v>
      </c>
      <c r="K734" s="79">
        <f t="shared" si="326"/>
        <v>0.71207196666666672</v>
      </c>
      <c r="L734" s="1"/>
    </row>
    <row r="735" spans="1:12" x14ac:dyDescent="0.25">
      <c r="A735">
        <f t="shared" si="339"/>
        <v>6</v>
      </c>
      <c r="B735" s="74">
        <v>724</v>
      </c>
      <c r="C735" s="5">
        <v>44198</v>
      </c>
      <c r="D735" s="2">
        <f t="shared" ref="D735:D744" si="350">D734</f>
        <v>73.875699999999995</v>
      </c>
      <c r="E735" s="2">
        <f t="shared" ref="E735:E744" si="351">E734</f>
        <v>90.793199999999999</v>
      </c>
      <c r="F735" s="2">
        <f t="shared" ref="F735:F744" si="352">F734</f>
        <v>0.71605799999999997</v>
      </c>
      <c r="G735" s="1">
        <v>1</v>
      </c>
      <c r="H735" s="1">
        <v>0</v>
      </c>
      <c r="I735" s="79">
        <f t="shared" si="322"/>
        <v>73.726056000000014</v>
      </c>
      <c r="J735" s="79">
        <f t="shared" si="349"/>
        <v>90.540680000000023</v>
      </c>
      <c r="K735" s="79">
        <f t="shared" si="326"/>
        <v>0.71183820000000009</v>
      </c>
      <c r="L735" s="1"/>
    </row>
    <row r="736" spans="1:12" x14ac:dyDescent="0.25">
      <c r="A736">
        <f t="shared" si="339"/>
        <v>7</v>
      </c>
      <c r="B736" s="74">
        <v>725</v>
      </c>
      <c r="C736" s="5">
        <v>44199</v>
      </c>
      <c r="D736" s="2">
        <f t="shared" si="350"/>
        <v>73.875699999999995</v>
      </c>
      <c r="E736" s="2">
        <f t="shared" si="351"/>
        <v>90.793199999999999</v>
      </c>
      <c r="F736" s="2">
        <f t="shared" si="352"/>
        <v>0.71605799999999997</v>
      </c>
      <c r="G736" s="1">
        <v>1</v>
      </c>
      <c r="H736" s="1">
        <v>0</v>
      </c>
      <c r="I736" s="79">
        <f t="shared" si="322"/>
        <v>73.734612000000013</v>
      </c>
      <c r="J736" s="79">
        <f t="shared" si="349"/>
        <v>90.605146666666684</v>
      </c>
      <c r="K736" s="79">
        <f t="shared" si="326"/>
        <v>0.71167713333333338</v>
      </c>
      <c r="L736" s="1"/>
    </row>
    <row r="737" spans="1:12" x14ac:dyDescent="0.25">
      <c r="A737">
        <f t="shared" si="339"/>
        <v>1</v>
      </c>
      <c r="B737" s="74">
        <v>726</v>
      </c>
      <c r="C737" s="5">
        <v>44200</v>
      </c>
      <c r="D737" s="2">
        <f t="shared" si="350"/>
        <v>73.875699999999995</v>
      </c>
      <c r="E737" s="2">
        <f t="shared" si="351"/>
        <v>90.793199999999999</v>
      </c>
      <c r="F737" s="2">
        <f t="shared" si="352"/>
        <v>0.71605799999999997</v>
      </c>
      <c r="G737" s="1">
        <v>1</v>
      </c>
      <c r="H737" s="1">
        <v>0</v>
      </c>
      <c r="I737" s="79">
        <f t="shared" si="322"/>
        <v>73.757412000000016</v>
      </c>
      <c r="J737" s="79">
        <f t="shared" si="349"/>
        <v>90.669613333333345</v>
      </c>
      <c r="K737" s="79">
        <f t="shared" si="326"/>
        <v>0.71172956666666676</v>
      </c>
      <c r="L737" s="1"/>
    </row>
    <row r="738" spans="1:12" x14ac:dyDescent="0.25">
      <c r="A738">
        <f t="shared" si="339"/>
        <v>2</v>
      </c>
      <c r="B738" s="74">
        <v>727</v>
      </c>
      <c r="C738" s="5">
        <v>44201</v>
      </c>
      <c r="D738" s="2">
        <f t="shared" si="350"/>
        <v>73.875699999999995</v>
      </c>
      <c r="E738" s="2">
        <f t="shared" si="351"/>
        <v>90.793199999999999</v>
      </c>
      <c r="F738" s="2">
        <f t="shared" si="352"/>
        <v>0.71605799999999997</v>
      </c>
      <c r="G738" s="1">
        <v>1</v>
      </c>
      <c r="H738" s="1">
        <v>0</v>
      </c>
      <c r="I738" s="79">
        <f t="shared" si="322"/>
        <v>73.763944000000009</v>
      </c>
      <c r="J738" s="79">
        <f t="shared" si="349"/>
        <v>90.734080000000006</v>
      </c>
      <c r="K738" s="79">
        <f t="shared" si="326"/>
        <v>0.71178200000000003</v>
      </c>
      <c r="L738" s="1"/>
    </row>
    <row r="739" spans="1:12" x14ac:dyDescent="0.25">
      <c r="A739">
        <f t="shared" si="339"/>
        <v>3</v>
      </c>
      <c r="B739" s="74">
        <v>728</v>
      </c>
      <c r="C739" s="5">
        <v>44202</v>
      </c>
      <c r="D739" s="2">
        <f t="shared" si="350"/>
        <v>73.875699999999995</v>
      </c>
      <c r="E739" s="2">
        <f t="shared" si="351"/>
        <v>90.793199999999999</v>
      </c>
      <c r="F739" s="2">
        <f t="shared" si="352"/>
        <v>0.71605799999999997</v>
      </c>
      <c r="G739" s="1">
        <v>1</v>
      </c>
      <c r="H739" s="1">
        <v>0</v>
      </c>
      <c r="I739" s="79">
        <f t="shared" si="322"/>
        <v>73.79419200000001</v>
      </c>
      <c r="J739" s="79">
        <f t="shared" si="349"/>
        <v>90.720100000000016</v>
      </c>
      <c r="K739" s="79">
        <f t="shared" si="326"/>
        <v>0.71183443333333329</v>
      </c>
      <c r="L739" s="1"/>
    </row>
    <row r="740" spans="1:12" x14ac:dyDescent="0.25">
      <c r="A740">
        <f t="shared" si="339"/>
        <v>4</v>
      </c>
      <c r="B740" s="74">
        <v>729</v>
      </c>
      <c r="C740" s="5">
        <v>44203</v>
      </c>
      <c r="D740" s="2">
        <f t="shared" si="350"/>
        <v>73.875699999999995</v>
      </c>
      <c r="E740" s="2">
        <f t="shared" si="351"/>
        <v>90.793199999999999</v>
      </c>
      <c r="F740" s="2">
        <f t="shared" si="352"/>
        <v>0.71605799999999997</v>
      </c>
      <c r="G740" s="1">
        <v>1</v>
      </c>
      <c r="H740" s="1">
        <v>0</v>
      </c>
      <c r="I740" s="79">
        <f t="shared" si="322"/>
        <v>73.82444000000001</v>
      </c>
      <c r="J740" s="79">
        <f t="shared" si="349"/>
        <v>90.634986666666677</v>
      </c>
      <c r="K740" s="79">
        <f t="shared" si="326"/>
        <v>0.7119538666666666</v>
      </c>
      <c r="L740" s="1"/>
    </row>
    <row r="741" spans="1:12" x14ac:dyDescent="0.25">
      <c r="A741">
        <f t="shared" si="339"/>
        <v>5</v>
      </c>
      <c r="B741" s="74">
        <v>730</v>
      </c>
      <c r="C741" s="5">
        <v>44204</v>
      </c>
      <c r="D741" s="2">
        <f t="shared" si="350"/>
        <v>73.875699999999995</v>
      </c>
      <c r="E741" s="2">
        <f t="shared" si="351"/>
        <v>90.793199999999999</v>
      </c>
      <c r="F741" s="2">
        <f t="shared" si="352"/>
        <v>0.71605799999999997</v>
      </c>
      <c r="G741" s="1">
        <v>1</v>
      </c>
      <c r="H741" s="1">
        <v>0</v>
      </c>
      <c r="I741" s="79">
        <f t="shared" ref="I741:I804" si="353">AVERAGE(D717:D741)</f>
        <v>73.85468800000001</v>
      </c>
      <c r="J741" s="79">
        <f t="shared" si="349"/>
        <v>90.555720000000008</v>
      </c>
      <c r="K741" s="79">
        <f t="shared" si="326"/>
        <v>0.71222086666666651</v>
      </c>
      <c r="L741" s="1"/>
    </row>
    <row r="742" spans="1:12" x14ac:dyDescent="0.25">
      <c r="A742">
        <f t="shared" si="339"/>
        <v>6</v>
      </c>
      <c r="B742" s="74">
        <v>731</v>
      </c>
      <c r="C742" s="5">
        <v>44205</v>
      </c>
      <c r="D742" s="2">
        <f t="shared" si="350"/>
        <v>73.875699999999995</v>
      </c>
      <c r="E742" s="2">
        <f t="shared" si="351"/>
        <v>90.793199999999999</v>
      </c>
      <c r="F742" s="2">
        <f t="shared" si="352"/>
        <v>0.71605799999999997</v>
      </c>
      <c r="G742" s="1">
        <v>1</v>
      </c>
      <c r="H742" s="1">
        <v>0</v>
      </c>
      <c r="I742" s="79">
        <f t="shared" si="353"/>
        <v>73.892628000000016</v>
      </c>
      <c r="J742" s="79">
        <f t="shared" si="349"/>
        <v>90.518686666666653</v>
      </c>
      <c r="K742" s="79">
        <f t="shared" si="326"/>
        <v>0.71264476666666665</v>
      </c>
      <c r="L742" s="1"/>
    </row>
    <row r="743" spans="1:12" x14ac:dyDescent="0.25">
      <c r="A743">
        <f t="shared" si="339"/>
        <v>7</v>
      </c>
      <c r="B743" s="74">
        <v>732</v>
      </c>
      <c r="C743" s="5">
        <v>44206</v>
      </c>
      <c r="D743" s="2">
        <f t="shared" si="350"/>
        <v>73.875699999999995</v>
      </c>
      <c r="E743" s="2">
        <f t="shared" si="351"/>
        <v>90.793199999999999</v>
      </c>
      <c r="F743" s="2">
        <f t="shared" si="352"/>
        <v>0.71605799999999997</v>
      </c>
      <c r="G743" s="1">
        <v>1</v>
      </c>
      <c r="H743" s="1">
        <v>0</v>
      </c>
      <c r="I743" s="79">
        <f t="shared" si="353"/>
        <v>73.909844000000007</v>
      </c>
      <c r="J743" s="79">
        <f t="shared" si="349"/>
        <v>90.579906666666659</v>
      </c>
      <c r="K743" s="79">
        <f t="shared" si="326"/>
        <v>0.71301076666666663</v>
      </c>
      <c r="L743" s="1"/>
    </row>
    <row r="744" spans="1:12" x14ac:dyDescent="0.25">
      <c r="A744">
        <f t="shared" si="339"/>
        <v>1</v>
      </c>
      <c r="B744" s="74">
        <v>733</v>
      </c>
      <c r="C744" s="5">
        <v>44207</v>
      </c>
      <c r="D744" s="2">
        <f t="shared" si="350"/>
        <v>73.875699999999995</v>
      </c>
      <c r="E744" s="2">
        <f t="shared" si="351"/>
        <v>90.793199999999999</v>
      </c>
      <c r="F744" s="2">
        <f t="shared" si="352"/>
        <v>0.71605799999999997</v>
      </c>
      <c r="G744" s="1">
        <v>1</v>
      </c>
      <c r="H744" s="1">
        <v>0</v>
      </c>
      <c r="I744" s="79">
        <f t="shared" si="353"/>
        <v>73.928068000000025</v>
      </c>
      <c r="J744" s="79">
        <f t="shared" si="349"/>
        <v>90.641126666666665</v>
      </c>
      <c r="K744" s="79">
        <f t="shared" si="326"/>
        <v>0.71346949999999998</v>
      </c>
      <c r="L744" s="1"/>
    </row>
    <row r="745" spans="1:12" x14ac:dyDescent="0.25">
      <c r="A745">
        <f t="shared" si="339"/>
        <v>2</v>
      </c>
      <c r="B745" s="74">
        <v>734</v>
      </c>
      <c r="C745" s="5">
        <v>44208</v>
      </c>
      <c r="D745" s="2">
        <v>74.515699999999995</v>
      </c>
      <c r="E745" s="2">
        <v>90.812299999999993</v>
      </c>
      <c r="F745" s="2">
        <v>0.71570599999999995</v>
      </c>
      <c r="G745" s="1">
        <v>1</v>
      </c>
      <c r="H745" s="1">
        <v>1</v>
      </c>
      <c r="I745" s="79">
        <f t="shared" si="353"/>
        <v>73.98957200000001</v>
      </c>
      <c r="J745" s="79">
        <f t="shared" si="349"/>
        <v>90.703620000000001</v>
      </c>
      <c r="K745" s="79">
        <f t="shared" si="326"/>
        <v>0.71391649999999995</v>
      </c>
      <c r="L745" s="1"/>
    </row>
    <row r="746" spans="1:12" x14ac:dyDescent="0.25">
      <c r="A746">
        <f t="shared" si="339"/>
        <v>3</v>
      </c>
      <c r="B746" s="74">
        <v>735</v>
      </c>
      <c r="C746" s="5">
        <v>44209</v>
      </c>
      <c r="D746" s="2">
        <v>74.266300000000001</v>
      </c>
      <c r="E746" s="2">
        <v>90.322699999999998</v>
      </c>
      <c r="F746" s="2">
        <v>0.71269400000000005</v>
      </c>
      <c r="G746" s="1">
        <v>1</v>
      </c>
      <c r="H746" s="1">
        <v>1</v>
      </c>
      <c r="I746" s="79">
        <f t="shared" si="353"/>
        <v>74.027604000000025</v>
      </c>
      <c r="J746" s="79">
        <f t="shared" si="349"/>
        <v>90.716666666666654</v>
      </c>
      <c r="K746" s="79">
        <f t="shared" ref="K746:K809" si="354">AVERAGE((F717:F746))</f>
        <v>0.71426309999999993</v>
      </c>
      <c r="L746" s="1"/>
    </row>
    <row r="747" spans="1:12" x14ac:dyDescent="0.25">
      <c r="A747">
        <f t="shared" si="339"/>
        <v>4</v>
      </c>
      <c r="B747" s="74">
        <v>736</v>
      </c>
      <c r="C747" s="5">
        <v>44210</v>
      </c>
      <c r="D747" s="2">
        <v>73.526399999999995</v>
      </c>
      <c r="E747" s="2">
        <v>89.783100000000005</v>
      </c>
      <c r="F747" s="2">
        <v>0.70879099999999995</v>
      </c>
      <c r="G747" s="1">
        <v>1</v>
      </c>
      <c r="H747" s="1">
        <v>1</v>
      </c>
      <c r="I747" s="79">
        <f t="shared" si="353"/>
        <v>74.036040000000014</v>
      </c>
      <c r="J747" s="79">
        <f t="shared" si="349"/>
        <v>90.688379999999995</v>
      </c>
      <c r="K747" s="79">
        <f t="shared" si="354"/>
        <v>0.71449400000000007</v>
      </c>
      <c r="L747" s="1"/>
    </row>
    <row r="748" spans="1:12" x14ac:dyDescent="0.25">
      <c r="A748">
        <f t="shared" si="339"/>
        <v>5</v>
      </c>
      <c r="B748" s="74">
        <v>737</v>
      </c>
      <c r="C748" s="5">
        <v>44211</v>
      </c>
      <c r="D748" s="2">
        <v>73.796099999999996</v>
      </c>
      <c r="E748" s="2">
        <v>89.647499999999994</v>
      </c>
      <c r="F748" s="2">
        <v>0.70933900000000005</v>
      </c>
      <c r="G748" s="1">
        <v>1</v>
      </c>
      <c r="H748" s="1">
        <v>1</v>
      </c>
      <c r="I748" s="79">
        <f t="shared" si="353"/>
        <v>74.055264000000022</v>
      </c>
      <c r="J748" s="79">
        <f t="shared" si="349"/>
        <v>90.619386666666657</v>
      </c>
      <c r="K748" s="79">
        <f t="shared" si="354"/>
        <v>0.7146222000000001</v>
      </c>
      <c r="L748" s="1"/>
    </row>
    <row r="749" spans="1:12" x14ac:dyDescent="0.25">
      <c r="A749">
        <f t="shared" si="339"/>
        <v>6</v>
      </c>
      <c r="B749" s="74">
        <v>738</v>
      </c>
      <c r="C749" s="5">
        <v>44212</v>
      </c>
      <c r="D749" s="2">
        <v>73.545299999999997</v>
      </c>
      <c r="E749" s="2">
        <v>89.254599999999996</v>
      </c>
      <c r="F749" s="2">
        <v>0.70924600000000004</v>
      </c>
      <c r="G749" s="1">
        <v>1</v>
      </c>
      <c r="H749" s="1">
        <v>1</v>
      </c>
      <c r="I749" s="79">
        <f t="shared" si="353"/>
        <v>74.010192000000018</v>
      </c>
      <c r="J749" s="79">
        <f t="shared" si="349"/>
        <v>90.516813333333332</v>
      </c>
      <c r="K749" s="79">
        <f t="shared" si="354"/>
        <v>0.71459623333333344</v>
      </c>
      <c r="L749" s="1"/>
    </row>
    <row r="750" spans="1:12" x14ac:dyDescent="0.25">
      <c r="A750">
        <f t="shared" si="339"/>
        <v>7</v>
      </c>
      <c r="B750" s="74">
        <v>739</v>
      </c>
      <c r="C750" s="5">
        <v>44213</v>
      </c>
      <c r="D750" s="2">
        <f t="shared" ref="D750:D751" si="355">D749</f>
        <v>73.545299999999997</v>
      </c>
      <c r="E750" s="2">
        <f t="shared" ref="E750:E751" si="356">E749</f>
        <v>89.254599999999996</v>
      </c>
      <c r="F750" s="2">
        <f t="shared" ref="F750:F751" si="357">F749</f>
        <v>0.70924600000000004</v>
      </c>
      <c r="G750" s="1">
        <v>1</v>
      </c>
      <c r="H750" s="1">
        <v>0</v>
      </c>
      <c r="I750" s="79">
        <f t="shared" si="353"/>
        <v>73.938012000000015</v>
      </c>
      <c r="J750" s="79">
        <f t="shared" si="349"/>
        <v>90.414239999999992</v>
      </c>
      <c r="K750" s="79">
        <f t="shared" si="354"/>
        <v>0.71466716666666674</v>
      </c>
      <c r="L750" s="1"/>
    </row>
    <row r="751" spans="1:12" x14ac:dyDescent="0.25">
      <c r="A751">
        <f t="shared" si="339"/>
        <v>1</v>
      </c>
      <c r="B751" s="74">
        <v>740</v>
      </c>
      <c r="C751" s="5">
        <v>44214</v>
      </c>
      <c r="D751" s="2">
        <f t="shared" si="355"/>
        <v>73.545299999999997</v>
      </c>
      <c r="E751" s="2">
        <f t="shared" si="356"/>
        <v>89.254599999999996</v>
      </c>
      <c r="F751" s="2">
        <f t="shared" si="357"/>
        <v>0.70924600000000004</v>
      </c>
      <c r="G751" s="1">
        <v>1</v>
      </c>
      <c r="H751" s="1">
        <v>0</v>
      </c>
      <c r="I751" s="79">
        <f t="shared" si="353"/>
        <v>73.861540000000019</v>
      </c>
      <c r="J751" s="79">
        <f t="shared" si="349"/>
        <v>90.311666666666653</v>
      </c>
      <c r="K751" s="79">
        <f t="shared" si="354"/>
        <v>0.71471373333333343</v>
      </c>
      <c r="L751" s="1"/>
    </row>
    <row r="752" spans="1:12" x14ac:dyDescent="0.25">
      <c r="A752">
        <f t="shared" si="339"/>
        <v>2</v>
      </c>
      <c r="B752" s="74">
        <v>741</v>
      </c>
      <c r="C752" s="5">
        <v>44215</v>
      </c>
      <c r="D752" s="2">
        <v>73.973500000000001</v>
      </c>
      <c r="E752" s="2">
        <v>89.330399999999997</v>
      </c>
      <c r="F752" s="2">
        <v>0.71286000000000005</v>
      </c>
      <c r="G752" s="1">
        <v>1</v>
      </c>
      <c r="H752" s="1">
        <v>1</v>
      </c>
      <c r="I752" s="79">
        <f t="shared" si="353"/>
        <v>73.826912000000021</v>
      </c>
      <c r="J752" s="79">
        <f t="shared" si="349"/>
        <v>90.214146666666664</v>
      </c>
      <c r="K752" s="79">
        <f t="shared" si="354"/>
        <v>0.71488076666666678</v>
      </c>
      <c r="L752" s="1"/>
    </row>
    <row r="753" spans="1:12" x14ac:dyDescent="0.25">
      <c r="A753">
        <f t="shared" si="339"/>
        <v>3</v>
      </c>
      <c r="B753" s="74">
        <v>742</v>
      </c>
      <c r="C753" s="5">
        <v>44216</v>
      </c>
      <c r="D753" s="2">
        <v>73.724299999999999</v>
      </c>
      <c r="E753" s="2">
        <v>89.206400000000002</v>
      </c>
      <c r="F753" s="2">
        <v>0.70892200000000005</v>
      </c>
      <c r="G753" s="1">
        <v>1</v>
      </c>
      <c r="H753" s="1">
        <v>1</v>
      </c>
      <c r="I753" s="79">
        <f t="shared" si="353"/>
        <v>73.82820000000001</v>
      </c>
      <c r="J753" s="79">
        <f t="shared" si="349"/>
        <v>90.108360000000005</v>
      </c>
      <c r="K753" s="79">
        <f t="shared" si="354"/>
        <v>0.71491653333333349</v>
      </c>
      <c r="L753" s="1"/>
    </row>
    <row r="754" spans="1:12" x14ac:dyDescent="0.25">
      <c r="A754">
        <f t="shared" si="339"/>
        <v>4</v>
      </c>
      <c r="B754" s="74">
        <v>743</v>
      </c>
      <c r="C754" s="5">
        <v>44217</v>
      </c>
      <c r="D754" s="2">
        <v>73.355000000000004</v>
      </c>
      <c r="E754" s="2">
        <v>89.148300000000006</v>
      </c>
      <c r="F754" s="2">
        <v>0.70700200000000002</v>
      </c>
      <c r="G754" s="1">
        <v>1</v>
      </c>
      <c r="H754" s="1">
        <v>1</v>
      </c>
      <c r="I754" s="79">
        <f t="shared" si="353"/>
        <v>73.814716000000018</v>
      </c>
      <c r="J754" s="79">
        <f t="shared" si="349"/>
        <v>89.998700000000014</v>
      </c>
      <c r="K754" s="79">
        <f t="shared" si="354"/>
        <v>0.7144470666666668</v>
      </c>
      <c r="L754" s="1"/>
    </row>
    <row r="755" spans="1:12" x14ac:dyDescent="0.25">
      <c r="A755">
        <f t="shared" si="339"/>
        <v>5</v>
      </c>
      <c r="B755" s="74">
        <v>744</v>
      </c>
      <c r="C755" s="5">
        <v>44218</v>
      </c>
      <c r="D755" s="2">
        <v>73.369399999999999</v>
      </c>
      <c r="E755" s="2">
        <v>88.967699999999994</v>
      </c>
      <c r="F755" s="2">
        <v>0.70864300000000002</v>
      </c>
      <c r="G755" s="1">
        <v>1</v>
      </c>
      <c r="H755" s="1">
        <v>1</v>
      </c>
      <c r="I755" s="79">
        <f t="shared" si="353"/>
        <v>73.801808000000023</v>
      </c>
      <c r="J755" s="79">
        <f t="shared" si="349"/>
        <v>89.876999999999995</v>
      </c>
      <c r="K755" s="79">
        <f t="shared" si="354"/>
        <v>0.71377543333333349</v>
      </c>
      <c r="L755" s="1"/>
    </row>
    <row r="756" spans="1:12" x14ac:dyDescent="0.25">
      <c r="A756">
        <f t="shared" si="339"/>
        <v>6</v>
      </c>
      <c r="B756" s="74">
        <v>745</v>
      </c>
      <c r="C756" s="5">
        <v>44219</v>
      </c>
      <c r="D756" s="2">
        <v>74.361500000000007</v>
      </c>
      <c r="E756" s="2">
        <v>90.408699999999996</v>
      </c>
      <c r="F756" s="2">
        <v>0.71760199999999996</v>
      </c>
      <c r="G756" s="1">
        <v>1</v>
      </c>
      <c r="H756" s="1">
        <v>1</v>
      </c>
      <c r="I756" s="79">
        <f t="shared" si="353"/>
        <v>73.827568000000014</v>
      </c>
      <c r="J756" s="79">
        <f t="shared" si="349"/>
        <v>89.851366666666664</v>
      </c>
      <c r="K756" s="79">
        <f t="shared" si="354"/>
        <v>0.71338666666666672</v>
      </c>
      <c r="L756" s="1"/>
    </row>
    <row r="757" spans="1:12" x14ac:dyDescent="0.25">
      <c r="A757">
        <f t="shared" si="339"/>
        <v>7</v>
      </c>
      <c r="B757" s="74">
        <v>746</v>
      </c>
      <c r="C757" s="5">
        <v>44220</v>
      </c>
      <c r="D757" s="2">
        <f t="shared" ref="D757:D758" si="358">D756</f>
        <v>74.361500000000007</v>
      </c>
      <c r="E757" s="2">
        <f t="shared" ref="E757:E758" si="359">E756</f>
        <v>90.408699999999996</v>
      </c>
      <c r="F757" s="2">
        <f t="shared" ref="F757:F758" si="360">F756</f>
        <v>0.71760199999999996</v>
      </c>
      <c r="G757" s="1">
        <v>1</v>
      </c>
      <c r="H757" s="1">
        <v>0</v>
      </c>
      <c r="I757" s="79">
        <f t="shared" si="353"/>
        <v>73.855760000000018</v>
      </c>
      <c r="J757" s="79">
        <f t="shared" si="349"/>
        <v>89.825733333333318</v>
      </c>
      <c r="K757" s="79">
        <f t="shared" si="354"/>
        <v>0.71323066666666668</v>
      </c>
      <c r="L757" s="1"/>
    </row>
    <row r="758" spans="1:12" x14ac:dyDescent="0.25">
      <c r="A758">
        <f t="shared" si="339"/>
        <v>1</v>
      </c>
      <c r="B758" s="74">
        <v>747</v>
      </c>
      <c r="C758" s="5">
        <v>44221</v>
      </c>
      <c r="D758" s="2">
        <f t="shared" si="358"/>
        <v>74.361500000000007</v>
      </c>
      <c r="E758" s="2">
        <f t="shared" si="359"/>
        <v>90.408699999999996</v>
      </c>
      <c r="F758" s="2">
        <f t="shared" si="360"/>
        <v>0.71760199999999996</v>
      </c>
      <c r="G758" s="1">
        <v>1</v>
      </c>
      <c r="H758" s="1">
        <v>0</v>
      </c>
      <c r="I758" s="79">
        <f t="shared" si="353"/>
        <v>73.875192000000013</v>
      </c>
      <c r="J758" s="79">
        <f t="shared" si="349"/>
        <v>89.800099999999986</v>
      </c>
      <c r="K758" s="79">
        <f t="shared" si="354"/>
        <v>0.71342766666666668</v>
      </c>
      <c r="L758" s="1"/>
    </row>
    <row r="759" spans="1:12" x14ac:dyDescent="0.25">
      <c r="A759">
        <f t="shared" si="339"/>
        <v>2</v>
      </c>
      <c r="B759" s="74">
        <v>748</v>
      </c>
      <c r="C759" s="5">
        <v>44222</v>
      </c>
      <c r="D759" s="2">
        <v>74.856899999999996</v>
      </c>
      <c r="E759" s="2">
        <v>91.145799999999994</v>
      </c>
      <c r="F759" s="2">
        <v>0.72161699999999995</v>
      </c>
      <c r="G759" s="1">
        <v>1</v>
      </c>
      <c r="H759" s="1">
        <v>1</v>
      </c>
      <c r="I759" s="79">
        <f t="shared" si="353"/>
        <v>73.914439999999999</v>
      </c>
      <c r="J759" s="79">
        <f t="shared" si="349"/>
        <v>89.823606666666663</v>
      </c>
      <c r="K759" s="79">
        <f t="shared" si="354"/>
        <v>0.71375849999999985</v>
      </c>
      <c r="L759" s="1"/>
    </row>
    <row r="760" spans="1:12" x14ac:dyDescent="0.25">
      <c r="A760">
        <f t="shared" si="339"/>
        <v>3</v>
      </c>
      <c r="B760" s="74">
        <v>749</v>
      </c>
      <c r="C760" s="5">
        <v>44223</v>
      </c>
      <c r="D760" s="2">
        <v>75.635400000000004</v>
      </c>
      <c r="E760" s="2">
        <v>91.670100000000005</v>
      </c>
      <c r="F760" s="2">
        <v>0.72880500000000004</v>
      </c>
      <c r="G760" s="1">
        <v>1</v>
      </c>
      <c r="H760" s="1">
        <v>1</v>
      </c>
      <c r="I760" s="79">
        <f t="shared" si="353"/>
        <v>73.984828000000022</v>
      </c>
      <c r="J760" s="79">
        <f t="shared" si="349"/>
        <v>89.88079333333333</v>
      </c>
      <c r="K760" s="79">
        <f t="shared" si="354"/>
        <v>0.71432893333333325</v>
      </c>
      <c r="L760" s="1"/>
    </row>
    <row r="761" spans="1:12" x14ac:dyDescent="0.25">
      <c r="A761">
        <f t="shared" si="339"/>
        <v>4</v>
      </c>
      <c r="B761" s="74">
        <v>750</v>
      </c>
      <c r="C761" s="5">
        <v>44224</v>
      </c>
      <c r="D761" s="2">
        <v>75.040000000000006</v>
      </c>
      <c r="E761" s="2">
        <v>91.218599999999995</v>
      </c>
      <c r="F761" s="2">
        <v>0.72359099999999998</v>
      </c>
      <c r="G761" s="1">
        <v>1</v>
      </c>
      <c r="H761" s="1">
        <v>1</v>
      </c>
      <c r="I761" s="79">
        <f t="shared" si="353"/>
        <v>74.031399999999991</v>
      </c>
      <c r="J761" s="79">
        <f t="shared" si="349"/>
        <v>89.940520000000006</v>
      </c>
      <c r="K761" s="79">
        <f t="shared" si="354"/>
        <v>0.71469329999999998</v>
      </c>
      <c r="L761" s="1"/>
    </row>
    <row r="762" spans="1:12" x14ac:dyDescent="0.25">
      <c r="A762">
        <f t="shared" si="339"/>
        <v>5</v>
      </c>
      <c r="B762" s="74">
        <v>751</v>
      </c>
      <c r="C762" s="5">
        <v>44225</v>
      </c>
      <c r="D762" s="2">
        <v>76.185400000000001</v>
      </c>
      <c r="E762" s="2">
        <v>92.131</v>
      </c>
      <c r="F762" s="2">
        <v>0.730375</v>
      </c>
      <c r="G762" s="1">
        <v>1</v>
      </c>
      <c r="H762" s="1">
        <v>1</v>
      </c>
      <c r="I762" s="79">
        <f t="shared" si="353"/>
        <v>74.123788000000019</v>
      </c>
      <c r="J762" s="79">
        <f t="shared" si="349"/>
        <v>90.097046666666657</v>
      </c>
      <c r="K762" s="79">
        <f t="shared" si="354"/>
        <v>0.71534806666666662</v>
      </c>
      <c r="L762" s="1"/>
    </row>
    <row r="763" spans="1:12" x14ac:dyDescent="0.25">
      <c r="A763">
        <f t="shared" si="339"/>
        <v>6</v>
      </c>
      <c r="B763" s="74">
        <v>752</v>
      </c>
      <c r="C763" s="5">
        <v>44226</v>
      </c>
      <c r="D763" s="2">
        <v>76.252700000000004</v>
      </c>
      <c r="E763" s="2">
        <v>92.296300000000002</v>
      </c>
      <c r="F763" s="2">
        <v>0.72878399999999999</v>
      </c>
      <c r="G763" s="1">
        <v>1</v>
      </c>
      <c r="H763" s="1">
        <v>1</v>
      </c>
      <c r="I763" s="79">
        <f t="shared" si="353"/>
        <v>74.218868000000015</v>
      </c>
      <c r="J763" s="79">
        <f t="shared" si="349"/>
        <v>90.273633333333322</v>
      </c>
      <c r="K763" s="79">
        <f t="shared" si="354"/>
        <v>0.71581036666666653</v>
      </c>
      <c r="L763" s="1"/>
    </row>
    <row r="764" spans="1:12" x14ac:dyDescent="0.25">
      <c r="A764">
        <f t="shared" si="339"/>
        <v>7</v>
      </c>
      <c r="B764" s="74">
        <v>753</v>
      </c>
      <c r="C764" s="5">
        <v>44227</v>
      </c>
      <c r="D764" s="2">
        <f t="shared" ref="D764:D765" si="361">D763</f>
        <v>76.252700000000004</v>
      </c>
      <c r="E764" s="2">
        <f t="shared" ref="E764:E765" si="362">E763</f>
        <v>92.296300000000002</v>
      </c>
      <c r="F764" s="2">
        <f t="shared" ref="F764:F765" si="363">F763</f>
        <v>0.72878399999999999</v>
      </c>
      <c r="G764" s="1">
        <v>1</v>
      </c>
      <c r="H764" s="1">
        <v>0</v>
      </c>
      <c r="I764" s="79">
        <f t="shared" si="353"/>
        <v>74.313948000000011</v>
      </c>
      <c r="J764" s="79">
        <f t="shared" si="349"/>
        <v>90.476413333333326</v>
      </c>
      <c r="K764" s="79">
        <f t="shared" si="354"/>
        <v>0.71623456666666663</v>
      </c>
      <c r="L764" s="1"/>
    </row>
    <row r="765" spans="1:12" x14ac:dyDescent="0.25">
      <c r="A765">
        <f t="shared" si="339"/>
        <v>1</v>
      </c>
      <c r="B765" s="74">
        <v>754</v>
      </c>
      <c r="C765" s="5">
        <v>44228</v>
      </c>
      <c r="D765" s="2">
        <f t="shared" si="361"/>
        <v>76.252700000000004</v>
      </c>
      <c r="E765" s="2">
        <f t="shared" si="362"/>
        <v>92.296300000000002</v>
      </c>
      <c r="F765" s="2">
        <f t="shared" si="363"/>
        <v>0.72878399999999999</v>
      </c>
      <c r="G765" s="1">
        <v>1</v>
      </c>
      <c r="H765" s="1">
        <v>0</v>
      </c>
      <c r="I765" s="79">
        <f t="shared" si="353"/>
        <v>74.409027999999992</v>
      </c>
      <c r="J765" s="79">
        <f t="shared" si="349"/>
        <v>90.67919333333333</v>
      </c>
      <c r="K765" s="79">
        <f t="shared" si="354"/>
        <v>0.71665876666666661</v>
      </c>
      <c r="L765" s="1"/>
    </row>
    <row r="766" spans="1:12" x14ac:dyDescent="0.25">
      <c r="A766">
        <f t="shared" si="339"/>
        <v>2</v>
      </c>
      <c r="B766" s="74">
        <v>755</v>
      </c>
      <c r="C766" s="5">
        <v>44229</v>
      </c>
      <c r="D766" s="2">
        <v>75.505300000000005</v>
      </c>
      <c r="E766" s="2">
        <v>91.542599999999993</v>
      </c>
      <c r="F766" s="2">
        <v>0.72071099999999999</v>
      </c>
      <c r="G766" s="1">
        <v>1</v>
      </c>
      <c r="H766" s="1">
        <v>1</v>
      </c>
      <c r="I766" s="79">
        <f t="shared" si="353"/>
        <v>74.474211999999994</v>
      </c>
      <c r="J766" s="79">
        <f t="shared" si="349"/>
        <v>90.831726666666654</v>
      </c>
      <c r="K766" s="79">
        <f t="shared" si="354"/>
        <v>0.71681386666666669</v>
      </c>
      <c r="L766" s="1"/>
    </row>
    <row r="767" spans="1:12" x14ac:dyDescent="0.25">
      <c r="A767">
        <f t="shared" si="339"/>
        <v>3</v>
      </c>
      <c r="B767" s="74">
        <v>756</v>
      </c>
      <c r="C767" s="5">
        <v>44230</v>
      </c>
      <c r="D767" s="2">
        <v>75.905100000000004</v>
      </c>
      <c r="E767" s="2">
        <v>91.625</v>
      </c>
      <c r="F767" s="2">
        <v>0.72321599999999997</v>
      </c>
      <c r="G767" s="1">
        <v>1</v>
      </c>
      <c r="H767" s="1">
        <v>1</v>
      </c>
      <c r="I767" s="79">
        <f t="shared" si="353"/>
        <v>74.555388000000008</v>
      </c>
      <c r="J767" s="79">
        <f t="shared" si="349"/>
        <v>90.984700000000004</v>
      </c>
      <c r="K767" s="79">
        <f t="shared" si="354"/>
        <v>0.71705246666666667</v>
      </c>
      <c r="L767" s="1"/>
    </row>
    <row r="768" spans="1:12" x14ac:dyDescent="0.25">
      <c r="A768">
        <f t="shared" si="339"/>
        <v>4</v>
      </c>
      <c r="B768" s="74">
        <v>757</v>
      </c>
      <c r="C768" s="5">
        <v>44231</v>
      </c>
      <c r="D768" s="2">
        <v>76.080100000000002</v>
      </c>
      <c r="E768" s="2">
        <v>91.562399999999997</v>
      </c>
      <c r="F768" s="2">
        <v>0.72443400000000002</v>
      </c>
      <c r="G768" s="1">
        <v>1</v>
      </c>
      <c r="H768" s="1">
        <v>1</v>
      </c>
      <c r="I768" s="79">
        <f t="shared" si="353"/>
        <v>74.643563999999998</v>
      </c>
      <c r="J768" s="79">
        <f t="shared" si="349"/>
        <v>91.141766666666669</v>
      </c>
      <c r="K768" s="79">
        <f t="shared" si="354"/>
        <v>0.71733166666666659</v>
      </c>
      <c r="L768" s="1"/>
    </row>
    <row r="769" spans="1:12" x14ac:dyDescent="0.25">
      <c r="A769">
        <f t="shared" si="339"/>
        <v>5</v>
      </c>
      <c r="B769" s="74">
        <v>758</v>
      </c>
      <c r="C769" s="5">
        <v>44232</v>
      </c>
      <c r="D769" s="2">
        <v>75.729299999999995</v>
      </c>
      <c r="E769" s="2">
        <v>90.920599999999993</v>
      </c>
      <c r="F769" s="2">
        <v>0.71982599999999997</v>
      </c>
      <c r="G769" s="1">
        <v>1</v>
      </c>
      <c r="H769" s="1">
        <v>1</v>
      </c>
      <c r="I769" s="79">
        <f t="shared" si="353"/>
        <v>74.717707999999988</v>
      </c>
      <c r="J769" s="79">
        <f t="shared" si="349"/>
        <v>91.259919999999994</v>
      </c>
      <c r="K769" s="79">
        <f t="shared" si="354"/>
        <v>0.71745726666666676</v>
      </c>
      <c r="L769" s="1"/>
    </row>
    <row r="770" spans="1:12" x14ac:dyDescent="0.25">
      <c r="A770">
        <f t="shared" si="339"/>
        <v>6</v>
      </c>
      <c r="B770" s="74">
        <v>759</v>
      </c>
      <c r="C770" s="5">
        <v>44233</v>
      </c>
      <c r="D770" s="2">
        <v>75.110699999999994</v>
      </c>
      <c r="E770" s="2">
        <v>89.885000000000005</v>
      </c>
      <c r="F770" s="2">
        <v>0.712287</v>
      </c>
      <c r="G770" s="1">
        <v>1</v>
      </c>
      <c r="H770" s="1">
        <v>1</v>
      </c>
      <c r="I770" s="79">
        <f t="shared" si="353"/>
        <v>74.741507999999996</v>
      </c>
      <c r="J770" s="79">
        <f t="shared" si="349"/>
        <v>91.321073333333317</v>
      </c>
      <c r="K770" s="79">
        <f t="shared" si="354"/>
        <v>0.71733156666666675</v>
      </c>
      <c r="L770" s="1"/>
    </row>
    <row r="771" spans="1:12" x14ac:dyDescent="0.25">
      <c r="A771">
        <f t="shared" si="339"/>
        <v>7</v>
      </c>
      <c r="B771" s="74">
        <v>760</v>
      </c>
      <c r="C771" s="5">
        <v>44234</v>
      </c>
      <c r="D771" s="2">
        <f t="shared" ref="D771:D772" si="364">D770</f>
        <v>75.110699999999994</v>
      </c>
      <c r="E771" s="2">
        <f t="shared" ref="E771:E772" si="365">E770</f>
        <v>89.885000000000005</v>
      </c>
      <c r="F771" s="2">
        <f t="shared" ref="F771:F772" si="366">F770</f>
        <v>0.712287</v>
      </c>
      <c r="G771" s="1">
        <v>1</v>
      </c>
      <c r="H771" s="1">
        <v>0</v>
      </c>
      <c r="I771" s="79">
        <f t="shared" si="353"/>
        <v>74.775283999999999</v>
      </c>
      <c r="J771" s="79">
        <f t="shared" si="349"/>
        <v>91.286159999999981</v>
      </c>
      <c r="K771" s="79">
        <f t="shared" si="354"/>
        <v>0.71720586666666675</v>
      </c>
      <c r="L771" s="1"/>
    </row>
    <row r="772" spans="1:12" x14ac:dyDescent="0.25">
      <c r="A772">
        <f t="shared" si="339"/>
        <v>1</v>
      </c>
      <c r="B772" s="74">
        <v>761</v>
      </c>
      <c r="C772" s="5">
        <v>44235</v>
      </c>
      <c r="D772" s="2">
        <f t="shared" si="364"/>
        <v>75.110699999999994</v>
      </c>
      <c r="E772" s="2">
        <f t="shared" si="365"/>
        <v>89.885000000000005</v>
      </c>
      <c r="F772" s="2">
        <f t="shared" si="366"/>
        <v>0.712287</v>
      </c>
      <c r="G772" s="1">
        <v>1</v>
      </c>
      <c r="H772" s="1">
        <v>0</v>
      </c>
      <c r="I772" s="79">
        <f t="shared" si="353"/>
        <v>74.838655999999986</v>
      </c>
      <c r="J772" s="79">
        <f t="shared" si="349"/>
        <v>91.25124666666666</v>
      </c>
      <c r="K772" s="79">
        <f t="shared" si="354"/>
        <v>0.71708016666666674</v>
      </c>
      <c r="L772" s="1"/>
    </row>
    <row r="773" spans="1:12" x14ac:dyDescent="0.25">
      <c r="A773">
        <f t="shared" si="339"/>
        <v>2</v>
      </c>
      <c r="B773" s="74">
        <v>762</v>
      </c>
      <c r="C773" s="5">
        <v>44236</v>
      </c>
      <c r="D773" s="2">
        <v>74.260199999999998</v>
      </c>
      <c r="E773" s="2">
        <v>89.401899999999998</v>
      </c>
      <c r="F773" s="2">
        <v>0.70338800000000001</v>
      </c>
      <c r="G773" s="1">
        <v>1</v>
      </c>
      <c r="H773" s="1">
        <v>1</v>
      </c>
      <c r="I773" s="79">
        <f t="shared" si="353"/>
        <v>74.857219999999984</v>
      </c>
      <c r="J773" s="79">
        <f t="shared" si="349"/>
        <v>91.184126666666671</v>
      </c>
      <c r="K773" s="79">
        <f t="shared" si="354"/>
        <v>0.71665783333333322</v>
      </c>
      <c r="L773" s="1"/>
    </row>
    <row r="774" spans="1:12" x14ac:dyDescent="0.25">
      <c r="A774">
        <f t="shared" ref="A774:A837" si="367">WEEKDAY(C774,2)</f>
        <v>3</v>
      </c>
      <c r="B774" s="74">
        <v>763</v>
      </c>
      <c r="C774" s="5">
        <v>44237</v>
      </c>
      <c r="D774" s="2">
        <v>74.119200000000006</v>
      </c>
      <c r="E774" s="2">
        <v>89.528599999999997</v>
      </c>
      <c r="F774" s="2">
        <v>0.70677199999999996</v>
      </c>
      <c r="G774" s="1">
        <v>1</v>
      </c>
      <c r="H774" s="1">
        <v>1</v>
      </c>
      <c r="I774" s="79">
        <f t="shared" si="353"/>
        <v>74.880175999999992</v>
      </c>
      <c r="J774" s="79">
        <f t="shared" si="349"/>
        <v>91.076313333333346</v>
      </c>
      <c r="K774" s="79">
        <f t="shared" si="354"/>
        <v>0.71634829999999994</v>
      </c>
      <c r="L774" s="1"/>
    </row>
    <row r="775" spans="1:12" x14ac:dyDescent="0.25">
      <c r="A775">
        <f t="shared" si="367"/>
        <v>4</v>
      </c>
      <c r="B775" s="74">
        <v>764</v>
      </c>
      <c r="C775" s="5">
        <v>44238</v>
      </c>
      <c r="D775" s="2">
        <v>73.852599999999995</v>
      </c>
      <c r="E775" s="2">
        <v>89.568399999999997</v>
      </c>
      <c r="F775" s="2">
        <v>0.70628400000000002</v>
      </c>
      <c r="G775" s="1">
        <v>1</v>
      </c>
      <c r="H775" s="1">
        <v>1</v>
      </c>
      <c r="I775" s="79">
        <f t="shared" si="353"/>
        <v>74.89246799999998</v>
      </c>
      <c r="J775" s="79">
        <f t="shared" si="349"/>
        <v>90.936200000000014</v>
      </c>
      <c r="K775" s="79">
        <f t="shared" si="354"/>
        <v>0.71603423333333338</v>
      </c>
      <c r="L775" s="1"/>
    </row>
    <row r="776" spans="1:12" x14ac:dyDescent="0.25">
      <c r="A776">
        <f t="shared" si="367"/>
        <v>5</v>
      </c>
      <c r="B776" s="74">
        <v>765</v>
      </c>
      <c r="C776" s="5">
        <v>44239</v>
      </c>
      <c r="D776" s="2">
        <v>73.757900000000006</v>
      </c>
      <c r="E776" s="2">
        <v>89.438800000000001</v>
      </c>
      <c r="F776" s="2">
        <v>0.70477199999999995</v>
      </c>
      <c r="G776" s="1">
        <v>1</v>
      </c>
      <c r="H776" s="1">
        <v>1</v>
      </c>
      <c r="I776" s="79">
        <f t="shared" si="353"/>
        <v>74.900971999999982</v>
      </c>
      <c r="J776" s="79">
        <f t="shared" si="349"/>
        <v>90.817546666666658</v>
      </c>
      <c r="K776" s="79">
        <f t="shared" si="354"/>
        <v>0.71577016666666671</v>
      </c>
      <c r="L776" s="1"/>
    </row>
    <row r="777" spans="1:12" x14ac:dyDescent="0.25">
      <c r="A777">
        <f t="shared" si="367"/>
        <v>6</v>
      </c>
      <c r="B777" s="74">
        <v>766</v>
      </c>
      <c r="C777" s="5">
        <v>44240</v>
      </c>
      <c r="D777" s="2">
        <v>73.937799999999996</v>
      </c>
      <c r="E777" s="2">
        <v>89.605199999999996</v>
      </c>
      <c r="F777" s="2">
        <v>0.70433699999999999</v>
      </c>
      <c r="G777" s="1">
        <v>1</v>
      </c>
      <c r="H777" s="1">
        <v>1</v>
      </c>
      <c r="I777" s="79">
        <f t="shared" si="353"/>
        <v>74.899543999999977</v>
      </c>
      <c r="J777" s="79">
        <f t="shared" si="349"/>
        <v>90.649159999999995</v>
      </c>
      <c r="K777" s="79">
        <f t="shared" si="354"/>
        <v>0.71562170000000003</v>
      </c>
      <c r="L777" s="1"/>
    </row>
    <row r="778" spans="1:12" x14ac:dyDescent="0.25">
      <c r="A778">
        <f t="shared" si="367"/>
        <v>7</v>
      </c>
      <c r="B778" s="74">
        <v>767</v>
      </c>
      <c r="C778" s="5">
        <v>44241</v>
      </c>
      <c r="D778" s="2">
        <f t="shared" ref="D778:D779" si="368">D777</f>
        <v>73.937799999999996</v>
      </c>
      <c r="E778" s="2">
        <f t="shared" ref="E778:E779" si="369">E777</f>
        <v>89.605199999999996</v>
      </c>
      <c r="F778" s="2">
        <f t="shared" ref="F778:F779" si="370">F777</f>
        <v>0.70433699999999999</v>
      </c>
      <c r="G778" s="1">
        <v>1</v>
      </c>
      <c r="H778" s="1">
        <v>0</v>
      </c>
      <c r="I778" s="79">
        <f t="shared" si="353"/>
        <v>74.908083999999974</v>
      </c>
      <c r="J778" s="79">
        <f t="shared" si="349"/>
        <v>90.469753333333315</v>
      </c>
      <c r="K778" s="79">
        <f t="shared" si="354"/>
        <v>0.71545496666666664</v>
      </c>
      <c r="L778" s="1"/>
    </row>
    <row r="779" spans="1:12" x14ac:dyDescent="0.25">
      <c r="A779">
        <f t="shared" si="367"/>
        <v>1</v>
      </c>
      <c r="B779" s="74">
        <v>768</v>
      </c>
      <c r="C779" s="5">
        <v>44242</v>
      </c>
      <c r="D779" s="2">
        <f t="shared" si="368"/>
        <v>73.937799999999996</v>
      </c>
      <c r="E779" s="2">
        <f t="shared" si="369"/>
        <v>89.605199999999996</v>
      </c>
      <c r="F779" s="2">
        <f t="shared" si="370"/>
        <v>0.70433699999999999</v>
      </c>
      <c r="G779" s="1">
        <v>1</v>
      </c>
      <c r="H779" s="1">
        <v>0</v>
      </c>
      <c r="I779" s="79">
        <f t="shared" si="353"/>
        <v>74.931395999999992</v>
      </c>
      <c r="J779" s="79">
        <f t="shared" si="349"/>
        <v>90.29034666666665</v>
      </c>
      <c r="K779" s="79">
        <f t="shared" si="354"/>
        <v>0.71529133333333328</v>
      </c>
      <c r="L779" s="1"/>
    </row>
    <row r="780" spans="1:12" x14ac:dyDescent="0.25">
      <c r="A780">
        <f t="shared" si="367"/>
        <v>2</v>
      </c>
      <c r="B780" s="74">
        <v>769</v>
      </c>
      <c r="C780" s="5">
        <v>44243</v>
      </c>
      <c r="D780" s="2">
        <v>73.309200000000004</v>
      </c>
      <c r="E780" s="2">
        <v>88.975399999999993</v>
      </c>
      <c r="F780" s="2">
        <v>0.69675600000000004</v>
      </c>
      <c r="G780" s="1">
        <v>1</v>
      </c>
      <c r="H780" s="1">
        <v>1</v>
      </c>
      <c r="I780" s="79">
        <f t="shared" si="353"/>
        <v>74.92898799999999</v>
      </c>
      <c r="J780" s="79">
        <f t="shared" si="349"/>
        <v>90.06895333333334</v>
      </c>
      <c r="K780" s="79">
        <f t="shared" si="354"/>
        <v>0.71487499999999982</v>
      </c>
      <c r="L780" s="1"/>
    </row>
    <row r="781" spans="1:12" x14ac:dyDescent="0.25">
      <c r="A781">
        <f t="shared" si="367"/>
        <v>3</v>
      </c>
      <c r="B781" s="74">
        <v>770</v>
      </c>
      <c r="C781" s="5">
        <v>44244</v>
      </c>
      <c r="D781" s="2">
        <v>73.289500000000004</v>
      </c>
      <c r="E781" s="2">
        <v>88.944100000000006</v>
      </c>
      <c r="F781" s="2">
        <v>0.69468700000000005</v>
      </c>
      <c r="G781" s="1">
        <v>1</v>
      </c>
      <c r="H781" s="1">
        <v>1</v>
      </c>
      <c r="I781" s="79">
        <f t="shared" si="353"/>
        <v>74.886107999999993</v>
      </c>
      <c r="J781" s="79">
        <f t="shared" si="349"/>
        <v>89.895719999999997</v>
      </c>
      <c r="K781" s="79">
        <f t="shared" si="354"/>
        <v>0.71438969999999979</v>
      </c>
      <c r="L781" s="1"/>
    </row>
    <row r="782" spans="1:12" x14ac:dyDescent="0.25">
      <c r="A782">
        <f t="shared" si="367"/>
        <v>4</v>
      </c>
      <c r="B782" s="74">
        <v>771</v>
      </c>
      <c r="C782" s="5">
        <v>44245</v>
      </c>
      <c r="D782" s="2">
        <v>73.766900000000007</v>
      </c>
      <c r="E782" s="2">
        <v>89.0809</v>
      </c>
      <c r="F782" s="2">
        <v>0.69598000000000004</v>
      </c>
      <c r="G782" s="1">
        <v>1</v>
      </c>
      <c r="H782" s="1">
        <v>1</v>
      </c>
      <c r="I782" s="79">
        <f t="shared" si="353"/>
        <v>74.862324000000001</v>
      </c>
      <c r="J782" s="79">
        <f t="shared" si="349"/>
        <v>89.726113333333331</v>
      </c>
      <c r="K782" s="79">
        <f t="shared" si="354"/>
        <v>0.71382703333333308</v>
      </c>
      <c r="L782" s="1"/>
    </row>
    <row r="783" spans="1:12" x14ac:dyDescent="0.25">
      <c r="A783">
        <f t="shared" si="367"/>
        <v>5</v>
      </c>
      <c r="B783" s="74">
        <v>772</v>
      </c>
      <c r="C783" s="5">
        <v>44246</v>
      </c>
      <c r="D783" s="2">
        <v>73.775499999999994</v>
      </c>
      <c r="E783" s="2">
        <v>88.87</v>
      </c>
      <c r="F783" s="2">
        <v>0.69767400000000002</v>
      </c>
      <c r="G783" s="1">
        <v>1</v>
      </c>
      <c r="H783" s="1">
        <v>1</v>
      </c>
      <c r="I783" s="79">
        <f t="shared" si="353"/>
        <v>74.838883999999993</v>
      </c>
      <c r="J783" s="79">
        <f t="shared" si="349"/>
        <v>89.54661999999999</v>
      </c>
      <c r="K783" s="79">
        <f t="shared" si="354"/>
        <v>0.7134520999999997</v>
      </c>
      <c r="L783" s="1"/>
    </row>
    <row r="784" spans="1:12" x14ac:dyDescent="0.25">
      <c r="A784">
        <f t="shared" si="367"/>
        <v>6</v>
      </c>
      <c r="B784" s="74">
        <v>773</v>
      </c>
      <c r="C784" s="5">
        <v>44247</v>
      </c>
      <c r="D784" s="2">
        <v>73.971699999999998</v>
      </c>
      <c r="E784" s="2">
        <v>89.542699999999996</v>
      </c>
      <c r="F784" s="2">
        <v>0.70098700000000003</v>
      </c>
      <c r="G784" s="1">
        <v>1</v>
      </c>
      <c r="H784" s="1">
        <v>1</v>
      </c>
      <c r="I784" s="79">
        <f t="shared" si="353"/>
        <v>74.803476000000003</v>
      </c>
      <c r="J784" s="79">
        <f t="shared" si="349"/>
        <v>89.454759999999993</v>
      </c>
      <c r="K784" s="79">
        <f t="shared" si="354"/>
        <v>0.71325159999999987</v>
      </c>
      <c r="L784" s="1"/>
    </row>
    <row r="785" spans="1:12" x14ac:dyDescent="0.25">
      <c r="A785">
        <f t="shared" si="367"/>
        <v>7</v>
      </c>
      <c r="B785" s="74">
        <v>774</v>
      </c>
      <c r="C785" s="5">
        <v>44248</v>
      </c>
      <c r="D785" s="2">
        <v>73.9833</v>
      </c>
      <c r="E785" s="2">
        <v>89.660399999999996</v>
      </c>
      <c r="F785" s="2">
        <v>0.70162899999999995</v>
      </c>
      <c r="G785" s="1">
        <v>1</v>
      </c>
      <c r="H785" s="1">
        <v>1</v>
      </c>
      <c r="I785" s="79">
        <f t="shared" si="353"/>
        <v>74.737392</v>
      </c>
      <c r="J785" s="79">
        <f t="shared" si="349"/>
        <v>89.439786666666663</v>
      </c>
      <c r="K785" s="79">
        <f t="shared" si="354"/>
        <v>0.71301780000000003</v>
      </c>
      <c r="L785" s="1"/>
    </row>
    <row r="786" spans="1:12" x14ac:dyDescent="0.25">
      <c r="A786">
        <f t="shared" si="367"/>
        <v>1</v>
      </c>
      <c r="B786" s="74">
        <v>775</v>
      </c>
      <c r="C786" s="5">
        <v>44249</v>
      </c>
      <c r="D786" s="2">
        <f t="shared" ref="D786:D788" si="371">D785</f>
        <v>73.9833</v>
      </c>
      <c r="E786" s="2">
        <f t="shared" ref="E786:E788" si="372">E785</f>
        <v>89.660399999999996</v>
      </c>
      <c r="F786" s="2">
        <f t="shared" ref="F786:F788" si="373">F785</f>
        <v>0.70162899999999995</v>
      </c>
      <c r="G786" s="1">
        <v>1</v>
      </c>
      <c r="H786" s="1">
        <v>0</v>
      </c>
      <c r="I786" s="79">
        <f t="shared" si="353"/>
        <v>74.695123999999993</v>
      </c>
      <c r="J786" s="79">
        <f t="shared" si="349"/>
        <v>89.424813333333333</v>
      </c>
      <c r="K786" s="79">
        <f t="shared" si="354"/>
        <v>0.71248536666666673</v>
      </c>
      <c r="L786" s="1"/>
    </row>
    <row r="787" spans="1:12" x14ac:dyDescent="0.25">
      <c r="A787">
        <f t="shared" si="367"/>
        <v>2</v>
      </c>
      <c r="B787" s="74">
        <v>776</v>
      </c>
      <c r="C787" s="5">
        <v>44250</v>
      </c>
      <c r="D787" s="2">
        <f t="shared" si="371"/>
        <v>73.9833</v>
      </c>
      <c r="E787" s="2">
        <f t="shared" si="372"/>
        <v>89.660399999999996</v>
      </c>
      <c r="F787" s="2">
        <f t="shared" si="373"/>
        <v>0.70162899999999995</v>
      </c>
      <c r="G787" s="1">
        <v>1</v>
      </c>
      <c r="H787" s="1">
        <v>0</v>
      </c>
      <c r="I787" s="79">
        <f t="shared" si="353"/>
        <v>74.607040000000012</v>
      </c>
      <c r="J787" s="79">
        <f t="shared" si="349"/>
        <v>89.409840000000003</v>
      </c>
      <c r="K787" s="79">
        <f t="shared" si="354"/>
        <v>0.71195293333333354</v>
      </c>
      <c r="L787" s="1"/>
    </row>
    <row r="788" spans="1:12" x14ac:dyDescent="0.25">
      <c r="A788">
        <f t="shared" si="367"/>
        <v>3</v>
      </c>
      <c r="B788" s="74">
        <v>777</v>
      </c>
      <c r="C788" s="5">
        <v>44251</v>
      </c>
      <c r="D788" s="2">
        <f t="shared" si="371"/>
        <v>73.9833</v>
      </c>
      <c r="E788" s="2">
        <f t="shared" si="372"/>
        <v>89.660399999999996</v>
      </c>
      <c r="F788" s="2">
        <f t="shared" si="373"/>
        <v>0.70162899999999995</v>
      </c>
      <c r="G788" s="1">
        <v>1</v>
      </c>
      <c r="H788" s="1">
        <v>0</v>
      </c>
      <c r="I788" s="79">
        <f t="shared" si="353"/>
        <v>74.516264000000007</v>
      </c>
      <c r="J788" s="79">
        <f t="shared" si="349"/>
        <v>89.427073333333325</v>
      </c>
      <c r="K788" s="79">
        <f t="shared" si="354"/>
        <v>0.71142050000000023</v>
      </c>
      <c r="L788" s="1"/>
    </row>
    <row r="789" spans="1:12" x14ac:dyDescent="0.25">
      <c r="A789">
        <f t="shared" si="367"/>
        <v>4</v>
      </c>
      <c r="B789" s="74">
        <v>778</v>
      </c>
      <c r="C789" s="5">
        <v>44252</v>
      </c>
      <c r="D789" s="2">
        <v>73.753200000000007</v>
      </c>
      <c r="E789" s="2">
        <v>89.6691</v>
      </c>
      <c r="F789" s="2">
        <v>0.69852000000000003</v>
      </c>
      <c r="G789" s="1">
        <v>1</v>
      </c>
      <c r="H789" s="1">
        <v>1</v>
      </c>
      <c r="I789" s="79">
        <f t="shared" si="353"/>
        <v>74.416284000000019</v>
      </c>
      <c r="J789" s="79">
        <f t="shared" si="349"/>
        <v>89.436440000000005</v>
      </c>
      <c r="K789" s="79">
        <f t="shared" si="354"/>
        <v>0.71065060000000024</v>
      </c>
      <c r="L789" s="1"/>
    </row>
    <row r="790" spans="1:12" x14ac:dyDescent="0.25">
      <c r="A790">
        <f t="shared" si="367"/>
        <v>5</v>
      </c>
      <c r="B790" s="74">
        <v>779</v>
      </c>
      <c r="C790" s="5">
        <v>44253</v>
      </c>
      <c r="D790" s="2">
        <v>73.474699999999999</v>
      </c>
      <c r="E790" s="2">
        <v>89.499499999999998</v>
      </c>
      <c r="F790" s="2">
        <v>0.69253699999999996</v>
      </c>
      <c r="G790" s="1">
        <v>1</v>
      </c>
      <c r="H790" s="1">
        <v>1</v>
      </c>
      <c r="I790" s="79">
        <f t="shared" si="353"/>
        <v>74.305164000000019</v>
      </c>
      <c r="J790" s="79">
        <f t="shared" si="349"/>
        <v>89.431846666666658</v>
      </c>
      <c r="K790" s="79">
        <f t="shared" si="354"/>
        <v>0.70944166666666686</v>
      </c>
      <c r="L790" s="1"/>
    </row>
    <row r="791" spans="1:12" x14ac:dyDescent="0.25">
      <c r="A791">
        <f t="shared" si="367"/>
        <v>6</v>
      </c>
      <c r="B791" s="74">
        <v>780</v>
      </c>
      <c r="C791" s="5">
        <v>44254</v>
      </c>
      <c r="D791" s="2">
        <v>74.437299999999993</v>
      </c>
      <c r="E791" s="2">
        <v>90.374300000000005</v>
      </c>
      <c r="F791" s="2">
        <v>0.70204</v>
      </c>
      <c r="G791" s="1">
        <v>1</v>
      </c>
      <c r="H791" s="1">
        <v>1</v>
      </c>
      <c r="I791" s="79">
        <f t="shared" si="353"/>
        <v>74.262444000000045</v>
      </c>
      <c r="J791" s="79">
        <f t="shared" si="349"/>
        <v>89.494213333333335</v>
      </c>
      <c r="K791" s="79">
        <f t="shared" si="354"/>
        <v>0.70872330000000028</v>
      </c>
      <c r="L791" s="1"/>
    </row>
    <row r="792" spans="1:12" x14ac:dyDescent="0.25">
      <c r="A792">
        <f t="shared" si="367"/>
        <v>7</v>
      </c>
      <c r="B792" s="74">
        <v>781</v>
      </c>
      <c r="C792" s="5">
        <v>44255</v>
      </c>
      <c r="D792" s="2">
        <f t="shared" ref="D792:D793" si="374">D791</f>
        <v>74.437299999999993</v>
      </c>
      <c r="E792" s="2">
        <f t="shared" ref="E792:E793" si="375">E791</f>
        <v>90.374300000000005</v>
      </c>
      <c r="F792" s="2">
        <f t="shared" ref="F792:F793" si="376">F791</f>
        <v>0.70204</v>
      </c>
      <c r="G792" s="1">
        <v>1</v>
      </c>
      <c r="H792" s="1">
        <v>0</v>
      </c>
      <c r="I792" s="79">
        <f t="shared" si="353"/>
        <v>74.203732000000031</v>
      </c>
      <c r="J792" s="79">
        <f t="shared" si="349"/>
        <v>89.545486666666648</v>
      </c>
      <c r="K792" s="79">
        <f t="shared" si="354"/>
        <v>0.70777880000000015</v>
      </c>
      <c r="L792" s="1"/>
    </row>
    <row r="793" spans="1:12" x14ac:dyDescent="0.25">
      <c r="A793">
        <f t="shared" si="367"/>
        <v>1</v>
      </c>
      <c r="B793" s="74">
        <v>782</v>
      </c>
      <c r="C793" s="5">
        <v>44256</v>
      </c>
      <c r="D793" s="2">
        <f t="shared" si="374"/>
        <v>74.437299999999993</v>
      </c>
      <c r="E793" s="2">
        <f t="shared" si="375"/>
        <v>90.374300000000005</v>
      </c>
      <c r="F793" s="2">
        <f t="shared" si="376"/>
        <v>0.70204</v>
      </c>
      <c r="G793" s="1">
        <v>1</v>
      </c>
      <c r="H793" s="1">
        <v>0</v>
      </c>
      <c r="I793" s="79">
        <f t="shared" si="353"/>
        <v>74.13802000000004</v>
      </c>
      <c r="J793" s="79">
        <f t="shared" si="349"/>
        <v>89.596759999999975</v>
      </c>
      <c r="K793" s="79">
        <f t="shared" si="354"/>
        <v>0.70688733333333353</v>
      </c>
      <c r="L793" s="1"/>
    </row>
    <row r="794" spans="1:12" x14ac:dyDescent="0.25">
      <c r="A794">
        <f t="shared" si="367"/>
        <v>2</v>
      </c>
      <c r="B794" s="74">
        <v>783</v>
      </c>
      <c r="C794" s="5">
        <v>44257</v>
      </c>
      <c r="D794" s="2">
        <v>74.044799999999995</v>
      </c>
      <c r="E794" s="2">
        <v>89.446100000000001</v>
      </c>
      <c r="F794" s="2">
        <v>0.69470200000000004</v>
      </c>
      <c r="G794" s="1">
        <v>1</v>
      </c>
      <c r="H794" s="1">
        <v>1</v>
      </c>
      <c r="I794" s="79">
        <f t="shared" si="353"/>
        <v>74.070640000000026</v>
      </c>
      <c r="J794" s="79">
        <f t="shared" si="349"/>
        <v>89.586153333333314</v>
      </c>
      <c r="K794" s="79">
        <f t="shared" si="354"/>
        <v>0.70575126666666677</v>
      </c>
      <c r="L794" s="1"/>
    </row>
    <row r="795" spans="1:12" x14ac:dyDescent="0.25">
      <c r="A795">
        <f t="shared" si="367"/>
        <v>3</v>
      </c>
      <c r="B795" s="74">
        <v>784</v>
      </c>
      <c r="C795" s="5">
        <v>44258</v>
      </c>
      <c r="D795" s="2">
        <v>74.575500000000005</v>
      </c>
      <c r="E795" s="2">
        <v>89.565200000000004</v>
      </c>
      <c r="F795" s="2">
        <v>0.69791300000000001</v>
      </c>
      <c r="G795" s="1">
        <v>1</v>
      </c>
      <c r="H795" s="1">
        <v>1</v>
      </c>
      <c r="I795" s="79">
        <f t="shared" si="353"/>
        <v>74.049232000000018</v>
      </c>
      <c r="J795" s="79">
        <f t="shared" ref="J795:J858" si="377">AVERAGE(E781:E795)</f>
        <v>89.625473333333318</v>
      </c>
      <c r="K795" s="79">
        <f t="shared" si="354"/>
        <v>0.70472223333333339</v>
      </c>
      <c r="L795" s="1"/>
    </row>
    <row r="796" spans="1:12" x14ac:dyDescent="0.25">
      <c r="A796">
        <f t="shared" si="367"/>
        <v>4</v>
      </c>
      <c r="B796" s="74">
        <v>785</v>
      </c>
      <c r="C796" s="5">
        <v>44259</v>
      </c>
      <c r="D796" s="2">
        <v>73.518699999999995</v>
      </c>
      <c r="E796" s="2">
        <v>88.876800000000003</v>
      </c>
      <c r="F796" s="2">
        <v>0.68779800000000002</v>
      </c>
      <c r="G796" s="1">
        <v>1</v>
      </c>
      <c r="H796" s="1">
        <v>1</v>
      </c>
      <c r="I796" s="79">
        <f t="shared" si="353"/>
        <v>73.985552000000027</v>
      </c>
      <c r="J796" s="79">
        <f t="shared" si="377"/>
        <v>89.620986666666639</v>
      </c>
      <c r="K796" s="79">
        <f t="shared" si="354"/>
        <v>0.70362513333333354</v>
      </c>
      <c r="L796" s="1"/>
    </row>
    <row r="797" spans="1:12" x14ac:dyDescent="0.25">
      <c r="A797">
        <f t="shared" si="367"/>
        <v>5</v>
      </c>
      <c r="B797" s="74">
        <v>786</v>
      </c>
      <c r="C797" s="5">
        <v>44260</v>
      </c>
      <c r="D797" s="2">
        <v>73.7864</v>
      </c>
      <c r="E797" s="2">
        <v>88.942099999999996</v>
      </c>
      <c r="F797" s="2">
        <v>0.68804900000000002</v>
      </c>
      <c r="G797" s="1">
        <v>1</v>
      </c>
      <c r="H797" s="1">
        <v>1</v>
      </c>
      <c r="I797" s="79">
        <f t="shared" si="353"/>
        <v>73.932580000000002</v>
      </c>
      <c r="J797" s="79">
        <f t="shared" si="377"/>
        <v>89.611733333333319</v>
      </c>
      <c r="K797" s="79">
        <f t="shared" si="354"/>
        <v>0.70245290000000016</v>
      </c>
      <c r="L797" s="1"/>
    </row>
    <row r="798" spans="1:12" x14ac:dyDescent="0.25">
      <c r="A798">
        <f t="shared" si="367"/>
        <v>6</v>
      </c>
      <c r="B798" s="74">
        <v>787</v>
      </c>
      <c r="C798" s="5">
        <v>44261</v>
      </c>
      <c r="D798" s="2">
        <v>74.427499999999995</v>
      </c>
      <c r="E798" s="2">
        <v>88.933400000000006</v>
      </c>
      <c r="F798" s="2">
        <v>0.68682200000000004</v>
      </c>
      <c r="G798" s="1">
        <v>1</v>
      </c>
      <c r="H798" s="1">
        <v>1</v>
      </c>
      <c r="I798" s="79">
        <f t="shared" si="353"/>
        <v>73.939272000000017</v>
      </c>
      <c r="J798" s="79">
        <f t="shared" si="377"/>
        <v>89.615960000000001</v>
      </c>
      <c r="K798" s="79">
        <f t="shared" si="354"/>
        <v>0.70119916666666671</v>
      </c>
      <c r="L798" s="1"/>
    </row>
    <row r="799" spans="1:12" x14ac:dyDescent="0.25">
      <c r="A799">
        <f t="shared" si="367"/>
        <v>7</v>
      </c>
      <c r="B799" s="74">
        <v>788</v>
      </c>
      <c r="C799" s="5">
        <v>44262</v>
      </c>
      <c r="D799" s="2">
        <f t="shared" ref="D799:D801" si="378">D798</f>
        <v>74.427499999999995</v>
      </c>
      <c r="E799" s="2">
        <f t="shared" ref="E799:E801" si="379">E798</f>
        <v>88.933400000000006</v>
      </c>
      <c r="F799" s="2">
        <f t="shared" ref="F799:F801" si="380">F798</f>
        <v>0.68682200000000004</v>
      </c>
      <c r="G799" s="1">
        <v>1</v>
      </c>
      <c r="H799" s="1">
        <v>0</v>
      </c>
      <c r="I799" s="79">
        <f t="shared" si="353"/>
        <v>73.951604000000003</v>
      </c>
      <c r="J799" s="79">
        <f t="shared" si="377"/>
        <v>89.575339999999997</v>
      </c>
      <c r="K799" s="79">
        <f t="shared" si="354"/>
        <v>0.70009903333333334</v>
      </c>
      <c r="L799" s="1"/>
    </row>
    <row r="800" spans="1:12" x14ac:dyDescent="0.25">
      <c r="A800">
        <f t="shared" si="367"/>
        <v>1</v>
      </c>
      <c r="B800" s="74">
        <v>789</v>
      </c>
      <c r="C800" s="5">
        <v>44263</v>
      </c>
      <c r="D800" s="2">
        <f t="shared" si="378"/>
        <v>74.427499999999995</v>
      </c>
      <c r="E800" s="2">
        <f t="shared" si="379"/>
        <v>88.933400000000006</v>
      </c>
      <c r="F800" s="2">
        <f t="shared" si="380"/>
        <v>0.68682200000000004</v>
      </c>
      <c r="G800" s="1">
        <v>1</v>
      </c>
      <c r="H800" s="1">
        <v>0</v>
      </c>
      <c r="I800" s="79">
        <f t="shared" si="353"/>
        <v>73.974599999999995</v>
      </c>
      <c r="J800" s="79">
        <f t="shared" si="377"/>
        <v>89.526873333333327</v>
      </c>
      <c r="K800" s="79">
        <f t="shared" si="354"/>
        <v>0.69925019999999993</v>
      </c>
      <c r="L800" s="1"/>
    </row>
    <row r="801" spans="1:12" x14ac:dyDescent="0.25">
      <c r="A801">
        <f t="shared" si="367"/>
        <v>2</v>
      </c>
      <c r="B801" s="74">
        <v>790</v>
      </c>
      <c r="C801" s="5">
        <v>44264</v>
      </c>
      <c r="D801" s="2">
        <f t="shared" si="378"/>
        <v>74.427499999999995</v>
      </c>
      <c r="E801" s="2">
        <f t="shared" si="379"/>
        <v>88.933400000000006</v>
      </c>
      <c r="F801" s="2">
        <f t="shared" si="380"/>
        <v>0.68682200000000004</v>
      </c>
      <c r="G801" s="1">
        <v>1</v>
      </c>
      <c r="H801" s="1">
        <v>0</v>
      </c>
      <c r="I801" s="79">
        <f t="shared" si="353"/>
        <v>74.001384000000002</v>
      </c>
      <c r="J801" s="79">
        <f t="shared" si="377"/>
        <v>89.478406666666643</v>
      </c>
      <c r="K801" s="79">
        <f t="shared" si="354"/>
        <v>0.69840136666666663</v>
      </c>
      <c r="L801" s="1"/>
    </row>
    <row r="802" spans="1:12" x14ac:dyDescent="0.25">
      <c r="A802">
        <f t="shared" si="367"/>
        <v>3</v>
      </c>
      <c r="B802" s="74">
        <v>791</v>
      </c>
      <c r="C802" s="5">
        <v>44265</v>
      </c>
      <c r="D802" s="2">
        <v>74.263999999999996</v>
      </c>
      <c r="E802" s="2">
        <v>88.173599999999993</v>
      </c>
      <c r="F802" s="2">
        <v>0.68216600000000005</v>
      </c>
      <c r="G802" s="1">
        <v>1</v>
      </c>
      <c r="H802" s="1">
        <v>1</v>
      </c>
      <c r="I802" s="79">
        <f t="shared" si="353"/>
        <v>74.014431999999985</v>
      </c>
      <c r="J802" s="79">
        <f t="shared" si="377"/>
        <v>89.379286666666673</v>
      </c>
      <c r="K802" s="79">
        <f t="shared" si="354"/>
        <v>0.69739733333333331</v>
      </c>
      <c r="L802" s="1"/>
    </row>
    <row r="803" spans="1:12" x14ac:dyDescent="0.25">
      <c r="A803">
        <f t="shared" si="367"/>
        <v>4</v>
      </c>
      <c r="B803" s="74">
        <v>792</v>
      </c>
      <c r="C803" s="5">
        <v>44266</v>
      </c>
      <c r="D803" s="2">
        <v>74.039299999999997</v>
      </c>
      <c r="E803" s="2">
        <v>87.958699999999993</v>
      </c>
      <c r="F803" s="2">
        <v>0.680477</v>
      </c>
      <c r="G803" s="1">
        <v>1</v>
      </c>
      <c r="H803" s="1">
        <v>1</v>
      </c>
      <c r="I803" s="79">
        <f t="shared" si="353"/>
        <v>74.018491999999981</v>
      </c>
      <c r="J803" s="79">
        <f t="shared" si="377"/>
        <v>89.265840000000011</v>
      </c>
      <c r="K803" s="79">
        <f t="shared" si="354"/>
        <v>0.69663363333333317</v>
      </c>
      <c r="L803" s="1"/>
    </row>
    <row r="804" spans="1:12" x14ac:dyDescent="0.25">
      <c r="A804">
        <f t="shared" si="367"/>
        <v>5</v>
      </c>
      <c r="B804" s="74">
        <v>793</v>
      </c>
      <c r="C804" s="5">
        <v>44267</v>
      </c>
      <c r="D804" s="2">
        <v>73.499600000000001</v>
      </c>
      <c r="E804" s="2">
        <v>87.758499999999998</v>
      </c>
      <c r="F804" s="2">
        <v>0.67725999999999997</v>
      </c>
      <c r="G804" s="1">
        <v>1</v>
      </c>
      <c r="H804" s="1">
        <v>1</v>
      </c>
      <c r="I804" s="79">
        <f t="shared" si="353"/>
        <v>74.000963999999996</v>
      </c>
      <c r="J804" s="79">
        <f t="shared" si="377"/>
        <v>89.138466666666673</v>
      </c>
      <c r="K804" s="79">
        <f t="shared" si="354"/>
        <v>0.69564989999999993</v>
      </c>
      <c r="L804" s="1"/>
    </row>
    <row r="805" spans="1:12" x14ac:dyDescent="0.25">
      <c r="A805">
        <f t="shared" si="367"/>
        <v>6</v>
      </c>
      <c r="B805" s="74">
        <v>794</v>
      </c>
      <c r="C805" s="5">
        <v>44268</v>
      </c>
      <c r="D805" s="2">
        <v>73.508099999999999</v>
      </c>
      <c r="E805" s="2">
        <v>87.798100000000005</v>
      </c>
      <c r="F805" s="2">
        <v>0.67355200000000004</v>
      </c>
      <c r="G805" s="1">
        <v>1</v>
      </c>
      <c r="H805" s="1">
        <v>1</v>
      </c>
      <c r="I805" s="79">
        <f t="shared" ref="I805:I868" si="381">AVERAGE(D781:D805)</f>
        <v>74.008919999999989</v>
      </c>
      <c r="J805" s="79">
        <f t="shared" si="377"/>
        <v>89.02503999999999</v>
      </c>
      <c r="K805" s="79">
        <f t="shared" si="354"/>
        <v>0.69455883333333335</v>
      </c>
      <c r="L805" s="1"/>
    </row>
    <row r="806" spans="1:12" x14ac:dyDescent="0.25">
      <c r="A806">
        <f t="shared" si="367"/>
        <v>7</v>
      </c>
      <c r="B806" s="74">
        <v>795</v>
      </c>
      <c r="C806" s="5">
        <v>44269</v>
      </c>
      <c r="D806" s="2">
        <f t="shared" ref="D806:D807" si="382">D805</f>
        <v>73.508099999999999</v>
      </c>
      <c r="E806" s="2">
        <f t="shared" ref="E806:E807" si="383">E805</f>
        <v>87.798100000000005</v>
      </c>
      <c r="F806" s="2">
        <f t="shared" ref="F806:F807" si="384">F805</f>
        <v>0.67355200000000004</v>
      </c>
      <c r="G806" s="1">
        <v>1</v>
      </c>
      <c r="H806" s="1">
        <v>0</v>
      </c>
      <c r="I806" s="79">
        <f t="shared" si="381"/>
        <v>74.017664000000011</v>
      </c>
      <c r="J806" s="79">
        <f t="shared" si="377"/>
        <v>88.853293333333326</v>
      </c>
      <c r="K806" s="79">
        <f t="shared" si="354"/>
        <v>0.69351816666666666</v>
      </c>
      <c r="L806" s="1"/>
    </row>
    <row r="807" spans="1:12" x14ac:dyDescent="0.25">
      <c r="A807">
        <f t="shared" si="367"/>
        <v>1</v>
      </c>
      <c r="B807" s="74">
        <v>796</v>
      </c>
      <c r="C807" s="5">
        <v>44270</v>
      </c>
      <c r="D807" s="2">
        <f t="shared" si="382"/>
        <v>73.508099999999999</v>
      </c>
      <c r="E807" s="2">
        <f t="shared" si="383"/>
        <v>87.798100000000005</v>
      </c>
      <c r="F807" s="2">
        <f t="shared" si="384"/>
        <v>0.67355200000000004</v>
      </c>
      <c r="G807" s="1">
        <v>1</v>
      </c>
      <c r="H807" s="1">
        <v>0</v>
      </c>
      <c r="I807" s="79">
        <f t="shared" si="381"/>
        <v>74.007311999999999</v>
      </c>
      <c r="J807" s="79">
        <f t="shared" si="377"/>
        <v>88.681546666666662</v>
      </c>
      <c r="K807" s="79">
        <f t="shared" si="354"/>
        <v>0.69249199999999989</v>
      </c>
      <c r="L807" s="1"/>
    </row>
    <row r="808" spans="1:12" x14ac:dyDescent="0.25">
      <c r="A808">
        <f t="shared" si="367"/>
        <v>2</v>
      </c>
      <c r="B808" s="74">
        <v>797</v>
      </c>
      <c r="C808" s="5">
        <v>44271</v>
      </c>
      <c r="D808" s="2">
        <v>73.231700000000004</v>
      </c>
      <c r="E808" s="2">
        <v>87.350800000000007</v>
      </c>
      <c r="F808" s="2">
        <v>0.67105000000000004</v>
      </c>
      <c r="G808" s="1">
        <v>1</v>
      </c>
      <c r="H808" s="1">
        <v>1</v>
      </c>
      <c r="I808" s="79">
        <f t="shared" si="381"/>
        <v>73.985560000000007</v>
      </c>
      <c r="J808" s="79">
        <f t="shared" si="377"/>
        <v>88.479979999999998</v>
      </c>
      <c r="K808" s="79">
        <f t="shared" si="354"/>
        <v>0.69138243333333327</v>
      </c>
      <c r="L808" s="1"/>
    </row>
    <row r="809" spans="1:12" x14ac:dyDescent="0.25">
      <c r="A809">
        <f t="shared" si="367"/>
        <v>3</v>
      </c>
      <c r="B809" s="74">
        <v>798</v>
      </c>
      <c r="C809" s="5">
        <v>44272</v>
      </c>
      <c r="D809" s="2">
        <v>72.9619</v>
      </c>
      <c r="E809" s="2">
        <v>86.985200000000006</v>
      </c>
      <c r="F809" s="2">
        <v>0.66799600000000003</v>
      </c>
      <c r="G809" s="1">
        <v>1</v>
      </c>
      <c r="H809" s="1">
        <v>1</v>
      </c>
      <c r="I809" s="79">
        <f t="shared" si="381"/>
        <v>73.945167999999995</v>
      </c>
      <c r="J809" s="79">
        <f t="shared" si="377"/>
        <v>88.315920000000006</v>
      </c>
      <c r="K809" s="79">
        <f t="shared" si="354"/>
        <v>0.69017106666666661</v>
      </c>
      <c r="L809" s="1"/>
    </row>
    <row r="810" spans="1:12" x14ac:dyDescent="0.25">
      <c r="A810">
        <f t="shared" si="367"/>
        <v>4</v>
      </c>
      <c r="B810" s="74">
        <v>799</v>
      </c>
      <c r="C810" s="5">
        <v>44273</v>
      </c>
      <c r="D810" s="2">
        <v>73.101900000000001</v>
      </c>
      <c r="E810" s="2">
        <v>86.969300000000004</v>
      </c>
      <c r="F810" s="2">
        <v>0.66973800000000006</v>
      </c>
      <c r="G810" s="1">
        <v>1</v>
      </c>
      <c r="H810" s="1">
        <v>1</v>
      </c>
      <c r="I810" s="79">
        <f t="shared" si="381"/>
        <v>73.909912000000006</v>
      </c>
      <c r="J810" s="79">
        <f t="shared" si="377"/>
        <v>88.142859999999999</v>
      </c>
      <c r="K810" s="79">
        <f t="shared" ref="K810:K873" si="385">AVERAGE((F781:F810))</f>
        <v>0.68927046666666658</v>
      </c>
      <c r="L810" s="1"/>
    </row>
    <row r="811" spans="1:12" x14ac:dyDescent="0.25">
      <c r="A811">
        <f t="shared" si="367"/>
        <v>5</v>
      </c>
      <c r="B811" s="74">
        <v>800</v>
      </c>
      <c r="C811" s="5">
        <v>44274</v>
      </c>
      <c r="D811" s="2">
        <v>73.658199999999994</v>
      </c>
      <c r="E811" s="2">
        <v>88.1173</v>
      </c>
      <c r="F811" s="2">
        <v>0.67483499999999996</v>
      </c>
      <c r="G811" s="1">
        <v>1</v>
      </c>
      <c r="H811" s="1">
        <v>1</v>
      </c>
      <c r="I811" s="79">
        <f t="shared" si="381"/>
        <v>73.896907999999996</v>
      </c>
      <c r="J811" s="79">
        <f t="shared" si="377"/>
        <v>88.092226666666676</v>
      </c>
      <c r="K811" s="79">
        <f t="shared" si="385"/>
        <v>0.68860873333333339</v>
      </c>
      <c r="L811" s="1"/>
    </row>
    <row r="812" spans="1:12" x14ac:dyDescent="0.25">
      <c r="A812">
        <f t="shared" si="367"/>
        <v>6</v>
      </c>
      <c r="B812" s="74">
        <v>801</v>
      </c>
      <c r="C812" s="5">
        <v>44275</v>
      </c>
      <c r="D812" s="2">
        <v>74.138999999999996</v>
      </c>
      <c r="E812" s="2">
        <v>88.433000000000007</v>
      </c>
      <c r="F812" s="2">
        <v>0.68220800000000004</v>
      </c>
      <c r="G812" s="1">
        <v>1</v>
      </c>
      <c r="H812" s="1">
        <v>1</v>
      </c>
      <c r="I812" s="79">
        <f t="shared" si="381"/>
        <v>73.903135999999989</v>
      </c>
      <c r="J812" s="79">
        <f t="shared" si="377"/>
        <v>88.05828666666666</v>
      </c>
      <c r="K812" s="79">
        <f t="shared" si="385"/>
        <v>0.68814966666666666</v>
      </c>
      <c r="L812" s="1"/>
    </row>
    <row r="813" spans="1:12" x14ac:dyDescent="0.25">
      <c r="A813">
        <f t="shared" si="367"/>
        <v>7</v>
      </c>
      <c r="B813" s="74">
        <v>802</v>
      </c>
      <c r="C813" s="5">
        <v>44276</v>
      </c>
      <c r="D813" s="2">
        <f t="shared" ref="D813:D814" si="386">D812</f>
        <v>74.138999999999996</v>
      </c>
      <c r="E813" s="2">
        <f t="shared" ref="E813:E814" si="387">E812</f>
        <v>88.433000000000007</v>
      </c>
      <c r="F813" s="2">
        <f t="shared" ref="F813:F814" si="388">F812</f>
        <v>0.68220800000000004</v>
      </c>
      <c r="G813" s="1">
        <v>1</v>
      </c>
      <c r="H813" s="1">
        <v>0</v>
      </c>
      <c r="I813" s="79">
        <f t="shared" si="381"/>
        <v>73.909363999999997</v>
      </c>
      <c r="J813" s="79">
        <f t="shared" si="377"/>
        <v>88.024926666666673</v>
      </c>
      <c r="K813" s="79">
        <f t="shared" si="385"/>
        <v>0.68763413333333334</v>
      </c>
      <c r="L813" s="1"/>
    </row>
    <row r="814" spans="1:12" x14ac:dyDescent="0.25">
      <c r="A814">
        <f t="shared" si="367"/>
        <v>1</v>
      </c>
      <c r="B814" s="74">
        <v>803</v>
      </c>
      <c r="C814" s="5">
        <v>44277</v>
      </c>
      <c r="D814" s="2">
        <f t="shared" si="386"/>
        <v>74.138999999999996</v>
      </c>
      <c r="E814" s="2">
        <f t="shared" si="387"/>
        <v>88.433000000000007</v>
      </c>
      <c r="F814" s="2">
        <f t="shared" si="388"/>
        <v>0.68220800000000004</v>
      </c>
      <c r="G814" s="1">
        <v>1</v>
      </c>
      <c r="H814" s="1">
        <v>0</v>
      </c>
      <c r="I814" s="79">
        <f t="shared" si="381"/>
        <v>73.924795999999986</v>
      </c>
      <c r="J814" s="79">
        <f t="shared" si="377"/>
        <v>87.991566666666657</v>
      </c>
      <c r="K814" s="79">
        <f t="shared" si="385"/>
        <v>0.68700816666666664</v>
      </c>
      <c r="L814" s="1"/>
    </row>
    <row r="815" spans="1:12" x14ac:dyDescent="0.25">
      <c r="A815">
        <f t="shared" si="367"/>
        <v>2</v>
      </c>
      <c r="B815" s="74">
        <v>804</v>
      </c>
      <c r="C815" s="5">
        <v>44278</v>
      </c>
      <c r="D815" s="2">
        <v>74.608500000000006</v>
      </c>
      <c r="E815" s="2">
        <v>88.657300000000006</v>
      </c>
      <c r="F815" s="2">
        <v>0.68640199999999996</v>
      </c>
      <c r="G815" s="1">
        <v>1</v>
      </c>
      <c r="H815" s="1">
        <v>1</v>
      </c>
      <c r="I815" s="79">
        <f t="shared" si="381"/>
        <v>73.970147999999995</v>
      </c>
      <c r="J815" s="79">
        <f t="shared" si="377"/>
        <v>87.973160000000007</v>
      </c>
      <c r="K815" s="79">
        <f t="shared" si="385"/>
        <v>0.68650060000000002</v>
      </c>
      <c r="L815" s="1"/>
    </row>
    <row r="816" spans="1:12" x14ac:dyDescent="0.25">
      <c r="A816">
        <f t="shared" si="367"/>
        <v>3</v>
      </c>
      <c r="B816" s="74">
        <v>805</v>
      </c>
      <c r="C816" s="5">
        <v>44279</v>
      </c>
      <c r="D816" s="2">
        <v>75.358500000000006</v>
      </c>
      <c r="E816" s="2">
        <v>89.766999999999996</v>
      </c>
      <c r="F816" s="2">
        <v>0.69285600000000003</v>
      </c>
      <c r="G816" s="1">
        <v>1</v>
      </c>
      <c r="H816" s="1">
        <v>1</v>
      </c>
      <c r="I816" s="79">
        <f t="shared" si="381"/>
        <v>74.006996000000001</v>
      </c>
      <c r="J816" s="79">
        <f t="shared" si="377"/>
        <v>88.028733333333335</v>
      </c>
      <c r="K816" s="79">
        <f t="shared" si="385"/>
        <v>0.68620816666666673</v>
      </c>
      <c r="L816" s="1"/>
    </row>
    <row r="817" spans="1:12" x14ac:dyDescent="0.25">
      <c r="A817">
        <f t="shared" si="367"/>
        <v>4</v>
      </c>
      <c r="B817" s="74">
        <v>806</v>
      </c>
      <c r="C817" s="5">
        <v>44280</v>
      </c>
      <c r="D817" s="2">
        <v>76.153499999999994</v>
      </c>
      <c r="E817" s="2">
        <v>90.051500000000004</v>
      </c>
      <c r="F817" s="2">
        <v>0.700874</v>
      </c>
      <c r="G817" s="1">
        <v>1</v>
      </c>
      <c r="H817" s="1">
        <v>1</v>
      </c>
      <c r="I817" s="79">
        <f t="shared" si="381"/>
        <v>74.075643999999997</v>
      </c>
      <c r="J817" s="79">
        <f t="shared" si="377"/>
        <v>88.153926666666678</v>
      </c>
      <c r="K817" s="79">
        <f t="shared" si="385"/>
        <v>0.68618299999999999</v>
      </c>
      <c r="L817" s="1"/>
    </row>
    <row r="818" spans="1:12" x14ac:dyDescent="0.25">
      <c r="A818">
        <f t="shared" si="367"/>
        <v>5</v>
      </c>
      <c r="B818" s="74">
        <v>807</v>
      </c>
      <c r="C818" s="5">
        <v>44281</v>
      </c>
      <c r="D818" s="2">
        <v>76.174099999999996</v>
      </c>
      <c r="E818" s="2">
        <v>89.976799999999997</v>
      </c>
      <c r="F818" s="2">
        <v>0.69823599999999997</v>
      </c>
      <c r="G818" s="1">
        <v>1</v>
      </c>
      <c r="H818" s="1">
        <v>1</v>
      </c>
      <c r="I818" s="79">
        <f t="shared" si="381"/>
        <v>74.145115999999987</v>
      </c>
      <c r="J818" s="79">
        <f t="shared" si="377"/>
        <v>88.288466666666665</v>
      </c>
      <c r="K818" s="79">
        <f t="shared" si="385"/>
        <v>0.68606990000000012</v>
      </c>
      <c r="L818" s="1"/>
    </row>
    <row r="819" spans="1:12" x14ac:dyDescent="0.25">
      <c r="A819">
        <f t="shared" si="367"/>
        <v>6</v>
      </c>
      <c r="B819" s="74">
        <v>808</v>
      </c>
      <c r="C819" s="5">
        <v>44282</v>
      </c>
      <c r="D819" s="2">
        <v>75.757599999999996</v>
      </c>
      <c r="E819" s="2">
        <v>89.257599999999996</v>
      </c>
      <c r="F819" s="2">
        <v>0.69232400000000005</v>
      </c>
      <c r="G819" s="1">
        <v>1</v>
      </c>
      <c r="H819" s="1">
        <v>1</v>
      </c>
      <c r="I819" s="79">
        <f t="shared" si="381"/>
        <v>74.213627999999986</v>
      </c>
      <c r="J819" s="79">
        <f t="shared" si="377"/>
        <v>88.388406666666654</v>
      </c>
      <c r="K819" s="79">
        <f t="shared" si="385"/>
        <v>0.6858633666666667</v>
      </c>
      <c r="L819" s="1"/>
    </row>
    <row r="820" spans="1:12" x14ac:dyDescent="0.25">
      <c r="A820">
        <f t="shared" si="367"/>
        <v>7</v>
      </c>
      <c r="B820" s="74">
        <v>809</v>
      </c>
      <c r="C820" s="5">
        <v>44283</v>
      </c>
      <c r="D820" s="2">
        <f t="shared" ref="D820:D821" si="389">D819</f>
        <v>75.757599999999996</v>
      </c>
      <c r="E820" s="2">
        <f t="shared" ref="E820:E821" si="390">E819</f>
        <v>89.257599999999996</v>
      </c>
      <c r="F820" s="2">
        <f t="shared" ref="F820:F821" si="391">F819</f>
        <v>0.69232400000000005</v>
      </c>
      <c r="G820" s="1">
        <v>1</v>
      </c>
      <c r="H820" s="1">
        <v>0</v>
      </c>
      <c r="I820" s="79">
        <f t="shared" si="381"/>
        <v>74.260911999999976</v>
      </c>
      <c r="J820" s="79">
        <f t="shared" si="377"/>
        <v>88.485706666666644</v>
      </c>
      <c r="K820" s="79">
        <f t="shared" si="385"/>
        <v>0.68585626666666677</v>
      </c>
      <c r="L820" s="1"/>
    </row>
    <row r="821" spans="1:12" x14ac:dyDescent="0.25">
      <c r="A821">
        <f t="shared" si="367"/>
        <v>1</v>
      </c>
      <c r="B821" s="74">
        <v>810</v>
      </c>
      <c r="C821" s="5">
        <v>44284</v>
      </c>
      <c r="D821" s="2">
        <f t="shared" si="389"/>
        <v>75.757599999999996</v>
      </c>
      <c r="E821" s="2">
        <f t="shared" si="390"/>
        <v>89.257599999999996</v>
      </c>
      <c r="F821" s="2">
        <f t="shared" si="391"/>
        <v>0.69232400000000005</v>
      </c>
      <c r="G821" s="1">
        <v>1</v>
      </c>
      <c r="H821" s="1">
        <v>0</v>
      </c>
      <c r="I821" s="79">
        <f t="shared" si="381"/>
        <v>74.350467999999978</v>
      </c>
      <c r="J821" s="79">
        <f t="shared" si="377"/>
        <v>88.583006666666648</v>
      </c>
      <c r="K821" s="79">
        <f t="shared" si="385"/>
        <v>0.68553239999999993</v>
      </c>
      <c r="L821" s="1"/>
    </row>
    <row r="822" spans="1:12" x14ac:dyDescent="0.25">
      <c r="A822">
        <f t="shared" si="367"/>
        <v>2</v>
      </c>
      <c r="B822" s="74">
        <v>811</v>
      </c>
      <c r="C822" s="5">
        <v>44285</v>
      </c>
      <c r="D822" s="2">
        <v>75.828699999999998</v>
      </c>
      <c r="E822" s="2">
        <v>89.349000000000004</v>
      </c>
      <c r="F822" s="2">
        <v>0.69158399999999998</v>
      </c>
      <c r="G822" s="1">
        <v>1</v>
      </c>
      <c r="H822" s="1">
        <v>1</v>
      </c>
      <c r="I822" s="79">
        <f t="shared" si="381"/>
        <v>74.432159999999982</v>
      </c>
      <c r="J822" s="79">
        <f t="shared" si="377"/>
        <v>88.686399999999992</v>
      </c>
      <c r="K822" s="79">
        <f t="shared" si="385"/>
        <v>0.68518386666666653</v>
      </c>
      <c r="L822" s="1"/>
    </row>
    <row r="823" spans="1:12" x14ac:dyDescent="0.25">
      <c r="A823">
        <f t="shared" si="367"/>
        <v>3</v>
      </c>
      <c r="B823" s="74">
        <v>812</v>
      </c>
      <c r="C823" s="5">
        <v>44286</v>
      </c>
      <c r="D823" s="2">
        <v>75.702299999999994</v>
      </c>
      <c r="E823" s="2">
        <v>88.882099999999994</v>
      </c>
      <c r="F823" s="2">
        <v>0.68636200000000003</v>
      </c>
      <c r="G823" s="1">
        <v>1</v>
      </c>
      <c r="H823" s="1">
        <v>1</v>
      </c>
      <c r="I823" s="79">
        <f t="shared" si="381"/>
        <v>74.483151999999976</v>
      </c>
      <c r="J823" s="79">
        <f t="shared" si="377"/>
        <v>88.788486666666657</v>
      </c>
      <c r="K823" s="79">
        <f t="shared" si="385"/>
        <v>0.6846612666666666</v>
      </c>
      <c r="L823" s="1"/>
    </row>
    <row r="824" spans="1:12" x14ac:dyDescent="0.25">
      <c r="A824">
        <f t="shared" si="367"/>
        <v>4</v>
      </c>
      <c r="B824" s="74">
        <v>813</v>
      </c>
      <c r="C824" s="5">
        <v>44287</v>
      </c>
      <c r="D824" s="2">
        <v>75.637299999999996</v>
      </c>
      <c r="E824" s="2">
        <v>88.745199999999997</v>
      </c>
      <c r="F824" s="2">
        <v>0.68366499999999997</v>
      </c>
      <c r="G824" s="1">
        <v>1</v>
      </c>
      <c r="H824" s="1">
        <v>1</v>
      </c>
      <c r="I824" s="79">
        <f t="shared" si="381"/>
        <v>74.531543999999982</v>
      </c>
      <c r="J824" s="79">
        <f t="shared" si="377"/>
        <v>88.905820000000006</v>
      </c>
      <c r="K824" s="79">
        <f t="shared" si="385"/>
        <v>0.68429336666666662</v>
      </c>
      <c r="L824" s="1"/>
    </row>
    <row r="825" spans="1:12" x14ac:dyDescent="0.25">
      <c r="A825">
        <f t="shared" si="367"/>
        <v>5</v>
      </c>
      <c r="B825" s="74">
        <v>814</v>
      </c>
      <c r="C825" s="5">
        <v>44288</v>
      </c>
      <c r="D825" s="2">
        <v>75.807299999999998</v>
      </c>
      <c r="E825" s="2">
        <v>88.952299999999994</v>
      </c>
      <c r="F825" s="2">
        <v>0.68452100000000005</v>
      </c>
      <c r="G825" s="1">
        <v>1</v>
      </c>
      <c r="H825" s="1">
        <v>1</v>
      </c>
      <c r="I825" s="79">
        <f t="shared" si="381"/>
        <v>74.586735999999988</v>
      </c>
      <c r="J825" s="79">
        <f t="shared" si="377"/>
        <v>89.038020000000003</v>
      </c>
      <c r="K825" s="79">
        <f t="shared" si="385"/>
        <v>0.68384696666666656</v>
      </c>
      <c r="L825" s="1"/>
    </row>
    <row r="826" spans="1:12" x14ac:dyDescent="0.25">
      <c r="A826">
        <f t="shared" si="367"/>
        <v>6</v>
      </c>
      <c r="B826" s="74">
        <v>815</v>
      </c>
      <c r="C826" s="5">
        <v>44289</v>
      </c>
      <c r="D826" s="2">
        <v>76.073400000000007</v>
      </c>
      <c r="E826" s="2">
        <v>89.5916</v>
      </c>
      <c r="F826" s="2">
        <v>0.68829099999999999</v>
      </c>
      <c r="G826" s="1">
        <v>1</v>
      </c>
      <c r="H826" s="1">
        <v>1</v>
      </c>
      <c r="I826" s="79">
        <f t="shared" si="381"/>
        <v>74.652571999999978</v>
      </c>
      <c r="J826" s="79">
        <f t="shared" si="377"/>
        <v>89.136306666666684</v>
      </c>
      <c r="K826" s="79">
        <f t="shared" si="385"/>
        <v>0.6838633999999999</v>
      </c>
      <c r="L826" s="1"/>
    </row>
    <row r="827" spans="1:12" x14ac:dyDescent="0.25">
      <c r="A827">
        <f t="shared" si="367"/>
        <v>7</v>
      </c>
      <c r="B827" s="74">
        <v>816</v>
      </c>
      <c r="C827" s="5">
        <v>44290</v>
      </c>
      <c r="D827" s="2">
        <f t="shared" ref="D827:D828" si="392">D826</f>
        <v>76.073400000000007</v>
      </c>
      <c r="E827" s="2">
        <f t="shared" ref="E827:E828" si="393">E826</f>
        <v>89.5916</v>
      </c>
      <c r="F827" s="2">
        <f t="shared" ref="F827:F828" si="394">F826</f>
        <v>0.68829099999999999</v>
      </c>
      <c r="G827" s="1">
        <v>1</v>
      </c>
      <c r="H827" s="1">
        <v>0</v>
      </c>
      <c r="I827" s="79">
        <f t="shared" si="381"/>
        <v>74.724947999999983</v>
      </c>
      <c r="J827" s="79">
        <f t="shared" si="377"/>
        <v>89.213546666666673</v>
      </c>
      <c r="K827" s="79">
        <f t="shared" si="385"/>
        <v>0.68387146666666654</v>
      </c>
      <c r="L827" s="1"/>
    </row>
    <row r="828" spans="1:12" x14ac:dyDescent="0.25">
      <c r="A828">
        <f t="shared" si="367"/>
        <v>1</v>
      </c>
      <c r="B828" s="74">
        <v>817</v>
      </c>
      <c r="C828" s="5">
        <v>44291</v>
      </c>
      <c r="D828" s="2">
        <f t="shared" si="392"/>
        <v>76.073400000000007</v>
      </c>
      <c r="E828" s="2">
        <f t="shared" si="393"/>
        <v>89.5916</v>
      </c>
      <c r="F828" s="2">
        <f t="shared" si="394"/>
        <v>0.68829099999999999</v>
      </c>
      <c r="G828" s="1">
        <v>1</v>
      </c>
      <c r="H828" s="1">
        <v>0</v>
      </c>
      <c r="I828" s="79">
        <f t="shared" si="381"/>
        <v>74.806311999999991</v>
      </c>
      <c r="J828" s="79">
        <f t="shared" si="377"/>
        <v>89.290786666666676</v>
      </c>
      <c r="K828" s="79">
        <f t="shared" si="385"/>
        <v>0.68392043333333319</v>
      </c>
      <c r="L828" s="1"/>
    </row>
    <row r="829" spans="1:12" x14ac:dyDescent="0.25">
      <c r="A829">
        <f t="shared" si="367"/>
        <v>2</v>
      </c>
      <c r="B829" s="74">
        <v>818</v>
      </c>
      <c r="C829" s="5">
        <v>44292</v>
      </c>
      <c r="D829" s="2">
        <v>76.605199999999996</v>
      </c>
      <c r="E829" s="2">
        <v>89.995800000000003</v>
      </c>
      <c r="F829" s="2">
        <v>0.69282100000000002</v>
      </c>
      <c r="G829" s="1">
        <v>1</v>
      </c>
      <c r="H829" s="1">
        <v>1</v>
      </c>
      <c r="I829" s="79">
        <f t="shared" si="381"/>
        <v>74.930535999999989</v>
      </c>
      <c r="J829" s="79">
        <f t="shared" si="377"/>
        <v>89.39497333333334</v>
      </c>
      <c r="K829" s="79">
        <f t="shared" si="385"/>
        <v>0.68412039999999985</v>
      </c>
      <c r="L829" s="1"/>
    </row>
    <row r="830" spans="1:12" x14ac:dyDescent="0.25">
      <c r="A830">
        <f t="shared" si="367"/>
        <v>3</v>
      </c>
      <c r="B830" s="74">
        <v>819</v>
      </c>
      <c r="C830" s="5">
        <v>44293</v>
      </c>
      <c r="D830" s="2">
        <v>76.380200000000002</v>
      </c>
      <c r="E830" s="2">
        <v>90.182100000000005</v>
      </c>
      <c r="F830" s="2">
        <v>0.69213199999999997</v>
      </c>
      <c r="G830" s="1">
        <v>1</v>
      </c>
      <c r="H830" s="1">
        <v>1</v>
      </c>
      <c r="I830" s="79">
        <f t="shared" si="381"/>
        <v>75.045419999999993</v>
      </c>
      <c r="J830" s="79">
        <f t="shared" si="377"/>
        <v>89.496626666666671</v>
      </c>
      <c r="K830" s="79">
        <f t="shared" si="385"/>
        <v>0.68429739999999994</v>
      </c>
      <c r="L830" s="1"/>
    </row>
    <row r="831" spans="1:12" x14ac:dyDescent="0.25">
      <c r="A831">
        <f t="shared" si="367"/>
        <v>4</v>
      </c>
      <c r="B831" s="74">
        <v>820</v>
      </c>
      <c r="C831" s="5">
        <v>44294</v>
      </c>
      <c r="D831" s="2">
        <v>77.772999999999996</v>
      </c>
      <c r="E831" s="2">
        <v>92.332099999999997</v>
      </c>
      <c r="F831" s="2">
        <v>0.70763799999999999</v>
      </c>
      <c r="G831" s="1">
        <v>1</v>
      </c>
      <c r="H831" s="1">
        <v>1</v>
      </c>
      <c r="I831" s="79">
        <f t="shared" si="381"/>
        <v>75.216015999999996</v>
      </c>
      <c r="J831" s="79">
        <f t="shared" si="377"/>
        <v>89.667633333333328</v>
      </c>
      <c r="K831" s="79">
        <f t="shared" si="385"/>
        <v>0.68499126666666643</v>
      </c>
      <c r="L831" s="1"/>
    </row>
    <row r="832" spans="1:12" x14ac:dyDescent="0.25">
      <c r="A832">
        <f t="shared" si="367"/>
        <v>5</v>
      </c>
      <c r="B832" s="74">
        <v>821</v>
      </c>
      <c r="C832" s="5">
        <v>44295</v>
      </c>
      <c r="D832" s="2">
        <v>77.101100000000002</v>
      </c>
      <c r="E832" s="2">
        <v>91.619200000000006</v>
      </c>
      <c r="F832" s="2">
        <v>0.704345</v>
      </c>
      <c r="G832" s="1">
        <v>1</v>
      </c>
      <c r="H832" s="1">
        <v>1</v>
      </c>
      <c r="I832" s="79">
        <f t="shared" si="381"/>
        <v>75.359735999999998</v>
      </c>
      <c r="J832" s="79">
        <f t="shared" si="377"/>
        <v>89.772146666666671</v>
      </c>
      <c r="K832" s="79">
        <f t="shared" si="385"/>
        <v>0.68573056666666665</v>
      </c>
      <c r="L832" s="1"/>
    </row>
    <row r="833" spans="1:12" x14ac:dyDescent="0.25">
      <c r="A833">
        <f t="shared" si="367"/>
        <v>6</v>
      </c>
      <c r="B833" s="74">
        <v>822</v>
      </c>
      <c r="C833" s="5">
        <v>44296</v>
      </c>
      <c r="D833" s="2">
        <v>77.165700000000001</v>
      </c>
      <c r="E833" s="2">
        <v>91.780900000000003</v>
      </c>
      <c r="F833" s="2">
        <v>0.70432399999999995</v>
      </c>
      <c r="G833" s="1">
        <v>1</v>
      </c>
      <c r="H833" s="1">
        <v>1</v>
      </c>
      <c r="I833" s="79">
        <f t="shared" si="381"/>
        <v>75.517095999999995</v>
      </c>
      <c r="J833" s="79">
        <f t="shared" si="377"/>
        <v>89.892420000000001</v>
      </c>
      <c r="K833" s="79">
        <f t="shared" si="385"/>
        <v>0.68652546666666658</v>
      </c>
      <c r="L833" s="1"/>
    </row>
    <row r="834" spans="1:12" x14ac:dyDescent="0.25">
      <c r="A834">
        <f t="shared" si="367"/>
        <v>7</v>
      </c>
      <c r="B834" s="74">
        <v>823</v>
      </c>
      <c r="C834" s="5">
        <v>44297</v>
      </c>
      <c r="D834" s="2">
        <f t="shared" ref="D834:D835" si="395">D833</f>
        <v>77.165700000000001</v>
      </c>
      <c r="E834" s="2">
        <f t="shared" ref="E834:E835" si="396">E833</f>
        <v>91.780900000000003</v>
      </c>
      <c r="F834" s="2">
        <f t="shared" ref="F834:F835" si="397">F833</f>
        <v>0.70432399999999995</v>
      </c>
      <c r="G834" s="1">
        <v>1</v>
      </c>
      <c r="H834" s="1">
        <v>0</v>
      </c>
      <c r="I834" s="79">
        <f t="shared" si="381"/>
        <v>75.685248000000001</v>
      </c>
      <c r="J834" s="79">
        <f t="shared" si="377"/>
        <v>90.060639999999992</v>
      </c>
      <c r="K834" s="79">
        <f t="shared" si="385"/>
        <v>0.68742759999999992</v>
      </c>
      <c r="L834" s="1"/>
    </row>
    <row r="835" spans="1:12" x14ac:dyDescent="0.25">
      <c r="A835">
        <f t="shared" si="367"/>
        <v>1</v>
      </c>
      <c r="B835" s="74">
        <v>824</v>
      </c>
      <c r="C835" s="5">
        <v>44298</v>
      </c>
      <c r="D835" s="2">
        <f t="shared" si="395"/>
        <v>77.165700000000001</v>
      </c>
      <c r="E835" s="2">
        <f t="shared" si="396"/>
        <v>91.780900000000003</v>
      </c>
      <c r="F835" s="2">
        <f t="shared" si="397"/>
        <v>0.70432399999999995</v>
      </c>
      <c r="G835" s="1">
        <v>1</v>
      </c>
      <c r="H835" s="1">
        <v>0</v>
      </c>
      <c r="I835" s="79">
        <f t="shared" si="381"/>
        <v>75.847800000000007</v>
      </c>
      <c r="J835" s="79">
        <f t="shared" si="377"/>
        <v>90.228859999999983</v>
      </c>
      <c r="K835" s="79">
        <f t="shared" si="385"/>
        <v>0.68845333333333325</v>
      </c>
      <c r="L835" s="1"/>
    </row>
    <row r="836" spans="1:12" x14ac:dyDescent="0.25">
      <c r="A836">
        <f t="shared" si="367"/>
        <v>2</v>
      </c>
      <c r="B836" s="74">
        <v>825</v>
      </c>
      <c r="C836" s="5">
        <v>44299</v>
      </c>
      <c r="D836" s="2">
        <v>77.510400000000004</v>
      </c>
      <c r="E836" s="2">
        <v>92.066900000000004</v>
      </c>
      <c r="F836" s="2">
        <v>0.70837499999999998</v>
      </c>
      <c r="G836" s="1">
        <v>1</v>
      </c>
      <c r="H836" s="1">
        <v>1</v>
      </c>
      <c r="I836" s="79">
        <f t="shared" si="381"/>
        <v>76.001887999999994</v>
      </c>
      <c r="J836" s="79">
        <f t="shared" si="377"/>
        <v>90.416146666666663</v>
      </c>
      <c r="K836" s="79">
        <f t="shared" si="385"/>
        <v>0.6896140999999999</v>
      </c>
      <c r="L836" s="1"/>
    </row>
    <row r="837" spans="1:12" x14ac:dyDescent="0.25">
      <c r="A837">
        <f t="shared" si="367"/>
        <v>3</v>
      </c>
      <c r="B837" s="74">
        <v>826</v>
      </c>
      <c r="C837" s="5">
        <v>44300</v>
      </c>
      <c r="D837" s="2">
        <v>77.253500000000003</v>
      </c>
      <c r="E837" s="2">
        <v>91.916200000000003</v>
      </c>
      <c r="F837" s="2">
        <v>0.70638199999999995</v>
      </c>
      <c r="G837" s="1">
        <v>1</v>
      </c>
      <c r="H837" s="1">
        <v>1</v>
      </c>
      <c r="I837" s="79">
        <f t="shared" si="381"/>
        <v>76.126468000000017</v>
      </c>
      <c r="J837" s="79">
        <f t="shared" si="377"/>
        <v>90.587293333333335</v>
      </c>
      <c r="K837" s="79">
        <f t="shared" si="385"/>
        <v>0.6907084333333332</v>
      </c>
      <c r="L837" s="1"/>
    </row>
    <row r="838" spans="1:12" x14ac:dyDescent="0.25">
      <c r="A838">
        <f t="shared" ref="A838:A901" si="398">WEEKDAY(C838,2)</f>
        <v>4</v>
      </c>
      <c r="B838" s="74">
        <v>827</v>
      </c>
      <c r="C838" s="5">
        <v>44301</v>
      </c>
      <c r="D838" s="2">
        <v>75.682599999999994</v>
      </c>
      <c r="E838" s="2">
        <v>90.539100000000005</v>
      </c>
      <c r="F838" s="2">
        <v>0.69443100000000002</v>
      </c>
      <c r="G838" s="1">
        <v>1</v>
      </c>
      <c r="H838" s="1">
        <v>1</v>
      </c>
      <c r="I838" s="79">
        <f t="shared" si="381"/>
        <v>76.188212000000007</v>
      </c>
      <c r="J838" s="79">
        <f t="shared" si="377"/>
        <v>90.697759999999988</v>
      </c>
      <c r="K838" s="79">
        <f t="shared" si="385"/>
        <v>0.6914878000000001</v>
      </c>
      <c r="L838" s="1"/>
    </row>
    <row r="839" spans="1:12" x14ac:dyDescent="0.25">
      <c r="A839">
        <f t="shared" si="398"/>
        <v>5</v>
      </c>
      <c r="B839" s="74">
        <v>828</v>
      </c>
      <c r="C839" s="5">
        <v>44302</v>
      </c>
      <c r="D839" s="2">
        <v>76.980800000000002</v>
      </c>
      <c r="E839" s="2">
        <v>92.230699999999999</v>
      </c>
      <c r="F839" s="2">
        <v>0.70712200000000003</v>
      </c>
      <c r="G839" s="1">
        <v>1</v>
      </c>
      <c r="H839" s="1">
        <v>1</v>
      </c>
      <c r="I839" s="79">
        <f t="shared" si="381"/>
        <v>76.301884000000015</v>
      </c>
      <c r="J839" s="79">
        <f t="shared" si="377"/>
        <v>90.930126666666666</v>
      </c>
      <c r="K839" s="79">
        <f t="shared" si="385"/>
        <v>0.69279200000000007</v>
      </c>
      <c r="L839" s="1"/>
    </row>
    <row r="840" spans="1:12" x14ac:dyDescent="0.25">
      <c r="A840">
        <f t="shared" si="398"/>
        <v>6</v>
      </c>
      <c r="B840" s="74">
        <v>829</v>
      </c>
      <c r="C840" s="5">
        <v>44303</v>
      </c>
      <c r="D840" s="2">
        <v>75.5535</v>
      </c>
      <c r="E840" s="2">
        <v>90.4602</v>
      </c>
      <c r="F840" s="2">
        <v>0.69420199999999999</v>
      </c>
      <c r="G840" s="1">
        <v>1</v>
      </c>
      <c r="H840" s="1">
        <v>1</v>
      </c>
      <c r="I840" s="79">
        <f t="shared" si="381"/>
        <v>76.33968400000002</v>
      </c>
      <c r="J840" s="79">
        <f t="shared" si="377"/>
        <v>91.030653333333333</v>
      </c>
      <c r="K840" s="79">
        <f t="shared" si="385"/>
        <v>0.69360746666666662</v>
      </c>
      <c r="L840" s="1"/>
    </row>
    <row r="841" spans="1:12" x14ac:dyDescent="0.25">
      <c r="A841">
        <f t="shared" si="398"/>
        <v>7</v>
      </c>
      <c r="B841" s="74">
        <v>830</v>
      </c>
      <c r="C841" s="5">
        <v>44304</v>
      </c>
      <c r="D841" s="2">
        <f t="shared" ref="D841:D842" si="399">D840</f>
        <v>75.5535</v>
      </c>
      <c r="E841" s="2">
        <f t="shared" ref="E841:E842" si="400">E840</f>
        <v>90.4602</v>
      </c>
      <c r="F841" s="2">
        <f t="shared" ref="F841:F842" si="401">F840</f>
        <v>0.69420199999999999</v>
      </c>
      <c r="G841" s="1">
        <v>1</v>
      </c>
      <c r="H841" s="1">
        <v>0</v>
      </c>
      <c r="I841" s="79">
        <f t="shared" si="381"/>
        <v>76.347484000000009</v>
      </c>
      <c r="J841" s="79">
        <f t="shared" si="377"/>
        <v>91.088559999999987</v>
      </c>
      <c r="K841" s="79">
        <f t="shared" si="385"/>
        <v>0.69425303333333332</v>
      </c>
      <c r="L841" s="1"/>
    </row>
    <row r="842" spans="1:12" x14ac:dyDescent="0.25">
      <c r="A842">
        <f t="shared" si="398"/>
        <v>1</v>
      </c>
      <c r="B842" s="74">
        <v>831</v>
      </c>
      <c r="C842" s="5">
        <v>44305</v>
      </c>
      <c r="D842" s="2">
        <f t="shared" si="399"/>
        <v>75.5535</v>
      </c>
      <c r="E842" s="2">
        <f t="shared" si="400"/>
        <v>90.4602</v>
      </c>
      <c r="F842" s="2">
        <f t="shared" si="401"/>
        <v>0.69420199999999999</v>
      </c>
      <c r="G842" s="1">
        <v>1</v>
      </c>
      <c r="H842" s="1">
        <v>0</v>
      </c>
      <c r="I842" s="79">
        <f t="shared" si="381"/>
        <v>76.323484000000008</v>
      </c>
      <c r="J842" s="79">
        <f t="shared" si="377"/>
        <v>91.146466666666655</v>
      </c>
      <c r="K842" s="79">
        <f t="shared" si="385"/>
        <v>0.69465283333333339</v>
      </c>
      <c r="L842" s="1"/>
    </row>
    <row r="843" spans="1:12" x14ac:dyDescent="0.25">
      <c r="A843">
        <f t="shared" si="398"/>
        <v>2</v>
      </c>
      <c r="B843" s="74">
        <v>832</v>
      </c>
      <c r="C843" s="5">
        <v>44306</v>
      </c>
      <c r="D843" s="2">
        <v>76.249099999999999</v>
      </c>
      <c r="E843" s="2">
        <v>91.475999999999999</v>
      </c>
      <c r="F843" s="2">
        <v>0.70532399999999995</v>
      </c>
      <c r="G843" s="1">
        <v>1</v>
      </c>
      <c r="H843" s="1">
        <v>1</v>
      </c>
      <c r="I843" s="79">
        <f t="shared" si="381"/>
        <v>76.326483999999994</v>
      </c>
      <c r="J843" s="79">
        <f t="shared" si="377"/>
        <v>91.272093333333331</v>
      </c>
      <c r="K843" s="79">
        <f t="shared" si="385"/>
        <v>0.69542336666666671</v>
      </c>
      <c r="L843" s="1"/>
    </row>
    <row r="844" spans="1:12" x14ac:dyDescent="0.25">
      <c r="A844">
        <f t="shared" si="398"/>
        <v>3</v>
      </c>
      <c r="B844" s="74">
        <v>833</v>
      </c>
      <c r="C844" s="5">
        <v>44307</v>
      </c>
      <c r="D844" s="2">
        <v>76.015500000000003</v>
      </c>
      <c r="E844" s="2">
        <v>91.750699999999995</v>
      </c>
      <c r="F844" s="2">
        <v>0.70102399999999998</v>
      </c>
      <c r="G844" s="1">
        <v>1</v>
      </c>
      <c r="H844" s="1">
        <v>1</v>
      </c>
      <c r="I844" s="79">
        <f t="shared" si="381"/>
        <v>76.336799999999997</v>
      </c>
      <c r="J844" s="79">
        <f t="shared" si="377"/>
        <v>91.389086666666657</v>
      </c>
      <c r="K844" s="79">
        <f t="shared" si="385"/>
        <v>0.69605056666666665</v>
      </c>
      <c r="L844" s="1"/>
    </row>
    <row r="845" spans="1:12" x14ac:dyDescent="0.25">
      <c r="A845">
        <f t="shared" si="398"/>
        <v>4</v>
      </c>
      <c r="B845" s="74">
        <v>834</v>
      </c>
      <c r="C845" s="5">
        <v>44308</v>
      </c>
      <c r="D845" s="2">
        <v>76.819800000000001</v>
      </c>
      <c r="E845" s="2">
        <v>92.291300000000007</v>
      </c>
      <c r="F845" s="2">
        <v>0.70994699999999999</v>
      </c>
      <c r="G845" s="1">
        <v>1</v>
      </c>
      <c r="H845" s="1">
        <v>1</v>
      </c>
      <c r="I845" s="79">
        <f t="shared" si="381"/>
        <v>76.379288000000003</v>
      </c>
      <c r="J845" s="79">
        <f t="shared" si="377"/>
        <v>91.529700000000005</v>
      </c>
      <c r="K845" s="79">
        <f t="shared" si="385"/>
        <v>0.69683539999999988</v>
      </c>
      <c r="L845" s="1"/>
    </row>
    <row r="846" spans="1:12" x14ac:dyDescent="0.25">
      <c r="A846">
        <f t="shared" si="398"/>
        <v>5</v>
      </c>
      <c r="B846" s="74">
        <v>835</v>
      </c>
      <c r="C846" s="5">
        <v>44309</v>
      </c>
      <c r="D846" s="2">
        <v>76.421700000000001</v>
      </c>
      <c r="E846" s="2">
        <v>92.042299999999997</v>
      </c>
      <c r="F846" s="2">
        <v>0.70764099999999996</v>
      </c>
      <c r="G846" s="1">
        <v>1</v>
      </c>
      <c r="H846" s="1">
        <v>1</v>
      </c>
      <c r="I846" s="79">
        <f t="shared" si="381"/>
        <v>76.40585200000001</v>
      </c>
      <c r="J846" s="79">
        <f t="shared" si="377"/>
        <v>91.510379999999998</v>
      </c>
      <c r="K846" s="79">
        <f t="shared" si="385"/>
        <v>0.69732823333333327</v>
      </c>
      <c r="L846" s="1"/>
    </row>
    <row r="847" spans="1:12" x14ac:dyDescent="0.25">
      <c r="A847">
        <f t="shared" si="398"/>
        <v>6</v>
      </c>
      <c r="B847" s="74">
        <v>836</v>
      </c>
      <c r="C847" s="5">
        <v>44310</v>
      </c>
      <c r="D847" s="2">
        <v>75.089299999999994</v>
      </c>
      <c r="E847" s="2">
        <v>90.467600000000004</v>
      </c>
      <c r="F847" s="2">
        <v>0.69588300000000003</v>
      </c>
      <c r="G847" s="1">
        <v>1</v>
      </c>
      <c r="H847" s="1">
        <v>1</v>
      </c>
      <c r="I847" s="79">
        <f t="shared" si="381"/>
        <v>76.376276000000018</v>
      </c>
      <c r="J847" s="79">
        <f t="shared" si="377"/>
        <v>91.433606666666677</v>
      </c>
      <c r="K847" s="79">
        <f t="shared" si="385"/>
        <v>0.69716186666666657</v>
      </c>
      <c r="L847" s="1"/>
    </row>
    <row r="848" spans="1:12" x14ac:dyDescent="0.25">
      <c r="A848">
        <f t="shared" si="398"/>
        <v>7</v>
      </c>
      <c r="B848" s="74">
        <v>837</v>
      </c>
      <c r="C848" s="5">
        <v>44311</v>
      </c>
      <c r="D848" s="2">
        <f t="shared" ref="D848:D849" si="402">D847</f>
        <v>75.089299999999994</v>
      </c>
      <c r="E848" s="2">
        <f t="shared" ref="E848:E849" si="403">E847</f>
        <v>90.467600000000004</v>
      </c>
      <c r="F848" s="2">
        <f t="shared" ref="F848:F849" si="404">F847</f>
        <v>0.69588300000000003</v>
      </c>
      <c r="G848" s="1">
        <v>1</v>
      </c>
      <c r="H848" s="1">
        <v>0</v>
      </c>
      <c r="I848" s="79">
        <f t="shared" si="381"/>
        <v>76.351756000000009</v>
      </c>
      <c r="J848" s="79">
        <f t="shared" si="377"/>
        <v>91.346053333333344</v>
      </c>
      <c r="K848" s="79">
        <f t="shared" si="385"/>
        <v>0.69708343333333311</v>
      </c>
      <c r="L848" s="1"/>
    </row>
    <row r="849" spans="1:12" x14ac:dyDescent="0.25">
      <c r="A849">
        <f t="shared" si="398"/>
        <v>1</v>
      </c>
      <c r="B849" s="74">
        <v>838</v>
      </c>
      <c r="C849" s="5">
        <v>44312</v>
      </c>
      <c r="D849" s="2">
        <f t="shared" si="402"/>
        <v>75.089299999999994</v>
      </c>
      <c r="E849" s="2">
        <f t="shared" si="403"/>
        <v>90.467600000000004</v>
      </c>
      <c r="F849" s="2">
        <f t="shared" si="404"/>
        <v>0.69588300000000003</v>
      </c>
      <c r="G849" s="1">
        <v>1</v>
      </c>
      <c r="H849" s="1">
        <v>0</v>
      </c>
      <c r="I849" s="79">
        <f t="shared" si="381"/>
        <v>76.329836000000014</v>
      </c>
      <c r="J849" s="79">
        <f t="shared" si="377"/>
        <v>91.258499999999984</v>
      </c>
      <c r="K849" s="79">
        <f t="shared" si="385"/>
        <v>0.6972020666666664</v>
      </c>
      <c r="L849" s="1"/>
    </row>
    <row r="850" spans="1:12" x14ac:dyDescent="0.25">
      <c r="A850">
        <f t="shared" si="398"/>
        <v>2</v>
      </c>
      <c r="B850" s="74">
        <v>839</v>
      </c>
      <c r="C850" s="5">
        <v>44313</v>
      </c>
      <c r="D850" s="2">
        <v>74.768000000000001</v>
      </c>
      <c r="E850" s="2">
        <v>90.446799999999996</v>
      </c>
      <c r="F850" s="2">
        <v>0.69432099999999997</v>
      </c>
      <c r="G850" s="1">
        <v>1</v>
      </c>
      <c r="H850" s="1">
        <v>1</v>
      </c>
      <c r="I850" s="79">
        <f t="shared" si="381"/>
        <v>76.288264000000012</v>
      </c>
      <c r="J850" s="79">
        <f t="shared" si="377"/>
        <v>91.16955999999999</v>
      </c>
      <c r="K850" s="79">
        <f t="shared" si="385"/>
        <v>0.69726863333333311</v>
      </c>
      <c r="L850" s="1"/>
    </row>
    <row r="851" spans="1:12" x14ac:dyDescent="0.25">
      <c r="A851">
        <f t="shared" si="398"/>
        <v>3</v>
      </c>
      <c r="B851" s="74">
        <v>840</v>
      </c>
      <c r="C851" s="5">
        <v>44314</v>
      </c>
      <c r="D851" s="2">
        <v>74.957800000000006</v>
      </c>
      <c r="E851" s="2">
        <v>90.4666</v>
      </c>
      <c r="F851" s="2">
        <v>0.69177999999999995</v>
      </c>
      <c r="G851" s="1">
        <v>1</v>
      </c>
      <c r="H851" s="1">
        <v>1</v>
      </c>
      <c r="I851" s="79">
        <f t="shared" si="381"/>
        <v>76.243640000000013</v>
      </c>
      <c r="J851" s="79">
        <f t="shared" si="377"/>
        <v>91.062873333333314</v>
      </c>
      <c r="K851" s="79">
        <f t="shared" si="385"/>
        <v>0.69725049999999977</v>
      </c>
      <c r="L851" s="1"/>
    </row>
    <row r="852" spans="1:12" x14ac:dyDescent="0.25">
      <c r="A852">
        <f t="shared" si="398"/>
        <v>4</v>
      </c>
      <c r="B852" s="74">
        <v>841</v>
      </c>
      <c r="C852" s="5">
        <v>44315</v>
      </c>
      <c r="D852" s="2">
        <v>74.938999999999993</v>
      </c>
      <c r="E852" s="2">
        <v>90.428899999999999</v>
      </c>
      <c r="F852" s="2">
        <v>0.68823999999999996</v>
      </c>
      <c r="G852" s="1">
        <v>1</v>
      </c>
      <c r="H852" s="1">
        <v>1</v>
      </c>
      <c r="I852" s="79">
        <f t="shared" si="381"/>
        <v>76.198264000000023</v>
      </c>
      <c r="J852" s="79">
        <f t="shared" si="377"/>
        <v>90.963719999999981</v>
      </c>
      <c r="K852" s="79">
        <f t="shared" si="385"/>
        <v>0.69713903333333316</v>
      </c>
      <c r="L852" s="1"/>
    </row>
    <row r="853" spans="1:12" x14ac:dyDescent="0.25">
      <c r="A853">
        <f t="shared" si="398"/>
        <v>5</v>
      </c>
      <c r="B853" s="74">
        <v>842</v>
      </c>
      <c r="C853" s="5">
        <v>44316</v>
      </c>
      <c r="D853" s="2">
        <v>74.382300000000001</v>
      </c>
      <c r="E853" s="2">
        <v>90.151300000000006</v>
      </c>
      <c r="F853" s="2">
        <v>0.68293899999999996</v>
      </c>
      <c r="G853" s="1">
        <v>1</v>
      </c>
      <c r="H853" s="1">
        <v>1</v>
      </c>
      <c r="I853" s="79">
        <f t="shared" si="381"/>
        <v>76.130620000000022</v>
      </c>
      <c r="J853" s="79">
        <f t="shared" si="377"/>
        <v>90.93786666666665</v>
      </c>
      <c r="K853" s="79">
        <f t="shared" si="385"/>
        <v>0.69702493333333326</v>
      </c>
      <c r="L853" s="1"/>
    </row>
    <row r="854" spans="1:12" x14ac:dyDescent="0.25">
      <c r="A854">
        <f t="shared" si="398"/>
        <v>6</v>
      </c>
      <c r="B854" s="74">
        <v>843</v>
      </c>
      <c r="C854" s="5">
        <v>44317</v>
      </c>
      <c r="D854" s="2">
        <v>74.845100000000002</v>
      </c>
      <c r="E854" s="2">
        <v>90.584999999999994</v>
      </c>
      <c r="F854" s="2">
        <v>0.68762999999999996</v>
      </c>
      <c r="G854" s="1">
        <v>1</v>
      </c>
      <c r="H854" s="1">
        <v>1</v>
      </c>
      <c r="I854" s="79">
        <f t="shared" si="381"/>
        <v>76.060216000000011</v>
      </c>
      <c r="J854" s="79">
        <f t="shared" si="377"/>
        <v>90.828153333333319</v>
      </c>
      <c r="K854" s="79">
        <f t="shared" si="385"/>
        <v>0.69715709999999986</v>
      </c>
      <c r="L854" s="1"/>
    </row>
    <row r="855" spans="1:12" x14ac:dyDescent="0.25">
      <c r="A855">
        <f t="shared" si="398"/>
        <v>7</v>
      </c>
      <c r="B855" s="74">
        <v>844</v>
      </c>
      <c r="C855" s="5">
        <v>44318</v>
      </c>
      <c r="D855" s="2">
        <f t="shared" ref="D855:D857" si="405">D854</f>
        <v>74.845100000000002</v>
      </c>
      <c r="E855" s="2">
        <f t="shared" ref="E855:E857" si="406">E854</f>
        <v>90.584999999999994</v>
      </c>
      <c r="F855" s="2">
        <f t="shared" ref="F855:F857" si="407">F854</f>
        <v>0.68762999999999996</v>
      </c>
      <c r="G855" s="1">
        <v>1</v>
      </c>
      <c r="H855" s="1">
        <v>0</v>
      </c>
      <c r="I855" s="79">
        <f t="shared" si="381"/>
        <v>75.998812000000015</v>
      </c>
      <c r="J855" s="79">
        <f t="shared" si="377"/>
        <v>90.836473333333316</v>
      </c>
      <c r="K855" s="79">
        <f t="shared" si="385"/>
        <v>0.69726073333333327</v>
      </c>
      <c r="L855" s="1"/>
    </row>
    <row r="856" spans="1:12" x14ac:dyDescent="0.25">
      <c r="A856">
        <f t="shared" si="398"/>
        <v>1</v>
      </c>
      <c r="B856" s="74">
        <v>845</v>
      </c>
      <c r="C856" s="5">
        <v>44319</v>
      </c>
      <c r="D856" s="2">
        <f t="shared" si="405"/>
        <v>74.845100000000002</v>
      </c>
      <c r="E856" s="2">
        <f t="shared" si="406"/>
        <v>90.584999999999994</v>
      </c>
      <c r="F856" s="2">
        <f t="shared" si="407"/>
        <v>0.68762999999999996</v>
      </c>
      <c r="G856" s="1">
        <v>1</v>
      </c>
      <c r="H856" s="1">
        <v>0</v>
      </c>
      <c r="I856" s="79">
        <f t="shared" si="381"/>
        <v>75.881696000000019</v>
      </c>
      <c r="J856" s="79">
        <f t="shared" si="377"/>
        <v>90.844793333333342</v>
      </c>
      <c r="K856" s="79">
        <f t="shared" si="385"/>
        <v>0.69723869999999988</v>
      </c>
      <c r="L856" s="1"/>
    </row>
    <row r="857" spans="1:12" x14ac:dyDescent="0.25">
      <c r="A857">
        <f t="shared" si="398"/>
        <v>2</v>
      </c>
      <c r="B857" s="74">
        <v>846</v>
      </c>
      <c r="C857" s="5">
        <v>44320</v>
      </c>
      <c r="D857" s="2">
        <f t="shared" si="405"/>
        <v>74.845100000000002</v>
      </c>
      <c r="E857" s="2">
        <f t="shared" si="406"/>
        <v>90.584999999999994</v>
      </c>
      <c r="F857" s="2">
        <f t="shared" si="407"/>
        <v>0.68762999999999996</v>
      </c>
      <c r="G857" s="1">
        <v>1</v>
      </c>
      <c r="H857" s="1">
        <v>0</v>
      </c>
      <c r="I857" s="79">
        <f t="shared" si="381"/>
        <v>75.791456000000011</v>
      </c>
      <c r="J857" s="79">
        <f t="shared" si="377"/>
        <v>90.853113333333326</v>
      </c>
      <c r="K857" s="79">
        <f t="shared" si="385"/>
        <v>0.6972166666666666</v>
      </c>
      <c r="L857" s="1"/>
    </row>
    <row r="858" spans="1:12" x14ac:dyDescent="0.25">
      <c r="A858">
        <f t="shared" si="398"/>
        <v>3</v>
      </c>
      <c r="B858" s="74">
        <v>847</v>
      </c>
      <c r="C858" s="5">
        <v>44321</v>
      </c>
      <c r="D858" s="2">
        <v>75.256699999999995</v>
      </c>
      <c r="E858" s="2">
        <v>90.450999999999993</v>
      </c>
      <c r="F858" s="2">
        <v>0.68825000000000003</v>
      </c>
      <c r="G858" s="1">
        <v>1</v>
      </c>
      <c r="H858" s="1">
        <v>1</v>
      </c>
      <c r="I858" s="79">
        <f t="shared" si="381"/>
        <v>75.715096000000003</v>
      </c>
      <c r="J858" s="79">
        <f t="shared" si="377"/>
        <v>90.784779999999998</v>
      </c>
      <c r="K858" s="79">
        <f t="shared" si="385"/>
        <v>0.69721529999999987</v>
      </c>
      <c r="L858" s="1"/>
    </row>
    <row r="859" spans="1:12" x14ac:dyDescent="0.25">
      <c r="A859">
        <f t="shared" si="398"/>
        <v>4</v>
      </c>
      <c r="B859" s="74">
        <v>848</v>
      </c>
      <c r="C859" s="5">
        <v>44322</v>
      </c>
      <c r="D859" s="2">
        <v>74.861699999999999</v>
      </c>
      <c r="E859" s="2">
        <v>89.774199999999993</v>
      </c>
      <c r="F859" s="2">
        <v>0.68476300000000001</v>
      </c>
      <c r="G859" s="1">
        <v>1</v>
      </c>
      <c r="H859" s="1">
        <v>1</v>
      </c>
      <c r="I859" s="79">
        <f t="shared" si="381"/>
        <v>75.622935999999996</v>
      </c>
      <c r="J859" s="79">
        <f t="shared" ref="J859:J922" si="408">AVERAGE(E845:E859)</f>
        <v>90.653013333333334</v>
      </c>
      <c r="K859" s="79">
        <f t="shared" si="385"/>
        <v>0.69694669999999981</v>
      </c>
      <c r="L859" s="1"/>
    </row>
    <row r="860" spans="1:12" x14ac:dyDescent="0.25">
      <c r="A860">
        <f t="shared" si="398"/>
        <v>5</v>
      </c>
      <c r="B860" s="74">
        <v>849</v>
      </c>
      <c r="C860" s="5">
        <v>44323</v>
      </c>
      <c r="D860" s="2">
        <v>74.576999999999998</v>
      </c>
      <c r="E860" s="2">
        <v>89.678799999999995</v>
      </c>
      <c r="F860" s="2">
        <v>0.682284</v>
      </c>
      <c r="G860" s="1">
        <v>1</v>
      </c>
      <c r="H860" s="1">
        <v>1</v>
      </c>
      <c r="I860" s="79">
        <f t="shared" si="381"/>
        <v>75.519387999999992</v>
      </c>
      <c r="J860" s="79">
        <f t="shared" si="408"/>
        <v>90.478846666666669</v>
      </c>
      <c r="K860" s="79">
        <f t="shared" si="385"/>
        <v>0.69661843333333306</v>
      </c>
      <c r="L860" s="1"/>
    </row>
    <row r="861" spans="1:12" x14ac:dyDescent="0.25">
      <c r="A861">
        <f t="shared" si="398"/>
        <v>6</v>
      </c>
      <c r="B861" s="74">
        <v>850</v>
      </c>
      <c r="C861" s="5">
        <v>44324</v>
      </c>
      <c r="D861" s="2">
        <v>74.137299999999996</v>
      </c>
      <c r="E861" s="2">
        <v>89.506</v>
      </c>
      <c r="F861" s="2">
        <v>0.67925500000000005</v>
      </c>
      <c r="G861" s="1">
        <v>1</v>
      </c>
      <c r="H861" s="1">
        <v>1</v>
      </c>
      <c r="I861" s="79">
        <f t="shared" si="381"/>
        <v>75.384463999999994</v>
      </c>
      <c r="J861" s="79">
        <f t="shared" si="408"/>
        <v>90.309760000000011</v>
      </c>
      <c r="K861" s="79">
        <f t="shared" si="385"/>
        <v>0.69567233333333311</v>
      </c>
      <c r="L861" s="1"/>
    </row>
    <row r="862" spans="1:12" x14ac:dyDescent="0.25">
      <c r="A862">
        <f t="shared" si="398"/>
        <v>7</v>
      </c>
      <c r="B862" s="74">
        <v>851</v>
      </c>
      <c r="C862" s="5">
        <v>44325</v>
      </c>
      <c r="D862" s="2">
        <f t="shared" ref="D862:D864" si="409">D861</f>
        <v>74.137299999999996</v>
      </c>
      <c r="E862" s="2">
        <f t="shared" ref="E862:E864" si="410">E861</f>
        <v>89.506</v>
      </c>
      <c r="F862" s="2">
        <f t="shared" ref="F862:F864" si="411">F861</f>
        <v>0.67925500000000005</v>
      </c>
      <c r="G862" s="1">
        <v>1</v>
      </c>
      <c r="H862" s="1">
        <v>0</v>
      </c>
      <c r="I862" s="79">
        <f t="shared" si="381"/>
        <v>75.259816000000001</v>
      </c>
      <c r="J862" s="79">
        <f t="shared" si="408"/>
        <v>90.245653333333351</v>
      </c>
      <c r="K862" s="79">
        <f t="shared" si="385"/>
        <v>0.69483600000000001</v>
      </c>
      <c r="L862" s="1"/>
    </row>
    <row r="863" spans="1:12" x14ac:dyDescent="0.25">
      <c r="A863">
        <f t="shared" si="398"/>
        <v>1</v>
      </c>
      <c r="B863" s="74">
        <v>852</v>
      </c>
      <c r="C863" s="5">
        <v>44326</v>
      </c>
      <c r="D863" s="2">
        <f t="shared" si="409"/>
        <v>74.137299999999996</v>
      </c>
      <c r="E863" s="2">
        <f t="shared" si="410"/>
        <v>89.506</v>
      </c>
      <c r="F863" s="2">
        <f t="shared" si="411"/>
        <v>0.67925500000000005</v>
      </c>
      <c r="G863" s="1">
        <v>1</v>
      </c>
      <c r="H863" s="1">
        <v>0</v>
      </c>
      <c r="I863" s="79">
        <f t="shared" si="381"/>
        <v>75.198003999999997</v>
      </c>
      <c r="J863" s="79">
        <f t="shared" si="408"/>
        <v>90.181546666666691</v>
      </c>
      <c r="K863" s="79">
        <f t="shared" si="385"/>
        <v>0.69400036666666687</v>
      </c>
      <c r="L863" s="1"/>
    </row>
    <row r="864" spans="1:12" x14ac:dyDescent="0.25">
      <c r="A864">
        <f t="shared" si="398"/>
        <v>2</v>
      </c>
      <c r="B864" s="74">
        <v>853</v>
      </c>
      <c r="C864" s="5">
        <v>44327</v>
      </c>
      <c r="D864" s="2">
        <f t="shared" si="409"/>
        <v>74.137299999999996</v>
      </c>
      <c r="E864" s="2">
        <f t="shared" si="410"/>
        <v>89.506</v>
      </c>
      <c r="F864" s="2">
        <f t="shared" si="411"/>
        <v>0.67925500000000005</v>
      </c>
      <c r="G864" s="1">
        <v>1</v>
      </c>
      <c r="H864" s="1">
        <v>0</v>
      </c>
      <c r="I864" s="79">
        <f t="shared" si="381"/>
        <v>75.084264000000019</v>
      </c>
      <c r="J864" s="79">
        <f t="shared" si="408"/>
        <v>90.117440000000016</v>
      </c>
      <c r="K864" s="79">
        <f t="shared" si="385"/>
        <v>0.6931647333333335</v>
      </c>
      <c r="L864" s="1"/>
    </row>
    <row r="865" spans="1:12" x14ac:dyDescent="0.25">
      <c r="A865">
        <f t="shared" si="398"/>
        <v>3</v>
      </c>
      <c r="B865" s="74">
        <v>854</v>
      </c>
      <c r="C865" s="5">
        <v>44328</v>
      </c>
      <c r="D865" s="2">
        <v>74.156700000000001</v>
      </c>
      <c r="E865" s="2">
        <v>90.004000000000005</v>
      </c>
      <c r="F865" s="2">
        <v>0.68080499999999999</v>
      </c>
      <c r="G865" s="1">
        <v>1</v>
      </c>
      <c r="H865" s="1">
        <v>1</v>
      </c>
      <c r="I865" s="79">
        <f t="shared" si="381"/>
        <v>75.028392000000011</v>
      </c>
      <c r="J865" s="79">
        <f t="shared" si="408"/>
        <v>90.087919999999997</v>
      </c>
      <c r="K865" s="79">
        <f t="shared" si="385"/>
        <v>0.69238076666666681</v>
      </c>
      <c r="L865" s="1"/>
    </row>
    <row r="866" spans="1:12" x14ac:dyDescent="0.25">
      <c r="A866">
        <f t="shared" si="398"/>
        <v>4</v>
      </c>
      <c r="B866" s="74">
        <v>855</v>
      </c>
      <c r="C866" s="5">
        <v>44329</v>
      </c>
      <c r="D866" s="2">
        <v>74.040000000000006</v>
      </c>
      <c r="E866" s="2">
        <v>89.847499999999997</v>
      </c>
      <c r="F866" s="2">
        <v>0.68076499999999995</v>
      </c>
      <c r="G866" s="1">
        <v>1</v>
      </c>
      <c r="H866" s="1">
        <v>1</v>
      </c>
      <c r="I866" s="79">
        <f t="shared" si="381"/>
        <v>74.967852000000008</v>
      </c>
      <c r="J866" s="79">
        <f t="shared" si="408"/>
        <v>90.046646666666661</v>
      </c>
      <c r="K866" s="79">
        <f t="shared" si="385"/>
        <v>0.69146043333333351</v>
      </c>
      <c r="L866" s="1"/>
    </row>
    <row r="867" spans="1:12" x14ac:dyDescent="0.25">
      <c r="A867">
        <f t="shared" si="398"/>
        <v>5</v>
      </c>
      <c r="B867" s="74">
        <v>856</v>
      </c>
      <c r="C867" s="5">
        <v>44330</v>
      </c>
      <c r="D867" s="2">
        <v>74.3566</v>
      </c>
      <c r="E867" s="2">
        <v>89.934299999999993</v>
      </c>
      <c r="F867" s="2">
        <v>0.67825000000000002</v>
      </c>
      <c r="G867" s="1">
        <v>1</v>
      </c>
      <c r="H867" s="1">
        <v>1</v>
      </c>
      <c r="I867" s="79">
        <f t="shared" si="381"/>
        <v>74.91997600000002</v>
      </c>
      <c r="J867" s="79">
        <f t="shared" si="408"/>
        <v>90.013673333333315</v>
      </c>
      <c r="K867" s="79">
        <f t="shared" si="385"/>
        <v>0.69052270000000016</v>
      </c>
      <c r="L867" s="1"/>
    </row>
    <row r="868" spans="1:12" x14ac:dyDescent="0.25">
      <c r="A868">
        <f t="shared" si="398"/>
        <v>6</v>
      </c>
      <c r="B868" s="74">
        <v>857</v>
      </c>
      <c r="C868" s="5">
        <v>44331</v>
      </c>
      <c r="D868" s="2">
        <v>73.996799999999993</v>
      </c>
      <c r="E868" s="2">
        <v>89.624899999999997</v>
      </c>
      <c r="F868" s="2">
        <v>0.67722300000000002</v>
      </c>
      <c r="G868" s="1">
        <v>1</v>
      </c>
      <c r="H868" s="1">
        <v>1</v>
      </c>
      <c r="I868" s="79">
        <f t="shared" si="381"/>
        <v>74.829884000000007</v>
      </c>
      <c r="J868" s="79">
        <f t="shared" si="408"/>
        <v>89.97857999999998</v>
      </c>
      <c r="K868" s="79">
        <f t="shared" si="385"/>
        <v>0.68994910000000009</v>
      </c>
      <c r="L868" s="1"/>
    </row>
    <row r="869" spans="1:12" x14ac:dyDescent="0.25">
      <c r="A869">
        <f t="shared" si="398"/>
        <v>7</v>
      </c>
      <c r="B869" s="74">
        <v>858</v>
      </c>
      <c r="C869" s="5">
        <v>44332</v>
      </c>
      <c r="D869" s="2">
        <f t="shared" ref="D869:D870" si="412">D868</f>
        <v>73.996799999999993</v>
      </c>
      <c r="E869" s="2">
        <f t="shared" ref="E869:E870" si="413">E868</f>
        <v>89.624899999999997</v>
      </c>
      <c r="F869" s="2">
        <f t="shared" ref="F869:F870" si="414">F868</f>
        <v>0.67722300000000002</v>
      </c>
      <c r="G869" s="1">
        <v>1</v>
      </c>
      <c r="H869" s="1">
        <v>0</v>
      </c>
      <c r="I869" s="79">
        <f t="shared" ref="I869:I932" si="415">AVERAGE(D845:D869)</f>
        <v>74.749135999999993</v>
      </c>
      <c r="J869" s="79">
        <f t="shared" si="408"/>
        <v>89.914573333333323</v>
      </c>
      <c r="K869" s="79">
        <f t="shared" si="385"/>
        <v>0.68895246666666676</v>
      </c>
      <c r="L869" s="1"/>
    </row>
    <row r="870" spans="1:12" x14ac:dyDescent="0.25">
      <c r="A870">
        <f t="shared" si="398"/>
        <v>1</v>
      </c>
      <c r="B870" s="74">
        <v>859</v>
      </c>
      <c r="C870" s="5">
        <v>44333</v>
      </c>
      <c r="D870" s="2">
        <f t="shared" si="412"/>
        <v>73.996799999999993</v>
      </c>
      <c r="E870" s="2">
        <f t="shared" si="413"/>
        <v>89.624899999999997</v>
      </c>
      <c r="F870" s="2">
        <f t="shared" si="414"/>
        <v>0.67722300000000002</v>
      </c>
      <c r="G870" s="1">
        <v>1</v>
      </c>
      <c r="H870" s="1">
        <v>0</v>
      </c>
      <c r="I870" s="79">
        <f t="shared" si="415"/>
        <v>74.636216000000005</v>
      </c>
      <c r="J870" s="79">
        <f t="shared" si="408"/>
        <v>89.850566666666666</v>
      </c>
      <c r="K870" s="79">
        <f t="shared" si="385"/>
        <v>0.68838650000000012</v>
      </c>
      <c r="L870" s="1"/>
    </row>
    <row r="871" spans="1:12" x14ac:dyDescent="0.25">
      <c r="A871">
        <f t="shared" si="398"/>
        <v>2</v>
      </c>
      <c r="B871" s="74">
        <v>860</v>
      </c>
      <c r="C871" s="5">
        <v>44334</v>
      </c>
      <c r="D871" s="2">
        <v>73.853700000000003</v>
      </c>
      <c r="E871" s="2">
        <v>89.6584</v>
      </c>
      <c r="F871" s="2">
        <v>0.675728</v>
      </c>
      <c r="G871" s="1">
        <v>1</v>
      </c>
      <c r="H871" s="1">
        <v>1</v>
      </c>
      <c r="I871" s="79">
        <f t="shared" si="415"/>
        <v>74.533496000000014</v>
      </c>
      <c r="J871" s="79">
        <f t="shared" si="408"/>
        <v>89.788793333333331</v>
      </c>
      <c r="K871" s="79">
        <f t="shared" si="385"/>
        <v>0.68777070000000007</v>
      </c>
      <c r="L871" s="1"/>
    </row>
    <row r="872" spans="1:12" x14ac:dyDescent="0.25">
      <c r="A872">
        <f t="shared" si="398"/>
        <v>3</v>
      </c>
      <c r="B872" s="74">
        <v>861</v>
      </c>
      <c r="C872" s="5">
        <v>44335</v>
      </c>
      <c r="D872" s="2">
        <v>73.699200000000005</v>
      </c>
      <c r="E872" s="2">
        <v>89.905699999999996</v>
      </c>
      <c r="F872" s="2">
        <v>0.67679100000000003</v>
      </c>
      <c r="G872" s="1">
        <v>1</v>
      </c>
      <c r="H872" s="1">
        <v>1</v>
      </c>
      <c r="I872" s="79">
        <f t="shared" si="415"/>
        <v>74.477892000000011</v>
      </c>
      <c r="J872" s="79">
        <f t="shared" si="408"/>
        <v>89.743506666666661</v>
      </c>
      <c r="K872" s="79">
        <f t="shared" si="385"/>
        <v>0.68719033333333346</v>
      </c>
      <c r="L872" s="1"/>
    </row>
    <row r="873" spans="1:12" x14ac:dyDescent="0.25">
      <c r="A873">
        <f t="shared" si="398"/>
        <v>4</v>
      </c>
      <c r="B873" s="74">
        <v>862</v>
      </c>
      <c r="C873" s="5">
        <v>44336</v>
      </c>
      <c r="D873" s="2">
        <v>73.677800000000005</v>
      </c>
      <c r="E873" s="2">
        <v>90.1006</v>
      </c>
      <c r="F873" s="2">
        <v>0.67547800000000002</v>
      </c>
      <c r="G873" s="1">
        <v>1</v>
      </c>
      <c r="H873" s="1">
        <v>1</v>
      </c>
      <c r="I873" s="79">
        <f t="shared" si="415"/>
        <v>74.42143200000001</v>
      </c>
      <c r="J873" s="79">
        <f t="shared" si="408"/>
        <v>89.720146666666651</v>
      </c>
      <c r="K873" s="79">
        <f t="shared" si="385"/>
        <v>0.68619546666666664</v>
      </c>
      <c r="L873" s="1"/>
    </row>
    <row r="874" spans="1:12" x14ac:dyDescent="0.25">
      <c r="A874">
        <f t="shared" si="398"/>
        <v>5</v>
      </c>
      <c r="B874" s="74">
        <v>863</v>
      </c>
      <c r="C874" s="5">
        <v>44337</v>
      </c>
      <c r="D874" s="2">
        <v>73.600700000000003</v>
      </c>
      <c r="E874" s="2">
        <v>89.770799999999994</v>
      </c>
      <c r="F874" s="2">
        <v>0.67554599999999998</v>
      </c>
      <c r="G874" s="1">
        <v>1</v>
      </c>
      <c r="H874" s="1">
        <v>1</v>
      </c>
      <c r="I874" s="79">
        <f t="shared" si="415"/>
        <v>74.361887999999993</v>
      </c>
      <c r="J874" s="79">
        <f t="shared" si="408"/>
        <v>89.719920000000002</v>
      </c>
      <c r="K874" s="79">
        <f t="shared" ref="K874:K937" si="416">AVERAGE((F845:F874))</f>
        <v>0.68534620000000013</v>
      </c>
      <c r="L874" s="1"/>
    </row>
    <row r="875" spans="1:12" x14ac:dyDescent="0.25">
      <c r="A875">
        <f t="shared" si="398"/>
        <v>6</v>
      </c>
      <c r="B875" s="74">
        <v>864</v>
      </c>
      <c r="C875" s="5">
        <v>44338</v>
      </c>
      <c r="D875" s="2">
        <v>73.580299999999994</v>
      </c>
      <c r="E875" s="2">
        <v>89.944599999999994</v>
      </c>
      <c r="F875" s="2">
        <v>0.67719200000000002</v>
      </c>
      <c r="G875" s="1">
        <v>1</v>
      </c>
      <c r="H875" s="1">
        <v>1</v>
      </c>
      <c r="I875" s="79">
        <f t="shared" si="415"/>
        <v>74.314379999999986</v>
      </c>
      <c r="J875" s="79">
        <f t="shared" si="408"/>
        <v>89.737640000000013</v>
      </c>
      <c r="K875" s="79">
        <f t="shared" si="416"/>
        <v>0.68425436666666661</v>
      </c>
      <c r="L875" s="1"/>
    </row>
    <row r="876" spans="1:12" x14ac:dyDescent="0.25">
      <c r="A876">
        <f t="shared" si="398"/>
        <v>7</v>
      </c>
      <c r="B876" s="74">
        <v>865</v>
      </c>
      <c r="C876" s="5">
        <v>44339</v>
      </c>
      <c r="D876" s="2">
        <f t="shared" ref="D876:D877" si="417">D875</f>
        <v>73.580299999999994</v>
      </c>
      <c r="E876" s="2">
        <f t="shared" ref="E876:E877" si="418">E875</f>
        <v>89.944599999999994</v>
      </c>
      <c r="F876" s="2">
        <f t="shared" ref="F876:F877" si="419">F875</f>
        <v>0.67719200000000002</v>
      </c>
      <c r="G876" s="1">
        <v>1</v>
      </c>
      <c r="H876" s="1">
        <v>0</v>
      </c>
      <c r="I876" s="79">
        <f t="shared" si="415"/>
        <v>74.259280000000004</v>
      </c>
      <c r="J876" s="79">
        <f t="shared" si="408"/>
        <v>89.766880000000029</v>
      </c>
      <c r="K876" s="79">
        <f t="shared" si="416"/>
        <v>0.68323939999999994</v>
      </c>
      <c r="L876" s="1"/>
    </row>
    <row r="877" spans="1:12" x14ac:dyDescent="0.25">
      <c r="A877">
        <f t="shared" si="398"/>
        <v>1</v>
      </c>
      <c r="B877" s="74">
        <v>866</v>
      </c>
      <c r="C877" s="5">
        <v>44340</v>
      </c>
      <c r="D877" s="2">
        <f t="shared" si="417"/>
        <v>73.580299999999994</v>
      </c>
      <c r="E877" s="2">
        <f t="shared" si="418"/>
        <v>89.944599999999994</v>
      </c>
      <c r="F877" s="2">
        <f t="shared" si="419"/>
        <v>0.67719200000000002</v>
      </c>
      <c r="G877" s="1">
        <v>1</v>
      </c>
      <c r="H877" s="1">
        <v>0</v>
      </c>
      <c r="I877" s="79">
        <f t="shared" si="415"/>
        <v>74.204931999999985</v>
      </c>
      <c r="J877" s="79">
        <f t="shared" si="408"/>
        <v>89.796120000000016</v>
      </c>
      <c r="K877" s="79">
        <f t="shared" si="416"/>
        <v>0.68261636666666681</v>
      </c>
      <c r="L877" s="1"/>
    </row>
    <row r="878" spans="1:12" x14ac:dyDescent="0.25">
      <c r="A878">
        <f t="shared" si="398"/>
        <v>2</v>
      </c>
      <c r="B878" s="74">
        <v>867</v>
      </c>
      <c r="C878" s="5">
        <v>44341</v>
      </c>
      <c r="D878" s="2">
        <v>73.526600000000002</v>
      </c>
      <c r="E878" s="2">
        <v>89.687700000000007</v>
      </c>
      <c r="F878" s="2">
        <v>0.67591999999999997</v>
      </c>
      <c r="G878" s="1">
        <v>1</v>
      </c>
      <c r="H878" s="1">
        <v>1</v>
      </c>
      <c r="I878" s="79">
        <f t="shared" si="415"/>
        <v>74.170704000000001</v>
      </c>
      <c r="J878" s="79">
        <f t="shared" si="408"/>
        <v>89.808233333333348</v>
      </c>
      <c r="K878" s="79">
        <f t="shared" si="416"/>
        <v>0.68195093333333345</v>
      </c>
      <c r="L878" s="1"/>
    </row>
    <row r="879" spans="1:12" x14ac:dyDescent="0.25">
      <c r="A879">
        <f t="shared" si="398"/>
        <v>3</v>
      </c>
      <c r="B879" s="74">
        <v>868</v>
      </c>
      <c r="C879" s="5">
        <v>44342</v>
      </c>
      <c r="D879" s="2">
        <v>73.396299999999997</v>
      </c>
      <c r="E879" s="2">
        <v>89.954499999999996</v>
      </c>
      <c r="F879" s="2">
        <v>0.67487699999999995</v>
      </c>
      <c r="G879" s="1">
        <v>1</v>
      </c>
      <c r="H879" s="1">
        <v>1</v>
      </c>
      <c r="I879" s="79">
        <f t="shared" si="415"/>
        <v>74.112752</v>
      </c>
      <c r="J879" s="79">
        <f t="shared" si="408"/>
        <v>89.838133333333346</v>
      </c>
      <c r="K879" s="79">
        <f t="shared" si="416"/>
        <v>0.68125073333333341</v>
      </c>
      <c r="L879" s="1"/>
    </row>
    <row r="880" spans="1:12" x14ac:dyDescent="0.25">
      <c r="A880">
        <f t="shared" si="398"/>
        <v>4</v>
      </c>
      <c r="B880" s="74">
        <v>869</v>
      </c>
      <c r="C880" s="5">
        <v>44343</v>
      </c>
      <c r="D880" s="2">
        <v>73.473699999999994</v>
      </c>
      <c r="E880" s="2">
        <v>89.9392</v>
      </c>
      <c r="F880" s="2">
        <v>0.67503100000000005</v>
      </c>
      <c r="G880" s="1">
        <v>1</v>
      </c>
      <c r="H880" s="1">
        <v>1</v>
      </c>
      <c r="I880" s="79">
        <f t="shared" si="415"/>
        <v>74.057896</v>
      </c>
      <c r="J880" s="79">
        <f t="shared" si="408"/>
        <v>89.833813333333353</v>
      </c>
      <c r="K880" s="79">
        <f t="shared" si="416"/>
        <v>0.68060773333333346</v>
      </c>
      <c r="L880" s="1"/>
    </row>
    <row r="881" spans="1:12" x14ac:dyDescent="0.25">
      <c r="A881">
        <f t="shared" si="398"/>
        <v>5</v>
      </c>
      <c r="B881" s="74">
        <v>870</v>
      </c>
      <c r="C881" s="5">
        <v>44344</v>
      </c>
      <c r="D881" s="2">
        <v>73.457999999999998</v>
      </c>
      <c r="E881" s="2">
        <v>89.655500000000004</v>
      </c>
      <c r="F881" s="2">
        <v>0.67352500000000004</v>
      </c>
      <c r="G881" s="1">
        <v>1</v>
      </c>
      <c r="H881" s="1">
        <v>1</v>
      </c>
      <c r="I881" s="79">
        <f t="shared" si="415"/>
        <v>74.002412000000007</v>
      </c>
      <c r="J881" s="79">
        <f t="shared" si="408"/>
        <v>89.821013333333354</v>
      </c>
      <c r="K881" s="79">
        <f t="shared" si="416"/>
        <v>0.67999923333333345</v>
      </c>
      <c r="L881" s="1"/>
    </row>
    <row r="882" spans="1:12" x14ac:dyDescent="0.25">
      <c r="A882">
        <f t="shared" si="398"/>
        <v>6</v>
      </c>
      <c r="B882" s="74">
        <v>871</v>
      </c>
      <c r="C882" s="5">
        <v>44345</v>
      </c>
      <c r="D882" s="2">
        <v>73.587000000000003</v>
      </c>
      <c r="E882" s="2">
        <v>89.673100000000005</v>
      </c>
      <c r="F882" s="2">
        <v>0.66991699999999998</v>
      </c>
      <c r="G882" s="1">
        <v>1</v>
      </c>
      <c r="H882" s="1">
        <v>1</v>
      </c>
      <c r="I882" s="79">
        <f t="shared" si="415"/>
        <v>73.952088000000003</v>
      </c>
      <c r="J882" s="79">
        <f t="shared" si="408"/>
        <v>89.803600000000017</v>
      </c>
      <c r="K882" s="79">
        <f t="shared" si="416"/>
        <v>0.67938846666666686</v>
      </c>
      <c r="L882" s="1"/>
    </row>
    <row r="883" spans="1:12" x14ac:dyDescent="0.25">
      <c r="A883">
        <f t="shared" si="398"/>
        <v>7</v>
      </c>
      <c r="B883" s="74">
        <v>872</v>
      </c>
      <c r="C883" s="5">
        <v>44346</v>
      </c>
      <c r="D883" s="2">
        <f t="shared" ref="D883:D884" si="420">D882</f>
        <v>73.587000000000003</v>
      </c>
      <c r="E883" s="2">
        <f t="shared" ref="E883:E884" si="421">E882</f>
        <v>89.673100000000005</v>
      </c>
      <c r="F883" s="2">
        <f t="shared" ref="F883:F884" si="422">F882</f>
        <v>0.66991699999999998</v>
      </c>
      <c r="G883" s="1">
        <v>1</v>
      </c>
      <c r="H883" s="1">
        <v>0</v>
      </c>
      <c r="I883" s="79">
        <f t="shared" si="415"/>
        <v>73.885299999999987</v>
      </c>
      <c r="J883" s="79">
        <f t="shared" si="408"/>
        <v>89.806813333333352</v>
      </c>
      <c r="K883" s="79">
        <f t="shared" si="416"/>
        <v>0.67895440000000018</v>
      </c>
      <c r="L883" s="1"/>
    </row>
    <row r="884" spans="1:12" x14ac:dyDescent="0.25">
      <c r="A884">
        <f t="shared" si="398"/>
        <v>1</v>
      </c>
      <c r="B884" s="74">
        <v>873</v>
      </c>
      <c r="C884" s="5">
        <v>44347</v>
      </c>
      <c r="D884" s="2">
        <f t="shared" si="420"/>
        <v>73.587000000000003</v>
      </c>
      <c r="E884" s="2">
        <f t="shared" si="421"/>
        <v>89.673100000000005</v>
      </c>
      <c r="F884" s="2">
        <f t="shared" si="422"/>
        <v>0.66991699999999998</v>
      </c>
      <c r="G884" s="1">
        <v>1</v>
      </c>
      <c r="H884" s="1">
        <v>0</v>
      </c>
      <c r="I884" s="79">
        <f t="shared" si="415"/>
        <v>73.834312000000011</v>
      </c>
      <c r="J884" s="79">
        <f t="shared" si="408"/>
        <v>89.810026666666687</v>
      </c>
      <c r="K884" s="79">
        <f t="shared" si="416"/>
        <v>0.67836396666666687</v>
      </c>
      <c r="L884" s="1"/>
    </row>
    <row r="885" spans="1:12" x14ac:dyDescent="0.25">
      <c r="A885">
        <f t="shared" si="398"/>
        <v>2</v>
      </c>
      <c r="B885" s="74">
        <v>874</v>
      </c>
      <c r="C885" s="5">
        <v>44348</v>
      </c>
      <c r="D885" s="2">
        <v>73.296499999999995</v>
      </c>
      <c r="E885" s="2">
        <v>89.377799999999993</v>
      </c>
      <c r="F885" s="2">
        <v>0.66806299999999996</v>
      </c>
      <c r="G885" s="1">
        <v>1</v>
      </c>
      <c r="H885" s="1">
        <v>1</v>
      </c>
      <c r="I885" s="79">
        <f t="shared" si="415"/>
        <v>73.783092000000011</v>
      </c>
      <c r="J885" s="79">
        <f t="shared" si="408"/>
        <v>89.79355333333335</v>
      </c>
      <c r="K885" s="79">
        <f t="shared" si="416"/>
        <v>0.67771173333333357</v>
      </c>
      <c r="L885" s="1"/>
    </row>
    <row r="886" spans="1:12" x14ac:dyDescent="0.25">
      <c r="A886">
        <f t="shared" si="398"/>
        <v>3</v>
      </c>
      <c r="B886" s="74">
        <v>875</v>
      </c>
      <c r="C886" s="5">
        <v>44349</v>
      </c>
      <c r="D886" s="2">
        <v>73.241100000000003</v>
      </c>
      <c r="E886" s="2">
        <v>89.595799999999997</v>
      </c>
      <c r="F886" s="2">
        <v>0.66816699999999996</v>
      </c>
      <c r="G886" s="1">
        <v>1</v>
      </c>
      <c r="H886" s="1">
        <v>1</v>
      </c>
      <c r="I886" s="79">
        <f t="shared" si="415"/>
        <v>73.747243999999995</v>
      </c>
      <c r="J886" s="79">
        <f t="shared" si="408"/>
        <v>89.789380000000008</v>
      </c>
      <c r="K886" s="79">
        <f t="shared" si="416"/>
        <v>0.67706296666666688</v>
      </c>
      <c r="L886" s="1"/>
    </row>
    <row r="887" spans="1:12" x14ac:dyDescent="0.25">
      <c r="A887">
        <f t="shared" si="398"/>
        <v>4</v>
      </c>
      <c r="B887" s="74">
        <v>876</v>
      </c>
      <c r="C887" s="5">
        <v>44350</v>
      </c>
      <c r="D887" s="2">
        <v>73.497900000000001</v>
      </c>
      <c r="E887" s="2">
        <v>89.689499999999995</v>
      </c>
      <c r="F887" s="2">
        <v>0.66940999999999995</v>
      </c>
      <c r="G887" s="1">
        <v>1</v>
      </c>
      <c r="H887" s="1">
        <v>1</v>
      </c>
      <c r="I887" s="79">
        <f t="shared" si="415"/>
        <v>73.721668000000008</v>
      </c>
      <c r="J887" s="79">
        <f t="shared" si="408"/>
        <v>89.774966666666657</v>
      </c>
      <c r="K887" s="79">
        <f t="shared" si="416"/>
        <v>0.67645563333333347</v>
      </c>
      <c r="L887" s="1"/>
    </row>
    <row r="888" spans="1:12" x14ac:dyDescent="0.25">
      <c r="A888">
        <f t="shared" si="398"/>
        <v>5</v>
      </c>
      <c r="B888" s="74">
        <v>877</v>
      </c>
      <c r="C888" s="5">
        <v>44351</v>
      </c>
      <c r="D888" s="2">
        <v>73.263599999999997</v>
      </c>
      <c r="E888" s="2">
        <v>89.264399999999995</v>
      </c>
      <c r="F888" s="2">
        <v>0.66727599999999998</v>
      </c>
      <c r="G888" s="1">
        <v>1</v>
      </c>
      <c r="H888" s="1">
        <v>1</v>
      </c>
      <c r="I888" s="79">
        <f t="shared" si="415"/>
        <v>73.686719999999994</v>
      </c>
      <c r="J888" s="79">
        <f t="shared" si="408"/>
        <v>89.719219999999993</v>
      </c>
      <c r="K888" s="79">
        <f t="shared" si="416"/>
        <v>0.6757565000000002</v>
      </c>
      <c r="L888" s="1"/>
    </row>
    <row r="889" spans="1:12" x14ac:dyDescent="0.25">
      <c r="A889">
        <f t="shared" si="398"/>
        <v>6</v>
      </c>
      <c r="B889" s="74">
        <v>878</v>
      </c>
      <c r="C889" s="5">
        <v>44352</v>
      </c>
      <c r="D889" s="2">
        <v>73.272099999999995</v>
      </c>
      <c r="E889" s="2">
        <v>88.754499999999993</v>
      </c>
      <c r="F889" s="2">
        <v>0.66487099999999999</v>
      </c>
      <c r="G889" s="1">
        <v>1</v>
      </c>
      <c r="H889" s="1">
        <v>1</v>
      </c>
      <c r="I889" s="79">
        <f t="shared" si="415"/>
        <v>73.652112000000002</v>
      </c>
      <c r="J889" s="79">
        <f t="shared" si="408"/>
        <v>89.651466666666664</v>
      </c>
      <c r="K889" s="79">
        <f t="shared" si="416"/>
        <v>0.67509343333333349</v>
      </c>
      <c r="L889" s="1"/>
    </row>
    <row r="890" spans="1:12" x14ac:dyDescent="0.25">
      <c r="A890">
        <f t="shared" si="398"/>
        <v>7</v>
      </c>
      <c r="B890" s="74">
        <v>879</v>
      </c>
      <c r="C890" s="5">
        <v>44353</v>
      </c>
      <c r="D890" s="2">
        <f t="shared" ref="D890:D891" si="423">D889</f>
        <v>73.272099999999995</v>
      </c>
      <c r="E890" s="2">
        <f t="shared" ref="E890:E891" si="424">E889</f>
        <v>88.754499999999993</v>
      </c>
      <c r="F890" s="2">
        <f t="shared" ref="F890:F891" si="425">F889</f>
        <v>0.66487099999999999</v>
      </c>
      <c r="G890" s="1">
        <v>1</v>
      </c>
      <c r="H890" s="1">
        <v>0</v>
      </c>
      <c r="I890" s="79">
        <f t="shared" si="415"/>
        <v>73.616727999999995</v>
      </c>
      <c r="J890" s="79">
        <f t="shared" si="408"/>
        <v>89.572126666666662</v>
      </c>
      <c r="K890" s="79">
        <f t="shared" si="416"/>
        <v>0.67451300000000025</v>
      </c>
      <c r="L890" s="1"/>
    </row>
    <row r="891" spans="1:12" x14ac:dyDescent="0.25">
      <c r="A891">
        <f t="shared" si="398"/>
        <v>1</v>
      </c>
      <c r="B891" s="74">
        <v>880</v>
      </c>
      <c r="C891" s="5">
        <v>44354</v>
      </c>
      <c r="D891" s="2">
        <f t="shared" si="423"/>
        <v>73.272099999999995</v>
      </c>
      <c r="E891" s="2">
        <f t="shared" si="424"/>
        <v>88.754499999999993</v>
      </c>
      <c r="F891" s="2">
        <f t="shared" si="425"/>
        <v>0.66487099999999999</v>
      </c>
      <c r="G891" s="1">
        <v>1</v>
      </c>
      <c r="H891" s="1">
        <v>0</v>
      </c>
      <c r="I891" s="79">
        <f t="shared" si="415"/>
        <v>73.586011999999982</v>
      </c>
      <c r="J891" s="79">
        <f t="shared" si="408"/>
        <v>89.49278666666666</v>
      </c>
      <c r="K891" s="79">
        <f t="shared" si="416"/>
        <v>0.67403353333333338</v>
      </c>
      <c r="L891" s="1"/>
    </row>
    <row r="892" spans="1:12" x14ac:dyDescent="0.25">
      <c r="A892">
        <f t="shared" si="398"/>
        <v>2</v>
      </c>
      <c r="B892" s="74">
        <v>881</v>
      </c>
      <c r="C892" s="5">
        <v>44355</v>
      </c>
      <c r="D892" s="2">
        <v>72.929400000000001</v>
      </c>
      <c r="E892" s="2">
        <v>88.653000000000006</v>
      </c>
      <c r="F892" s="2">
        <v>0.66623500000000002</v>
      </c>
      <c r="G892" s="1">
        <v>1</v>
      </c>
      <c r="H892" s="1">
        <v>1</v>
      </c>
      <c r="I892" s="79">
        <f t="shared" si="415"/>
        <v>73.528923999999975</v>
      </c>
      <c r="J892" s="79">
        <f t="shared" si="408"/>
        <v>89.406680000000009</v>
      </c>
      <c r="K892" s="79">
        <f t="shared" si="416"/>
        <v>0.67359953333333356</v>
      </c>
      <c r="L892" s="1"/>
    </row>
    <row r="893" spans="1:12" x14ac:dyDescent="0.25">
      <c r="A893">
        <f t="shared" si="398"/>
        <v>3</v>
      </c>
      <c r="B893" s="74">
        <v>882</v>
      </c>
      <c r="C893" s="5">
        <v>44356</v>
      </c>
      <c r="D893" s="2">
        <v>72.825599999999994</v>
      </c>
      <c r="E893" s="2">
        <v>88.643299999999996</v>
      </c>
      <c r="F893" s="2">
        <v>0.66498299999999999</v>
      </c>
      <c r="G893" s="1">
        <v>1</v>
      </c>
      <c r="H893" s="1">
        <v>1</v>
      </c>
      <c r="I893" s="79">
        <f t="shared" si="415"/>
        <v>73.482075999999978</v>
      </c>
      <c r="J893" s="79">
        <f t="shared" si="408"/>
        <v>89.33705333333333</v>
      </c>
      <c r="K893" s="79">
        <f t="shared" si="416"/>
        <v>0.67312380000000027</v>
      </c>
      <c r="L893" s="1"/>
    </row>
    <row r="894" spans="1:12" x14ac:dyDescent="0.25">
      <c r="A894">
        <f t="shared" si="398"/>
        <v>4</v>
      </c>
      <c r="B894" s="74">
        <v>883</v>
      </c>
      <c r="C894" s="5">
        <v>44357</v>
      </c>
      <c r="D894" s="2">
        <v>72.082899999999995</v>
      </c>
      <c r="E894" s="2">
        <v>87.811400000000006</v>
      </c>
      <c r="F894" s="2">
        <v>0.65862200000000004</v>
      </c>
      <c r="G894" s="1">
        <v>1</v>
      </c>
      <c r="H894" s="1">
        <v>1</v>
      </c>
      <c r="I894" s="79">
        <f t="shared" si="415"/>
        <v>73.405519999999981</v>
      </c>
      <c r="J894" s="79">
        <f t="shared" si="408"/>
        <v>89.194179999999989</v>
      </c>
      <c r="K894" s="79">
        <f t="shared" si="416"/>
        <v>0.67243603333333346</v>
      </c>
      <c r="L894" s="1"/>
    </row>
    <row r="895" spans="1:12" x14ac:dyDescent="0.25">
      <c r="A895">
        <f t="shared" si="398"/>
        <v>5</v>
      </c>
      <c r="B895" s="74">
        <v>884</v>
      </c>
      <c r="C895" s="5">
        <v>44358</v>
      </c>
      <c r="D895" s="2">
        <v>72.197400000000002</v>
      </c>
      <c r="E895" s="2">
        <v>87.8065</v>
      </c>
      <c r="F895" s="2">
        <v>0.659277</v>
      </c>
      <c r="G895" s="1">
        <v>1</v>
      </c>
      <c r="H895" s="1">
        <v>1</v>
      </c>
      <c r="I895" s="79">
        <f t="shared" si="415"/>
        <v>73.333543999999989</v>
      </c>
      <c r="J895" s="79">
        <f t="shared" si="408"/>
        <v>89.051999999999992</v>
      </c>
      <c r="K895" s="79">
        <f t="shared" si="416"/>
        <v>0.67171843333333348</v>
      </c>
      <c r="L895" s="1"/>
    </row>
    <row r="896" spans="1:12" x14ac:dyDescent="0.25">
      <c r="A896">
        <f t="shared" si="398"/>
        <v>6</v>
      </c>
      <c r="B896" s="74">
        <v>885</v>
      </c>
      <c r="C896" s="5">
        <v>44359</v>
      </c>
      <c r="D896" s="2">
        <v>71.679699999999997</v>
      </c>
      <c r="E896" s="2">
        <v>87.327399999999997</v>
      </c>
      <c r="F896" s="2">
        <v>0.65422100000000005</v>
      </c>
      <c r="G896" s="1">
        <v>1</v>
      </c>
      <c r="H896" s="1">
        <v>1</v>
      </c>
      <c r="I896" s="79">
        <f t="shared" si="415"/>
        <v>73.24658399999997</v>
      </c>
      <c r="J896" s="79">
        <f t="shared" si="408"/>
        <v>88.896793333333335</v>
      </c>
      <c r="K896" s="79">
        <f t="shared" si="416"/>
        <v>0.67083363333333346</v>
      </c>
      <c r="L896" s="1"/>
    </row>
    <row r="897" spans="1:12" x14ac:dyDescent="0.25">
      <c r="A897">
        <f t="shared" si="398"/>
        <v>7</v>
      </c>
      <c r="B897" s="74">
        <v>886</v>
      </c>
      <c r="C897" s="5">
        <v>44360</v>
      </c>
      <c r="D897" s="2">
        <f t="shared" ref="D897:D899" si="426">D896</f>
        <v>71.679699999999997</v>
      </c>
      <c r="E897" s="2">
        <f t="shared" ref="E897:E899" si="427">E896</f>
        <v>87.327399999999997</v>
      </c>
      <c r="F897" s="2">
        <f t="shared" ref="F897:F899" si="428">F896</f>
        <v>0.65422100000000005</v>
      </c>
      <c r="G897" s="1">
        <v>1</v>
      </c>
      <c r="H897" s="1">
        <v>0</v>
      </c>
      <c r="I897" s="79">
        <f t="shared" si="415"/>
        <v>73.165803999999994</v>
      </c>
      <c r="J897" s="79">
        <f t="shared" si="408"/>
        <v>88.740413333333308</v>
      </c>
      <c r="K897" s="79">
        <f t="shared" si="416"/>
        <v>0.6700326666666665</v>
      </c>
      <c r="L897" s="1"/>
    </row>
    <row r="898" spans="1:12" x14ac:dyDescent="0.25">
      <c r="A898">
        <f t="shared" si="398"/>
        <v>1</v>
      </c>
      <c r="B898" s="74">
        <v>887</v>
      </c>
      <c r="C898" s="5">
        <v>44361</v>
      </c>
      <c r="D898" s="2">
        <f t="shared" si="426"/>
        <v>71.679699999999997</v>
      </c>
      <c r="E898" s="2">
        <f t="shared" si="427"/>
        <v>87.327399999999997</v>
      </c>
      <c r="F898" s="2">
        <f t="shared" si="428"/>
        <v>0.65422100000000005</v>
      </c>
      <c r="G898" s="1">
        <v>1</v>
      </c>
      <c r="H898" s="1">
        <v>0</v>
      </c>
      <c r="I898" s="79">
        <f t="shared" si="415"/>
        <v>73.085879999999975</v>
      </c>
      <c r="J898" s="79">
        <f t="shared" si="408"/>
        <v>88.584033333333309</v>
      </c>
      <c r="K898" s="79">
        <f t="shared" si="416"/>
        <v>0.66926593333333317</v>
      </c>
      <c r="L898" s="1"/>
    </row>
    <row r="899" spans="1:12" x14ac:dyDescent="0.25">
      <c r="A899">
        <f t="shared" si="398"/>
        <v>2</v>
      </c>
      <c r="B899" s="74">
        <v>888</v>
      </c>
      <c r="C899" s="5">
        <v>44362</v>
      </c>
      <c r="D899" s="2">
        <f t="shared" si="426"/>
        <v>71.679699999999997</v>
      </c>
      <c r="E899" s="2">
        <f t="shared" si="427"/>
        <v>87.327399999999997</v>
      </c>
      <c r="F899" s="2">
        <f t="shared" si="428"/>
        <v>0.65422100000000005</v>
      </c>
      <c r="G899" s="1">
        <v>1</v>
      </c>
      <c r="H899" s="1">
        <v>0</v>
      </c>
      <c r="I899" s="79">
        <f t="shared" si="415"/>
        <v>73.00903999999997</v>
      </c>
      <c r="J899" s="79">
        <f t="shared" si="408"/>
        <v>88.427653333333325</v>
      </c>
      <c r="K899" s="79">
        <f t="shared" si="416"/>
        <v>0.66849919999999985</v>
      </c>
      <c r="L899" s="1"/>
    </row>
    <row r="900" spans="1:12" x14ac:dyDescent="0.25">
      <c r="A900">
        <f t="shared" si="398"/>
        <v>3</v>
      </c>
      <c r="B900" s="74">
        <v>889</v>
      </c>
      <c r="C900" s="5">
        <v>44363</v>
      </c>
      <c r="D900" s="2">
        <v>71.831800000000001</v>
      </c>
      <c r="E900" s="2">
        <v>87.210999999999999</v>
      </c>
      <c r="F900" s="2">
        <v>0.65263099999999996</v>
      </c>
      <c r="G900" s="1">
        <v>1</v>
      </c>
      <c r="H900" s="1">
        <v>1</v>
      </c>
      <c r="I900" s="79">
        <f t="shared" si="415"/>
        <v>72.939099999999968</v>
      </c>
      <c r="J900" s="79">
        <f t="shared" si="408"/>
        <v>88.283199999999994</v>
      </c>
      <c r="K900" s="79">
        <f t="shared" si="416"/>
        <v>0.66767946666666644</v>
      </c>
      <c r="L900" s="1"/>
    </row>
    <row r="901" spans="1:12" x14ac:dyDescent="0.25">
      <c r="A901">
        <f t="shared" si="398"/>
        <v>4</v>
      </c>
      <c r="B901" s="74">
        <v>890</v>
      </c>
      <c r="C901" s="5">
        <v>44364</v>
      </c>
      <c r="D901" s="2">
        <v>72.032300000000006</v>
      </c>
      <c r="E901" s="2">
        <v>87.3536</v>
      </c>
      <c r="F901" s="2">
        <v>0.65528600000000004</v>
      </c>
      <c r="G901" s="1">
        <v>1</v>
      </c>
      <c r="H901" s="1">
        <v>1</v>
      </c>
      <c r="I901" s="79">
        <f t="shared" si="415"/>
        <v>72.877179999999981</v>
      </c>
      <c r="J901" s="79">
        <f t="shared" si="408"/>
        <v>88.133719999999997</v>
      </c>
      <c r="K901" s="79">
        <f t="shared" si="416"/>
        <v>0.6669980666666665</v>
      </c>
      <c r="L901" s="1"/>
    </row>
    <row r="902" spans="1:12" x14ac:dyDescent="0.25">
      <c r="A902">
        <f t="shared" ref="A902:A965" si="429">WEEKDAY(C902,2)</f>
        <v>5</v>
      </c>
      <c r="B902" s="74">
        <v>891</v>
      </c>
      <c r="C902" s="5">
        <v>44365</v>
      </c>
      <c r="D902" s="2">
        <v>72.504800000000003</v>
      </c>
      <c r="E902" s="2">
        <v>86.7012</v>
      </c>
      <c r="F902" s="2">
        <v>0.65549999999999997</v>
      </c>
      <c r="G902" s="1">
        <v>1</v>
      </c>
      <c r="H902" s="1">
        <v>1</v>
      </c>
      <c r="I902" s="79">
        <f t="shared" si="415"/>
        <v>72.834159999999969</v>
      </c>
      <c r="J902" s="79">
        <f t="shared" si="408"/>
        <v>87.9345</v>
      </c>
      <c r="K902" s="79">
        <f t="shared" si="416"/>
        <v>0.66628836666666658</v>
      </c>
      <c r="L902" s="1"/>
    </row>
    <row r="903" spans="1:12" x14ac:dyDescent="0.25">
      <c r="A903">
        <f t="shared" si="429"/>
        <v>6</v>
      </c>
      <c r="B903" s="74">
        <v>892</v>
      </c>
      <c r="C903" s="5">
        <v>44366</v>
      </c>
      <c r="D903" s="2">
        <v>72.221599999999995</v>
      </c>
      <c r="E903" s="2">
        <v>85.994299999999996</v>
      </c>
      <c r="F903" s="2">
        <v>0.65629199999999999</v>
      </c>
      <c r="G903" s="1">
        <v>1</v>
      </c>
      <c r="H903" s="1">
        <v>1</v>
      </c>
      <c r="I903" s="79">
        <f t="shared" si="415"/>
        <v>72.781959999999984</v>
      </c>
      <c r="J903" s="79">
        <f t="shared" si="408"/>
        <v>87.716493333333332</v>
      </c>
      <c r="K903" s="79">
        <f t="shared" si="416"/>
        <v>0.66564883333333325</v>
      </c>
      <c r="L903" s="1"/>
    </row>
    <row r="904" spans="1:12" x14ac:dyDescent="0.25">
      <c r="A904">
        <f t="shared" si="429"/>
        <v>7</v>
      </c>
      <c r="B904" s="74">
        <v>893</v>
      </c>
      <c r="C904" s="5">
        <v>44367</v>
      </c>
      <c r="D904" s="2">
        <f t="shared" ref="D904:D905" si="430">D903</f>
        <v>72.221599999999995</v>
      </c>
      <c r="E904" s="2">
        <f t="shared" ref="E904:E905" si="431">E903</f>
        <v>85.994299999999996</v>
      </c>
      <c r="F904" s="2">
        <f t="shared" ref="F904:F905" si="432">F903</f>
        <v>0.65629199999999999</v>
      </c>
      <c r="G904" s="1">
        <v>1</v>
      </c>
      <c r="H904" s="1">
        <v>0</v>
      </c>
      <c r="I904" s="79">
        <f t="shared" si="415"/>
        <v>72.734971999999985</v>
      </c>
      <c r="J904" s="79">
        <f t="shared" si="408"/>
        <v>87.532480000000007</v>
      </c>
      <c r="K904" s="79">
        <f t="shared" si="416"/>
        <v>0.66500703333333322</v>
      </c>
      <c r="L904" s="1"/>
    </row>
    <row r="905" spans="1:12" x14ac:dyDescent="0.25">
      <c r="A905">
        <f t="shared" si="429"/>
        <v>1</v>
      </c>
      <c r="B905" s="74">
        <v>894</v>
      </c>
      <c r="C905" s="5">
        <v>44368</v>
      </c>
      <c r="D905" s="2">
        <f t="shared" si="430"/>
        <v>72.221599999999995</v>
      </c>
      <c r="E905" s="2">
        <f t="shared" si="431"/>
        <v>85.994299999999996</v>
      </c>
      <c r="F905" s="2">
        <f t="shared" si="432"/>
        <v>0.65629199999999999</v>
      </c>
      <c r="G905" s="1">
        <v>1</v>
      </c>
      <c r="H905" s="1">
        <v>0</v>
      </c>
      <c r="I905" s="79">
        <f t="shared" si="415"/>
        <v>72.684888000000001</v>
      </c>
      <c r="J905" s="79">
        <f t="shared" si="408"/>
        <v>87.348466666666681</v>
      </c>
      <c r="K905" s="79">
        <f t="shared" si="416"/>
        <v>0.66431036666666665</v>
      </c>
      <c r="L905" s="1"/>
    </row>
    <row r="906" spans="1:12" x14ac:dyDescent="0.25">
      <c r="A906">
        <f t="shared" si="429"/>
        <v>2</v>
      </c>
      <c r="B906" s="74">
        <v>895</v>
      </c>
      <c r="C906" s="5">
        <v>44369</v>
      </c>
      <c r="D906" s="2">
        <v>73.198700000000002</v>
      </c>
      <c r="E906" s="2">
        <v>86.894199999999998</v>
      </c>
      <c r="F906" s="2">
        <v>0.66535200000000005</v>
      </c>
      <c r="G906" s="1">
        <v>1</v>
      </c>
      <c r="H906" s="1">
        <v>1</v>
      </c>
      <c r="I906" s="79">
        <f t="shared" si="415"/>
        <v>72.674515999999997</v>
      </c>
      <c r="J906" s="79">
        <f t="shared" si="408"/>
        <v>87.22444666666668</v>
      </c>
      <c r="K906" s="79">
        <f t="shared" si="416"/>
        <v>0.66391569999999989</v>
      </c>
      <c r="L906" s="1"/>
    </row>
    <row r="907" spans="1:12" x14ac:dyDescent="0.25">
      <c r="A907">
        <f t="shared" si="429"/>
        <v>3</v>
      </c>
      <c r="B907" s="74">
        <v>896</v>
      </c>
      <c r="C907" s="5">
        <v>44370</v>
      </c>
      <c r="D907" s="2">
        <v>73.1661</v>
      </c>
      <c r="E907" s="2">
        <v>87.067700000000002</v>
      </c>
      <c r="F907" s="2">
        <v>0.66234599999999999</v>
      </c>
      <c r="G907" s="1">
        <v>1</v>
      </c>
      <c r="H907" s="1">
        <v>1</v>
      </c>
      <c r="I907" s="79">
        <f t="shared" si="415"/>
        <v>72.657679999999999</v>
      </c>
      <c r="J907" s="79">
        <f t="shared" si="408"/>
        <v>87.118760000000009</v>
      </c>
      <c r="K907" s="79">
        <f t="shared" si="416"/>
        <v>0.66342083333333324</v>
      </c>
      <c r="L907" s="1"/>
    </row>
    <row r="908" spans="1:12" x14ac:dyDescent="0.25">
      <c r="A908">
        <f t="shared" si="429"/>
        <v>4</v>
      </c>
      <c r="B908" s="74">
        <v>897</v>
      </c>
      <c r="C908" s="5">
        <v>44371</v>
      </c>
      <c r="D908" s="2">
        <v>72.667100000000005</v>
      </c>
      <c r="E908" s="2">
        <v>86.713700000000003</v>
      </c>
      <c r="F908" s="2">
        <v>0.65536700000000003</v>
      </c>
      <c r="G908" s="1">
        <v>1</v>
      </c>
      <c r="H908" s="1">
        <v>1</v>
      </c>
      <c r="I908" s="79">
        <f t="shared" si="415"/>
        <v>72.620884000000004</v>
      </c>
      <c r="J908" s="79">
        <f t="shared" si="408"/>
        <v>86.99011999999999</v>
      </c>
      <c r="K908" s="79">
        <f t="shared" si="416"/>
        <v>0.66273573333333313</v>
      </c>
      <c r="L908" s="1"/>
    </row>
    <row r="909" spans="1:12" x14ac:dyDescent="0.25">
      <c r="A909">
        <f t="shared" si="429"/>
        <v>5</v>
      </c>
      <c r="B909" s="74">
        <v>898</v>
      </c>
      <c r="C909" s="5">
        <v>44372</v>
      </c>
      <c r="D909" s="2">
        <v>72.325999999999993</v>
      </c>
      <c r="E909" s="2">
        <v>86.328299999999999</v>
      </c>
      <c r="F909" s="2">
        <v>0.65243799999999996</v>
      </c>
      <c r="G909" s="1">
        <v>1</v>
      </c>
      <c r="H909" s="1">
        <v>1</v>
      </c>
      <c r="I909" s="79">
        <f t="shared" si="415"/>
        <v>72.570444000000009</v>
      </c>
      <c r="J909" s="79">
        <f t="shared" si="408"/>
        <v>86.891246666666646</v>
      </c>
      <c r="K909" s="79">
        <f t="shared" si="416"/>
        <v>0.66198776666666659</v>
      </c>
      <c r="L909" s="1"/>
    </row>
    <row r="910" spans="1:12" x14ac:dyDescent="0.25">
      <c r="A910">
        <f t="shared" si="429"/>
        <v>6</v>
      </c>
      <c r="B910" s="74">
        <v>899</v>
      </c>
      <c r="C910" s="5">
        <v>44373</v>
      </c>
      <c r="D910" s="2">
        <v>72.169399999999996</v>
      </c>
      <c r="E910" s="2">
        <v>86.191900000000004</v>
      </c>
      <c r="F910" s="2">
        <v>0.65170099999999997</v>
      </c>
      <c r="G910" s="1">
        <v>1</v>
      </c>
      <c r="H910" s="1">
        <v>1</v>
      </c>
      <c r="I910" s="79">
        <f t="shared" si="415"/>
        <v>72.525360000000006</v>
      </c>
      <c r="J910" s="79">
        <f t="shared" si="408"/>
        <v>86.783606666666643</v>
      </c>
      <c r="K910" s="79">
        <f t="shared" si="416"/>
        <v>0.6612100999999998</v>
      </c>
      <c r="L910" s="1"/>
    </row>
    <row r="911" spans="1:12" x14ac:dyDescent="0.25">
      <c r="A911">
        <f t="shared" si="429"/>
        <v>7</v>
      </c>
      <c r="B911" s="74">
        <v>900</v>
      </c>
      <c r="C911" s="5">
        <v>44374</v>
      </c>
      <c r="D911" s="2">
        <f t="shared" ref="D911:D912" si="433">D910</f>
        <v>72.169399999999996</v>
      </c>
      <c r="E911" s="2">
        <f t="shared" ref="E911:E912" si="434">E910</f>
        <v>86.191900000000004</v>
      </c>
      <c r="F911" s="2">
        <f t="shared" ref="F911:F912" si="435">F910</f>
        <v>0.65170099999999997</v>
      </c>
      <c r="G911" s="1">
        <v>1</v>
      </c>
      <c r="H911" s="1">
        <v>0</v>
      </c>
      <c r="I911" s="79">
        <f t="shared" si="415"/>
        <v>72.482492000000008</v>
      </c>
      <c r="J911" s="79">
        <f t="shared" si="408"/>
        <v>86.707906666666659</v>
      </c>
      <c r="K911" s="79">
        <f t="shared" si="416"/>
        <v>0.66048263333333312</v>
      </c>
      <c r="L911" s="1"/>
    </row>
    <row r="912" spans="1:12" x14ac:dyDescent="0.25">
      <c r="A912">
        <f t="shared" si="429"/>
        <v>1</v>
      </c>
      <c r="B912" s="74">
        <v>901</v>
      </c>
      <c r="C912" s="5">
        <v>44375</v>
      </c>
      <c r="D912" s="2">
        <f t="shared" si="433"/>
        <v>72.169399999999996</v>
      </c>
      <c r="E912" s="2">
        <f t="shared" si="434"/>
        <v>86.191900000000004</v>
      </c>
      <c r="F912" s="2">
        <f t="shared" si="435"/>
        <v>0.65170099999999997</v>
      </c>
      <c r="G912" s="1">
        <v>1</v>
      </c>
      <c r="H912" s="1">
        <v>0</v>
      </c>
      <c r="I912" s="79">
        <f t="shared" si="415"/>
        <v>72.429352000000009</v>
      </c>
      <c r="J912" s="79">
        <f t="shared" si="408"/>
        <v>86.632206666666647</v>
      </c>
      <c r="K912" s="79">
        <f t="shared" si="416"/>
        <v>0.65987543333333321</v>
      </c>
      <c r="L912" s="1"/>
    </row>
    <row r="913" spans="1:12" x14ac:dyDescent="0.25">
      <c r="A913">
        <f t="shared" si="429"/>
        <v>2</v>
      </c>
      <c r="B913" s="74">
        <v>902</v>
      </c>
      <c r="C913" s="5">
        <v>44376</v>
      </c>
      <c r="D913" s="2">
        <v>72.177700000000002</v>
      </c>
      <c r="E913" s="2">
        <v>86.165700000000001</v>
      </c>
      <c r="F913" s="2">
        <v>0.65198199999999995</v>
      </c>
      <c r="G913" s="1">
        <v>1</v>
      </c>
      <c r="H913" s="1">
        <v>1</v>
      </c>
      <c r="I913" s="79">
        <f t="shared" si="415"/>
        <v>72.385915999999995</v>
      </c>
      <c r="J913" s="79">
        <f t="shared" si="408"/>
        <v>86.554760000000002</v>
      </c>
      <c r="K913" s="79">
        <f t="shared" si="416"/>
        <v>0.65927759999999991</v>
      </c>
      <c r="L913" s="1"/>
    </row>
    <row r="914" spans="1:12" x14ac:dyDescent="0.25">
      <c r="A914">
        <f t="shared" si="429"/>
        <v>3</v>
      </c>
      <c r="B914" s="74">
        <v>903</v>
      </c>
      <c r="C914" s="5">
        <v>44377</v>
      </c>
      <c r="D914" s="2">
        <v>72.372299999999996</v>
      </c>
      <c r="E914" s="2">
        <v>86.202600000000004</v>
      </c>
      <c r="F914" s="2">
        <v>0.65353399999999995</v>
      </c>
      <c r="G914" s="1">
        <v>1</v>
      </c>
      <c r="H914" s="1">
        <v>1</v>
      </c>
      <c r="I914" s="79">
        <f t="shared" si="415"/>
        <v>72.349923999999987</v>
      </c>
      <c r="J914" s="79">
        <f t="shared" si="408"/>
        <v>86.479773333333327</v>
      </c>
      <c r="K914" s="79">
        <f t="shared" si="416"/>
        <v>0.65873149999999991</v>
      </c>
      <c r="L914" s="1"/>
    </row>
    <row r="915" spans="1:12" x14ac:dyDescent="0.25">
      <c r="A915">
        <f t="shared" si="429"/>
        <v>4</v>
      </c>
      <c r="B915" s="74">
        <v>904</v>
      </c>
      <c r="C915" s="5">
        <v>44378</v>
      </c>
      <c r="D915" s="2">
        <v>72.723399999999998</v>
      </c>
      <c r="E915" s="2">
        <v>86.511799999999994</v>
      </c>
      <c r="F915" s="2">
        <v>0.65830900000000003</v>
      </c>
      <c r="G915" s="1">
        <v>1</v>
      </c>
      <c r="H915" s="1">
        <v>1</v>
      </c>
      <c r="I915" s="79">
        <f t="shared" si="415"/>
        <v>72.327976000000007</v>
      </c>
      <c r="J915" s="79">
        <f t="shared" si="408"/>
        <v>86.433160000000015</v>
      </c>
      <c r="K915" s="79">
        <f t="shared" si="416"/>
        <v>0.65840636666666663</v>
      </c>
      <c r="L915" s="1"/>
    </row>
    <row r="916" spans="1:12" x14ac:dyDescent="0.25">
      <c r="A916">
        <f t="shared" si="429"/>
        <v>5</v>
      </c>
      <c r="B916" s="74">
        <v>905</v>
      </c>
      <c r="C916" s="5">
        <v>44379</v>
      </c>
      <c r="D916" s="2">
        <v>72.908600000000007</v>
      </c>
      <c r="E916" s="2">
        <v>86.411299999999997</v>
      </c>
      <c r="F916" s="2">
        <v>0.65473999999999999</v>
      </c>
      <c r="G916" s="1">
        <v>1</v>
      </c>
      <c r="H916" s="1">
        <v>1</v>
      </c>
      <c r="I916" s="79">
        <f t="shared" si="415"/>
        <v>72.313435999999996</v>
      </c>
      <c r="J916" s="79">
        <f t="shared" si="408"/>
        <v>86.370339999999999</v>
      </c>
      <c r="K916" s="79">
        <f t="shared" si="416"/>
        <v>0.65795879999999995</v>
      </c>
      <c r="L916" s="1"/>
    </row>
    <row r="917" spans="1:12" x14ac:dyDescent="0.25">
      <c r="A917">
        <f t="shared" si="429"/>
        <v>6</v>
      </c>
      <c r="B917" s="74">
        <v>906</v>
      </c>
      <c r="C917" s="5">
        <v>44380</v>
      </c>
      <c r="D917" s="2">
        <v>73.617500000000007</v>
      </c>
      <c r="E917" s="2">
        <v>87.074799999999996</v>
      </c>
      <c r="F917" s="2">
        <v>0.660632</v>
      </c>
      <c r="G917" s="1">
        <v>1</v>
      </c>
      <c r="H917" s="1">
        <v>1</v>
      </c>
      <c r="I917" s="79">
        <f t="shared" si="415"/>
        <v>72.34096000000001</v>
      </c>
      <c r="J917" s="79">
        <f t="shared" si="408"/>
        <v>86.395246666666679</v>
      </c>
      <c r="K917" s="79">
        <f t="shared" si="416"/>
        <v>0.65766619999999998</v>
      </c>
      <c r="L917" s="1"/>
    </row>
    <row r="918" spans="1:12" x14ac:dyDescent="0.25">
      <c r="A918">
        <f t="shared" si="429"/>
        <v>7</v>
      </c>
      <c r="B918" s="74">
        <v>907</v>
      </c>
      <c r="C918" s="5">
        <v>44381</v>
      </c>
      <c r="D918" s="2">
        <f t="shared" ref="D918:D919" si="436">D917</f>
        <v>73.617500000000007</v>
      </c>
      <c r="E918" s="2">
        <f t="shared" ref="E918:E919" si="437">E917</f>
        <v>87.074799999999996</v>
      </c>
      <c r="F918" s="2">
        <f t="shared" ref="F918:F919" si="438">F917</f>
        <v>0.660632</v>
      </c>
      <c r="G918" s="1">
        <v>1</v>
      </c>
      <c r="H918" s="1">
        <v>0</v>
      </c>
      <c r="I918" s="79">
        <f t="shared" si="415"/>
        <v>72.372636</v>
      </c>
      <c r="J918" s="79">
        <f t="shared" si="408"/>
        <v>86.467280000000017</v>
      </c>
      <c r="K918" s="79">
        <f t="shared" si="416"/>
        <v>0.65744473333333331</v>
      </c>
      <c r="L918" s="1"/>
    </row>
    <row r="919" spans="1:12" x14ac:dyDescent="0.25">
      <c r="A919">
        <f t="shared" si="429"/>
        <v>1</v>
      </c>
      <c r="B919" s="74">
        <v>908</v>
      </c>
      <c r="C919" s="5">
        <v>44382</v>
      </c>
      <c r="D919" s="2">
        <f t="shared" si="436"/>
        <v>73.617500000000007</v>
      </c>
      <c r="E919" s="2">
        <f t="shared" si="437"/>
        <v>87.074799999999996</v>
      </c>
      <c r="F919" s="2">
        <f t="shared" si="438"/>
        <v>0.660632</v>
      </c>
      <c r="G919" s="1">
        <v>1</v>
      </c>
      <c r="H919" s="1">
        <v>0</v>
      </c>
      <c r="I919" s="79">
        <f t="shared" si="415"/>
        <v>72.434020000000004</v>
      </c>
      <c r="J919" s="79">
        <f t="shared" si="408"/>
        <v>86.539313333333368</v>
      </c>
      <c r="K919" s="79">
        <f t="shared" si="416"/>
        <v>0.65730343333333319</v>
      </c>
      <c r="L919" s="1"/>
    </row>
    <row r="920" spans="1:12" x14ac:dyDescent="0.25">
      <c r="A920">
        <f t="shared" si="429"/>
        <v>2</v>
      </c>
      <c r="B920" s="74">
        <v>909</v>
      </c>
      <c r="C920" s="5">
        <v>44383</v>
      </c>
      <c r="D920" s="2">
        <v>73.353999999999999</v>
      </c>
      <c r="E920" s="2">
        <v>87.027199999999993</v>
      </c>
      <c r="F920" s="2">
        <v>0.66147299999999998</v>
      </c>
      <c r="G920" s="1">
        <v>1</v>
      </c>
      <c r="H920" s="1">
        <v>1</v>
      </c>
      <c r="I920" s="79">
        <f t="shared" si="415"/>
        <v>72.480284000000012</v>
      </c>
      <c r="J920" s="79">
        <f t="shared" si="408"/>
        <v>86.608173333333355</v>
      </c>
      <c r="K920" s="79">
        <f t="shared" si="416"/>
        <v>0.65719016666666663</v>
      </c>
      <c r="L920" s="1"/>
    </row>
    <row r="921" spans="1:12" x14ac:dyDescent="0.25">
      <c r="A921">
        <f t="shared" si="429"/>
        <v>3</v>
      </c>
      <c r="B921" s="74">
        <v>910</v>
      </c>
      <c r="C921" s="5">
        <v>44384</v>
      </c>
      <c r="D921" s="2">
        <v>73.266000000000005</v>
      </c>
      <c r="E921" s="2">
        <v>87.003399999999999</v>
      </c>
      <c r="F921" s="2">
        <v>0.66127499999999995</v>
      </c>
      <c r="G921" s="1">
        <v>1</v>
      </c>
      <c r="H921" s="1">
        <v>1</v>
      </c>
      <c r="I921" s="79">
        <f t="shared" si="415"/>
        <v>72.54373600000001</v>
      </c>
      <c r="J921" s="79">
        <f t="shared" si="408"/>
        <v>86.615453333333349</v>
      </c>
      <c r="K921" s="79">
        <f t="shared" si="416"/>
        <v>0.65707029999999989</v>
      </c>
      <c r="L921" s="1"/>
    </row>
    <row r="922" spans="1:12" x14ac:dyDescent="0.25">
      <c r="A922">
        <f t="shared" si="429"/>
        <v>4</v>
      </c>
      <c r="B922" s="74">
        <v>911</v>
      </c>
      <c r="C922" s="5">
        <v>44385</v>
      </c>
      <c r="D922" s="2">
        <v>74.058000000000007</v>
      </c>
      <c r="E922" s="2">
        <v>87.558800000000005</v>
      </c>
      <c r="F922" s="2">
        <v>0.66902799999999996</v>
      </c>
      <c r="G922" s="1">
        <v>1</v>
      </c>
      <c r="H922" s="1">
        <v>1</v>
      </c>
      <c r="I922" s="79">
        <f t="shared" si="415"/>
        <v>72.638868000000016</v>
      </c>
      <c r="J922" s="79">
        <f t="shared" si="408"/>
        <v>86.648193333333339</v>
      </c>
      <c r="K922" s="79">
        <f t="shared" si="416"/>
        <v>0.65716339999999995</v>
      </c>
      <c r="L922" s="1"/>
    </row>
    <row r="923" spans="1:12" x14ac:dyDescent="0.25">
      <c r="A923">
        <f t="shared" si="429"/>
        <v>5</v>
      </c>
      <c r="B923" s="74">
        <v>912</v>
      </c>
      <c r="C923" s="5">
        <v>44386</v>
      </c>
      <c r="D923" s="2">
        <v>75.1952</v>
      </c>
      <c r="E923" s="2">
        <v>88.775499999999994</v>
      </c>
      <c r="F923" s="2">
        <v>0.68462000000000001</v>
      </c>
      <c r="G923" s="1">
        <v>1</v>
      </c>
      <c r="H923" s="1">
        <v>1</v>
      </c>
      <c r="I923" s="79">
        <f t="shared" si="415"/>
        <v>72.779488000000015</v>
      </c>
      <c r="J923" s="79">
        <f t="shared" ref="J923:J965" si="439">AVERAGE(E909:E923)</f>
        <v>86.785646666666665</v>
      </c>
      <c r="K923" s="79">
        <f t="shared" si="416"/>
        <v>0.65781796666666659</v>
      </c>
      <c r="L923" s="1"/>
    </row>
    <row r="924" spans="1:12" x14ac:dyDescent="0.25">
      <c r="A924">
        <f t="shared" si="429"/>
        <v>6</v>
      </c>
      <c r="B924" s="74">
        <v>913</v>
      </c>
      <c r="C924" s="5">
        <v>44387</v>
      </c>
      <c r="D924" s="2">
        <v>74.467500000000001</v>
      </c>
      <c r="E924" s="2">
        <v>88.139700000000005</v>
      </c>
      <c r="F924" s="2">
        <v>0.67663899999999999</v>
      </c>
      <c r="G924" s="1">
        <v>1</v>
      </c>
      <c r="H924" s="1">
        <v>1</v>
      </c>
      <c r="I924" s="79">
        <f t="shared" si="415"/>
        <v>72.89100000000002</v>
      </c>
      <c r="J924" s="79">
        <f t="shared" si="439"/>
        <v>86.906406666666655</v>
      </c>
      <c r="K924" s="79">
        <f t="shared" si="416"/>
        <v>0.65841853333333333</v>
      </c>
      <c r="L924" s="1"/>
    </row>
    <row r="925" spans="1:12" x14ac:dyDescent="0.25">
      <c r="A925">
        <f t="shared" si="429"/>
        <v>7</v>
      </c>
      <c r="B925" s="74">
        <v>914</v>
      </c>
      <c r="C925" s="5">
        <v>44388</v>
      </c>
      <c r="D925" s="2">
        <f t="shared" ref="D925:D926" si="440">D924</f>
        <v>74.467500000000001</v>
      </c>
      <c r="E925" s="2">
        <f t="shared" ref="E925:E926" si="441">E924</f>
        <v>88.139700000000005</v>
      </c>
      <c r="F925" s="2">
        <f t="shared" ref="F925:F926" si="442">F924</f>
        <v>0.67663899999999999</v>
      </c>
      <c r="G925" s="1">
        <v>1</v>
      </c>
      <c r="H925" s="1">
        <v>0</v>
      </c>
      <c r="I925" s="79">
        <f t="shared" si="415"/>
        <v>72.996428000000009</v>
      </c>
      <c r="J925" s="79">
        <f t="shared" si="439"/>
        <v>87.036259999999999</v>
      </c>
      <c r="K925" s="79">
        <f t="shared" si="416"/>
        <v>0.65899726666666669</v>
      </c>
      <c r="L925" s="1"/>
    </row>
    <row r="926" spans="1:12" x14ac:dyDescent="0.25">
      <c r="A926">
        <f t="shared" si="429"/>
        <v>1</v>
      </c>
      <c r="B926" s="74">
        <v>915</v>
      </c>
      <c r="C926" s="5">
        <v>44389</v>
      </c>
      <c r="D926" s="2">
        <f t="shared" si="440"/>
        <v>74.467500000000001</v>
      </c>
      <c r="E926" s="2">
        <f t="shared" si="441"/>
        <v>88.139700000000005</v>
      </c>
      <c r="F926" s="2">
        <f t="shared" si="442"/>
        <v>0.67663899999999999</v>
      </c>
      <c r="G926" s="1">
        <v>1</v>
      </c>
      <c r="H926" s="1">
        <v>0</v>
      </c>
      <c r="I926" s="79">
        <f t="shared" si="415"/>
        <v>73.093835999999996</v>
      </c>
      <c r="J926" s="79">
        <f t="shared" si="439"/>
        <v>87.166113333333314</v>
      </c>
      <c r="K926" s="79">
        <f t="shared" si="416"/>
        <v>0.65974453333333338</v>
      </c>
      <c r="L926" s="1"/>
    </row>
    <row r="927" spans="1:12" x14ac:dyDescent="0.25">
      <c r="A927">
        <f t="shared" si="429"/>
        <v>2</v>
      </c>
      <c r="B927" s="74">
        <v>916</v>
      </c>
      <c r="C927" s="5">
        <v>44390</v>
      </c>
      <c r="D927" s="2">
        <v>74.633600000000001</v>
      </c>
      <c r="E927" s="2">
        <v>88.605000000000004</v>
      </c>
      <c r="F927" s="2">
        <v>0.678087</v>
      </c>
      <c r="G927" s="1">
        <v>1</v>
      </c>
      <c r="H927" s="1">
        <v>1</v>
      </c>
      <c r="I927" s="79">
        <f t="shared" si="415"/>
        <v>73.17898799999999</v>
      </c>
      <c r="J927" s="79">
        <f t="shared" si="439"/>
        <v>87.326986666666656</v>
      </c>
      <c r="K927" s="79">
        <f t="shared" si="416"/>
        <v>0.66054006666666676</v>
      </c>
      <c r="L927" s="1"/>
    </row>
    <row r="928" spans="1:12" x14ac:dyDescent="0.25">
      <c r="A928">
        <f t="shared" si="429"/>
        <v>3</v>
      </c>
      <c r="B928" s="74">
        <v>917</v>
      </c>
      <c r="C928" s="5">
        <v>44391</v>
      </c>
      <c r="D928" s="2">
        <v>74.058899999999994</v>
      </c>
      <c r="E928" s="2">
        <v>87.781999999999996</v>
      </c>
      <c r="F928" s="2">
        <v>0.67085399999999995</v>
      </c>
      <c r="G928" s="1">
        <v>1</v>
      </c>
      <c r="H928" s="1">
        <v>1</v>
      </c>
      <c r="I928" s="79">
        <f t="shared" si="415"/>
        <v>73.252479999999991</v>
      </c>
      <c r="J928" s="79">
        <f t="shared" si="439"/>
        <v>87.434739999999977</v>
      </c>
      <c r="K928" s="79">
        <f t="shared" si="416"/>
        <v>0.66109450000000025</v>
      </c>
      <c r="L928" s="1"/>
    </row>
    <row r="929" spans="1:12" x14ac:dyDescent="0.25">
      <c r="A929">
        <f t="shared" si="429"/>
        <v>4</v>
      </c>
      <c r="B929" s="74">
        <v>918</v>
      </c>
      <c r="C929" s="5">
        <v>44392</v>
      </c>
      <c r="D929" s="2">
        <v>74.123599999999996</v>
      </c>
      <c r="E929" s="2">
        <v>87.3917</v>
      </c>
      <c r="F929" s="2">
        <v>0.67083199999999998</v>
      </c>
      <c r="G929" s="1">
        <v>1</v>
      </c>
      <c r="H929" s="1">
        <v>1</v>
      </c>
      <c r="I929" s="79">
        <f t="shared" si="415"/>
        <v>73.328559999999996</v>
      </c>
      <c r="J929" s="79">
        <f t="shared" si="439"/>
        <v>87.514013333333295</v>
      </c>
      <c r="K929" s="79">
        <f t="shared" si="416"/>
        <v>0.66164820000000024</v>
      </c>
      <c r="L929" s="1"/>
    </row>
    <row r="930" spans="1:12" x14ac:dyDescent="0.25">
      <c r="A930">
        <f t="shared" si="429"/>
        <v>5</v>
      </c>
      <c r="B930" s="74">
        <v>919</v>
      </c>
      <c r="C930" s="5">
        <v>44393</v>
      </c>
      <c r="D930" s="2">
        <v>74.219700000000003</v>
      </c>
      <c r="E930" s="2">
        <v>87.831599999999995</v>
      </c>
      <c r="F930" s="2">
        <v>0.67616900000000002</v>
      </c>
      <c r="G930" s="1">
        <v>1</v>
      </c>
      <c r="H930" s="1">
        <v>1</v>
      </c>
      <c r="I930" s="79">
        <f t="shared" si="415"/>
        <v>73.408483999999987</v>
      </c>
      <c r="J930" s="79">
        <f t="shared" si="439"/>
        <v>87.60199999999999</v>
      </c>
      <c r="K930" s="79">
        <f t="shared" si="416"/>
        <v>0.66243280000000015</v>
      </c>
      <c r="L930" s="1"/>
    </row>
    <row r="931" spans="1:12" x14ac:dyDescent="0.25">
      <c r="A931">
        <f t="shared" si="429"/>
        <v>6</v>
      </c>
      <c r="B931" s="74">
        <v>920</v>
      </c>
      <c r="C931" s="5">
        <v>44394</v>
      </c>
      <c r="D931" s="2">
        <v>74.165599999999998</v>
      </c>
      <c r="E931" s="2">
        <v>87.567300000000003</v>
      </c>
      <c r="F931" s="2">
        <v>0.67349800000000004</v>
      </c>
      <c r="G931" s="1">
        <v>1</v>
      </c>
      <c r="H931" s="1">
        <v>1</v>
      </c>
      <c r="I931" s="79">
        <f t="shared" si="415"/>
        <v>73.447159999999997</v>
      </c>
      <c r="J931" s="79">
        <f t="shared" si="439"/>
        <v>87.679066666666643</v>
      </c>
      <c r="K931" s="79">
        <f t="shared" si="416"/>
        <v>0.6630398666666667</v>
      </c>
      <c r="L931" s="1"/>
    </row>
    <row r="932" spans="1:12" x14ac:dyDescent="0.25">
      <c r="A932">
        <f t="shared" si="429"/>
        <v>7</v>
      </c>
      <c r="B932" s="74">
        <v>921</v>
      </c>
      <c r="C932" s="5">
        <v>44395</v>
      </c>
      <c r="D932" s="2">
        <f t="shared" ref="D932:D933" si="443">D931</f>
        <v>74.165599999999998</v>
      </c>
      <c r="E932" s="2">
        <f t="shared" ref="E932:E933" si="444">E931</f>
        <v>87.567300000000003</v>
      </c>
      <c r="F932" s="2">
        <f t="shared" ref="F932:F933" si="445">F931</f>
        <v>0.67349800000000004</v>
      </c>
      <c r="G932" s="1">
        <v>1</v>
      </c>
      <c r="H932" s="1">
        <v>0</v>
      </c>
      <c r="I932" s="79">
        <f t="shared" si="415"/>
        <v>73.487139999999997</v>
      </c>
      <c r="J932" s="79">
        <f t="shared" si="439"/>
        <v>87.711899999999986</v>
      </c>
      <c r="K932" s="79">
        <f t="shared" si="416"/>
        <v>0.6636398</v>
      </c>
      <c r="L932" s="1"/>
    </row>
    <row r="933" spans="1:12" x14ac:dyDescent="0.25">
      <c r="A933">
        <f t="shared" si="429"/>
        <v>1</v>
      </c>
      <c r="B933" s="74">
        <v>922</v>
      </c>
      <c r="C933" s="5">
        <v>44396</v>
      </c>
      <c r="D933" s="2">
        <f t="shared" si="443"/>
        <v>74.165599999999998</v>
      </c>
      <c r="E933" s="2">
        <f t="shared" si="444"/>
        <v>87.567300000000003</v>
      </c>
      <c r="F933" s="2">
        <f t="shared" si="445"/>
        <v>0.67349800000000004</v>
      </c>
      <c r="G933" s="1">
        <v>1</v>
      </c>
      <c r="H933" s="1">
        <v>0</v>
      </c>
      <c r="I933" s="79">
        <f t="shared" ref="I933:I965" si="446">AVERAGE(D909:D933)</f>
        <v>73.547080000000008</v>
      </c>
      <c r="J933" s="79">
        <f t="shared" si="439"/>
        <v>87.744733333333315</v>
      </c>
      <c r="K933" s="79">
        <f t="shared" si="416"/>
        <v>0.66421333333333321</v>
      </c>
      <c r="L933" s="1"/>
    </row>
    <row r="934" spans="1:12" x14ac:dyDescent="0.25">
      <c r="A934">
        <f t="shared" si="429"/>
        <v>2</v>
      </c>
      <c r="B934" s="74">
        <v>923</v>
      </c>
      <c r="C934" s="5">
        <v>44397</v>
      </c>
      <c r="D934" s="2">
        <v>74.346299999999999</v>
      </c>
      <c r="E934" s="2">
        <v>87.609700000000004</v>
      </c>
      <c r="F934" s="2">
        <v>0.67713699999999999</v>
      </c>
      <c r="G934" s="1">
        <v>1</v>
      </c>
      <c r="H934" s="1">
        <v>1</v>
      </c>
      <c r="I934" s="79">
        <f t="shared" si="446"/>
        <v>73.627892000000017</v>
      </c>
      <c r="J934" s="79">
        <f t="shared" si="439"/>
        <v>87.780393333333322</v>
      </c>
      <c r="K934" s="79">
        <f t="shared" si="416"/>
        <v>0.66490816666666652</v>
      </c>
      <c r="L934" s="1"/>
    </row>
    <row r="935" spans="1:12" x14ac:dyDescent="0.25">
      <c r="A935">
        <f t="shared" si="429"/>
        <v>3</v>
      </c>
      <c r="B935" s="74">
        <v>924</v>
      </c>
      <c r="C935" s="5">
        <v>44398</v>
      </c>
      <c r="D935" s="2">
        <v>74.491</v>
      </c>
      <c r="E935" s="2">
        <v>87.7727</v>
      </c>
      <c r="F935" s="2">
        <v>0.67910499999999996</v>
      </c>
      <c r="G935" s="1">
        <v>1</v>
      </c>
      <c r="H935" s="1">
        <v>1</v>
      </c>
      <c r="I935" s="79">
        <f t="shared" si="446"/>
        <v>73.720755999999994</v>
      </c>
      <c r="J935" s="79">
        <f t="shared" si="439"/>
        <v>87.830093333333338</v>
      </c>
      <c r="K935" s="79">
        <f t="shared" si="416"/>
        <v>0.66566859999999994</v>
      </c>
      <c r="L935" s="1"/>
    </row>
    <row r="936" spans="1:12" x14ac:dyDescent="0.25">
      <c r="A936">
        <f t="shared" si="429"/>
        <v>4</v>
      </c>
      <c r="B936" s="74">
        <v>925</v>
      </c>
      <c r="C936" s="5">
        <v>44399</v>
      </c>
      <c r="D936" s="2">
        <v>74.494699999999995</v>
      </c>
      <c r="E936" s="2">
        <v>87.598299999999995</v>
      </c>
      <c r="F936" s="2">
        <v>0.67620999999999998</v>
      </c>
      <c r="G936" s="1">
        <v>1</v>
      </c>
      <c r="H936" s="1">
        <v>1</v>
      </c>
      <c r="I936" s="79">
        <f t="shared" si="446"/>
        <v>73.813767999999996</v>
      </c>
      <c r="J936" s="79">
        <f t="shared" si="439"/>
        <v>87.869753333333335</v>
      </c>
      <c r="K936" s="79">
        <f t="shared" si="416"/>
        <v>0.66603053333333329</v>
      </c>
      <c r="L936" s="1"/>
    </row>
    <row r="937" spans="1:12" x14ac:dyDescent="0.25">
      <c r="A937">
        <f t="shared" si="429"/>
        <v>5</v>
      </c>
      <c r="B937" s="74">
        <v>926</v>
      </c>
      <c r="C937" s="5">
        <v>44400</v>
      </c>
      <c r="D937" s="2">
        <v>73.694500000000005</v>
      </c>
      <c r="E937" s="2">
        <v>86.922700000000006</v>
      </c>
      <c r="F937" s="2">
        <v>0.66797600000000001</v>
      </c>
      <c r="G937" s="1">
        <v>1</v>
      </c>
      <c r="H937" s="1">
        <v>1</v>
      </c>
      <c r="I937" s="79">
        <f t="shared" si="446"/>
        <v>73.874772000000007</v>
      </c>
      <c r="J937" s="79">
        <f t="shared" si="439"/>
        <v>87.827346666666685</v>
      </c>
      <c r="K937" s="79">
        <f t="shared" si="416"/>
        <v>0.66621819999999987</v>
      </c>
      <c r="L937" s="1"/>
    </row>
    <row r="938" spans="1:12" x14ac:dyDescent="0.25">
      <c r="A938">
        <f t="shared" si="429"/>
        <v>6</v>
      </c>
      <c r="B938" s="74">
        <v>927</v>
      </c>
      <c r="C938" s="5">
        <v>44401</v>
      </c>
      <c r="D938" s="2">
        <v>73.766300000000001</v>
      </c>
      <c r="E938" s="2">
        <v>86.845100000000002</v>
      </c>
      <c r="F938" s="2">
        <v>0.66790099999999997</v>
      </c>
      <c r="G938" s="1">
        <v>1</v>
      </c>
      <c r="H938" s="1">
        <v>1</v>
      </c>
      <c r="I938" s="79">
        <f t="shared" si="446"/>
        <v>73.938316</v>
      </c>
      <c r="J938" s="79">
        <f t="shared" si="439"/>
        <v>87.69865333333334</v>
      </c>
      <c r="K938" s="79">
        <f t="shared" ref="K938:K964" si="447">AVERAGE((F909:F938))</f>
        <v>0.66663600000000001</v>
      </c>
      <c r="L938" s="1"/>
    </row>
    <row r="939" spans="1:12" x14ac:dyDescent="0.25">
      <c r="A939">
        <f t="shared" si="429"/>
        <v>7</v>
      </c>
      <c r="B939" s="74">
        <v>928</v>
      </c>
      <c r="C939" s="5">
        <v>44402</v>
      </c>
      <c r="D939" s="2">
        <f t="shared" ref="D939:D940" si="448">D938</f>
        <v>73.766300000000001</v>
      </c>
      <c r="E939" s="2">
        <f t="shared" ref="E939:E940" si="449">E938</f>
        <v>86.845100000000002</v>
      </c>
      <c r="F939" s="2">
        <f t="shared" ref="F939:F940" si="450">F938</f>
        <v>0.66790099999999997</v>
      </c>
      <c r="G939" s="1">
        <v>1</v>
      </c>
      <c r="H939" s="1">
        <v>0</v>
      </c>
      <c r="I939" s="79">
        <f t="shared" si="446"/>
        <v>73.994075999999993</v>
      </c>
      <c r="J939" s="79">
        <f t="shared" si="439"/>
        <v>87.612346666666696</v>
      </c>
      <c r="K939" s="79">
        <f t="shared" si="447"/>
        <v>0.66715143333333338</v>
      </c>
      <c r="L939" s="1"/>
    </row>
    <row r="940" spans="1:12" x14ac:dyDescent="0.25">
      <c r="A940">
        <f t="shared" si="429"/>
        <v>1</v>
      </c>
      <c r="B940" s="74">
        <v>929</v>
      </c>
      <c r="C940" s="5">
        <v>44403</v>
      </c>
      <c r="D940" s="2">
        <f t="shared" si="448"/>
        <v>73.766300000000001</v>
      </c>
      <c r="E940" s="2">
        <f t="shared" si="449"/>
        <v>86.845100000000002</v>
      </c>
      <c r="F940" s="2">
        <f t="shared" si="450"/>
        <v>0.66790099999999997</v>
      </c>
      <c r="G940" s="1">
        <v>1</v>
      </c>
      <c r="H940" s="1">
        <v>0</v>
      </c>
      <c r="I940" s="79">
        <f t="shared" si="446"/>
        <v>74.035792000000001</v>
      </c>
      <c r="J940" s="79">
        <f t="shared" si="439"/>
        <v>87.526040000000009</v>
      </c>
      <c r="K940" s="79">
        <f t="shared" si="447"/>
        <v>0.66769143333333336</v>
      </c>
      <c r="L940" s="1"/>
    </row>
    <row r="941" spans="1:12" x14ac:dyDescent="0.25">
      <c r="A941">
        <f t="shared" si="429"/>
        <v>2</v>
      </c>
      <c r="B941" s="74">
        <v>930</v>
      </c>
      <c r="C941" s="5">
        <v>44404</v>
      </c>
      <c r="D941" s="2">
        <v>74.097999999999999</v>
      </c>
      <c r="E941" s="2">
        <v>87.317099999999996</v>
      </c>
      <c r="F941" s="2">
        <v>0.67233500000000002</v>
      </c>
      <c r="G941" s="1">
        <v>1</v>
      </c>
      <c r="H941" s="1">
        <v>1</v>
      </c>
      <c r="I941" s="79">
        <f t="shared" si="446"/>
        <v>74.083368000000007</v>
      </c>
      <c r="J941" s="79">
        <f t="shared" si="439"/>
        <v>87.471199999999996</v>
      </c>
      <c r="K941" s="79">
        <f t="shared" si="447"/>
        <v>0.66837923333333338</v>
      </c>
      <c r="L941" s="1"/>
    </row>
    <row r="942" spans="1:12" x14ac:dyDescent="0.25">
      <c r="A942">
        <f t="shared" si="429"/>
        <v>3</v>
      </c>
      <c r="B942" s="74">
        <v>931</v>
      </c>
      <c r="C942" s="5">
        <v>44405</v>
      </c>
      <c r="D942" s="2">
        <v>73.847099999999998</v>
      </c>
      <c r="E942" s="2">
        <v>86.991900000000001</v>
      </c>
      <c r="F942" s="2">
        <v>0.67081900000000005</v>
      </c>
      <c r="G942" s="1">
        <v>1</v>
      </c>
      <c r="H942" s="1">
        <v>1</v>
      </c>
      <c r="I942" s="79">
        <f t="shared" si="446"/>
        <v>74.092551999999998</v>
      </c>
      <c r="J942" s="79">
        <f t="shared" si="439"/>
        <v>87.363659999999996</v>
      </c>
      <c r="K942" s="79">
        <f t="shared" si="447"/>
        <v>0.66901650000000012</v>
      </c>
      <c r="L942" s="1"/>
    </row>
    <row r="943" spans="1:12" x14ac:dyDescent="0.25">
      <c r="A943">
        <f t="shared" si="429"/>
        <v>4</v>
      </c>
      <c r="B943" s="74">
        <v>932</v>
      </c>
      <c r="C943" s="5">
        <v>44406</v>
      </c>
      <c r="D943" s="2">
        <v>73.608800000000002</v>
      </c>
      <c r="E943" s="2">
        <v>86.917299999999997</v>
      </c>
      <c r="F943" s="2">
        <v>0.66941399999999995</v>
      </c>
      <c r="G943" s="1">
        <v>1</v>
      </c>
      <c r="H943" s="1">
        <v>1</v>
      </c>
      <c r="I943" s="79">
        <f t="shared" si="446"/>
        <v>74.092203999999995</v>
      </c>
      <c r="J943" s="79">
        <f t="shared" si="439"/>
        <v>87.306013333333325</v>
      </c>
      <c r="K943" s="79">
        <f t="shared" si="447"/>
        <v>0.66959756666666681</v>
      </c>
      <c r="L943" s="1"/>
    </row>
    <row r="944" spans="1:12" x14ac:dyDescent="0.25">
      <c r="A944">
        <f t="shared" si="429"/>
        <v>5</v>
      </c>
      <c r="B944" s="74">
        <v>933</v>
      </c>
      <c r="C944" s="5">
        <v>44407</v>
      </c>
      <c r="D944" s="2">
        <v>73.190399999999997</v>
      </c>
      <c r="E944" s="2">
        <v>86.862399999999994</v>
      </c>
      <c r="F944" s="2">
        <v>0.66666999999999998</v>
      </c>
      <c r="G944" s="1">
        <v>1</v>
      </c>
      <c r="H944" s="1">
        <v>1</v>
      </c>
      <c r="I944" s="79">
        <f t="shared" si="446"/>
        <v>74.075119999999984</v>
      </c>
      <c r="J944" s="79">
        <f t="shared" si="439"/>
        <v>87.270726666666661</v>
      </c>
      <c r="K944" s="79">
        <f t="shared" si="447"/>
        <v>0.67003543333333349</v>
      </c>
      <c r="L944" s="1"/>
    </row>
    <row r="945" spans="1:12" x14ac:dyDescent="0.25">
      <c r="A945">
        <f t="shared" si="429"/>
        <v>6</v>
      </c>
      <c r="B945" s="74">
        <v>934</v>
      </c>
      <c r="C945" s="5">
        <v>44408</v>
      </c>
      <c r="D945" s="2">
        <v>73.138800000000003</v>
      </c>
      <c r="E945" s="2">
        <v>86.991299999999995</v>
      </c>
      <c r="F945" s="2">
        <v>0.66787300000000005</v>
      </c>
      <c r="G945" s="1">
        <v>1</v>
      </c>
      <c r="H945" s="1">
        <v>1</v>
      </c>
      <c r="I945" s="79">
        <f t="shared" si="446"/>
        <v>74.066511999999989</v>
      </c>
      <c r="J945" s="79">
        <f t="shared" si="439"/>
        <v>87.214706666666657</v>
      </c>
      <c r="K945" s="79">
        <f t="shared" si="447"/>
        <v>0.67035423333333333</v>
      </c>
      <c r="L945" s="1"/>
    </row>
    <row r="946" spans="1:12" x14ac:dyDescent="0.25">
      <c r="A946">
        <f t="shared" si="429"/>
        <v>7</v>
      </c>
      <c r="B946" s="74">
        <v>935</v>
      </c>
      <c r="C946" s="5">
        <v>44409</v>
      </c>
      <c r="D946" s="2">
        <f t="shared" ref="D946:D947" si="451">D945</f>
        <v>73.138800000000003</v>
      </c>
      <c r="E946" s="2">
        <f t="shared" ref="E946:E947" si="452">E945</f>
        <v>86.991299999999995</v>
      </c>
      <c r="F946" s="2">
        <f t="shared" ref="F946:F947" si="453">F945</f>
        <v>0.66787300000000005</v>
      </c>
      <c r="G946" s="1">
        <v>1</v>
      </c>
      <c r="H946" s="1">
        <v>0</v>
      </c>
      <c r="I946" s="79">
        <f t="shared" si="446"/>
        <v>74.061424000000002</v>
      </c>
      <c r="J946" s="79">
        <f t="shared" si="439"/>
        <v>87.176306666666662</v>
      </c>
      <c r="K946" s="79">
        <f t="shared" si="447"/>
        <v>0.67079200000000005</v>
      </c>
      <c r="L946" s="1"/>
    </row>
    <row r="947" spans="1:12" x14ac:dyDescent="0.25">
      <c r="A947">
        <f t="shared" si="429"/>
        <v>1</v>
      </c>
      <c r="B947" s="74">
        <v>936</v>
      </c>
      <c r="C947" s="5">
        <v>44410</v>
      </c>
      <c r="D947" s="2">
        <f t="shared" si="451"/>
        <v>73.138800000000003</v>
      </c>
      <c r="E947" s="2">
        <f t="shared" si="452"/>
        <v>86.991299999999995</v>
      </c>
      <c r="F947" s="2">
        <f t="shared" si="453"/>
        <v>0.66787300000000005</v>
      </c>
      <c r="G947" s="1">
        <v>1</v>
      </c>
      <c r="H947" s="1">
        <v>0</v>
      </c>
      <c r="I947" s="79">
        <f t="shared" si="446"/>
        <v>74.024655999999993</v>
      </c>
      <c r="J947" s="79">
        <f t="shared" si="439"/>
        <v>87.137906666666652</v>
      </c>
      <c r="K947" s="79">
        <f t="shared" si="447"/>
        <v>0.67103336666666669</v>
      </c>
      <c r="L947" s="1"/>
    </row>
    <row r="948" spans="1:12" x14ac:dyDescent="0.25">
      <c r="A948">
        <f t="shared" si="429"/>
        <v>2</v>
      </c>
      <c r="B948" s="74">
        <v>937</v>
      </c>
      <c r="C948" s="5">
        <v>44411</v>
      </c>
      <c r="D948" s="2">
        <v>73.015600000000006</v>
      </c>
      <c r="E948" s="2">
        <v>86.771699999999996</v>
      </c>
      <c r="F948" s="2">
        <v>0.66568400000000005</v>
      </c>
      <c r="G948" s="1">
        <v>1</v>
      </c>
      <c r="H948" s="1">
        <v>1</v>
      </c>
      <c r="I948" s="79">
        <f t="shared" si="446"/>
        <v>73.937471999999985</v>
      </c>
      <c r="J948" s="79">
        <f t="shared" si="439"/>
        <v>87.084866666666642</v>
      </c>
      <c r="K948" s="79">
        <f t="shared" si="447"/>
        <v>0.67120176666666664</v>
      </c>
      <c r="L948" s="1"/>
    </row>
    <row r="949" spans="1:12" x14ac:dyDescent="0.25">
      <c r="A949">
        <f t="shared" si="429"/>
        <v>3</v>
      </c>
      <c r="B949" s="74">
        <v>938</v>
      </c>
      <c r="C949" s="5">
        <v>44412</v>
      </c>
      <c r="D949" s="2">
        <v>72.872399999999999</v>
      </c>
      <c r="E949" s="2">
        <v>86.5578</v>
      </c>
      <c r="F949" s="2">
        <v>0.66729899999999998</v>
      </c>
      <c r="G949" s="1">
        <v>1</v>
      </c>
      <c r="H949" s="1">
        <v>1</v>
      </c>
      <c r="I949" s="79">
        <f t="shared" si="446"/>
        <v>73.873667999999995</v>
      </c>
      <c r="J949" s="79">
        <f t="shared" si="439"/>
        <v>87.014739999999989</v>
      </c>
      <c r="K949" s="79">
        <f t="shared" si="447"/>
        <v>0.67142400000000002</v>
      </c>
      <c r="L949" s="1"/>
    </row>
    <row r="950" spans="1:12" x14ac:dyDescent="0.25">
      <c r="A950">
        <f t="shared" si="429"/>
        <v>4</v>
      </c>
      <c r="B950" s="74">
        <v>939</v>
      </c>
      <c r="C950" s="5">
        <v>44413</v>
      </c>
      <c r="D950" s="2">
        <v>72.785700000000006</v>
      </c>
      <c r="E950" s="2">
        <v>86.411199999999994</v>
      </c>
      <c r="F950" s="2">
        <v>0.66653600000000002</v>
      </c>
      <c r="G950" s="1">
        <v>1</v>
      </c>
      <c r="H950" s="1">
        <v>1</v>
      </c>
      <c r="I950" s="79">
        <f t="shared" si="446"/>
        <v>73.806395999999978</v>
      </c>
      <c r="J950" s="79">
        <f t="shared" si="439"/>
        <v>86.923973333333336</v>
      </c>
      <c r="K950" s="79">
        <f t="shared" si="447"/>
        <v>0.67159276666666667</v>
      </c>
      <c r="L950" s="1"/>
    </row>
    <row r="951" spans="1:12" x14ac:dyDescent="0.25">
      <c r="A951">
        <f t="shared" si="429"/>
        <v>5</v>
      </c>
      <c r="B951" s="74">
        <v>940</v>
      </c>
      <c r="C951" s="5">
        <v>44414</v>
      </c>
      <c r="D951" s="2">
        <v>73.168000000000006</v>
      </c>
      <c r="E951" s="2">
        <v>86.652900000000002</v>
      </c>
      <c r="F951" s="2">
        <v>0.66749999999999998</v>
      </c>
      <c r="G951" s="1">
        <v>1</v>
      </c>
      <c r="H951" s="1">
        <v>1</v>
      </c>
      <c r="I951" s="79">
        <f t="shared" si="446"/>
        <v>73.754415999999978</v>
      </c>
      <c r="J951" s="79">
        <f t="shared" si="439"/>
        <v>86.860946666666678</v>
      </c>
      <c r="K951" s="79">
        <f t="shared" si="447"/>
        <v>0.6718002666666667</v>
      </c>
      <c r="L951" s="1"/>
    </row>
    <row r="952" spans="1:12" x14ac:dyDescent="0.25">
      <c r="A952">
        <f t="shared" si="429"/>
        <v>6</v>
      </c>
      <c r="B952" s="74">
        <v>941</v>
      </c>
      <c r="C952" s="5">
        <v>44415</v>
      </c>
      <c r="D952" s="2">
        <v>73.130399999999995</v>
      </c>
      <c r="E952" s="2">
        <v>86.462100000000007</v>
      </c>
      <c r="F952" s="2">
        <v>0.66639700000000002</v>
      </c>
      <c r="G952" s="1">
        <v>1</v>
      </c>
      <c r="H952" s="1">
        <v>1</v>
      </c>
      <c r="I952" s="79">
        <f t="shared" si="446"/>
        <v>73.694287999999972</v>
      </c>
      <c r="J952" s="79">
        <f t="shared" si="439"/>
        <v>86.830240000000003</v>
      </c>
      <c r="K952" s="79">
        <f t="shared" si="447"/>
        <v>0.67171256666666668</v>
      </c>
      <c r="L952" s="1"/>
    </row>
    <row r="953" spans="1:12" x14ac:dyDescent="0.25">
      <c r="A953">
        <f t="shared" si="429"/>
        <v>7</v>
      </c>
      <c r="B953" s="74">
        <v>942</v>
      </c>
      <c r="C953" s="5">
        <v>44416</v>
      </c>
      <c r="D953" s="2">
        <f t="shared" ref="D953:D954" si="454">D952</f>
        <v>73.130399999999995</v>
      </c>
      <c r="E953" s="2">
        <f t="shared" ref="E953:E954" si="455">E952</f>
        <v>86.462100000000007</v>
      </c>
      <c r="F953" s="2">
        <f t="shared" ref="F953:F954" si="456">F952</f>
        <v>0.66639700000000002</v>
      </c>
      <c r="G953" s="1">
        <v>1</v>
      </c>
      <c r="H953" s="1">
        <v>0</v>
      </c>
      <c r="I953" s="79">
        <f t="shared" si="446"/>
        <v>73.657147999999978</v>
      </c>
      <c r="J953" s="79">
        <f t="shared" si="439"/>
        <v>86.804706666666661</v>
      </c>
      <c r="K953" s="79">
        <f t="shared" si="447"/>
        <v>0.67110513333333333</v>
      </c>
      <c r="L953" s="1"/>
    </row>
    <row r="954" spans="1:12" x14ac:dyDescent="0.25">
      <c r="A954">
        <f t="shared" si="429"/>
        <v>1</v>
      </c>
      <c r="B954" s="74">
        <v>943</v>
      </c>
      <c r="C954" s="5">
        <v>44417</v>
      </c>
      <c r="D954" s="2">
        <f t="shared" si="454"/>
        <v>73.130399999999995</v>
      </c>
      <c r="E954" s="2">
        <f t="shared" si="455"/>
        <v>86.462100000000007</v>
      </c>
      <c r="F954" s="2">
        <f t="shared" si="456"/>
        <v>0.66639700000000002</v>
      </c>
      <c r="G954" s="1">
        <v>1</v>
      </c>
      <c r="H954" s="1">
        <v>0</v>
      </c>
      <c r="I954" s="79">
        <f t="shared" si="446"/>
        <v>73.617419999999981</v>
      </c>
      <c r="J954" s="79">
        <f t="shared" si="439"/>
        <v>86.779173333333333</v>
      </c>
      <c r="K954" s="79">
        <f t="shared" si="447"/>
        <v>0.67076373333333339</v>
      </c>
      <c r="L954" s="1"/>
    </row>
    <row r="955" spans="1:12" x14ac:dyDescent="0.25">
      <c r="A955">
        <f t="shared" si="429"/>
        <v>2</v>
      </c>
      <c r="B955" s="74">
        <v>944</v>
      </c>
      <c r="C955" s="5">
        <v>44418</v>
      </c>
      <c r="D955" s="2">
        <v>73.507800000000003</v>
      </c>
      <c r="E955" s="2">
        <v>86.437799999999996</v>
      </c>
      <c r="F955" s="2">
        <v>0.66707000000000005</v>
      </c>
      <c r="G955" s="1">
        <v>1</v>
      </c>
      <c r="H955" s="1">
        <v>1</v>
      </c>
      <c r="I955" s="79">
        <f t="shared" si="446"/>
        <v>73.588943999999984</v>
      </c>
      <c r="J955" s="79">
        <f t="shared" si="439"/>
        <v>86.752019999999987</v>
      </c>
      <c r="K955" s="79">
        <f t="shared" si="447"/>
        <v>0.67044476666666675</v>
      </c>
      <c r="L955" s="1"/>
    </row>
    <row r="956" spans="1:12" x14ac:dyDescent="0.25">
      <c r="A956">
        <f t="shared" si="429"/>
        <v>3</v>
      </c>
      <c r="B956" s="74">
        <v>945</v>
      </c>
      <c r="C956" s="5">
        <v>44419</v>
      </c>
      <c r="D956" s="2">
        <v>73.596199999999996</v>
      </c>
      <c r="E956" s="2">
        <v>86.357799999999997</v>
      </c>
      <c r="F956" s="2">
        <v>0.66611900000000002</v>
      </c>
      <c r="G956" s="1">
        <v>1</v>
      </c>
      <c r="H956" s="1">
        <v>1</v>
      </c>
      <c r="I956" s="79">
        <f t="shared" si="446"/>
        <v>73.56616799999999</v>
      </c>
      <c r="J956" s="79">
        <f t="shared" si="439"/>
        <v>86.688066666666657</v>
      </c>
      <c r="K956" s="79">
        <f t="shared" si="447"/>
        <v>0.67009410000000003</v>
      </c>
      <c r="L956" s="1"/>
    </row>
    <row r="957" spans="1:12" x14ac:dyDescent="0.25">
      <c r="A957">
        <f t="shared" si="429"/>
        <v>4</v>
      </c>
      <c r="B957" s="74">
        <v>946</v>
      </c>
      <c r="C957" s="5">
        <v>44420</v>
      </c>
      <c r="D957" s="2">
        <v>73.969499999999996</v>
      </c>
      <c r="E957" s="2">
        <v>86.625699999999995</v>
      </c>
      <c r="F957" s="2">
        <v>0.66768499999999997</v>
      </c>
      <c r="G957" s="1">
        <v>1</v>
      </c>
      <c r="H957" s="1">
        <v>1</v>
      </c>
      <c r="I957" s="79">
        <f t="shared" si="446"/>
        <v>73.558323999999971</v>
      </c>
      <c r="J957" s="79">
        <f t="shared" si="439"/>
        <v>86.663653333333329</v>
      </c>
      <c r="K957" s="79">
        <f t="shared" si="447"/>
        <v>0.66974736666666657</v>
      </c>
      <c r="L957" s="1"/>
    </row>
    <row r="958" spans="1:12" x14ac:dyDescent="0.25">
      <c r="A958">
        <f t="shared" si="429"/>
        <v>5</v>
      </c>
      <c r="B958" s="74">
        <v>947</v>
      </c>
      <c r="C958" s="5">
        <v>44421</v>
      </c>
      <c r="D958" s="2">
        <v>73.567099999999996</v>
      </c>
      <c r="E958" s="2">
        <v>86.345699999999994</v>
      </c>
      <c r="F958" s="2">
        <v>0.66642900000000005</v>
      </c>
      <c r="G958" s="1">
        <v>1</v>
      </c>
      <c r="H958" s="1">
        <v>1</v>
      </c>
      <c r="I958" s="79">
        <f t="shared" si="446"/>
        <v>73.534383999999989</v>
      </c>
      <c r="J958" s="79">
        <f t="shared" si="439"/>
        <v>86.625546666666679</v>
      </c>
      <c r="K958" s="79">
        <f t="shared" si="447"/>
        <v>0.66959986666666671</v>
      </c>
      <c r="L958" s="1"/>
    </row>
    <row r="959" spans="1:12" x14ac:dyDescent="0.25">
      <c r="A959">
        <f t="shared" si="429"/>
        <v>6</v>
      </c>
      <c r="B959" s="74">
        <v>948</v>
      </c>
      <c r="C959" s="5">
        <v>44422</v>
      </c>
      <c r="D959" s="2">
        <v>73.472099999999998</v>
      </c>
      <c r="E959" s="2">
        <v>86.219499999999996</v>
      </c>
      <c r="F959" s="2">
        <v>0.66638299999999995</v>
      </c>
      <c r="G959" s="1">
        <v>1</v>
      </c>
      <c r="H959" s="1">
        <v>1</v>
      </c>
      <c r="I959" s="79">
        <f t="shared" si="446"/>
        <v>73.499415999999968</v>
      </c>
      <c r="J959" s="79">
        <f t="shared" si="439"/>
        <v>86.58268666666666</v>
      </c>
      <c r="K959" s="79">
        <f t="shared" si="447"/>
        <v>0.66945156666666661</v>
      </c>
      <c r="L959" s="1"/>
    </row>
    <row r="960" spans="1:12" x14ac:dyDescent="0.25">
      <c r="A960">
        <f t="shared" si="429"/>
        <v>7</v>
      </c>
      <c r="B960" s="74">
        <v>949</v>
      </c>
      <c r="C960" s="5">
        <v>44423</v>
      </c>
      <c r="D960" s="2">
        <f t="shared" ref="D960:D961" si="457">D959</f>
        <v>73.472099999999998</v>
      </c>
      <c r="E960" s="2">
        <f t="shared" ref="E960:E961" si="458">E959</f>
        <v>86.219499999999996</v>
      </c>
      <c r="F960" s="2">
        <f t="shared" ref="F960:F961" si="459">F959</f>
        <v>0.66638299999999995</v>
      </c>
      <c r="G960" s="1">
        <v>1</v>
      </c>
      <c r="H960" s="1">
        <v>0</v>
      </c>
      <c r="I960" s="79">
        <f t="shared" si="446"/>
        <v>73.458659999999995</v>
      </c>
      <c r="J960" s="79">
        <f t="shared" si="439"/>
        <v>86.531233333333333</v>
      </c>
      <c r="K960" s="79">
        <f t="shared" si="447"/>
        <v>0.66912536666666655</v>
      </c>
      <c r="L960" s="1"/>
    </row>
    <row r="961" spans="1:12" x14ac:dyDescent="0.25">
      <c r="A961">
        <f t="shared" si="429"/>
        <v>1</v>
      </c>
      <c r="B961" s="74">
        <v>950</v>
      </c>
      <c r="C961" s="5">
        <v>44424</v>
      </c>
      <c r="D961" s="2">
        <f t="shared" si="457"/>
        <v>73.472099999999998</v>
      </c>
      <c r="E961" s="2">
        <f t="shared" si="458"/>
        <v>86.219499999999996</v>
      </c>
      <c r="F961" s="2">
        <f t="shared" si="459"/>
        <v>0.66638299999999995</v>
      </c>
      <c r="G961" s="1">
        <v>1</v>
      </c>
      <c r="H961" s="1">
        <v>0</v>
      </c>
      <c r="I961" s="79">
        <f t="shared" si="446"/>
        <v>73.417755999999983</v>
      </c>
      <c r="J961" s="79">
        <f t="shared" si="439"/>
        <v>86.479779999999977</v>
      </c>
      <c r="K961" s="79">
        <f t="shared" si="447"/>
        <v>0.66888819999999993</v>
      </c>
      <c r="L961" s="1"/>
    </row>
    <row r="962" spans="1:12" x14ac:dyDescent="0.25">
      <c r="A962">
        <f t="shared" si="429"/>
        <v>2</v>
      </c>
      <c r="B962" s="74">
        <v>951</v>
      </c>
      <c r="C962" s="5">
        <v>44425</v>
      </c>
      <c r="D962" s="2">
        <v>73.391999999999996</v>
      </c>
      <c r="E962" s="2">
        <v>86.507199999999997</v>
      </c>
      <c r="F962" s="2">
        <v>0.67113500000000004</v>
      </c>
      <c r="G962" s="1">
        <v>1</v>
      </c>
      <c r="H962" s="1">
        <v>1</v>
      </c>
      <c r="I962" s="79">
        <f t="shared" si="446"/>
        <v>73.405655999999993</v>
      </c>
      <c r="J962" s="79">
        <f t="shared" si="439"/>
        <v>86.447506666666655</v>
      </c>
      <c r="K962" s="79">
        <f t="shared" si="447"/>
        <v>0.66880943333333331</v>
      </c>
      <c r="L962" s="1"/>
    </row>
    <row r="963" spans="1:12" x14ac:dyDescent="0.25">
      <c r="A963">
        <f t="shared" si="429"/>
        <v>3</v>
      </c>
      <c r="B963" s="74">
        <v>952</v>
      </c>
      <c r="C963" s="5">
        <v>44426</v>
      </c>
      <c r="D963" s="2">
        <v>73.475300000000004</v>
      </c>
      <c r="E963" s="2">
        <v>86.480400000000003</v>
      </c>
      <c r="F963" s="2">
        <v>0.67214300000000005</v>
      </c>
      <c r="G963" s="1">
        <v>1</v>
      </c>
      <c r="H963" s="1">
        <v>1</v>
      </c>
      <c r="I963" s="79">
        <f t="shared" si="446"/>
        <v>73.394015999999993</v>
      </c>
      <c r="J963" s="79">
        <f t="shared" si="439"/>
        <v>86.428086666666644</v>
      </c>
      <c r="K963" s="79">
        <f t="shared" si="447"/>
        <v>0.66876426666666666</v>
      </c>
      <c r="L963" s="1"/>
    </row>
    <row r="964" spans="1:12" x14ac:dyDescent="0.25">
      <c r="A964">
        <f t="shared" si="429"/>
        <v>4</v>
      </c>
      <c r="B964" s="74">
        <v>953</v>
      </c>
      <c r="C964" s="5">
        <v>44427</v>
      </c>
      <c r="D964" s="2">
        <v>73.463300000000004</v>
      </c>
      <c r="E964" s="2">
        <v>86.120999999999995</v>
      </c>
      <c r="F964" s="2">
        <v>0.67019399999999996</v>
      </c>
      <c r="G964" s="1">
        <v>1</v>
      </c>
      <c r="H964" s="1">
        <v>1</v>
      </c>
      <c r="I964" s="79">
        <f t="shared" si="446"/>
        <v>73.381895999999998</v>
      </c>
      <c r="J964" s="79">
        <f t="shared" si="439"/>
        <v>86.398966666666681</v>
      </c>
      <c r="K964" s="79">
        <f t="shared" si="447"/>
        <v>0.66853283333333335</v>
      </c>
      <c r="L964" s="1"/>
    </row>
    <row r="965" spans="1:12" x14ac:dyDescent="0.25">
      <c r="A965" s="70">
        <f t="shared" si="429"/>
        <v>5</v>
      </c>
      <c r="B965" s="76">
        <v>954</v>
      </c>
      <c r="C965" s="71">
        <v>44428</v>
      </c>
      <c r="D965" s="72">
        <v>74.150300000000001</v>
      </c>
      <c r="E965" s="72">
        <v>86.614999999999995</v>
      </c>
      <c r="F965" s="72">
        <v>0.67627599999999999</v>
      </c>
      <c r="G965" s="73">
        <v>1</v>
      </c>
      <c r="H965" s="73">
        <v>1</v>
      </c>
      <c r="I965" s="80">
        <f t="shared" si="446"/>
        <v>73.397256000000013</v>
      </c>
      <c r="J965" s="80">
        <f t="shared" si="439"/>
        <v>86.412553333333349</v>
      </c>
      <c r="K965" s="80">
        <f>AVERAGE((F936:F965))</f>
        <v>0.66843853333333336</v>
      </c>
      <c r="L965" s="73"/>
    </row>
    <row r="966" spans="1:12" x14ac:dyDescent="0.25">
      <c r="A966" s="8">
        <f t="shared" ref="A966:A1029" si="460">WEEKDAY(C966,2)</f>
        <v>6</v>
      </c>
      <c r="B966" s="75">
        <v>955</v>
      </c>
      <c r="C966" s="9">
        <v>44429</v>
      </c>
      <c r="D966" s="12">
        <f xml:space="preserve"> 4.5501*LN(B966) + 42.71</f>
        <v>73.931472770321363</v>
      </c>
      <c r="E966" s="12">
        <f xml:space="preserve"> 6.6156*LN(B966) + 41.041</f>
        <v>86.435337544084319</v>
      </c>
      <c r="F966" s="12">
        <f>0.0371*LN(B966) + 0.4311</f>
        <v>0.68566949073183503</v>
      </c>
      <c r="G966" s="10">
        <v>1</v>
      </c>
      <c r="H966" s="11" t="s">
        <v>39</v>
      </c>
      <c r="I966" s="11"/>
      <c r="J966" s="81"/>
      <c r="K966" s="81"/>
      <c r="L966" s="11"/>
    </row>
    <row r="967" spans="1:12" x14ac:dyDescent="0.25">
      <c r="A967">
        <f t="shared" si="460"/>
        <v>7</v>
      </c>
      <c r="B967" s="74">
        <v>956</v>
      </c>
      <c r="C967" s="5">
        <v>44430</v>
      </c>
      <c r="D967" s="12">
        <f t="shared" ref="D967:D1030" si="461" xml:space="preserve"> 4.5501*LN(B967) + 42.71</f>
        <v>73.93623478017517</v>
      </c>
      <c r="E967" s="12">
        <f t="shared" ref="E967:E1030" si="462" xml:space="preserve"> 6.6156*LN(B967) + 41.041</f>
        <v>86.442261249582842</v>
      </c>
      <c r="F967" s="12">
        <f t="shared" ref="F967:F1030" si="463">0.0371*LN(B967) + 0.4311</f>
        <v>0.685708318574207</v>
      </c>
      <c r="G967" s="1">
        <v>1</v>
      </c>
      <c r="H967" s="7" t="s">
        <v>39</v>
      </c>
      <c r="I967" s="7"/>
      <c r="J967" s="79"/>
      <c r="K967" s="79"/>
      <c r="L967" s="7"/>
    </row>
    <row r="968" spans="1:12" x14ac:dyDescent="0.25">
      <c r="A968">
        <f t="shared" si="460"/>
        <v>1</v>
      </c>
      <c r="B968" s="74">
        <v>957</v>
      </c>
      <c r="C968" s="5">
        <v>44431</v>
      </c>
      <c r="D968" s="12">
        <f t="shared" si="461"/>
        <v>73.94099181145009</v>
      </c>
      <c r="E968" s="12">
        <f t="shared" si="462"/>
        <v>86.449177716496166</v>
      </c>
      <c r="F968" s="12">
        <f t="shared" si="463"/>
        <v>0.68574710582290455</v>
      </c>
      <c r="G968" s="1">
        <v>1</v>
      </c>
      <c r="H968" s="7" t="s">
        <v>39</v>
      </c>
      <c r="I968" s="7"/>
      <c r="J968" s="79"/>
      <c r="K968" s="79"/>
      <c r="L968" s="7"/>
    </row>
    <row r="969" spans="1:12" x14ac:dyDescent="0.25">
      <c r="A969">
        <f t="shared" si="460"/>
        <v>2</v>
      </c>
      <c r="B969" s="74">
        <v>958</v>
      </c>
      <c r="C969" s="5">
        <v>44432</v>
      </c>
      <c r="D969" s="12">
        <f t="shared" si="461"/>
        <v>73.945743874545201</v>
      </c>
      <c r="E969" s="12">
        <f t="shared" si="462"/>
        <v>86.456086959944017</v>
      </c>
      <c r="F969" s="12">
        <f t="shared" si="463"/>
        <v>0.68578585256271896</v>
      </c>
      <c r="G969" s="1">
        <v>1</v>
      </c>
      <c r="H969" s="7" t="s">
        <v>39</v>
      </c>
      <c r="I969" s="7"/>
      <c r="J969" s="79"/>
      <c r="K969" s="79"/>
      <c r="L969" s="7"/>
    </row>
    <row r="970" spans="1:12" x14ac:dyDescent="0.25">
      <c r="A970">
        <f t="shared" si="460"/>
        <v>3</v>
      </c>
      <c r="B970" s="74">
        <v>959</v>
      </c>
      <c r="C970" s="5">
        <v>44433</v>
      </c>
      <c r="D970" s="12">
        <f t="shared" si="461"/>
        <v>73.950490979827123</v>
      </c>
      <c r="E970" s="12">
        <f t="shared" si="462"/>
        <v>86.462988994998881</v>
      </c>
      <c r="F970" s="12">
        <f t="shared" si="463"/>
        <v>0.68582455887817551</v>
      </c>
      <c r="G970" s="1">
        <v>1</v>
      </c>
      <c r="H970" s="7" t="s">
        <v>39</v>
      </c>
      <c r="I970" s="7"/>
      <c r="J970" s="79"/>
      <c r="K970" s="79"/>
      <c r="L970" s="7"/>
    </row>
    <row r="971" spans="1:12" x14ac:dyDescent="0.25">
      <c r="A971">
        <f t="shared" si="460"/>
        <v>4</v>
      </c>
      <c r="B971" s="74">
        <v>960</v>
      </c>
      <c r="C971" s="5">
        <v>44434</v>
      </c>
      <c r="D971" s="12">
        <f t="shared" si="461"/>
        <v>73.955233137630003</v>
      </c>
      <c r="E971" s="12">
        <f t="shared" si="462"/>
        <v>86.469883836686023</v>
      </c>
      <c r="F971" s="12">
        <f t="shared" si="463"/>
        <v>0.68586322485353579</v>
      </c>
      <c r="G971" s="1">
        <v>1</v>
      </c>
      <c r="H971" s="7" t="s">
        <v>39</v>
      </c>
      <c r="I971" s="7"/>
      <c r="J971" s="79"/>
      <c r="K971" s="79"/>
      <c r="L971" s="7"/>
    </row>
    <row r="972" spans="1:12" x14ac:dyDescent="0.25">
      <c r="A972">
        <f t="shared" si="460"/>
        <v>5</v>
      </c>
      <c r="B972" s="74">
        <v>961</v>
      </c>
      <c r="C972" s="5">
        <v>44435</v>
      </c>
      <c r="D972" s="12">
        <f t="shared" si="461"/>
        <v>73.959970358255731</v>
      </c>
      <c r="E972" s="12">
        <f t="shared" si="462"/>
        <v>86.476771499983869</v>
      </c>
      <c r="F972" s="12">
        <f t="shared" si="463"/>
        <v>0.68590185057279784</v>
      </c>
      <c r="G972" s="1">
        <v>1</v>
      </c>
      <c r="H972" s="7" t="s">
        <v>39</v>
      </c>
      <c r="I972" s="7"/>
      <c r="J972" s="79"/>
      <c r="K972" s="79"/>
      <c r="L972" s="7"/>
    </row>
    <row r="973" spans="1:12" x14ac:dyDescent="0.25">
      <c r="A973">
        <f t="shared" si="460"/>
        <v>6</v>
      </c>
      <c r="B973" s="74">
        <v>962</v>
      </c>
      <c r="C973" s="5">
        <v>44436</v>
      </c>
      <c r="D973" s="12">
        <f t="shared" si="461"/>
        <v>73.964702651974022</v>
      </c>
      <c r="E973" s="12">
        <f t="shared" si="462"/>
        <v>86.483651999824048</v>
      </c>
      <c r="F973" s="12">
        <f t="shared" si="463"/>
        <v>0.68594043611969768</v>
      </c>
      <c r="G973" s="1">
        <v>1</v>
      </c>
      <c r="H973" s="7" t="s">
        <v>39</v>
      </c>
      <c r="I973" s="7"/>
      <c r="J973" s="79"/>
      <c r="K973" s="79"/>
      <c r="L973" s="7"/>
    </row>
    <row r="974" spans="1:12" x14ac:dyDescent="0.25">
      <c r="A974">
        <f t="shared" si="460"/>
        <v>7</v>
      </c>
      <c r="B974" s="74">
        <v>963</v>
      </c>
      <c r="C974" s="5">
        <v>44437</v>
      </c>
      <c r="D974" s="12">
        <f t="shared" si="461"/>
        <v>73.969430029022647</v>
      </c>
      <c r="E974" s="12">
        <f t="shared" si="462"/>
        <v>86.490525351091676</v>
      </c>
      <c r="F974" s="12">
        <f t="shared" si="463"/>
        <v>0.68597898157771042</v>
      </c>
      <c r="G974" s="1">
        <v>1</v>
      </c>
      <c r="H974" s="7" t="s">
        <v>39</v>
      </c>
      <c r="I974" s="7"/>
      <c r="J974" s="79"/>
      <c r="K974" s="79"/>
      <c r="L974" s="7"/>
    </row>
    <row r="975" spans="1:12" x14ac:dyDescent="0.25">
      <c r="A975">
        <f t="shared" si="460"/>
        <v>1</v>
      </c>
      <c r="B975" s="74">
        <v>964</v>
      </c>
      <c r="C975" s="5">
        <v>44438</v>
      </c>
      <c r="D975" s="12">
        <f t="shared" si="461"/>
        <v>73.974152499607442</v>
      </c>
      <c r="E975" s="12">
        <f t="shared" si="462"/>
        <v>86.497391568625517</v>
      </c>
      <c r="F975" s="12">
        <f t="shared" si="463"/>
        <v>0.68601748703005128</v>
      </c>
      <c r="G975" s="1">
        <v>1</v>
      </c>
      <c r="H975" s="7" t="s">
        <v>39</v>
      </c>
      <c r="I975" s="7"/>
      <c r="J975" s="79"/>
      <c r="K975" s="79"/>
      <c r="L975" s="7"/>
    </row>
    <row r="976" spans="1:12" x14ac:dyDescent="0.25">
      <c r="A976">
        <f t="shared" si="460"/>
        <v>2</v>
      </c>
      <c r="B976" s="74">
        <v>965</v>
      </c>
      <c r="C976" s="5">
        <v>44439</v>
      </c>
      <c r="D976" s="12">
        <f t="shared" si="461"/>
        <v>73.978870073902527</v>
      </c>
      <c r="E976" s="12">
        <f t="shared" si="462"/>
        <v>86.504250667218201</v>
      </c>
      <c r="F976" s="12">
        <f t="shared" si="463"/>
        <v>0.68605595255967633</v>
      </c>
      <c r="G976" s="1">
        <v>1</v>
      </c>
      <c r="H976" s="7" t="s">
        <v>39</v>
      </c>
      <c r="I976" s="7"/>
      <c r="J976" s="79"/>
      <c r="K976" s="79"/>
      <c r="L976" s="7"/>
    </row>
    <row r="977" spans="1:12" x14ac:dyDescent="0.25">
      <c r="A977">
        <f t="shared" si="460"/>
        <v>3</v>
      </c>
      <c r="B977" s="74">
        <v>966</v>
      </c>
      <c r="C977" s="5">
        <v>44440</v>
      </c>
      <c r="D977" s="12">
        <f t="shared" si="461"/>
        <v>73.983582762050375</v>
      </c>
      <c r="E977" s="12">
        <f t="shared" si="462"/>
        <v>86.51110266161632</v>
      </c>
      <c r="F977" s="12">
        <f t="shared" si="463"/>
        <v>0.68609437824928432</v>
      </c>
      <c r="G977" s="1">
        <v>1</v>
      </c>
      <c r="H977" s="7" t="s">
        <v>39</v>
      </c>
      <c r="I977" s="7"/>
      <c r="J977" s="79"/>
      <c r="K977" s="79"/>
      <c r="L977" s="7"/>
    </row>
    <row r="978" spans="1:12" x14ac:dyDescent="0.25">
      <c r="A978">
        <f t="shared" si="460"/>
        <v>4</v>
      </c>
      <c r="B978" s="74">
        <v>967</v>
      </c>
      <c r="C978" s="5">
        <v>44441</v>
      </c>
      <c r="D978" s="12">
        <f t="shared" si="461"/>
        <v>73.988290574162036</v>
      </c>
      <c r="E978" s="12">
        <f t="shared" si="462"/>
        <v>86.517947566520803</v>
      </c>
      <c r="F978" s="12">
        <f t="shared" si="463"/>
        <v>0.68613276418131719</v>
      </c>
      <c r="G978" s="1">
        <v>1</v>
      </c>
      <c r="H978" s="7" t="s">
        <v>39</v>
      </c>
      <c r="I978" s="7"/>
      <c r="J978" s="79"/>
      <c r="K978" s="79"/>
      <c r="L978" s="7"/>
    </row>
    <row r="979" spans="1:12" x14ac:dyDescent="0.25">
      <c r="A979">
        <f t="shared" si="460"/>
        <v>5</v>
      </c>
      <c r="B979" s="74">
        <v>968</v>
      </c>
      <c r="C979" s="5">
        <v>44442</v>
      </c>
      <c r="D979" s="12">
        <f t="shared" si="461"/>
        <v>73.992993520317157</v>
      </c>
      <c r="E979" s="12">
        <f t="shared" si="462"/>
        <v>86.524785396586907</v>
      </c>
      <c r="F979" s="12">
        <f t="shared" si="463"/>
        <v>0.68617111043796097</v>
      </c>
      <c r="G979" s="1">
        <v>1</v>
      </c>
      <c r="H979" s="7" t="s">
        <v>39</v>
      </c>
      <c r="I979" s="7"/>
      <c r="J979" s="79"/>
      <c r="K979" s="79"/>
      <c r="L979" s="7"/>
    </row>
    <row r="980" spans="1:12" x14ac:dyDescent="0.25">
      <c r="A980">
        <f t="shared" si="460"/>
        <v>6</v>
      </c>
      <c r="B980" s="74">
        <v>969</v>
      </c>
      <c r="C980" s="5">
        <v>44443</v>
      </c>
      <c r="D980" s="12">
        <f t="shared" si="461"/>
        <v>73.997691610564175</v>
      </c>
      <c r="E980" s="12">
        <f t="shared" si="462"/>
        <v>86.531616166424556</v>
      </c>
      <c r="F980" s="12">
        <f t="shared" si="463"/>
        <v>0.68620941710114747</v>
      </c>
      <c r="G980" s="1">
        <v>1</v>
      </c>
      <c r="H980" s="7" t="s">
        <v>39</v>
      </c>
      <c r="I980" s="7"/>
      <c r="J980" s="79"/>
      <c r="K980" s="79"/>
      <c r="L980" s="7"/>
    </row>
    <row r="981" spans="1:12" x14ac:dyDescent="0.25">
      <c r="A981">
        <f t="shared" si="460"/>
        <v>7</v>
      </c>
      <c r="B981" s="74">
        <v>970</v>
      </c>
      <c r="C981" s="5">
        <v>44444</v>
      </c>
      <c r="D981" s="12">
        <f t="shared" si="461"/>
        <v>74.00238485492045</v>
      </c>
      <c r="E981" s="12">
        <f t="shared" si="462"/>
        <v>86.538439890598383</v>
      </c>
      <c r="F981" s="12">
        <f t="shared" si="463"/>
        <v>0.68624768425255467</v>
      </c>
      <c r="G981" s="1">
        <v>1</v>
      </c>
      <c r="H981" s="7" t="s">
        <v>39</v>
      </c>
      <c r="I981" s="7"/>
      <c r="J981" s="79"/>
      <c r="K981" s="79"/>
      <c r="L981" s="7"/>
    </row>
    <row r="982" spans="1:12" x14ac:dyDescent="0.25">
      <c r="A982">
        <f t="shared" si="460"/>
        <v>1</v>
      </c>
      <c r="B982" s="74">
        <v>971</v>
      </c>
      <c r="C982" s="5">
        <v>44445</v>
      </c>
      <c r="D982" s="12">
        <f t="shared" si="461"/>
        <v>74.007073263372348</v>
      </c>
      <c r="E982" s="12">
        <f t="shared" si="462"/>
        <v>86.545256583628088</v>
      </c>
      <c r="F982" s="12">
        <f t="shared" si="463"/>
        <v>0.68628591197360822</v>
      </c>
      <c r="G982" s="1">
        <v>1</v>
      </c>
      <c r="H982" s="7" t="s">
        <v>39</v>
      </c>
      <c r="I982" s="7"/>
      <c r="J982" s="79"/>
      <c r="K982" s="79"/>
      <c r="L982" s="7"/>
    </row>
    <row r="983" spans="1:12" x14ac:dyDescent="0.25">
      <c r="A983">
        <f t="shared" si="460"/>
        <v>2</v>
      </c>
      <c r="B983" s="74">
        <v>972</v>
      </c>
      <c r="C983" s="5">
        <v>44446</v>
      </c>
      <c r="D983" s="12">
        <f t="shared" si="461"/>
        <v>74.011756845875439</v>
      </c>
      <c r="E983" s="12">
        <f t="shared" si="462"/>
        <v>86.552066259988479</v>
      </c>
      <c r="F983" s="12">
        <f t="shared" si="463"/>
        <v>0.6863241003454823</v>
      </c>
      <c r="G983" s="1">
        <v>1</v>
      </c>
      <c r="H983" s="7" t="s">
        <v>39</v>
      </c>
      <c r="I983" s="7"/>
      <c r="J983" s="79"/>
      <c r="K983" s="79"/>
      <c r="L983" s="7"/>
    </row>
    <row r="984" spans="1:12" x14ac:dyDescent="0.25">
      <c r="A984">
        <f t="shared" si="460"/>
        <v>3</v>
      </c>
      <c r="B984" s="74">
        <v>973</v>
      </c>
      <c r="C984" s="5">
        <v>44447</v>
      </c>
      <c r="D984" s="12">
        <f t="shared" si="461"/>
        <v>74.016435612354542</v>
      </c>
      <c r="E984" s="12">
        <f t="shared" si="462"/>
        <v>86.558868934109739</v>
      </c>
      <c r="F984" s="12">
        <f t="shared" si="463"/>
        <v>0.68636224944910085</v>
      </c>
      <c r="G984" s="1">
        <v>1</v>
      </c>
      <c r="H984" s="7" t="s">
        <v>39</v>
      </c>
      <c r="I984" s="7"/>
      <c r="J984" s="79"/>
      <c r="K984" s="79"/>
      <c r="L984" s="7"/>
    </row>
    <row r="985" spans="1:12" x14ac:dyDescent="0.25">
      <c r="A985">
        <f t="shared" si="460"/>
        <v>4</v>
      </c>
      <c r="B985" s="74">
        <v>974</v>
      </c>
      <c r="C985" s="5">
        <v>44448</v>
      </c>
      <c r="D985" s="12">
        <f t="shared" si="461"/>
        <v>74.021109572703892</v>
      </c>
      <c r="E985" s="12">
        <f t="shared" si="462"/>
        <v>86.565664620377547</v>
      </c>
      <c r="F985" s="12">
        <f t="shared" si="463"/>
        <v>0.68640035936513799</v>
      </c>
      <c r="G985" s="1">
        <v>1</v>
      </c>
      <c r="H985" s="7" t="s">
        <v>39</v>
      </c>
      <c r="I985" s="7"/>
      <c r="J985" s="79"/>
      <c r="K985" s="79"/>
      <c r="L985" s="7"/>
    </row>
    <row r="986" spans="1:12" x14ac:dyDescent="0.25">
      <c r="A986">
        <f t="shared" si="460"/>
        <v>5</v>
      </c>
      <c r="B986" s="74">
        <v>975</v>
      </c>
      <c r="C986" s="5">
        <v>44449</v>
      </c>
      <c r="D986" s="12">
        <f t="shared" si="461"/>
        <v>74.025778736787302</v>
      </c>
      <c r="E986" s="12">
        <f t="shared" si="462"/>
        <v>86.572453333133353</v>
      </c>
      <c r="F986" s="12">
        <f t="shared" si="463"/>
        <v>0.68643843017402006</v>
      </c>
      <c r="G986" s="1">
        <v>1</v>
      </c>
      <c r="H986" s="7" t="s">
        <v>39</v>
      </c>
      <c r="I986" s="7"/>
      <c r="J986" s="79"/>
      <c r="K986" s="79"/>
      <c r="L986" s="7"/>
    </row>
    <row r="987" spans="1:12" x14ac:dyDescent="0.25">
      <c r="A987">
        <f t="shared" si="460"/>
        <v>6</v>
      </c>
      <c r="B987" s="74">
        <v>976</v>
      </c>
      <c r="C987" s="5">
        <v>44450</v>
      </c>
      <c r="D987" s="12">
        <f t="shared" si="461"/>
        <v>74.030443114438214</v>
      </c>
      <c r="E987" s="12">
        <f t="shared" si="462"/>
        <v>86.579235086674444</v>
      </c>
      <c r="F987" s="12">
        <f t="shared" si="463"/>
        <v>0.68647646195592571</v>
      </c>
      <c r="G987" s="1">
        <v>1</v>
      </c>
      <c r="H987" s="7" t="s">
        <v>39</v>
      </c>
      <c r="I987" s="7"/>
      <c r="J987" s="79"/>
      <c r="K987" s="79"/>
      <c r="L987" s="7"/>
    </row>
    <row r="988" spans="1:12" x14ac:dyDescent="0.25">
      <c r="A988">
        <f t="shared" si="460"/>
        <v>7</v>
      </c>
      <c r="B988" s="74">
        <v>977</v>
      </c>
      <c r="C988" s="5">
        <v>44451</v>
      </c>
      <c r="D988" s="12">
        <f t="shared" si="461"/>
        <v>74.035102715459857</v>
      </c>
      <c r="E988" s="12">
        <f t="shared" si="462"/>
        <v>86.586009895254222</v>
      </c>
      <c r="F988" s="12">
        <f t="shared" si="463"/>
        <v>0.68651445479078721</v>
      </c>
      <c r="G988" s="1">
        <v>1</v>
      </c>
      <c r="H988" s="7" t="s">
        <v>39</v>
      </c>
      <c r="I988" s="7"/>
      <c r="J988" s="79"/>
      <c r="K988" s="79"/>
      <c r="L988" s="7"/>
    </row>
    <row r="989" spans="1:12" x14ac:dyDescent="0.25">
      <c r="A989">
        <f t="shared" si="460"/>
        <v>1</v>
      </c>
      <c r="B989" s="74">
        <v>978</v>
      </c>
      <c r="C989" s="5">
        <v>44452</v>
      </c>
      <c r="D989" s="12">
        <f t="shared" si="461"/>
        <v>74.039757549625421</v>
      </c>
      <c r="E989" s="12">
        <f t="shared" si="462"/>
        <v>86.592777773082332</v>
      </c>
      <c r="F989" s="12">
        <f t="shared" si="463"/>
        <v>0.68655240875829171</v>
      </c>
      <c r="G989" s="1">
        <v>1</v>
      </c>
      <c r="H989" s="7" t="s">
        <v>39</v>
      </c>
      <c r="I989" s="7"/>
      <c r="J989" s="79"/>
      <c r="K989" s="79"/>
      <c r="L989" s="7"/>
    </row>
    <row r="990" spans="1:12" x14ac:dyDescent="0.25">
      <c r="A990">
        <f t="shared" si="460"/>
        <v>2</v>
      </c>
      <c r="B990" s="74">
        <v>979</v>
      </c>
      <c r="C990" s="5">
        <v>44453</v>
      </c>
      <c r="D990" s="12">
        <f t="shared" si="461"/>
        <v>74.044407626678066</v>
      </c>
      <c r="E990" s="12">
        <f t="shared" si="462"/>
        <v>86.599538734324838</v>
      </c>
      <c r="F990" s="12">
        <f t="shared" si="463"/>
        <v>0.68659032393788189</v>
      </c>
      <c r="G990" s="1">
        <v>1</v>
      </c>
      <c r="H990" s="7" t="s">
        <v>39</v>
      </c>
      <c r="I990" s="7"/>
      <c r="J990" s="79"/>
      <c r="K990" s="79"/>
      <c r="L990" s="7"/>
    </row>
    <row r="991" spans="1:12" x14ac:dyDescent="0.25">
      <c r="A991">
        <f t="shared" si="460"/>
        <v>3</v>
      </c>
      <c r="B991" s="74">
        <v>980</v>
      </c>
      <c r="C991" s="5">
        <v>44454</v>
      </c>
      <c r="D991" s="12">
        <f t="shared" si="461"/>
        <v>74.049052956331167</v>
      </c>
      <c r="E991" s="12">
        <f t="shared" si="462"/>
        <v>86.606292793104444</v>
      </c>
      <c r="F991" s="12">
        <f t="shared" si="463"/>
        <v>0.68662820040875727</v>
      </c>
      <c r="G991" s="1">
        <v>1</v>
      </c>
      <c r="H991" s="7" t="s">
        <v>39</v>
      </c>
      <c r="I991" s="7"/>
      <c r="J991" s="79"/>
      <c r="K991" s="79"/>
      <c r="L991" s="7"/>
    </row>
    <row r="992" spans="1:12" x14ac:dyDescent="0.25">
      <c r="A992">
        <f t="shared" si="460"/>
        <v>4</v>
      </c>
      <c r="B992" s="74">
        <v>981</v>
      </c>
      <c r="C992" s="5">
        <v>44455</v>
      </c>
      <c r="D992" s="12">
        <f t="shared" si="461"/>
        <v>74.053693548268356</v>
      </c>
      <c r="E992" s="12">
        <f t="shared" si="462"/>
        <v>86.613039963500611</v>
      </c>
      <c r="F992" s="12">
        <f t="shared" si="463"/>
        <v>0.68666603824987504</v>
      </c>
      <c r="G992" s="1">
        <v>1</v>
      </c>
      <c r="H992" s="7" t="s">
        <v>39</v>
      </c>
      <c r="I992" s="7"/>
      <c r="J992" s="79"/>
      <c r="K992" s="79"/>
      <c r="L992" s="7"/>
    </row>
    <row r="993" spans="1:12" x14ac:dyDescent="0.25">
      <c r="A993">
        <f t="shared" si="460"/>
        <v>5</v>
      </c>
      <c r="B993" s="74">
        <v>982</v>
      </c>
      <c r="C993" s="5">
        <v>44456</v>
      </c>
      <c r="D993" s="12">
        <f t="shared" si="461"/>
        <v>74.05832941214365</v>
      </c>
      <c r="E993" s="12">
        <f t="shared" si="462"/>
        <v>86.619780259549799</v>
      </c>
      <c r="F993" s="12">
        <f t="shared" si="463"/>
        <v>0.68670383753995068</v>
      </c>
      <c r="G993" s="1">
        <v>1</v>
      </c>
      <c r="H993" s="7" t="s">
        <v>39</v>
      </c>
      <c r="I993" s="7"/>
      <c r="J993" s="79"/>
      <c r="K993" s="79"/>
      <c r="L993" s="7"/>
    </row>
    <row r="994" spans="1:12" x14ac:dyDescent="0.25">
      <c r="A994">
        <f t="shared" si="460"/>
        <v>6</v>
      </c>
      <c r="B994" s="74">
        <v>983</v>
      </c>
      <c r="C994" s="5">
        <v>44457</v>
      </c>
      <c r="D994" s="12">
        <f t="shared" si="461"/>
        <v>74.062960557581619</v>
      </c>
      <c r="E994" s="12">
        <f t="shared" si="462"/>
        <v>86.626513695245592</v>
      </c>
      <c r="F994" s="12">
        <f t="shared" si="463"/>
        <v>0.68674159835745985</v>
      </c>
      <c r="G994" s="1">
        <v>1</v>
      </c>
      <c r="H994" s="7" t="s">
        <v>39</v>
      </c>
      <c r="I994" s="7"/>
      <c r="J994" s="79"/>
      <c r="K994" s="79"/>
      <c r="L994" s="7"/>
    </row>
    <row r="995" spans="1:12" x14ac:dyDescent="0.25">
      <c r="A995">
        <f t="shared" si="460"/>
        <v>7</v>
      </c>
      <c r="B995" s="74">
        <v>984</v>
      </c>
      <c r="C995" s="5">
        <v>44458</v>
      </c>
      <c r="D995" s="12">
        <f t="shared" si="461"/>
        <v>74.067586994177461</v>
      </c>
      <c r="E995" s="12">
        <f t="shared" si="462"/>
        <v>86.633240284538886</v>
      </c>
      <c r="F995" s="12">
        <f t="shared" si="463"/>
        <v>0.68677932078063852</v>
      </c>
      <c r="G995" s="1">
        <v>1</v>
      </c>
      <c r="H995" s="7" t="s">
        <v>39</v>
      </c>
      <c r="I995" s="7"/>
      <c r="J995" s="79"/>
      <c r="K995" s="79"/>
      <c r="L995" s="7"/>
    </row>
    <row r="996" spans="1:12" x14ac:dyDescent="0.25">
      <c r="A996">
        <f t="shared" si="460"/>
        <v>1</v>
      </c>
      <c r="B996" s="74">
        <v>985</v>
      </c>
      <c r="C996" s="5">
        <v>44459</v>
      </c>
      <c r="D996" s="12">
        <f t="shared" si="461"/>
        <v>74.072208731497113</v>
      </c>
      <c r="E996" s="12">
        <f t="shared" si="462"/>
        <v>86.639960041338071</v>
      </c>
      <c r="F996" s="12">
        <f t="shared" si="463"/>
        <v>0.68681700488748443</v>
      </c>
      <c r="G996" s="1">
        <v>1</v>
      </c>
      <c r="H996" s="7" t="s">
        <v>39</v>
      </c>
      <c r="I996" s="7"/>
      <c r="J996" s="79"/>
      <c r="K996" s="79"/>
      <c r="L996" s="7"/>
    </row>
    <row r="997" spans="1:12" x14ac:dyDescent="0.25">
      <c r="A997">
        <f t="shared" si="460"/>
        <v>2</v>
      </c>
      <c r="B997" s="74">
        <v>986</v>
      </c>
      <c r="C997" s="5">
        <v>44460</v>
      </c>
      <c r="D997" s="12">
        <f t="shared" si="461"/>
        <v>74.076825779077453</v>
      </c>
      <c r="E997" s="12">
        <f t="shared" si="462"/>
        <v>86.646672979509191</v>
      </c>
      <c r="F997" s="12">
        <f t="shared" si="463"/>
        <v>0.6868546507557578</v>
      </c>
      <c r="G997" s="1">
        <v>1</v>
      </c>
      <c r="H997" s="7" t="s">
        <v>39</v>
      </c>
      <c r="I997" s="7"/>
      <c r="J997" s="79"/>
      <c r="K997" s="79"/>
      <c r="L997" s="7"/>
    </row>
    <row r="998" spans="1:12" x14ac:dyDescent="0.25">
      <c r="A998">
        <f t="shared" si="460"/>
        <v>3</v>
      </c>
      <c r="B998" s="74">
        <v>987</v>
      </c>
      <c r="C998" s="5">
        <v>44461</v>
      </c>
      <c r="D998" s="12">
        <f t="shared" si="461"/>
        <v>74.081438146426279</v>
      </c>
      <c r="E998" s="12">
        <f t="shared" si="462"/>
        <v>86.653379112876138</v>
      </c>
      <c r="F998" s="12">
        <f t="shared" si="463"/>
        <v>0.68689225846298219</v>
      </c>
      <c r="G998" s="1">
        <v>1</v>
      </c>
      <c r="H998" s="7" t="s">
        <v>39</v>
      </c>
      <c r="I998" s="7"/>
      <c r="J998" s="79"/>
      <c r="K998" s="79"/>
      <c r="L998" s="7"/>
    </row>
    <row r="999" spans="1:12" x14ac:dyDescent="0.25">
      <c r="A999">
        <f t="shared" si="460"/>
        <v>4</v>
      </c>
      <c r="B999" s="74">
        <v>988</v>
      </c>
      <c r="C999" s="5">
        <v>44462</v>
      </c>
      <c r="D999" s="12">
        <f t="shared" si="461"/>
        <v>74.086045843022575</v>
      </c>
      <c r="E999" s="12">
        <f t="shared" si="462"/>
        <v>86.660078455220798</v>
      </c>
      <c r="F999" s="12">
        <f t="shared" si="463"/>
        <v>0.68692982808644598</v>
      </c>
      <c r="G999" s="1">
        <v>1</v>
      </c>
      <c r="H999" s="7" t="s">
        <v>39</v>
      </c>
      <c r="I999" s="7"/>
      <c r="J999" s="79"/>
      <c r="K999" s="79"/>
      <c r="L999" s="7"/>
    </row>
    <row r="1000" spans="1:12" x14ac:dyDescent="0.25">
      <c r="A1000">
        <f t="shared" si="460"/>
        <v>5</v>
      </c>
      <c r="B1000" s="74">
        <v>989</v>
      </c>
      <c r="C1000" s="5">
        <v>44463</v>
      </c>
      <c r="D1000" s="12">
        <f t="shared" si="461"/>
        <v>74.0906488783165</v>
      </c>
      <c r="E1000" s="12">
        <f t="shared" si="462"/>
        <v>86.666771020283221</v>
      </c>
      <c r="F1000" s="12">
        <f t="shared" si="463"/>
        <v>0.68696735970320266</v>
      </c>
      <c r="G1000" s="1">
        <v>1</v>
      </c>
      <c r="H1000" s="7" t="s">
        <v>39</v>
      </c>
      <c r="I1000" s="7"/>
      <c r="J1000" s="79"/>
      <c r="K1000" s="79"/>
      <c r="L1000" s="7"/>
    </row>
    <row r="1001" spans="1:12" x14ac:dyDescent="0.25">
      <c r="A1001">
        <f t="shared" si="460"/>
        <v>6</v>
      </c>
      <c r="B1001" s="74">
        <v>990</v>
      </c>
      <c r="C1001" s="5">
        <v>44464</v>
      </c>
      <c r="D1001" s="12">
        <f t="shared" si="461"/>
        <v>74.095247261729611</v>
      </c>
      <c r="E1001" s="12">
        <f t="shared" si="462"/>
        <v>86.673456821761789</v>
      </c>
      <c r="F1001" s="12">
        <f t="shared" si="463"/>
        <v>0.68700485339007233</v>
      </c>
      <c r="G1001" s="1">
        <v>1</v>
      </c>
      <c r="H1001" s="7" t="s">
        <v>39</v>
      </c>
      <c r="I1001" s="7"/>
      <c r="J1001" s="79"/>
      <c r="K1001" s="79"/>
      <c r="L1001" s="7"/>
    </row>
    <row r="1002" spans="1:12" x14ac:dyDescent="0.25">
      <c r="A1002">
        <f t="shared" si="460"/>
        <v>7</v>
      </c>
      <c r="B1002" s="74">
        <v>991</v>
      </c>
      <c r="C1002" s="5">
        <v>44465</v>
      </c>
      <c r="D1002" s="12">
        <f t="shared" si="461"/>
        <v>74.09984100265487</v>
      </c>
      <c r="E1002" s="12">
        <f t="shared" si="462"/>
        <v>86.680135873313475</v>
      </c>
      <c r="F1002" s="12">
        <f t="shared" si="463"/>
        <v>0.68704230922364262</v>
      </c>
      <c r="G1002" s="1">
        <v>1</v>
      </c>
      <c r="H1002" s="7" t="s">
        <v>39</v>
      </c>
      <c r="I1002" s="7"/>
      <c r="J1002" s="79"/>
      <c r="K1002" s="79"/>
      <c r="L1002" s="7"/>
    </row>
    <row r="1003" spans="1:12" x14ac:dyDescent="0.25">
      <c r="A1003">
        <f t="shared" si="460"/>
        <v>1</v>
      </c>
      <c r="B1003" s="74">
        <v>992</v>
      </c>
      <c r="C1003" s="5">
        <v>44466</v>
      </c>
      <c r="D1003" s="12">
        <f t="shared" si="461"/>
        <v>74.104430110456889</v>
      </c>
      <c r="E1003" s="12">
        <f t="shared" si="462"/>
        <v>86.686808188553798</v>
      </c>
      <c r="F1003" s="12">
        <f t="shared" si="463"/>
        <v>0.68707972728026878</v>
      </c>
      <c r="G1003" s="1">
        <v>1</v>
      </c>
      <c r="H1003" s="7" t="s">
        <v>39</v>
      </c>
      <c r="I1003" s="7"/>
      <c r="J1003" s="79"/>
      <c r="K1003" s="79"/>
      <c r="L1003" s="7"/>
    </row>
    <row r="1004" spans="1:12" x14ac:dyDescent="0.25">
      <c r="A1004">
        <f t="shared" si="460"/>
        <v>2</v>
      </c>
      <c r="B1004" s="74">
        <v>993</v>
      </c>
      <c r="C1004" s="5">
        <v>44467</v>
      </c>
      <c r="D1004" s="12">
        <f t="shared" si="461"/>
        <v>74.109014594471944</v>
      </c>
      <c r="E1004" s="12">
        <f t="shared" si="462"/>
        <v>86.693473781057236</v>
      </c>
      <c r="F1004" s="12">
        <f t="shared" si="463"/>
        <v>0.68711710763607592</v>
      </c>
      <c r="G1004" s="1">
        <v>1</v>
      </c>
      <c r="H1004" s="7" t="s">
        <v>39</v>
      </c>
      <c r="I1004" s="7"/>
      <c r="J1004" s="79"/>
      <c r="K1004" s="79"/>
      <c r="L1004" s="7"/>
    </row>
    <row r="1005" spans="1:12" x14ac:dyDescent="0.25">
      <c r="A1005">
        <f t="shared" si="460"/>
        <v>3</v>
      </c>
      <c r="B1005" s="74">
        <v>994</v>
      </c>
      <c r="C1005" s="5">
        <v>44468</v>
      </c>
      <c r="D1005" s="12">
        <f t="shared" si="461"/>
        <v>74.113594464008074</v>
      </c>
      <c r="E1005" s="12">
        <f t="shared" si="462"/>
        <v>86.700132664357227</v>
      </c>
      <c r="F1005" s="12">
        <f t="shared" si="463"/>
        <v>0.68715445036695888</v>
      </c>
      <c r="G1005" s="1">
        <v>1</v>
      </c>
      <c r="H1005" s="7" t="s">
        <v>39</v>
      </c>
      <c r="I1005" s="7"/>
      <c r="J1005" s="79"/>
      <c r="K1005" s="79"/>
      <c r="L1005" s="7"/>
    </row>
    <row r="1006" spans="1:12" x14ac:dyDescent="0.25">
      <c r="A1006">
        <f t="shared" si="460"/>
        <v>4</v>
      </c>
      <c r="B1006" s="74">
        <v>995</v>
      </c>
      <c r="C1006" s="5">
        <v>44469</v>
      </c>
      <c r="D1006" s="12">
        <f t="shared" si="461"/>
        <v>74.118169728345308</v>
      </c>
      <c r="E1006" s="12">
        <f t="shared" si="462"/>
        <v>86.706784851946381</v>
      </c>
      <c r="F1006" s="12">
        <f t="shared" si="463"/>
        <v>0.6871917555485838</v>
      </c>
      <c r="G1006" s="1">
        <v>1</v>
      </c>
      <c r="H1006" s="7" t="s">
        <v>39</v>
      </c>
      <c r="I1006" s="7"/>
      <c r="J1006" s="79"/>
      <c r="K1006" s="79"/>
      <c r="L1006" s="7"/>
    </row>
    <row r="1007" spans="1:12" x14ac:dyDescent="0.25">
      <c r="A1007">
        <f t="shared" si="460"/>
        <v>5</v>
      </c>
      <c r="B1007" s="74">
        <v>996</v>
      </c>
      <c r="C1007" s="5">
        <v>44470</v>
      </c>
      <c r="D1007" s="12">
        <f t="shared" si="461"/>
        <v>74.122740396735679</v>
      </c>
      <c r="E1007" s="12">
        <f t="shared" si="462"/>
        <v>86.713430357276664</v>
      </c>
      <c r="F1007" s="12">
        <f t="shared" si="463"/>
        <v>0.68722902325638857</v>
      </c>
      <c r="G1007" s="1">
        <v>1</v>
      </c>
      <c r="H1007" s="7" t="s">
        <v>39</v>
      </c>
      <c r="I1007" s="7"/>
      <c r="J1007" s="79"/>
      <c r="K1007" s="79"/>
      <c r="L1007" s="7"/>
    </row>
    <row r="1008" spans="1:12" x14ac:dyDescent="0.25">
      <c r="A1008">
        <f t="shared" si="460"/>
        <v>6</v>
      </c>
      <c r="B1008" s="74">
        <v>997</v>
      </c>
      <c r="C1008" s="5">
        <v>44471</v>
      </c>
      <c r="D1008" s="12">
        <f t="shared" si="461"/>
        <v>74.127306478403355</v>
      </c>
      <c r="E1008" s="12">
        <f t="shared" si="462"/>
        <v>86.720069193759542</v>
      </c>
      <c r="F1008" s="12">
        <f t="shared" si="463"/>
        <v>0.68726625356558424</v>
      </c>
      <c r="G1008" s="1">
        <v>1</v>
      </c>
      <c r="H1008" s="7" t="s">
        <v>39</v>
      </c>
      <c r="I1008" s="7"/>
      <c r="J1008" s="79"/>
      <c r="K1008" s="79"/>
      <c r="L1008" s="7"/>
    </row>
    <row r="1009" spans="1:12" x14ac:dyDescent="0.25">
      <c r="A1009">
        <f t="shared" si="460"/>
        <v>7</v>
      </c>
      <c r="B1009" s="74">
        <v>998</v>
      </c>
      <c r="C1009" s="5">
        <v>44472</v>
      </c>
      <c r="D1009" s="12">
        <f t="shared" si="461"/>
        <v>74.13186798254479</v>
      </c>
      <c r="E1009" s="12">
        <f t="shared" si="462"/>
        <v>86.726701374766122</v>
      </c>
      <c r="F1009" s="12">
        <f t="shared" si="463"/>
        <v>0.68730344655115538</v>
      </c>
      <c r="G1009" s="1">
        <v>1</v>
      </c>
      <c r="H1009" s="7" t="s">
        <v>39</v>
      </c>
      <c r="I1009" s="7"/>
      <c r="J1009" s="79"/>
      <c r="K1009" s="79"/>
      <c r="L1009" s="7"/>
    </row>
    <row r="1010" spans="1:12" x14ac:dyDescent="0.25">
      <c r="A1010">
        <f t="shared" si="460"/>
        <v>1</v>
      </c>
      <c r="B1010" s="74">
        <v>999</v>
      </c>
      <c r="C1010" s="5">
        <v>44473</v>
      </c>
      <c r="D1010" s="12">
        <f t="shared" si="461"/>
        <v>74.136424918328785</v>
      </c>
      <c r="E1010" s="12">
        <f t="shared" si="462"/>
        <v>86.733326913627366</v>
      </c>
      <c r="F1010" s="12">
        <f t="shared" si="463"/>
        <v>0.68734060228786131</v>
      </c>
      <c r="G1010" s="1">
        <v>1</v>
      </c>
      <c r="H1010" s="7" t="s">
        <v>39</v>
      </c>
      <c r="I1010" s="7"/>
      <c r="J1010" s="79"/>
      <c r="K1010" s="79"/>
      <c r="L1010" s="7"/>
    </row>
    <row r="1011" spans="1:12" x14ac:dyDescent="0.25">
      <c r="A1011">
        <f t="shared" si="460"/>
        <v>2</v>
      </c>
      <c r="B1011" s="74">
        <v>1000</v>
      </c>
      <c r="C1011" s="5">
        <v>44474</v>
      </c>
      <c r="D1011" s="12">
        <f t="shared" si="461"/>
        <v>74.140977294896615</v>
      </c>
      <c r="E1011" s="12">
        <f t="shared" si="462"/>
        <v>86.739945823634216</v>
      </c>
      <c r="F1011" s="12">
        <f t="shared" si="463"/>
        <v>0.68737772085023718</v>
      </c>
      <c r="G1011" s="1">
        <v>1</v>
      </c>
      <c r="H1011" s="7" t="s">
        <v>39</v>
      </c>
      <c r="I1011" s="7"/>
      <c r="J1011" s="79"/>
      <c r="K1011" s="79"/>
      <c r="L1011" s="7"/>
    </row>
    <row r="1012" spans="1:12" x14ac:dyDescent="0.25">
      <c r="A1012">
        <f t="shared" si="460"/>
        <v>3</v>
      </c>
      <c r="B1012" s="74">
        <v>1001</v>
      </c>
      <c r="C1012" s="5">
        <v>44475</v>
      </c>
      <c r="D1012" s="12">
        <f t="shared" si="461"/>
        <v>74.145525121362184</v>
      </c>
      <c r="E1012" s="12">
        <f t="shared" si="462"/>
        <v>86.746558118037768</v>
      </c>
      <c r="F1012" s="12">
        <f t="shared" si="463"/>
        <v>0.68741480231259466</v>
      </c>
      <c r="G1012" s="1">
        <v>1</v>
      </c>
      <c r="H1012" s="7" t="s">
        <v>39</v>
      </c>
      <c r="I1012" s="7"/>
      <c r="J1012" s="79"/>
      <c r="K1012" s="79"/>
      <c r="L1012" s="7"/>
    </row>
    <row r="1013" spans="1:12" x14ac:dyDescent="0.25">
      <c r="A1013">
        <f t="shared" si="460"/>
        <v>4</v>
      </c>
      <c r="B1013" s="74">
        <v>1002</v>
      </c>
      <c r="C1013" s="5">
        <v>44476</v>
      </c>
      <c r="D1013" s="12">
        <f t="shared" si="461"/>
        <v>74.150068406812039</v>
      </c>
      <c r="E1013" s="12">
        <f t="shared" si="462"/>
        <v>86.753163810049401</v>
      </c>
      <c r="F1013" s="12">
        <f t="shared" si="463"/>
        <v>0.68745184674902249</v>
      </c>
      <c r="G1013" s="1">
        <v>1</v>
      </c>
      <c r="H1013" s="7" t="s">
        <v>39</v>
      </c>
      <c r="I1013" s="7"/>
      <c r="J1013" s="79"/>
      <c r="K1013" s="79"/>
      <c r="L1013" s="7"/>
    </row>
    <row r="1014" spans="1:12" x14ac:dyDescent="0.25">
      <c r="A1014">
        <f t="shared" si="460"/>
        <v>5</v>
      </c>
      <c r="B1014" s="74">
        <v>1003</v>
      </c>
      <c r="C1014" s="5">
        <v>44477</v>
      </c>
      <c r="D1014" s="12">
        <f t="shared" si="461"/>
        <v>74.154607160305602</v>
      </c>
      <c r="E1014" s="12">
        <f t="shared" si="462"/>
        <v>86.759762912840984</v>
      </c>
      <c r="F1014" s="12">
        <f t="shared" si="463"/>
        <v>0.68748885423338779</v>
      </c>
      <c r="G1014" s="1">
        <v>1</v>
      </c>
      <c r="H1014" s="7" t="s">
        <v>39</v>
      </c>
      <c r="I1014" s="7"/>
      <c r="J1014" s="79"/>
      <c r="K1014" s="79"/>
      <c r="L1014" s="7"/>
    </row>
    <row r="1015" spans="1:12" x14ac:dyDescent="0.25">
      <c r="A1015">
        <f t="shared" si="460"/>
        <v>6</v>
      </c>
      <c r="B1015" s="74">
        <v>1004</v>
      </c>
      <c r="C1015" s="5">
        <v>44478</v>
      </c>
      <c r="D1015" s="12">
        <f t="shared" si="461"/>
        <v>74.159141390875135</v>
      </c>
      <c r="E1015" s="12">
        <f t="shared" si="462"/>
        <v>86.766355439544981</v>
      </c>
      <c r="F1015" s="12">
        <f t="shared" si="463"/>
        <v>0.68752582483933711</v>
      </c>
      <c r="G1015" s="1">
        <v>1</v>
      </c>
      <c r="H1015" s="7" t="s">
        <v>39</v>
      </c>
      <c r="I1015" s="7"/>
      <c r="J1015" s="79"/>
      <c r="K1015" s="79"/>
      <c r="L1015" s="7"/>
    </row>
    <row r="1016" spans="1:12" x14ac:dyDescent="0.25">
      <c r="A1016">
        <f t="shared" si="460"/>
        <v>7</v>
      </c>
      <c r="B1016" s="74">
        <v>1005</v>
      </c>
      <c r="C1016" s="5">
        <v>44479</v>
      </c>
      <c r="D1016" s="12">
        <f t="shared" si="461"/>
        <v>74.163671107526</v>
      </c>
      <c r="E1016" s="12">
        <f t="shared" si="462"/>
        <v>86.772941403254649</v>
      </c>
      <c r="F1016" s="12">
        <f t="shared" si="463"/>
        <v>0.68756275864029681</v>
      </c>
      <c r="G1016" s="1">
        <v>1</v>
      </c>
      <c r="H1016" s="7" t="s">
        <v>39</v>
      </c>
      <c r="I1016" s="7"/>
      <c r="J1016" s="79"/>
      <c r="K1016" s="79"/>
      <c r="L1016" s="7"/>
    </row>
    <row r="1017" spans="1:12" x14ac:dyDescent="0.25">
      <c r="A1017">
        <f t="shared" si="460"/>
        <v>1</v>
      </c>
      <c r="B1017" s="74">
        <v>1006</v>
      </c>
      <c r="C1017" s="5">
        <v>44480</v>
      </c>
      <c r="D1017" s="12">
        <f t="shared" si="461"/>
        <v>74.168196319236628</v>
      </c>
      <c r="E1017" s="12">
        <f t="shared" si="462"/>
        <v>86.779520817024206</v>
      </c>
      <c r="F1017" s="12">
        <f t="shared" si="463"/>
        <v>0.68759965570947434</v>
      </c>
      <c r="G1017" s="1">
        <v>1</v>
      </c>
      <c r="H1017" s="7" t="s">
        <v>39</v>
      </c>
      <c r="I1017" s="7"/>
      <c r="J1017" s="79"/>
      <c r="K1017" s="79"/>
      <c r="L1017" s="7"/>
    </row>
    <row r="1018" spans="1:12" x14ac:dyDescent="0.25">
      <c r="A1018">
        <f t="shared" si="460"/>
        <v>2</v>
      </c>
      <c r="B1018" s="74">
        <v>1007</v>
      </c>
      <c r="C1018" s="5">
        <v>44481</v>
      </c>
      <c r="D1018" s="12">
        <f t="shared" si="461"/>
        <v>74.172717034958737</v>
      </c>
      <c r="E1018" s="12">
        <f t="shared" si="462"/>
        <v>86.786093693868921</v>
      </c>
      <c r="F1018" s="12">
        <f t="shared" si="463"/>
        <v>0.68763651611985865</v>
      </c>
      <c r="G1018" s="1">
        <v>1</v>
      </c>
      <c r="H1018" s="7" t="s">
        <v>39</v>
      </c>
      <c r="I1018" s="7"/>
      <c r="J1018" s="79"/>
      <c r="K1018" s="79"/>
      <c r="L1018" s="7"/>
    </row>
    <row r="1019" spans="1:12" x14ac:dyDescent="0.25">
      <c r="A1019">
        <f t="shared" si="460"/>
        <v>3</v>
      </c>
      <c r="B1019" s="74">
        <v>1008</v>
      </c>
      <c r="C1019" s="5">
        <v>44482</v>
      </c>
      <c r="D1019" s="12">
        <f t="shared" si="461"/>
        <v>74.177233263617339</v>
      </c>
      <c r="E1019" s="12">
        <f t="shared" si="462"/>
        <v>86.79266004676532</v>
      </c>
      <c r="F1019" s="12">
        <f t="shared" si="463"/>
        <v>0.68767333994422175</v>
      </c>
      <c r="G1019" s="1">
        <v>1</v>
      </c>
      <c r="H1019" s="7" t="s">
        <v>39</v>
      </c>
      <c r="I1019" s="7"/>
      <c r="J1019" s="79"/>
      <c r="K1019" s="79"/>
      <c r="L1019" s="7"/>
    </row>
    <row r="1020" spans="1:12" x14ac:dyDescent="0.25">
      <c r="A1020">
        <f t="shared" si="460"/>
        <v>4</v>
      </c>
      <c r="B1020" s="74">
        <v>1009</v>
      </c>
      <c r="C1020" s="5">
        <v>44483</v>
      </c>
      <c r="D1020" s="12">
        <f t="shared" si="461"/>
        <v>74.181745014110959</v>
      </c>
      <c r="E1020" s="12">
        <f t="shared" si="462"/>
        <v>86.799219888651322</v>
      </c>
      <c r="F1020" s="12">
        <f t="shared" si="463"/>
        <v>0.68771012725511893</v>
      </c>
      <c r="G1020" s="1">
        <v>1</v>
      </c>
      <c r="H1020" s="7" t="s">
        <v>39</v>
      </c>
      <c r="I1020" s="7"/>
      <c r="J1020" s="79"/>
      <c r="K1020" s="79"/>
      <c r="L1020" s="7"/>
    </row>
    <row r="1021" spans="1:12" x14ac:dyDescent="0.25">
      <c r="A1021">
        <f t="shared" si="460"/>
        <v>5</v>
      </c>
      <c r="B1021" s="74">
        <v>1010</v>
      </c>
      <c r="C1021" s="5">
        <v>44484</v>
      </c>
      <c r="D1021" s="12">
        <f t="shared" si="461"/>
        <v>74.186252295311618</v>
      </c>
      <c r="E1021" s="12">
        <f t="shared" si="462"/>
        <v>86.805773232426446</v>
      </c>
      <c r="F1021" s="12">
        <f t="shared" si="463"/>
        <v>0.68774687812488977</v>
      </c>
      <c r="G1021" s="1">
        <v>1</v>
      </c>
      <c r="H1021" s="7" t="s">
        <v>39</v>
      </c>
      <c r="I1021" s="7"/>
      <c r="J1021" s="79"/>
      <c r="K1021" s="79"/>
      <c r="L1021" s="7"/>
    </row>
    <row r="1022" spans="1:12" x14ac:dyDescent="0.25">
      <c r="A1022">
        <f t="shared" si="460"/>
        <v>6</v>
      </c>
      <c r="B1022" s="74">
        <v>1011</v>
      </c>
      <c r="C1022" s="5">
        <v>44485</v>
      </c>
      <c r="D1022" s="12">
        <f t="shared" si="461"/>
        <v>74.190755116065048</v>
      </c>
      <c r="E1022" s="12">
        <f t="shared" si="462"/>
        <v>86.812320090951829</v>
      </c>
      <c r="F1022" s="12">
        <f t="shared" si="463"/>
        <v>0.68778359262565947</v>
      </c>
      <c r="G1022" s="1">
        <v>1</v>
      </c>
      <c r="H1022" s="7" t="s">
        <v>39</v>
      </c>
      <c r="I1022" s="7"/>
      <c r="J1022" s="79"/>
      <c r="K1022" s="79"/>
      <c r="L1022" s="7"/>
    </row>
    <row r="1023" spans="1:12" x14ac:dyDescent="0.25">
      <c r="A1023">
        <f t="shared" si="460"/>
        <v>7</v>
      </c>
      <c r="B1023" s="74">
        <v>1012</v>
      </c>
      <c r="C1023" s="5">
        <v>44486</v>
      </c>
      <c r="D1023" s="12">
        <f t="shared" si="461"/>
        <v>74.195253485190705</v>
      </c>
      <c r="E1023" s="12">
        <f t="shared" si="462"/>
        <v>86.818860477050521</v>
      </c>
      <c r="F1023" s="12">
        <f t="shared" si="463"/>
        <v>0.68782027082933894</v>
      </c>
      <c r="G1023" s="1">
        <v>1</v>
      </c>
      <c r="H1023" s="7" t="s">
        <v>39</v>
      </c>
      <c r="I1023" s="7"/>
      <c r="J1023" s="79"/>
      <c r="K1023" s="79"/>
      <c r="L1023" s="7"/>
    </row>
    <row r="1024" spans="1:12" x14ac:dyDescent="0.25">
      <c r="A1024">
        <f t="shared" si="460"/>
        <v>1</v>
      </c>
      <c r="B1024" s="74">
        <v>1013</v>
      </c>
      <c r="C1024" s="5">
        <v>44487</v>
      </c>
      <c r="D1024" s="12">
        <f t="shared" si="461"/>
        <v>74.199747411481937</v>
      </c>
      <c r="E1024" s="12">
        <f t="shared" si="462"/>
        <v>86.825394403507573</v>
      </c>
      <c r="F1024" s="12">
        <f t="shared" si="463"/>
        <v>0.68785691280762618</v>
      </c>
      <c r="G1024" s="1">
        <v>1</v>
      </c>
      <c r="H1024" s="7" t="s">
        <v>39</v>
      </c>
      <c r="I1024" s="7"/>
      <c r="J1024" s="79"/>
      <c r="K1024" s="79"/>
      <c r="L1024" s="7"/>
    </row>
    <row r="1025" spans="1:12" x14ac:dyDescent="0.25">
      <c r="A1025">
        <f t="shared" si="460"/>
        <v>2</v>
      </c>
      <c r="B1025" s="74">
        <v>1014</v>
      </c>
      <c r="C1025" s="5">
        <v>44488</v>
      </c>
      <c r="D1025" s="12">
        <f t="shared" si="461"/>
        <v>74.204236903706047</v>
      </c>
      <c r="E1025" s="12">
        <f t="shared" si="462"/>
        <v>86.831921883070208</v>
      </c>
      <c r="F1025" s="12">
        <f t="shared" si="463"/>
        <v>0.68789351863200687</v>
      </c>
      <c r="G1025" s="1">
        <v>1</v>
      </c>
      <c r="H1025" s="7" t="s">
        <v>39</v>
      </c>
      <c r="I1025" s="7"/>
      <c r="J1025" s="79"/>
      <c r="K1025" s="79"/>
      <c r="L1025" s="7"/>
    </row>
    <row r="1026" spans="1:12" x14ac:dyDescent="0.25">
      <c r="A1026">
        <f t="shared" si="460"/>
        <v>3</v>
      </c>
      <c r="B1026" s="74">
        <v>1015</v>
      </c>
      <c r="C1026" s="5">
        <v>44489</v>
      </c>
      <c r="D1026" s="12">
        <f t="shared" si="461"/>
        <v>74.208721970604429</v>
      </c>
      <c r="E1026" s="12">
        <f t="shared" si="462"/>
        <v>86.838442928447876</v>
      </c>
      <c r="F1026" s="12">
        <f t="shared" si="463"/>
        <v>0.68793008837375536</v>
      </c>
      <c r="G1026" s="1">
        <v>1</v>
      </c>
      <c r="H1026" s="7" t="s">
        <v>39</v>
      </c>
      <c r="I1026" s="7"/>
      <c r="J1026" s="79"/>
      <c r="K1026" s="79"/>
      <c r="L1026" s="7"/>
    </row>
    <row r="1027" spans="1:12" x14ac:dyDescent="0.25">
      <c r="A1027">
        <f t="shared" si="460"/>
        <v>4</v>
      </c>
      <c r="B1027" s="74">
        <v>1016</v>
      </c>
      <c r="C1027" s="5">
        <v>44490</v>
      </c>
      <c r="D1027" s="12">
        <f t="shared" si="461"/>
        <v>74.213202620892659</v>
      </c>
      <c r="E1027" s="12">
        <f t="shared" si="462"/>
        <v>86.844957552312565</v>
      </c>
      <c r="F1027" s="12">
        <f t="shared" si="463"/>
        <v>0.68796662210393567</v>
      </c>
      <c r="G1027" s="1">
        <v>1</v>
      </c>
      <c r="H1027" s="7" t="s">
        <v>39</v>
      </c>
      <c r="I1027" s="7"/>
      <c r="J1027" s="79"/>
      <c r="K1027" s="79"/>
      <c r="L1027" s="7"/>
    </row>
    <row r="1028" spans="1:12" x14ac:dyDescent="0.25">
      <c r="A1028">
        <f t="shared" si="460"/>
        <v>5</v>
      </c>
      <c r="B1028" s="74">
        <v>1017</v>
      </c>
      <c r="C1028" s="5">
        <v>44491</v>
      </c>
      <c r="D1028" s="12">
        <f t="shared" si="461"/>
        <v>74.217678863260545</v>
      </c>
      <c r="E1028" s="12">
        <f t="shared" si="462"/>
        <v>86.851465767298848</v>
      </c>
      <c r="F1028" s="12">
        <f t="shared" si="463"/>
        <v>0.68800311989340157</v>
      </c>
      <c r="G1028" s="1">
        <v>1</v>
      </c>
      <c r="H1028" s="7" t="s">
        <v>39</v>
      </c>
      <c r="I1028" s="7"/>
      <c r="J1028" s="79"/>
      <c r="K1028" s="79"/>
      <c r="L1028" s="7"/>
    </row>
    <row r="1029" spans="1:12" x14ac:dyDescent="0.25">
      <c r="A1029">
        <f t="shared" si="460"/>
        <v>6</v>
      </c>
      <c r="B1029" s="74">
        <v>1018</v>
      </c>
      <c r="C1029" s="5">
        <v>44492</v>
      </c>
      <c r="D1029" s="12">
        <f t="shared" si="461"/>
        <v>74.222150706372332</v>
      </c>
      <c r="E1029" s="12">
        <f t="shared" si="462"/>
        <v>86.857967586004008</v>
      </c>
      <c r="F1029" s="12">
        <f t="shared" si="463"/>
        <v>0.68803958181279834</v>
      </c>
      <c r="G1029" s="1">
        <v>1</v>
      </c>
      <c r="H1029" s="7" t="s">
        <v>39</v>
      </c>
      <c r="I1029" s="7"/>
      <c r="J1029" s="79"/>
      <c r="K1029" s="79"/>
      <c r="L1029" s="7"/>
    </row>
    <row r="1030" spans="1:12" x14ac:dyDescent="0.25">
      <c r="A1030">
        <f t="shared" ref="A1030:A1093" si="464">WEEKDAY(C1030,2)</f>
        <v>7</v>
      </c>
      <c r="B1030" s="74">
        <v>1019</v>
      </c>
      <c r="C1030" s="5">
        <v>44493</v>
      </c>
      <c r="D1030" s="12">
        <f t="shared" si="461"/>
        <v>74.226618158866714</v>
      </c>
      <c r="E1030" s="12">
        <f t="shared" si="462"/>
        <v>86.864463020988254</v>
      </c>
      <c r="F1030" s="12">
        <f t="shared" si="463"/>
        <v>0.68807600793256307</v>
      </c>
      <c r="G1030" s="1">
        <v>1</v>
      </c>
      <c r="H1030" s="7" t="s">
        <v>39</v>
      </c>
      <c r="I1030" s="7"/>
      <c r="J1030" s="79"/>
      <c r="K1030" s="79"/>
      <c r="L1030" s="7"/>
    </row>
    <row r="1031" spans="1:12" x14ac:dyDescent="0.25">
      <c r="A1031">
        <f t="shared" si="464"/>
        <v>1</v>
      </c>
      <c r="B1031" s="74">
        <v>1020</v>
      </c>
      <c r="C1031" s="5">
        <v>44494</v>
      </c>
      <c r="D1031" s="12">
        <f t="shared" ref="D1031:D1094" si="465" xml:space="preserve"> 4.5501*LN(B1031) + 42.71</f>
        <v>74.23108122935696</v>
      </c>
      <c r="E1031" s="12">
        <f t="shared" ref="E1031:E1094" si="466" xml:space="preserve"> 6.6156*LN(B1031) + 41.041</f>
        <v>86.870952084774828</v>
      </c>
      <c r="F1031" s="12">
        <f t="shared" ref="F1031:F1094" si="467">0.0371*LN(B1031) + 0.4311</f>
        <v>0.68811239832292559</v>
      </c>
      <c r="G1031" s="1">
        <v>1</v>
      </c>
      <c r="H1031" s="7" t="s">
        <v>39</v>
      </c>
      <c r="I1031" s="7"/>
      <c r="J1031" s="79"/>
      <c r="K1031" s="79"/>
      <c r="L1031" s="7"/>
    </row>
    <row r="1032" spans="1:12" x14ac:dyDescent="0.25">
      <c r="A1032">
        <f t="shared" si="464"/>
        <v>2</v>
      </c>
      <c r="B1032" s="74">
        <v>1021</v>
      </c>
      <c r="C1032" s="5">
        <v>44495</v>
      </c>
      <c r="D1032" s="12">
        <f t="shared" si="465"/>
        <v>74.235539926431045</v>
      </c>
      <c r="E1032" s="12">
        <f t="shared" si="466"/>
        <v>86.877434789850156</v>
      </c>
      <c r="F1032" s="12">
        <f t="shared" si="467"/>
        <v>0.68814875305390899</v>
      </c>
      <c r="G1032" s="1">
        <v>1</v>
      </c>
      <c r="H1032" s="7" t="s">
        <v>39</v>
      </c>
      <c r="I1032" s="7"/>
      <c r="J1032" s="79"/>
      <c r="K1032" s="79"/>
      <c r="L1032" s="7"/>
    </row>
    <row r="1033" spans="1:12" x14ac:dyDescent="0.25">
      <c r="A1033">
        <f t="shared" si="464"/>
        <v>3</v>
      </c>
      <c r="B1033" s="74">
        <v>1022</v>
      </c>
      <c r="C1033" s="5">
        <v>44496</v>
      </c>
      <c r="D1033" s="12">
        <f t="shared" si="465"/>
        <v>74.239994258651677</v>
      </c>
      <c r="E1033" s="12">
        <f t="shared" si="466"/>
        <v>86.883911148663998</v>
      </c>
      <c r="F1033" s="12">
        <f t="shared" si="467"/>
        <v>0.68818507219533132</v>
      </c>
      <c r="G1033" s="1">
        <v>1</v>
      </c>
      <c r="H1033" s="7" t="s">
        <v>39</v>
      </c>
      <c r="I1033" s="7"/>
      <c r="J1033" s="79"/>
      <c r="K1033" s="79"/>
      <c r="L1033" s="7"/>
    </row>
    <row r="1034" spans="1:12" x14ac:dyDescent="0.25">
      <c r="A1034">
        <f t="shared" si="464"/>
        <v>4</v>
      </c>
      <c r="B1034" s="74">
        <v>1023</v>
      </c>
      <c r="C1034" s="5">
        <v>44497</v>
      </c>
      <c r="D1034" s="12">
        <f t="shared" si="465"/>
        <v>74.244444234556497</v>
      </c>
      <c r="E1034" s="12">
        <f t="shared" si="466"/>
        <v>86.890381173629578</v>
      </c>
      <c r="F1034" s="12">
        <f t="shared" si="467"/>
        <v>0.68822135581680532</v>
      </c>
      <c r="G1034" s="1">
        <v>1</v>
      </c>
      <c r="H1034" s="7" t="s">
        <v>39</v>
      </c>
      <c r="I1034" s="7"/>
      <c r="J1034" s="79"/>
      <c r="K1034" s="79"/>
      <c r="L1034" s="7"/>
    </row>
    <row r="1035" spans="1:12" x14ac:dyDescent="0.25">
      <c r="A1035">
        <f t="shared" si="464"/>
        <v>5</v>
      </c>
      <c r="B1035" s="74">
        <v>1024</v>
      </c>
      <c r="C1035" s="5">
        <v>44498</v>
      </c>
      <c r="D1035" s="12">
        <f t="shared" si="465"/>
        <v>74.248889862658075</v>
      </c>
      <c r="E1035" s="12">
        <f t="shared" si="466"/>
        <v>86.896844877123726</v>
      </c>
      <c r="F1035" s="12">
        <f t="shared" si="467"/>
        <v>0.68825760398773972</v>
      </c>
      <c r="G1035" s="1">
        <v>1</v>
      </c>
      <c r="H1035" s="7" t="s">
        <v>39</v>
      </c>
      <c r="I1035" s="7"/>
      <c r="J1035" s="79"/>
      <c r="K1035" s="79"/>
      <c r="L1035" s="7"/>
    </row>
    <row r="1036" spans="1:12" x14ac:dyDescent="0.25">
      <c r="A1036">
        <f t="shared" si="464"/>
        <v>6</v>
      </c>
      <c r="B1036" s="74">
        <v>1025</v>
      </c>
      <c r="C1036" s="5">
        <v>44499</v>
      </c>
      <c r="D1036" s="12">
        <f t="shared" si="465"/>
        <v>74.253331151444073</v>
      </c>
      <c r="E1036" s="12">
        <f t="shared" si="466"/>
        <v>86.903302271487092</v>
      </c>
      <c r="F1036" s="12">
        <f t="shared" si="467"/>
        <v>0.68829381677734003</v>
      </c>
      <c r="G1036" s="1">
        <v>1</v>
      </c>
      <c r="H1036" s="7" t="s">
        <v>39</v>
      </c>
      <c r="I1036" s="7"/>
      <c r="J1036" s="79"/>
      <c r="K1036" s="79"/>
      <c r="L1036" s="7"/>
    </row>
    <row r="1037" spans="1:12" x14ac:dyDescent="0.25">
      <c r="A1037">
        <f t="shared" si="464"/>
        <v>7</v>
      </c>
      <c r="B1037" s="74">
        <v>1026</v>
      </c>
      <c r="C1037" s="5">
        <v>44500</v>
      </c>
      <c r="D1037" s="12">
        <f t="shared" si="465"/>
        <v>74.257768109377324</v>
      </c>
      <c r="E1037" s="12">
        <f t="shared" si="466"/>
        <v>86.909753369024116</v>
      </c>
      <c r="F1037" s="12">
        <f t="shared" si="467"/>
        <v>0.6883299942546095</v>
      </c>
      <c r="G1037" s="1">
        <v>1</v>
      </c>
      <c r="H1037" s="7" t="s">
        <v>39</v>
      </c>
      <c r="I1037" s="7"/>
      <c r="J1037" s="79"/>
      <c r="K1037" s="79"/>
      <c r="L1037" s="7"/>
    </row>
    <row r="1038" spans="1:12" x14ac:dyDescent="0.25">
      <c r="A1038">
        <f t="shared" si="464"/>
        <v>1</v>
      </c>
      <c r="B1038" s="74">
        <v>1027</v>
      </c>
      <c r="C1038" s="5">
        <v>44501</v>
      </c>
      <c r="D1038" s="12">
        <f t="shared" si="465"/>
        <v>74.262200744895921</v>
      </c>
      <c r="E1038" s="12">
        <f t="shared" si="466"/>
        <v>86.91619818200337</v>
      </c>
      <c r="F1038" s="12">
        <f t="shared" si="467"/>
        <v>0.68836613648834954</v>
      </c>
      <c r="G1038" s="1">
        <v>1</v>
      </c>
      <c r="H1038" s="7" t="s">
        <v>39</v>
      </c>
      <c r="I1038" s="7"/>
      <c r="J1038" s="79"/>
      <c r="K1038" s="79"/>
      <c r="L1038" s="7"/>
    </row>
    <row r="1039" spans="1:12" x14ac:dyDescent="0.25">
      <c r="A1039">
        <f t="shared" si="464"/>
        <v>2</v>
      </c>
      <c r="B1039" s="74">
        <v>1028</v>
      </c>
      <c r="C1039" s="5">
        <v>44502</v>
      </c>
      <c r="D1039" s="12">
        <f t="shared" si="465"/>
        <v>74.266629066413344</v>
      </c>
      <c r="E1039" s="12">
        <f t="shared" si="466"/>
        <v>86.922636722657558</v>
      </c>
      <c r="F1039" s="12">
        <f t="shared" si="467"/>
        <v>0.68840224354716062</v>
      </c>
      <c r="G1039" s="1">
        <v>1</v>
      </c>
      <c r="H1039" s="7" t="s">
        <v>39</v>
      </c>
      <c r="I1039" s="7"/>
      <c r="J1039" s="79"/>
      <c r="K1039" s="79"/>
      <c r="L1039" s="7"/>
    </row>
    <row r="1040" spans="1:12" x14ac:dyDescent="0.25">
      <c r="A1040">
        <f t="shared" si="464"/>
        <v>3</v>
      </c>
      <c r="B1040" s="74">
        <v>1029</v>
      </c>
      <c r="C1040" s="5">
        <v>44503</v>
      </c>
      <c r="D1040" s="12">
        <f t="shared" si="465"/>
        <v>74.271053082318502</v>
      </c>
      <c r="E1040" s="12">
        <f t="shared" si="466"/>
        <v>86.929069003183741</v>
      </c>
      <c r="F1040" s="12">
        <f t="shared" si="467"/>
        <v>0.68843831549944323</v>
      </c>
      <c r="G1040" s="1">
        <v>1</v>
      </c>
      <c r="H1040" s="7" t="s">
        <v>39</v>
      </c>
      <c r="I1040" s="7"/>
      <c r="J1040" s="79"/>
      <c r="K1040" s="79"/>
      <c r="L1040" s="7"/>
    </row>
    <row r="1041" spans="1:12" x14ac:dyDescent="0.25">
      <c r="A1041">
        <f t="shared" si="464"/>
        <v>4</v>
      </c>
      <c r="B1041" s="74">
        <v>1030</v>
      </c>
      <c r="C1041" s="5">
        <v>44504</v>
      </c>
      <c r="D1041" s="12">
        <f t="shared" si="465"/>
        <v>74.275472800975876</v>
      </c>
      <c r="E1041" s="12">
        <f t="shared" si="466"/>
        <v>86.935495035743386</v>
      </c>
      <c r="F1041" s="12">
        <f t="shared" si="467"/>
        <v>0.6884743524133986</v>
      </c>
      <c r="G1041" s="1">
        <v>1</v>
      </c>
      <c r="H1041" s="7" t="s">
        <v>39</v>
      </c>
      <c r="I1041" s="7"/>
      <c r="J1041" s="79"/>
      <c r="K1041" s="79"/>
      <c r="L1041" s="7"/>
    </row>
    <row r="1042" spans="1:12" x14ac:dyDescent="0.25">
      <c r="A1042">
        <f t="shared" si="464"/>
        <v>5</v>
      </c>
      <c r="B1042" s="74">
        <v>1031</v>
      </c>
      <c r="C1042" s="5">
        <v>44505</v>
      </c>
      <c r="D1042" s="12">
        <f t="shared" si="465"/>
        <v>74.279888230725561</v>
      </c>
      <c r="E1042" s="12">
        <f t="shared" si="466"/>
        <v>86.941914832462601</v>
      </c>
      <c r="F1042" s="12">
        <f t="shared" si="467"/>
        <v>0.68851035435702923</v>
      </c>
      <c r="G1042" s="1">
        <v>1</v>
      </c>
      <c r="H1042" s="7" t="s">
        <v>39</v>
      </c>
      <c r="I1042" s="7"/>
      <c r="J1042" s="79"/>
      <c r="K1042" s="79"/>
      <c r="L1042" s="7"/>
    </row>
    <row r="1043" spans="1:12" x14ac:dyDescent="0.25">
      <c r="A1043">
        <f t="shared" si="464"/>
        <v>6</v>
      </c>
      <c r="B1043" s="74">
        <v>1032</v>
      </c>
      <c r="C1043" s="5">
        <v>44506</v>
      </c>
      <c r="D1043" s="12">
        <f t="shared" si="465"/>
        <v>74.284299379883464</v>
      </c>
      <c r="E1043" s="12">
        <f t="shared" si="466"/>
        <v>86.948328405432193</v>
      </c>
      <c r="F1043" s="12">
        <f t="shared" si="467"/>
        <v>0.68854632139813998</v>
      </c>
      <c r="G1043" s="1">
        <v>1</v>
      </c>
      <c r="H1043" s="7" t="s">
        <v>39</v>
      </c>
      <c r="I1043" s="7"/>
      <c r="J1043" s="79"/>
      <c r="K1043" s="79"/>
      <c r="L1043" s="7"/>
    </row>
    <row r="1044" spans="1:12" x14ac:dyDescent="0.25">
      <c r="A1044">
        <f t="shared" si="464"/>
        <v>7</v>
      </c>
      <c r="B1044" s="74">
        <v>1033</v>
      </c>
      <c r="C1044" s="5">
        <v>44507</v>
      </c>
      <c r="D1044" s="12">
        <f t="shared" si="465"/>
        <v>74.288706256741264</v>
      </c>
      <c r="E1044" s="12">
        <f t="shared" si="466"/>
        <v>86.95473576670787</v>
      </c>
      <c r="F1044" s="12">
        <f t="shared" si="467"/>
        <v>0.68858225360433856</v>
      </c>
      <c r="G1044" s="1">
        <v>1</v>
      </c>
      <c r="H1044" s="7" t="s">
        <v>39</v>
      </c>
      <c r="I1044" s="7"/>
      <c r="J1044" s="79"/>
      <c r="K1044" s="79"/>
      <c r="L1044" s="7"/>
    </row>
    <row r="1045" spans="1:12" x14ac:dyDescent="0.25">
      <c r="A1045">
        <f t="shared" si="464"/>
        <v>1</v>
      </c>
      <c r="B1045" s="74">
        <v>1034</v>
      </c>
      <c r="C1045" s="5">
        <v>44508</v>
      </c>
      <c r="D1045" s="12">
        <f t="shared" si="465"/>
        <v>74.293108869566609</v>
      </c>
      <c r="E1045" s="12">
        <f t="shared" si="466"/>
        <v>86.961136928310339</v>
      </c>
      <c r="F1045" s="12">
        <f t="shared" si="467"/>
        <v>0.6886181510430367</v>
      </c>
      <c r="G1045" s="1">
        <v>1</v>
      </c>
      <c r="H1045" s="7" t="s">
        <v>39</v>
      </c>
      <c r="I1045" s="7"/>
      <c r="J1045" s="79"/>
      <c r="K1045" s="79"/>
      <c r="L1045" s="7"/>
    </row>
    <row r="1046" spans="1:12" x14ac:dyDescent="0.25">
      <c r="A1046">
        <f t="shared" si="464"/>
        <v>2</v>
      </c>
      <c r="B1046" s="74">
        <v>1035</v>
      </c>
      <c r="C1046" s="5">
        <v>44509</v>
      </c>
      <c r="D1046" s="12">
        <f t="shared" si="465"/>
        <v>74.297507226603159</v>
      </c>
      <c r="E1046" s="12">
        <f t="shared" si="466"/>
        <v>86.967531902225403</v>
      </c>
      <c r="F1046" s="12">
        <f t="shared" si="467"/>
        <v>0.6886540137814503</v>
      </c>
      <c r="G1046" s="1">
        <v>1</v>
      </c>
      <c r="H1046" s="7" t="s">
        <v>39</v>
      </c>
      <c r="I1046" s="7"/>
      <c r="J1046" s="79"/>
      <c r="K1046" s="79"/>
      <c r="L1046" s="7"/>
    </row>
    <row r="1047" spans="1:12" x14ac:dyDescent="0.25">
      <c r="A1047">
        <f t="shared" si="464"/>
        <v>3</v>
      </c>
      <c r="B1047" s="74">
        <v>1036</v>
      </c>
      <c r="C1047" s="5">
        <v>44510</v>
      </c>
      <c r="D1047" s="12">
        <f t="shared" si="465"/>
        <v>74.301901336070671</v>
      </c>
      <c r="E1047" s="12">
        <f t="shared" si="466"/>
        <v>86.973920700404193</v>
      </c>
      <c r="F1047" s="12">
        <f t="shared" si="467"/>
        <v>0.68868984188660076</v>
      </c>
      <c r="G1047" s="1">
        <v>1</v>
      </c>
      <c r="H1047" s="7" t="s">
        <v>39</v>
      </c>
      <c r="I1047" s="7"/>
      <c r="J1047" s="79"/>
      <c r="K1047" s="79"/>
      <c r="L1047" s="7"/>
    </row>
    <row r="1048" spans="1:12" x14ac:dyDescent="0.25">
      <c r="A1048">
        <f t="shared" si="464"/>
        <v>4</v>
      </c>
      <c r="B1048" s="74">
        <v>1037</v>
      </c>
      <c r="C1048" s="5">
        <v>44511</v>
      </c>
      <c r="D1048" s="12">
        <f t="shared" si="465"/>
        <v>74.30629120616517</v>
      </c>
      <c r="E1048" s="12">
        <f t="shared" si="466"/>
        <v>86.980303334763249</v>
      </c>
      <c r="F1048" s="12">
        <f t="shared" si="467"/>
        <v>0.68872563542531551</v>
      </c>
      <c r="G1048" s="1">
        <v>1</v>
      </c>
      <c r="H1048" s="7" t="s">
        <v>39</v>
      </c>
      <c r="I1048" s="7"/>
      <c r="J1048" s="79"/>
      <c r="K1048" s="79"/>
      <c r="L1048" s="7"/>
    </row>
    <row r="1049" spans="1:12" x14ac:dyDescent="0.25">
      <c r="A1049">
        <f t="shared" si="464"/>
        <v>5</v>
      </c>
      <c r="B1049" s="74">
        <v>1038</v>
      </c>
      <c r="C1049" s="5">
        <v>44512</v>
      </c>
      <c r="D1049" s="12">
        <f t="shared" si="465"/>
        <v>74.310676845058907</v>
      </c>
      <c r="E1049" s="12">
        <f t="shared" si="466"/>
        <v>86.986679817184623</v>
      </c>
      <c r="F1049" s="12">
        <f t="shared" si="467"/>
        <v>0.68876139446422835</v>
      </c>
      <c r="G1049" s="1">
        <v>1</v>
      </c>
      <c r="H1049" s="7" t="s">
        <v>39</v>
      </c>
      <c r="I1049" s="7"/>
      <c r="J1049" s="79"/>
      <c r="K1049" s="79"/>
      <c r="L1049" s="7"/>
    </row>
    <row r="1050" spans="1:12" x14ac:dyDescent="0.25">
      <c r="A1050">
        <f t="shared" si="464"/>
        <v>6</v>
      </c>
      <c r="B1050" s="74">
        <v>1039</v>
      </c>
      <c r="C1050" s="5">
        <v>44513</v>
      </c>
      <c r="D1050" s="12">
        <f t="shared" si="465"/>
        <v>74.315058260900599</v>
      </c>
      <c r="E1050" s="12">
        <f t="shared" si="466"/>
        <v>86.993050159516045</v>
      </c>
      <c r="F1050" s="12">
        <f t="shared" si="467"/>
        <v>0.68879711906978125</v>
      </c>
      <c r="G1050" s="1">
        <v>1</v>
      </c>
      <c r="H1050" s="7" t="s">
        <v>39</v>
      </c>
      <c r="I1050" s="7"/>
      <c r="J1050" s="79"/>
      <c r="K1050" s="79"/>
      <c r="L1050" s="7"/>
    </row>
    <row r="1051" spans="1:12" x14ac:dyDescent="0.25">
      <c r="A1051">
        <f t="shared" si="464"/>
        <v>7</v>
      </c>
      <c r="B1051" s="74">
        <v>1040</v>
      </c>
      <c r="C1051" s="5">
        <v>44514</v>
      </c>
      <c r="D1051" s="12">
        <f t="shared" si="465"/>
        <v>74.319435461815374</v>
      </c>
      <c r="E1051" s="12">
        <f t="shared" si="466"/>
        <v>86.999414373571071</v>
      </c>
      <c r="F1051" s="12">
        <f t="shared" si="467"/>
        <v>0.68883280930822399</v>
      </c>
      <c r="G1051" s="1">
        <v>1</v>
      </c>
      <c r="H1051" s="7" t="s">
        <v>39</v>
      </c>
      <c r="I1051" s="7"/>
      <c r="J1051" s="79"/>
      <c r="K1051" s="79"/>
      <c r="L1051" s="7"/>
    </row>
    <row r="1052" spans="1:12" x14ac:dyDescent="0.25">
      <c r="A1052">
        <f t="shared" si="464"/>
        <v>1</v>
      </c>
      <c r="B1052" s="74">
        <v>1041</v>
      </c>
      <c r="C1052" s="5">
        <v>44515</v>
      </c>
      <c r="D1052" s="12">
        <f t="shared" si="465"/>
        <v>74.323808455904967</v>
      </c>
      <c r="E1052" s="12">
        <f t="shared" si="466"/>
        <v>87.005772471129177</v>
      </c>
      <c r="F1052" s="12">
        <f t="shared" si="467"/>
        <v>0.6888684652456154</v>
      </c>
      <c r="G1052" s="1">
        <v>1</v>
      </c>
      <c r="H1052" s="7" t="s">
        <v>39</v>
      </c>
      <c r="I1052" s="7"/>
      <c r="J1052" s="79"/>
      <c r="K1052" s="79"/>
      <c r="L1052" s="7"/>
    </row>
    <row r="1053" spans="1:12" x14ac:dyDescent="0.25">
      <c r="A1053">
        <f t="shared" si="464"/>
        <v>2</v>
      </c>
      <c r="B1053" s="74">
        <v>1042</v>
      </c>
      <c r="C1053" s="5">
        <v>44516</v>
      </c>
      <c r="D1053" s="12">
        <f t="shared" si="465"/>
        <v>74.328177251247808</v>
      </c>
      <c r="E1053" s="12">
        <f t="shared" si="466"/>
        <v>87.012124463935947</v>
      </c>
      <c r="F1053" s="12">
        <f t="shared" si="467"/>
        <v>0.6889040869478239</v>
      </c>
      <c r="G1053" s="1">
        <v>1</v>
      </c>
      <c r="H1053" s="7" t="s">
        <v>39</v>
      </c>
      <c r="I1053" s="7"/>
      <c r="J1053" s="79"/>
      <c r="K1053" s="79"/>
      <c r="L1053" s="7"/>
    </row>
    <row r="1054" spans="1:12" x14ac:dyDescent="0.25">
      <c r="A1054">
        <f t="shared" si="464"/>
        <v>3</v>
      </c>
      <c r="B1054" s="74">
        <v>1043</v>
      </c>
      <c r="C1054" s="5">
        <v>44517</v>
      </c>
      <c r="D1054" s="12">
        <f t="shared" si="465"/>
        <v>74.332541855899009</v>
      </c>
      <c r="E1054" s="12">
        <f t="shared" si="466"/>
        <v>87.018470363703102</v>
      </c>
      <c r="F1054" s="12">
        <f t="shared" si="467"/>
        <v>0.68893967448052873</v>
      </c>
      <c r="G1054" s="1">
        <v>1</v>
      </c>
      <c r="H1054" s="7" t="s">
        <v>39</v>
      </c>
      <c r="I1054" s="7"/>
      <c r="J1054" s="79"/>
      <c r="K1054" s="79"/>
      <c r="L1054" s="7"/>
    </row>
    <row r="1055" spans="1:12" x14ac:dyDescent="0.25">
      <c r="A1055">
        <f t="shared" si="464"/>
        <v>4</v>
      </c>
      <c r="B1055" s="74">
        <v>1044</v>
      </c>
      <c r="C1055" s="5">
        <v>44518</v>
      </c>
      <c r="D1055" s="12">
        <f t="shared" si="465"/>
        <v>74.336902277890601</v>
      </c>
      <c r="E1055" s="12">
        <f t="shared" si="466"/>
        <v>87.024810182108752</v>
      </c>
      <c r="F1055" s="12">
        <f t="shared" si="467"/>
        <v>0.68897522790921983</v>
      </c>
      <c r="G1055" s="1">
        <v>1</v>
      </c>
      <c r="H1055" s="7" t="s">
        <v>39</v>
      </c>
      <c r="I1055" s="7"/>
      <c r="J1055" s="79"/>
      <c r="K1055" s="79"/>
      <c r="L1055" s="7"/>
    </row>
    <row r="1056" spans="1:12" x14ac:dyDescent="0.25">
      <c r="A1056">
        <f t="shared" si="464"/>
        <v>5</v>
      </c>
      <c r="B1056" s="74">
        <v>1045</v>
      </c>
      <c r="C1056" s="5">
        <v>44519</v>
      </c>
      <c r="D1056" s="12">
        <f t="shared" si="465"/>
        <v>74.341258525231481</v>
      </c>
      <c r="E1056" s="12">
        <f t="shared" si="466"/>
        <v>87.031143930797441</v>
      </c>
      <c r="F1056" s="12">
        <f t="shared" si="467"/>
        <v>0.68901074729919953</v>
      </c>
      <c r="G1056" s="1">
        <v>1</v>
      </c>
      <c r="H1056" s="7" t="s">
        <v>39</v>
      </c>
      <c r="I1056" s="7"/>
      <c r="J1056" s="79"/>
      <c r="K1056" s="79"/>
      <c r="L1056" s="7"/>
    </row>
    <row r="1057" spans="1:12" x14ac:dyDescent="0.25">
      <c r="A1057">
        <f t="shared" si="464"/>
        <v>6</v>
      </c>
      <c r="B1057" s="74">
        <v>1046</v>
      </c>
      <c r="C1057" s="5">
        <v>44520</v>
      </c>
      <c r="D1057" s="12">
        <f t="shared" si="465"/>
        <v>74.345610605907609</v>
      </c>
      <c r="E1057" s="12">
        <f t="shared" si="466"/>
        <v>87.037471621380277</v>
      </c>
      <c r="F1057" s="12">
        <f t="shared" si="467"/>
        <v>0.68904623271558263</v>
      </c>
      <c r="G1057" s="1">
        <v>1</v>
      </c>
      <c r="H1057" s="7" t="s">
        <v>39</v>
      </c>
      <c r="I1057" s="7"/>
      <c r="J1057" s="79"/>
      <c r="K1057" s="79"/>
      <c r="L1057" s="7"/>
    </row>
    <row r="1058" spans="1:12" x14ac:dyDescent="0.25">
      <c r="A1058">
        <f t="shared" si="464"/>
        <v>7</v>
      </c>
      <c r="B1058" s="74">
        <v>1047</v>
      </c>
      <c r="C1058" s="5">
        <v>44521</v>
      </c>
      <c r="D1058" s="12">
        <f t="shared" si="465"/>
        <v>74.349958527882023</v>
      </c>
      <c r="E1058" s="12">
        <f t="shared" si="466"/>
        <v>87.043793265435113</v>
      </c>
      <c r="F1058" s="12">
        <f t="shared" si="467"/>
        <v>0.68908168422329696</v>
      </c>
      <c r="G1058" s="1">
        <v>1</v>
      </c>
      <c r="H1058" s="7" t="s">
        <v>39</v>
      </c>
      <c r="I1058" s="7"/>
      <c r="J1058" s="79"/>
      <c r="K1058" s="79"/>
      <c r="L1058" s="7"/>
    </row>
    <row r="1059" spans="1:12" x14ac:dyDescent="0.25">
      <c r="A1059">
        <f t="shared" si="464"/>
        <v>1</v>
      </c>
      <c r="B1059" s="74">
        <v>1048</v>
      </c>
      <c r="C1059" s="5">
        <v>44522</v>
      </c>
      <c r="D1059" s="12">
        <f t="shared" si="465"/>
        <v>74.354302299094982</v>
      </c>
      <c r="E1059" s="12">
        <f t="shared" si="466"/>
        <v>87.050108874506662</v>
      </c>
      <c r="F1059" s="12">
        <f t="shared" si="467"/>
        <v>0.68911710188708464</v>
      </c>
      <c r="G1059" s="1">
        <v>1</v>
      </c>
      <c r="H1059" s="7" t="s">
        <v>39</v>
      </c>
      <c r="I1059" s="7"/>
      <c r="J1059" s="79"/>
      <c r="K1059" s="79"/>
      <c r="L1059" s="7"/>
    </row>
    <row r="1060" spans="1:12" x14ac:dyDescent="0.25">
      <c r="A1060">
        <f t="shared" si="464"/>
        <v>2</v>
      </c>
      <c r="B1060" s="74">
        <v>1049</v>
      </c>
      <c r="C1060" s="5">
        <v>44523</v>
      </c>
      <c r="D1060" s="12">
        <f t="shared" si="465"/>
        <v>74.358641927463992</v>
      </c>
      <c r="E1060" s="12">
        <f t="shared" si="466"/>
        <v>87.056418460106528</v>
      </c>
      <c r="F1060" s="12">
        <f t="shared" si="467"/>
        <v>0.68915248577150257</v>
      </c>
      <c r="G1060" s="1">
        <v>1</v>
      </c>
      <c r="H1060" s="7" t="s">
        <v>39</v>
      </c>
      <c r="I1060" s="7"/>
      <c r="J1060" s="79"/>
      <c r="K1060" s="79"/>
      <c r="L1060" s="7"/>
    </row>
    <row r="1061" spans="1:12" x14ac:dyDescent="0.25">
      <c r="A1061">
        <f t="shared" si="464"/>
        <v>3</v>
      </c>
      <c r="B1061" s="74">
        <v>1050</v>
      </c>
      <c r="C1061" s="5">
        <v>44524</v>
      </c>
      <c r="D1061" s="12">
        <f t="shared" si="465"/>
        <v>74.362977420883951</v>
      </c>
      <c r="E1061" s="12">
        <f t="shared" si="466"/>
        <v>87.062722033713513</v>
      </c>
      <c r="F1061" s="12">
        <f t="shared" si="467"/>
        <v>0.68918783594092314</v>
      </c>
      <c r="G1061" s="1">
        <v>1</v>
      </c>
      <c r="H1061" s="7" t="s">
        <v>39</v>
      </c>
      <c r="I1061" s="7"/>
      <c r="J1061" s="79"/>
      <c r="K1061" s="79"/>
      <c r="L1061" s="7"/>
    </row>
    <row r="1062" spans="1:12" x14ac:dyDescent="0.25">
      <c r="A1062">
        <f t="shared" si="464"/>
        <v>4</v>
      </c>
      <c r="B1062" s="74">
        <v>1051</v>
      </c>
      <c r="C1062" s="5">
        <v>44525</v>
      </c>
      <c r="D1062" s="12">
        <f t="shared" si="465"/>
        <v>74.367308787227216</v>
      </c>
      <c r="E1062" s="12">
        <f t="shared" si="466"/>
        <v>87.069019606773551</v>
      </c>
      <c r="F1062" s="12">
        <f t="shared" si="467"/>
        <v>0.68922315245953492</v>
      </c>
      <c r="G1062" s="1">
        <v>1</v>
      </c>
      <c r="H1062" s="7" t="s">
        <v>39</v>
      </c>
      <c r="I1062" s="7"/>
      <c r="J1062" s="79"/>
      <c r="K1062" s="79"/>
      <c r="L1062" s="7"/>
    </row>
    <row r="1063" spans="1:12" x14ac:dyDescent="0.25">
      <c r="A1063">
        <f t="shared" si="464"/>
        <v>5</v>
      </c>
      <c r="B1063" s="74">
        <v>1052</v>
      </c>
      <c r="C1063" s="5">
        <v>44526</v>
      </c>
      <c r="D1063" s="12">
        <f t="shared" si="465"/>
        <v>74.371636034343652</v>
      </c>
      <c r="E1063" s="12">
        <f t="shared" si="466"/>
        <v>87.075311190699964</v>
      </c>
      <c r="F1063" s="12">
        <f t="shared" si="467"/>
        <v>0.68925843539134302</v>
      </c>
      <c r="G1063" s="1">
        <v>1</v>
      </c>
      <c r="H1063" s="7" t="s">
        <v>39</v>
      </c>
      <c r="I1063" s="7"/>
      <c r="J1063" s="79"/>
      <c r="K1063" s="79"/>
      <c r="L1063" s="7"/>
    </row>
    <row r="1064" spans="1:12" x14ac:dyDescent="0.25">
      <c r="A1064">
        <f t="shared" si="464"/>
        <v>6</v>
      </c>
      <c r="B1064" s="74">
        <v>1053</v>
      </c>
      <c r="C1064" s="5">
        <v>44527</v>
      </c>
      <c r="D1064" s="12">
        <f t="shared" si="465"/>
        <v>74.375959170060796</v>
      </c>
      <c r="E1064" s="12">
        <f t="shared" si="466"/>
        <v>87.081596796873527</v>
      </c>
      <c r="F1064" s="12">
        <f t="shared" si="467"/>
        <v>0.6892936848001705</v>
      </c>
      <c r="G1064" s="1">
        <v>1</v>
      </c>
      <c r="H1064" s="7" t="s">
        <v>39</v>
      </c>
      <c r="I1064" s="7"/>
      <c r="J1064" s="79"/>
      <c r="K1064" s="79"/>
      <c r="L1064" s="7"/>
    </row>
    <row r="1065" spans="1:12" x14ac:dyDescent="0.25">
      <c r="A1065">
        <f t="shared" si="464"/>
        <v>7</v>
      </c>
      <c r="B1065" s="74">
        <v>1054</v>
      </c>
      <c r="C1065" s="5">
        <v>44528</v>
      </c>
      <c r="D1065" s="12">
        <f t="shared" si="465"/>
        <v>74.38027820218386</v>
      </c>
      <c r="E1065" s="12">
        <f t="shared" si="466"/>
        <v>87.087876436642603</v>
      </c>
      <c r="F1065" s="12">
        <f t="shared" si="467"/>
        <v>0.68932890074965858</v>
      </c>
      <c r="G1065" s="1">
        <v>1</v>
      </c>
      <c r="H1065" s="7" t="s">
        <v>39</v>
      </c>
      <c r="I1065" s="7"/>
      <c r="J1065" s="79"/>
      <c r="K1065" s="79"/>
      <c r="L1065" s="7"/>
    </row>
    <row r="1066" spans="1:12" x14ac:dyDescent="0.25">
      <c r="A1066">
        <f t="shared" si="464"/>
        <v>1</v>
      </c>
      <c r="B1066" s="74">
        <v>1055</v>
      </c>
      <c r="C1066" s="5">
        <v>44529</v>
      </c>
      <c r="D1066" s="12">
        <f t="shared" si="465"/>
        <v>74.384593138495845</v>
      </c>
      <c r="E1066" s="12">
        <f t="shared" si="466"/>
        <v>87.094150121323295</v>
      </c>
      <c r="F1066" s="12">
        <f t="shared" si="467"/>
        <v>0.68936408330326726</v>
      </c>
      <c r="G1066" s="1">
        <v>1</v>
      </c>
      <c r="H1066" s="7" t="s">
        <v>39</v>
      </c>
      <c r="I1066" s="7"/>
      <c r="J1066" s="79"/>
      <c r="K1066" s="79"/>
      <c r="L1066" s="7"/>
    </row>
    <row r="1067" spans="1:12" x14ac:dyDescent="0.25">
      <c r="A1067">
        <f t="shared" si="464"/>
        <v>2</v>
      </c>
      <c r="B1067" s="74">
        <v>1056</v>
      </c>
      <c r="C1067" s="5">
        <v>44530</v>
      </c>
      <c r="D1067" s="12">
        <f t="shared" si="465"/>
        <v>74.388903986757668</v>
      </c>
      <c r="E1067" s="12">
        <f t="shared" si="466"/>
        <v>87.100417862199521</v>
      </c>
      <c r="F1067" s="12">
        <f t="shared" si="467"/>
        <v>0.68939923252427626</v>
      </c>
      <c r="G1067" s="1">
        <v>1</v>
      </c>
      <c r="H1067" s="7" t="s">
        <v>39</v>
      </c>
      <c r="I1067" s="7"/>
      <c r="J1067" s="79"/>
      <c r="K1067" s="79"/>
      <c r="L1067" s="7"/>
    </row>
    <row r="1068" spans="1:12" x14ac:dyDescent="0.25">
      <c r="A1068">
        <f t="shared" si="464"/>
        <v>3</v>
      </c>
      <c r="B1068" s="74">
        <v>1057</v>
      </c>
      <c r="C1068" s="5">
        <v>44531</v>
      </c>
      <c r="D1068" s="12">
        <f t="shared" si="465"/>
        <v>74.393210754708164</v>
      </c>
      <c r="E1068" s="12">
        <f t="shared" si="466"/>
        <v>87.106679670523135</v>
      </c>
      <c r="F1068" s="12">
        <f t="shared" si="467"/>
        <v>0.68943434847578589</v>
      </c>
      <c r="G1068" s="1">
        <v>1</v>
      </c>
      <c r="H1068" s="7" t="s">
        <v>39</v>
      </c>
      <c r="I1068" s="7"/>
      <c r="J1068" s="79"/>
      <c r="K1068" s="79"/>
      <c r="L1068" s="7"/>
    </row>
    <row r="1069" spans="1:12" x14ac:dyDescent="0.25">
      <c r="A1069">
        <f t="shared" si="464"/>
        <v>4</v>
      </c>
      <c r="B1069" s="74">
        <v>1058</v>
      </c>
      <c r="C1069" s="5">
        <v>44532</v>
      </c>
      <c r="D1069" s="12">
        <f t="shared" si="465"/>
        <v>74.397513450064253</v>
      </c>
      <c r="E1069" s="12">
        <f t="shared" si="466"/>
        <v>87.112935557514135</v>
      </c>
      <c r="F1069" s="12">
        <f t="shared" si="467"/>
        <v>0.6894694312207168</v>
      </c>
      <c r="G1069" s="1">
        <v>1</v>
      </c>
      <c r="H1069" s="7" t="s">
        <v>39</v>
      </c>
      <c r="I1069" s="7"/>
      <c r="J1069" s="79"/>
      <c r="K1069" s="79"/>
      <c r="L1069" s="7"/>
    </row>
    <row r="1070" spans="1:12" x14ac:dyDescent="0.25">
      <c r="A1070">
        <f t="shared" si="464"/>
        <v>5</v>
      </c>
      <c r="B1070" s="74">
        <v>1059</v>
      </c>
      <c r="C1070" s="5">
        <v>44533</v>
      </c>
      <c r="D1070" s="12">
        <f t="shared" si="465"/>
        <v>74.401812080520955</v>
      </c>
      <c r="E1070" s="12">
        <f t="shared" si="466"/>
        <v>87.119185534360668</v>
      </c>
      <c r="F1070" s="12">
        <f t="shared" si="467"/>
        <v>0.68950448082181215</v>
      </c>
      <c r="G1070" s="1">
        <v>1</v>
      </c>
      <c r="H1070" s="7" t="s">
        <v>39</v>
      </c>
      <c r="I1070" s="7"/>
      <c r="J1070" s="79"/>
      <c r="K1070" s="79"/>
      <c r="L1070" s="7"/>
    </row>
    <row r="1071" spans="1:12" x14ac:dyDescent="0.25">
      <c r="A1071">
        <f t="shared" si="464"/>
        <v>6</v>
      </c>
      <c r="B1071" s="74">
        <v>1060</v>
      </c>
      <c r="C1071" s="5">
        <v>44534</v>
      </c>
      <c r="D1071" s="12">
        <f t="shared" si="465"/>
        <v>74.406106653751522</v>
      </c>
      <c r="E1071" s="12">
        <f t="shared" si="466"/>
        <v>87.125429612219193</v>
      </c>
      <c r="F1071" s="12">
        <f t="shared" si="467"/>
        <v>0.68953949734163678</v>
      </c>
      <c r="G1071" s="1">
        <v>1</v>
      </c>
      <c r="H1071" s="7" t="s">
        <v>39</v>
      </c>
      <c r="I1071" s="7"/>
      <c r="J1071" s="79"/>
      <c r="K1071" s="79"/>
      <c r="L1071" s="7"/>
    </row>
    <row r="1072" spans="1:12" x14ac:dyDescent="0.25">
      <c r="A1072">
        <f t="shared" si="464"/>
        <v>7</v>
      </c>
      <c r="B1072" s="74">
        <v>1061</v>
      </c>
      <c r="C1072" s="5">
        <v>44535</v>
      </c>
      <c r="D1072" s="12">
        <f t="shared" si="465"/>
        <v>74.410397177407475</v>
      </c>
      <c r="E1072" s="12">
        <f t="shared" si="466"/>
        <v>87.13166780221465</v>
      </c>
      <c r="F1072" s="12">
        <f t="shared" si="467"/>
        <v>0.68957448084257877</v>
      </c>
      <c r="G1072" s="1">
        <v>1</v>
      </c>
      <c r="H1072" s="7" t="s">
        <v>39</v>
      </c>
      <c r="I1072" s="7"/>
      <c r="J1072" s="79"/>
      <c r="K1072" s="79"/>
      <c r="L1072" s="7"/>
    </row>
    <row r="1073" spans="1:12" x14ac:dyDescent="0.25">
      <c r="A1073">
        <f t="shared" si="464"/>
        <v>1</v>
      </c>
      <c r="B1073" s="74">
        <v>1062</v>
      </c>
      <c r="C1073" s="5">
        <v>44536</v>
      </c>
      <c r="D1073" s="12">
        <f t="shared" si="465"/>
        <v>74.414683659118751</v>
      </c>
      <c r="E1073" s="12">
        <f t="shared" si="466"/>
        <v>87.137900115440544</v>
      </c>
      <c r="F1073" s="12">
        <f t="shared" si="467"/>
        <v>0.68960943138684994</v>
      </c>
      <c r="G1073" s="1">
        <v>1</v>
      </c>
      <c r="H1073" s="7" t="s">
        <v>39</v>
      </c>
      <c r="I1073" s="7"/>
      <c r="J1073" s="79"/>
      <c r="K1073" s="79"/>
      <c r="L1073" s="7"/>
    </row>
    <row r="1074" spans="1:12" x14ac:dyDescent="0.25">
      <c r="A1074">
        <f t="shared" si="464"/>
        <v>2</v>
      </c>
      <c r="B1074" s="74">
        <v>1063</v>
      </c>
      <c r="C1074" s="5">
        <v>44537</v>
      </c>
      <c r="D1074" s="12">
        <f t="shared" si="465"/>
        <v>74.418966106493698</v>
      </c>
      <c r="E1074" s="12">
        <f t="shared" si="466"/>
        <v>87.144126562958988</v>
      </c>
      <c r="F1074" s="12">
        <f t="shared" si="467"/>
        <v>0.6896443490364863</v>
      </c>
      <c r="G1074" s="1">
        <v>1</v>
      </c>
      <c r="H1074" s="7" t="s">
        <v>39</v>
      </c>
      <c r="I1074" s="7"/>
      <c r="J1074" s="79"/>
      <c r="K1074" s="79"/>
      <c r="L1074" s="7"/>
    </row>
    <row r="1075" spans="1:12" x14ac:dyDescent="0.25">
      <c r="A1075">
        <f t="shared" si="464"/>
        <v>3</v>
      </c>
      <c r="B1075" s="74">
        <v>1064</v>
      </c>
      <c r="C1075" s="5">
        <v>44538</v>
      </c>
      <c r="D1075" s="12">
        <f t="shared" si="465"/>
        <v>74.423244527119223</v>
      </c>
      <c r="E1075" s="12">
        <f t="shared" si="466"/>
        <v>87.150347155800944</v>
      </c>
      <c r="F1075" s="12">
        <f t="shared" si="467"/>
        <v>0.68967923385334895</v>
      </c>
      <c r="G1075" s="1">
        <v>1</v>
      </c>
      <c r="H1075" s="7" t="s">
        <v>39</v>
      </c>
      <c r="I1075" s="7"/>
      <c r="J1075" s="79"/>
      <c r="K1075" s="79"/>
      <c r="L1075" s="7"/>
    </row>
    <row r="1076" spans="1:12" x14ac:dyDescent="0.25">
      <c r="A1076">
        <f t="shared" si="464"/>
        <v>4</v>
      </c>
      <c r="B1076" s="74">
        <v>1065</v>
      </c>
      <c r="C1076" s="5">
        <v>44539</v>
      </c>
      <c r="D1076" s="12">
        <f t="shared" si="465"/>
        <v>74.427518928560858</v>
      </c>
      <c r="E1076" s="12">
        <f t="shared" si="466"/>
        <v>87.15656190496631</v>
      </c>
      <c r="F1076" s="12">
        <f t="shared" si="467"/>
        <v>0.68971408589912475</v>
      </c>
      <c r="G1076" s="1">
        <v>1</v>
      </c>
      <c r="H1076" s="7" t="s">
        <v>39</v>
      </c>
      <c r="I1076" s="7"/>
      <c r="J1076" s="79"/>
      <c r="K1076" s="79"/>
      <c r="L1076" s="7"/>
    </row>
    <row r="1077" spans="1:12" x14ac:dyDescent="0.25">
      <c r="A1077">
        <f t="shared" si="464"/>
        <v>5</v>
      </c>
      <c r="B1077" s="74">
        <v>1066</v>
      </c>
      <c r="C1077" s="5">
        <v>44540</v>
      </c>
      <c r="D1077" s="12">
        <f t="shared" si="465"/>
        <v>74.431789318362817</v>
      </c>
      <c r="E1077" s="12">
        <f t="shared" si="466"/>
        <v>87.162770821423919</v>
      </c>
      <c r="F1077" s="12">
        <f t="shared" si="467"/>
        <v>0.68974890523532673</v>
      </c>
      <c r="G1077" s="1">
        <v>1</v>
      </c>
      <c r="H1077" s="7" t="s">
        <v>39</v>
      </c>
      <c r="I1077" s="7"/>
      <c r="J1077" s="79"/>
      <c r="K1077" s="79"/>
      <c r="L1077" s="7"/>
    </row>
    <row r="1078" spans="1:12" x14ac:dyDescent="0.25">
      <c r="A1078">
        <f t="shared" si="464"/>
        <v>6</v>
      </c>
      <c r="B1078" s="74">
        <v>1067</v>
      </c>
      <c r="C1078" s="5">
        <v>44541</v>
      </c>
      <c r="D1078" s="12">
        <f t="shared" si="465"/>
        <v>74.436055704048101</v>
      </c>
      <c r="E1078" s="12">
        <f t="shared" si="466"/>
        <v>87.168973916111867</v>
      </c>
      <c r="F1078" s="12">
        <f t="shared" si="467"/>
        <v>0.68978369192329503</v>
      </c>
      <c r="G1078" s="1">
        <v>1</v>
      </c>
      <c r="H1078" s="7" t="s">
        <v>39</v>
      </c>
      <c r="I1078" s="7"/>
      <c r="J1078" s="79"/>
      <c r="K1078" s="79"/>
      <c r="L1078" s="7"/>
    </row>
    <row r="1079" spans="1:12" x14ac:dyDescent="0.25">
      <c r="A1079">
        <f t="shared" si="464"/>
        <v>7</v>
      </c>
      <c r="B1079" s="74">
        <v>1068</v>
      </c>
      <c r="C1079" s="5">
        <v>44542</v>
      </c>
      <c r="D1079" s="12">
        <f t="shared" si="465"/>
        <v>74.440318093118591</v>
      </c>
      <c r="E1079" s="12">
        <f t="shared" si="466"/>
        <v>87.175171199937438</v>
      </c>
      <c r="F1079" s="12">
        <f t="shared" si="467"/>
        <v>0.68981844602419717</v>
      </c>
      <c r="G1079" s="1">
        <v>1</v>
      </c>
      <c r="H1079" s="7" t="s">
        <v>39</v>
      </c>
      <c r="I1079" s="7"/>
      <c r="J1079" s="79"/>
      <c r="K1079" s="79"/>
      <c r="L1079" s="7"/>
    </row>
    <row r="1080" spans="1:12" x14ac:dyDescent="0.25">
      <c r="A1080">
        <f t="shared" si="464"/>
        <v>1</v>
      </c>
      <c r="B1080" s="74">
        <v>1069</v>
      </c>
      <c r="C1080" s="5">
        <v>44543</v>
      </c>
      <c r="D1080" s="12">
        <f t="shared" si="465"/>
        <v>74.444576493055052</v>
      </c>
      <c r="E1080" s="12">
        <f t="shared" si="466"/>
        <v>87.18136268377728</v>
      </c>
      <c r="F1080" s="12">
        <f t="shared" si="467"/>
        <v>0.68985316759902915</v>
      </c>
      <c r="G1080" s="1">
        <v>1</v>
      </c>
      <c r="H1080" s="7" t="s">
        <v>39</v>
      </c>
      <c r="I1080" s="7"/>
      <c r="J1080" s="79"/>
      <c r="K1080" s="79"/>
      <c r="L1080" s="7"/>
    </row>
    <row r="1081" spans="1:12" x14ac:dyDescent="0.25">
      <c r="A1081">
        <f t="shared" si="464"/>
        <v>2</v>
      </c>
      <c r="B1081" s="74">
        <v>1070</v>
      </c>
      <c r="C1081" s="5">
        <v>44544</v>
      </c>
      <c r="D1081" s="12">
        <f t="shared" si="465"/>
        <v>74.448830911317316</v>
      </c>
      <c r="E1081" s="12">
        <f t="shared" si="466"/>
        <v>87.187548378477587</v>
      </c>
      <c r="F1081" s="12">
        <f t="shared" si="467"/>
        <v>0.68988785670861574</v>
      </c>
      <c r="G1081" s="1">
        <v>1</v>
      </c>
      <c r="H1081" s="7" t="s">
        <v>39</v>
      </c>
      <c r="I1081" s="7"/>
      <c r="J1081" s="79"/>
      <c r="K1081" s="79"/>
      <c r="L1081" s="7"/>
    </row>
    <row r="1082" spans="1:12" x14ac:dyDescent="0.25">
      <c r="A1082">
        <f t="shared" si="464"/>
        <v>3</v>
      </c>
      <c r="B1082" s="74">
        <v>1071</v>
      </c>
      <c r="C1082" s="5">
        <v>44545</v>
      </c>
      <c r="D1082" s="12">
        <f t="shared" si="465"/>
        <v>74.453081355344295</v>
      </c>
      <c r="E1082" s="12">
        <f t="shared" si="466"/>
        <v>87.193728294854111</v>
      </c>
      <c r="F1082" s="12">
        <f t="shared" si="467"/>
        <v>0.68992251341361155</v>
      </c>
      <c r="G1082" s="1">
        <v>1</v>
      </c>
      <c r="H1082" s="7" t="s">
        <v>39</v>
      </c>
      <c r="I1082" s="7"/>
      <c r="J1082" s="79"/>
      <c r="K1082" s="79"/>
      <c r="L1082" s="7"/>
    </row>
    <row r="1083" spans="1:12" x14ac:dyDescent="0.25">
      <c r="A1083">
        <f t="shared" si="464"/>
        <v>4</v>
      </c>
      <c r="B1083" s="74">
        <v>1072</v>
      </c>
      <c r="C1083" s="5">
        <v>44546</v>
      </c>
      <c r="D1083" s="12">
        <f t="shared" si="465"/>
        <v>74.457327832554057</v>
      </c>
      <c r="E1083" s="12">
        <f t="shared" si="466"/>
        <v>87.199902443692366</v>
      </c>
      <c r="F1083" s="12">
        <f t="shared" si="467"/>
        <v>0.68995713777450074</v>
      </c>
      <c r="G1083" s="1">
        <v>1</v>
      </c>
      <c r="H1083" s="7" t="s">
        <v>39</v>
      </c>
      <c r="I1083" s="7"/>
      <c r="J1083" s="79"/>
      <c r="K1083" s="79"/>
      <c r="L1083" s="7"/>
    </row>
    <row r="1084" spans="1:12" x14ac:dyDescent="0.25">
      <c r="A1084">
        <f t="shared" si="464"/>
        <v>5</v>
      </c>
      <c r="B1084" s="74">
        <v>1073</v>
      </c>
      <c r="C1084" s="5">
        <v>44547</v>
      </c>
      <c r="D1084" s="12">
        <f t="shared" si="465"/>
        <v>74.461570350343948</v>
      </c>
      <c r="E1084" s="12">
        <f t="shared" si="466"/>
        <v>87.206070835747653</v>
      </c>
      <c r="F1084" s="12">
        <f t="shared" si="467"/>
        <v>0.68999172985159896</v>
      </c>
      <c r="G1084" s="1">
        <v>1</v>
      </c>
      <c r="H1084" s="7" t="s">
        <v>39</v>
      </c>
      <c r="I1084" s="7"/>
      <c r="J1084" s="79"/>
      <c r="K1084" s="79"/>
      <c r="L1084" s="7"/>
    </row>
    <row r="1085" spans="1:12" x14ac:dyDescent="0.25">
      <c r="A1085">
        <f t="shared" si="464"/>
        <v>6</v>
      </c>
      <c r="B1085" s="74">
        <v>1074</v>
      </c>
      <c r="C1085" s="5">
        <v>44548</v>
      </c>
      <c r="D1085" s="12">
        <f t="shared" si="465"/>
        <v>74.465808916090594</v>
      </c>
      <c r="E1085" s="12">
        <f t="shared" si="466"/>
        <v>87.212233481745216</v>
      </c>
      <c r="F1085" s="12">
        <f t="shared" si="467"/>
        <v>0.69002628970505286</v>
      </c>
      <c r="G1085" s="1">
        <v>1</v>
      </c>
      <c r="H1085" s="7" t="s">
        <v>39</v>
      </c>
      <c r="I1085" s="7"/>
      <c r="J1085" s="79"/>
      <c r="K1085" s="79"/>
      <c r="L1085" s="7"/>
    </row>
    <row r="1086" spans="1:12" x14ac:dyDescent="0.25">
      <c r="A1086">
        <f t="shared" si="464"/>
        <v>7</v>
      </c>
      <c r="B1086" s="74">
        <v>1075</v>
      </c>
      <c r="C1086" s="5">
        <v>44549</v>
      </c>
      <c r="D1086" s="12">
        <f t="shared" si="465"/>
        <v>74.470043537150076</v>
      </c>
      <c r="E1086" s="12">
        <f t="shared" si="466"/>
        <v>87.2183903923804</v>
      </c>
      <c r="F1086" s="12">
        <f t="shared" si="467"/>
        <v>0.69006081739484137</v>
      </c>
      <c r="G1086" s="1">
        <v>1</v>
      </c>
      <c r="H1086" s="7" t="s">
        <v>39</v>
      </c>
      <c r="I1086" s="7"/>
      <c r="J1086" s="79"/>
      <c r="K1086" s="79"/>
      <c r="L1086" s="7"/>
    </row>
    <row r="1087" spans="1:12" x14ac:dyDescent="0.25">
      <c r="A1087">
        <f t="shared" si="464"/>
        <v>1</v>
      </c>
      <c r="B1087" s="74">
        <v>1076</v>
      </c>
      <c r="C1087" s="5">
        <v>44550</v>
      </c>
      <c r="D1087" s="12">
        <f t="shared" si="465"/>
        <v>74.474274220857936</v>
      </c>
      <c r="E1087" s="12">
        <f t="shared" si="466"/>
        <v>87.224541578318679</v>
      </c>
      <c r="F1087" s="12">
        <f t="shared" si="467"/>
        <v>0.69009531298077609</v>
      </c>
      <c r="G1087" s="1">
        <v>1</v>
      </c>
      <c r="H1087" s="7" t="s">
        <v>39</v>
      </c>
      <c r="I1087" s="7"/>
      <c r="J1087" s="79"/>
      <c r="K1087" s="79"/>
      <c r="L1087" s="7"/>
    </row>
    <row r="1088" spans="1:12" x14ac:dyDescent="0.25">
      <c r="A1088">
        <f t="shared" si="464"/>
        <v>2</v>
      </c>
      <c r="B1088" s="74">
        <v>1077</v>
      </c>
      <c r="C1088" s="5">
        <v>44551</v>
      </c>
      <c r="D1088" s="12">
        <f t="shared" si="465"/>
        <v>74.478500974529283</v>
      </c>
      <c r="E1088" s="12">
        <f t="shared" si="466"/>
        <v>87.230687050195797</v>
      </c>
      <c r="F1088" s="12">
        <f t="shared" si="467"/>
        <v>0.69012977652250207</v>
      </c>
      <c r="G1088" s="1">
        <v>1</v>
      </c>
      <c r="H1088" s="7" t="s">
        <v>39</v>
      </c>
      <c r="I1088" s="7"/>
      <c r="J1088" s="79"/>
      <c r="K1088" s="79"/>
      <c r="L1088" s="7"/>
    </row>
    <row r="1089" spans="1:12" x14ac:dyDescent="0.25">
      <c r="A1089">
        <f t="shared" si="464"/>
        <v>3</v>
      </c>
      <c r="B1089" s="74">
        <v>1078</v>
      </c>
      <c r="C1089" s="5">
        <v>44552</v>
      </c>
      <c r="D1089" s="12">
        <f t="shared" si="465"/>
        <v>74.482723805458832</v>
      </c>
      <c r="E1089" s="12">
        <f t="shared" si="466"/>
        <v>87.236826818617928</v>
      </c>
      <c r="F1089" s="12">
        <f t="shared" si="467"/>
        <v>0.69016420807949774</v>
      </c>
      <c r="G1089" s="1">
        <v>1</v>
      </c>
      <c r="H1089" s="7" t="s">
        <v>39</v>
      </c>
      <c r="I1089" s="7"/>
      <c r="J1089" s="79"/>
      <c r="K1089" s="79"/>
      <c r="L1089" s="7"/>
    </row>
    <row r="1090" spans="1:12" x14ac:dyDescent="0.25">
      <c r="A1090">
        <f t="shared" si="464"/>
        <v>4</v>
      </c>
      <c r="B1090" s="74">
        <v>1079</v>
      </c>
      <c r="C1090" s="5">
        <v>44553</v>
      </c>
      <c r="D1090" s="12">
        <f t="shared" si="465"/>
        <v>74.486942720921036</v>
      </c>
      <c r="E1090" s="12">
        <f t="shared" si="466"/>
        <v>87.242960894161712</v>
      </c>
      <c r="F1090" s="12">
        <f t="shared" si="467"/>
        <v>0.69019860771107677</v>
      </c>
      <c r="G1090" s="1">
        <v>1</v>
      </c>
      <c r="H1090" s="7" t="s">
        <v>39</v>
      </c>
      <c r="I1090" s="7"/>
      <c r="J1090" s="79"/>
      <c r="K1090" s="79"/>
      <c r="L1090" s="7"/>
    </row>
    <row r="1091" spans="1:12" x14ac:dyDescent="0.25">
      <c r="A1091">
        <f t="shared" si="464"/>
        <v>5</v>
      </c>
      <c r="B1091" s="74">
        <v>1080</v>
      </c>
      <c r="C1091" s="5">
        <v>44554</v>
      </c>
      <c r="D1091" s="12">
        <f t="shared" si="465"/>
        <v>74.491157728170123</v>
      </c>
      <c r="E1091" s="12">
        <f t="shared" si="466"/>
        <v>87.249089287374403</v>
      </c>
      <c r="F1091" s="12">
        <f t="shared" si="467"/>
        <v>0.69023297547638762</v>
      </c>
      <c r="G1091" s="1">
        <v>1</v>
      </c>
      <c r="H1091" s="7" t="s">
        <v>39</v>
      </c>
      <c r="I1091" s="7"/>
      <c r="J1091" s="79"/>
      <c r="K1091" s="79"/>
      <c r="L1091" s="7"/>
    </row>
    <row r="1092" spans="1:12" x14ac:dyDescent="0.25">
      <c r="A1092">
        <f t="shared" si="464"/>
        <v>6</v>
      </c>
      <c r="B1092" s="74">
        <v>1081</v>
      </c>
      <c r="C1092" s="5">
        <v>44555</v>
      </c>
      <c r="D1092" s="12">
        <f t="shared" si="465"/>
        <v>74.495368834440157</v>
      </c>
      <c r="E1092" s="12">
        <f t="shared" si="466"/>
        <v>87.255212008773938</v>
      </c>
      <c r="F1092" s="12">
        <f t="shared" si="467"/>
        <v>0.69026731143441467</v>
      </c>
      <c r="G1092" s="1">
        <v>1</v>
      </c>
      <c r="H1092" s="7" t="s">
        <v>39</v>
      </c>
      <c r="I1092" s="7"/>
      <c r="J1092" s="79"/>
      <c r="K1092" s="79"/>
      <c r="L1092" s="7"/>
    </row>
    <row r="1093" spans="1:12" x14ac:dyDescent="0.25">
      <c r="A1093">
        <f t="shared" si="464"/>
        <v>7</v>
      </c>
      <c r="B1093" s="74">
        <v>1082</v>
      </c>
      <c r="C1093" s="5">
        <v>44556</v>
      </c>
      <c r="D1093" s="12">
        <f t="shared" si="465"/>
        <v>74.49957604694518</v>
      </c>
      <c r="E1093" s="12">
        <f t="shared" si="466"/>
        <v>87.26132906884915</v>
      </c>
      <c r="F1093" s="12">
        <f t="shared" si="467"/>
        <v>0.69030161564397841</v>
      </c>
      <c r="G1093" s="1">
        <v>1</v>
      </c>
      <c r="H1093" s="7" t="s">
        <v>39</v>
      </c>
      <c r="I1093" s="7"/>
      <c r="J1093" s="79"/>
      <c r="K1093" s="79"/>
      <c r="L1093" s="7"/>
    </row>
    <row r="1094" spans="1:12" x14ac:dyDescent="0.25">
      <c r="A1094">
        <f t="shared" ref="A1094:A1157" si="468">WEEKDAY(C1094,2)</f>
        <v>1</v>
      </c>
      <c r="B1094" s="74">
        <v>1083</v>
      </c>
      <c r="C1094" s="5">
        <v>44557</v>
      </c>
      <c r="D1094" s="12">
        <f t="shared" si="465"/>
        <v>74.503779372879208</v>
      </c>
      <c r="E1094" s="12">
        <f t="shared" si="466"/>
        <v>87.26744047805974</v>
      </c>
      <c r="F1094" s="12">
        <f t="shared" si="467"/>
        <v>0.6903358881637367</v>
      </c>
      <c r="G1094" s="1">
        <v>1</v>
      </c>
      <c r="H1094" s="7" t="s">
        <v>39</v>
      </c>
      <c r="I1094" s="7"/>
      <c r="J1094" s="79"/>
      <c r="K1094" s="79"/>
      <c r="L1094" s="7"/>
    </row>
    <row r="1095" spans="1:12" x14ac:dyDescent="0.25">
      <c r="A1095">
        <f t="shared" si="468"/>
        <v>2</v>
      </c>
      <c r="B1095" s="74">
        <v>1084</v>
      </c>
      <c r="C1095" s="5">
        <v>44558</v>
      </c>
      <c r="D1095" s="12">
        <f t="shared" ref="D1095:D1158" si="469" xml:space="preserve"> 4.5501*LN(B1095) + 42.71</f>
        <v>74.507978819416337</v>
      </c>
      <c r="E1095" s="12">
        <f t="shared" ref="E1095:E1158" si="470" xml:space="preserve"> 6.6156*LN(B1095) + 41.041</f>
        <v>87.273546246836503</v>
      </c>
      <c r="F1095" s="12">
        <f t="shared" ref="F1095:F1158" si="471">0.0371*LN(B1095) + 0.4311</f>
        <v>0.69037012905218487</v>
      </c>
      <c r="G1095" s="1">
        <v>1</v>
      </c>
      <c r="H1095" s="7" t="s">
        <v>39</v>
      </c>
      <c r="I1095" s="7"/>
      <c r="J1095" s="79"/>
      <c r="K1095" s="79"/>
      <c r="L1095" s="7"/>
    </row>
    <row r="1096" spans="1:12" x14ac:dyDescent="0.25">
      <c r="A1096">
        <f t="shared" si="468"/>
        <v>3</v>
      </c>
      <c r="B1096" s="74">
        <v>1085</v>
      </c>
      <c r="C1096" s="5">
        <v>44559</v>
      </c>
      <c r="D1096" s="12">
        <f t="shared" si="469"/>
        <v>74.512174393710836</v>
      </c>
      <c r="E1096" s="12">
        <f t="shared" si="470"/>
        <v>87.279646385581287</v>
      </c>
      <c r="F1096" s="12">
        <f t="shared" si="471"/>
        <v>0.69040433836765613</v>
      </c>
      <c r="G1096" s="1">
        <v>1</v>
      </c>
      <c r="H1096" s="7" t="s">
        <v>39</v>
      </c>
      <c r="I1096" s="7"/>
      <c r="J1096" s="79"/>
      <c r="K1096" s="79"/>
      <c r="L1096" s="7"/>
    </row>
    <row r="1097" spans="1:12" x14ac:dyDescent="0.25">
      <c r="A1097">
        <f t="shared" si="468"/>
        <v>4</v>
      </c>
      <c r="B1097" s="74">
        <v>1086</v>
      </c>
      <c r="C1097" s="5">
        <v>44560</v>
      </c>
      <c r="D1097" s="12">
        <f t="shared" si="469"/>
        <v>74.516366102897209</v>
      </c>
      <c r="E1097" s="12">
        <f t="shared" si="470"/>
        <v>87.285740904667307</v>
      </c>
      <c r="F1097" s="12">
        <f t="shared" si="471"/>
        <v>0.69043851616832297</v>
      </c>
      <c r="G1097" s="1">
        <v>1</v>
      </c>
      <c r="H1097" s="7" t="s">
        <v>39</v>
      </c>
      <c r="I1097" s="7"/>
      <c r="J1097" s="79"/>
      <c r="K1097" s="79"/>
      <c r="L1097" s="7"/>
    </row>
    <row r="1098" spans="1:12" x14ac:dyDescent="0.25">
      <c r="A1098">
        <f t="shared" si="468"/>
        <v>5</v>
      </c>
      <c r="B1098" s="74">
        <v>1087</v>
      </c>
      <c r="C1098" s="5">
        <v>44561</v>
      </c>
      <c r="D1098" s="12">
        <f t="shared" si="469"/>
        <v>74.520553954090218</v>
      </c>
      <c r="E1098" s="12">
        <f t="shared" si="470"/>
        <v>87.291829814439069</v>
      </c>
      <c r="F1098" s="12">
        <f t="shared" si="471"/>
        <v>0.69047266251219686</v>
      </c>
      <c r="G1098" s="1">
        <v>1</v>
      </c>
      <c r="H1098" s="7" t="s">
        <v>39</v>
      </c>
      <c r="I1098" s="7"/>
      <c r="J1098" s="79"/>
      <c r="K1098" s="79"/>
      <c r="L1098" s="7"/>
    </row>
    <row r="1099" spans="1:12" x14ac:dyDescent="0.25">
      <c r="A1099">
        <f t="shared" si="468"/>
        <v>6</v>
      </c>
      <c r="B1099" s="74">
        <v>1088</v>
      </c>
      <c r="C1099" s="5">
        <v>44562</v>
      </c>
      <c r="D1099" s="12">
        <f t="shared" si="469"/>
        <v>74.524737954385031</v>
      </c>
      <c r="E1099" s="12">
        <f t="shared" si="470"/>
        <v>87.297913125212546</v>
      </c>
      <c r="F1099" s="12">
        <f t="shared" si="471"/>
        <v>0.69050677745712941</v>
      </c>
      <c r="G1099" s="1">
        <v>1</v>
      </c>
      <c r="H1099" s="7" t="s">
        <v>39</v>
      </c>
      <c r="I1099" s="7"/>
      <c r="J1099" s="79"/>
      <c r="K1099" s="79"/>
      <c r="L1099" s="7"/>
    </row>
    <row r="1100" spans="1:12" x14ac:dyDescent="0.25">
      <c r="A1100">
        <f t="shared" si="468"/>
        <v>7</v>
      </c>
      <c r="B1100" s="74">
        <v>1089</v>
      </c>
      <c r="C1100" s="5">
        <v>44563</v>
      </c>
      <c r="D1100" s="12">
        <f t="shared" si="469"/>
        <v>74.528918110857262</v>
      </c>
      <c r="E1100" s="12">
        <f t="shared" si="470"/>
        <v>87.303990847275287</v>
      </c>
      <c r="F1100" s="12">
        <f t="shared" si="471"/>
        <v>0.69054086106081281</v>
      </c>
      <c r="G1100" s="1">
        <v>1</v>
      </c>
      <c r="H1100" s="7" t="s">
        <v>39</v>
      </c>
      <c r="I1100" s="7"/>
      <c r="J1100" s="79"/>
      <c r="K1100" s="79"/>
      <c r="L1100" s="7"/>
    </row>
    <row r="1101" spans="1:12" x14ac:dyDescent="0.25">
      <c r="A1101">
        <f t="shared" si="468"/>
        <v>1</v>
      </c>
      <c r="B1101" s="74">
        <v>1090</v>
      </c>
      <c r="C1101" s="5">
        <v>44564</v>
      </c>
      <c r="D1101" s="12">
        <f t="shared" si="469"/>
        <v>74.53309443056304</v>
      </c>
      <c r="E1101" s="12">
        <f t="shared" si="470"/>
        <v>87.310062990886536</v>
      </c>
      <c r="F1101" s="12">
        <f t="shared" si="471"/>
        <v>0.69057491338078036</v>
      </c>
      <c r="G1101" s="1">
        <v>1</v>
      </c>
      <c r="H1101" s="7" t="s">
        <v>39</v>
      </c>
      <c r="I1101" s="7"/>
      <c r="J1101" s="79"/>
      <c r="K1101" s="79"/>
      <c r="L1101" s="7"/>
    </row>
    <row r="1102" spans="1:12" x14ac:dyDescent="0.25">
      <c r="A1102">
        <f t="shared" si="468"/>
        <v>2</v>
      </c>
      <c r="B1102" s="74">
        <v>1091</v>
      </c>
      <c r="C1102" s="5">
        <v>44565</v>
      </c>
      <c r="D1102" s="12">
        <f t="shared" si="469"/>
        <v>74.537266920539054</v>
      </c>
      <c r="E1102" s="12">
        <f t="shared" si="470"/>
        <v>87.316129566277255</v>
      </c>
      <c r="F1102" s="12">
        <f t="shared" si="471"/>
        <v>0.69060893447440685</v>
      </c>
      <c r="G1102" s="1">
        <v>1</v>
      </c>
      <c r="H1102" s="7" t="s">
        <v>39</v>
      </c>
      <c r="I1102" s="7"/>
      <c r="J1102" s="79"/>
      <c r="K1102" s="79"/>
      <c r="L1102" s="7"/>
    </row>
    <row r="1103" spans="1:12" x14ac:dyDescent="0.25">
      <c r="A1103">
        <f t="shared" si="468"/>
        <v>3</v>
      </c>
      <c r="B1103" s="74">
        <v>1092</v>
      </c>
      <c r="C1103" s="5">
        <v>44566</v>
      </c>
      <c r="D1103" s="12">
        <f t="shared" si="469"/>
        <v>74.541435587802695</v>
      </c>
      <c r="E1103" s="12">
        <f t="shared" si="470"/>
        <v>87.322190583650354</v>
      </c>
      <c r="F1103" s="12">
        <f t="shared" si="471"/>
        <v>0.69064292439890995</v>
      </c>
      <c r="G1103" s="1">
        <v>1</v>
      </c>
      <c r="H1103" s="7" t="s">
        <v>39</v>
      </c>
      <c r="I1103" s="7"/>
      <c r="J1103" s="79"/>
      <c r="K1103" s="79"/>
      <c r="L1103" s="7"/>
    </row>
    <row r="1104" spans="1:12" x14ac:dyDescent="0.25">
      <c r="A1104">
        <f t="shared" si="468"/>
        <v>4</v>
      </c>
      <c r="B1104" s="74">
        <v>1093</v>
      </c>
      <c r="C1104" s="5">
        <v>44567</v>
      </c>
      <c r="D1104" s="12">
        <f t="shared" si="469"/>
        <v>74.545600439352071</v>
      </c>
      <c r="E1104" s="12">
        <f t="shared" si="470"/>
        <v>87.328246053180706</v>
      </c>
      <c r="F1104" s="12">
        <f t="shared" si="471"/>
        <v>0.69067688321134957</v>
      </c>
      <c r="G1104" s="1">
        <v>1</v>
      </c>
      <c r="H1104" s="7" t="s">
        <v>39</v>
      </c>
      <c r="I1104" s="7"/>
      <c r="J1104" s="79"/>
      <c r="K1104" s="79"/>
      <c r="L1104" s="7"/>
    </row>
    <row r="1105" spans="1:12" x14ac:dyDescent="0.25">
      <c r="A1105">
        <f t="shared" si="468"/>
        <v>5</v>
      </c>
      <c r="B1105" s="74">
        <v>1094</v>
      </c>
      <c r="C1105" s="5">
        <v>44568</v>
      </c>
      <c r="D1105" s="12">
        <f t="shared" si="469"/>
        <v>74.549761482166062</v>
      </c>
      <c r="E1105" s="12">
        <f t="shared" si="470"/>
        <v>87.334295985015231</v>
      </c>
      <c r="F1105" s="12">
        <f t="shared" si="471"/>
        <v>0.69071081096862952</v>
      </c>
      <c r="G1105" s="1">
        <v>1</v>
      </c>
      <c r="H1105" s="7" t="s">
        <v>39</v>
      </c>
      <c r="I1105" s="7"/>
      <c r="J1105" s="79"/>
      <c r="K1105" s="79"/>
      <c r="L1105" s="7"/>
    </row>
    <row r="1106" spans="1:12" x14ac:dyDescent="0.25">
      <c r="A1106">
        <f t="shared" si="468"/>
        <v>6</v>
      </c>
      <c r="B1106" s="74">
        <v>1095</v>
      </c>
      <c r="C1106" s="5">
        <v>44569</v>
      </c>
      <c r="D1106" s="12">
        <f t="shared" si="469"/>
        <v>74.553918723204461</v>
      </c>
      <c r="E1106" s="12">
        <f t="shared" si="470"/>
        <v>87.340340389273081</v>
      </c>
      <c r="F1106" s="12">
        <f t="shared" si="471"/>
        <v>0.6907447077274973</v>
      </c>
      <c r="G1106" s="1">
        <v>1</v>
      </c>
      <c r="H1106" s="7" t="s">
        <v>39</v>
      </c>
      <c r="I1106" s="7"/>
      <c r="J1106" s="79"/>
      <c r="K1106" s="79"/>
      <c r="L1106" s="7"/>
    </row>
    <row r="1107" spans="1:12" x14ac:dyDescent="0.25">
      <c r="A1107">
        <f t="shared" si="468"/>
        <v>7</v>
      </c>
      <c r="B1107" s="74">
        <v>1096</v>
      </c>
      <c r="C1107" s="5">
        <v>44570</v>
      </c>
      <c r="D1107" s="12">
        <f t="shared" si="469"/>
        <v>74.558072169407978</v>
      </c>
      <c r="E1107" s="12">
        <f t="shared" si="470"/>
        <v>87.346379276045667</v>
      </c>
      <c r="F1107" s="12">
        <f t="shared" si="471"/>
        <v>0.6907785735445453</v>
      </c>
      <c r="G1107" s="1">
        <v>1</v>
      </c>
      <c r="H1107" s="7" t="s">
        <v>39</v>
      </c>
      <c r="I1107" s="7"/>
      <c r="J1107" s="79"/>
      <c r="K1107" s="79"/>
      <c r="L1107" s="7"/>
    </row>
    <row r="1108" spans="1:12" x14ac:dyDescent="0.25">
      <c r="A1108">
        <f t="shared" si="468"/>
        <v>1</v>
      </c>
      <c r="B1108" s="74">
        <v>1097</v>
      </c>
      <c r="C1108" s="5">
        <v>44571</v>
      </c>
      <c r="D1108" s="12">
        <f t="shared" si="469"/>
        <v>74.562221827698323</v>
      </c>
      <c r="E1108" s="12">
        <f t="shared" si="470"/>
        <v>87.352412655396805</v>
      </c>
      <c r="F1108" s="12">
        <f t="shared" si="471"/>
        <v>0.69081240847621106</v>
      </c>
      <c r="G1108" s="1">
        <v>1</v>
      </c>
      <c r="H1108" s="7" t="s">
        <v>39</v>
      </c>
      <c r="I1108" s="7"/>
      <c r="J1108" s="79"/>
      <c r="K1108" s="79"/>
      <c r="L1108" s="7"/>
    </row>
    <row r="1109" spans="1:12" x14ac:dyDescent="0.25">
      <c r="A1109">
        <f t="shared" si="468"/>
        <v>2</v>
      </c>
      <c r="B1109" s="74">
        <v>1098</v>
      </c>
      <c r="C1109" s="5">
        <v>44572</v>
      </c>
      <c r="D1109" s="12">
        <f t="shared" si="469"/>
        <v>74.566367704978319</v>
      </c>
      <c r="E1109" s="12">
        <f t="shared" si="470"/>
        <v>87.35844053736281</v>
      </c>
      <c r="F1109" s="12">
        <f t="shared" si="471"/>
        <v>0.69084621257877754</v>
      </c>
      <c r="G1109" s="1">
        <v>1</v>
      </c>
      <c r="H1109" s="7" t="s">
        <v>39</v>
      </c>
      <c r="I1109" s="7"/>
      <c r="J1109" s="79"/>
      <c r="K1109" s="79"/>
      <c r="L1109" s="7"/>
    </row>
    <row r="1110" spans="1:12" x14ac:dyDescent="0.25">
      <c r="A1110">
        <f t="shared" si="468"/>
        <v>3</v>
      </c>
      <c r="B1110" s="74">
        <v>1099</v>
      </c>
      <c r="C1110" s="5">
        <v>44573</v>
      </c>
      <c r="D1110" s="12">
        <f t="shared" si="469"/>
        <v>74.570509808131916</v>
      </c>
      <c r="E1110" s="12">
        <f t="shared" si="470"/>
        <v>87.364462931952588</v>
      </c>
      <c r="F1110" s="12">
        <f t="shared" si="471"/>
        <v>0.69087998590837429</v>
      </c>
      <c r="G1110" s="1">
        <v>1</v>
      </c>
      <c r="H1110" s="7" t="s">
        <v>39</v>
      </c>
      <c r="I1110" s="7"/>
      <c r="J1110" s="79"/>
      <c r="K1110" s="79"/>
      <c r="L1110" s="7"/>
    </row>
    <row r="1111" spans="1:12" x14ac:dyDescent="0.25">
      <c r="A1111">
        <f t="shared" si="468"/>
        <v>4</v>
      </c>
      <c r="B1111" s="74">
        <v>1100</v>
      </c>
      <c r="C1111" s="5">
        <v>44574</v>
      </c>
      <c r="D1111" s="12">
        <f t="shared" si="469"/>
        <v>74.57464814402428</v>
      </c>
      <c r="E1111" s="12">
        <f t="shared" si="470"/>
        <v>87.370479849147713</v>
      </c>
      <c r="F1111" s="12">
        <f t="shared" si="471"/>
        <v>0.69091372852097765</v>
      </c>
      <c r="G1111" s="1">
        <v>1</v>
      </c>
      <c r="H1111" s="7" t="s">
        <v>39</v>
      </c>
      <c r="I1111" s="7"/>
      <c r="J1111" s="79"/>
      <c r="K1111" s="79"/>
      <c r="L1111" s="7"/>
    </row>
    <row r="1112" spans="1:12" x14ac:dyDescent="0.25">
      <c r="A1112">
        <f t="shared" si="468"/>
        <v>5</v>
      </c>
      <c r="B1112" s="74">
        <v>1101</v>
      </c>
      <c r="C1112" s="5">
        <v>44575</v>
      </c>
      <c r="D1112" s="12">
        <f t="shared" si="469"/>
        <v>74.578782719501859</v>
      </c>
      <c r="E1112" s="12">
        <f t="shared" si="470"/>
        <v>87.37649129890255</v>
      </c>
      <c r="F1112" s="12">
        <f t="shared" si="471"/>
        <v>0.69094744047241141</v>
      </c>
      <c r="G1112" s="1">
        <v>1</v>
      </c>
      <c r="H1112" s="7" t="s">
        <v>39</v>
      </c>
      <c r="I1112" s="7"/>
      <c r="J1112" s="79"/>
      <c r="K1112" s="79"/>
      <c r="L1112" s="7"/>
    </row>
    <row r="1113" spans="1:12" x14ac:dyDescent="0.25">
      <c r="A1113">
        <f t="shared" si="468"/>
        <v>6</v>
      </c>
      <c r="B1113" s="74">
        <v>1102</v>
      </c>
      <c r="C1113" s="5">
        <v>44576</v>
      </c>
      <c r="D1113" s="12">
        <f t="shared" si="469"/>
        <v>74.582913541392486</v>
      </c>
      <c r="E1113" s="12">
        <f t="shared" si="470"/>
        <v>87.382497291144389</v>
      </c>
      <c r="F1113" s="12">
        <f t="shared" si="471"/>
        <v>0.69098112181834703</v>
      </c>
      <c r="G1113" s="1">
        <v>1</v>
      </c>
      <c r="H1113" s="7" t="s">
        <v>39</v>
      </c>
      <c r="I1113" s="7"/>
      <c r="J1113" s="79"/>
      <c r="K1113" s="79"/>
      <c r="L1113" s="7"/>
    </row>
    <row r="1114" spans="1:12" x14ac:dyDescent="0.25">
      <c r="A1114">
        <f t="shared" si="468"/>
        <v>7</v>
      </c>
      <c r="B1114" s="74">
        <v>1103</v>
      </c>
      <c r="C1114" s="5">
        <v>44577</v>
      </c>
      <c r="D1114" s="12">
        <f t="shared" si="469"/>
        <v>74.587040616505362</v>
      </c>
      <c r="E1114" s="12">
        <f t="shared" si="470"/>
        <v>87.388497835773478</v>
      </c>
      <c r="F1114" s="12">
        <f t="shared" si="471"/>
        <v>0.691014772614305</v>
      </c>
      <c r="G1114" s="1">
        <v>1</v>
      </c>
      <c r="H1114" s="7" t="s">
        <v>39</v>
      </c>
      <c r="I1114" s="7"/>
      <c r="J1114" s="79"/>
      <c r="K1114" s="79"/>
      <c r="L1114" s="7"/>
    </row>
    <row r="1115" spans="1:12" x14ac:dyDescent="0.25">
      <c r="A1115">
        <f t="shared" si="468"/>
        <v>1</v>
      </c>
      <c r="B1115" s="74">
        <v>1104</v>
      </c>
      <c r="C1115" s="5">
        <v>44578</v>
      </c>
      <c r="D1115" s="12">
        <f t="shared" si="469"/>
        <v>74.591163951631216</v>
      </c>
      <c r="E1115" s="12">
        <f t="shared" si="470"/>
        <v>87.394492942663121</v>
      </c>
      <c r="F1115" s="12">
        <f t="shared" si="471"/>
        <v>0.69104839291565412</v>
      </c>
      <c r="G1115" s="1">
        <v>1</v>
      </c>
      <c r="H1115" s="7" t="s">
        <v>39</v>
      </c>
      <c r="I1115" s="7"/>
      <c r="J1115" s="79"/>
      <c r="K1115" s="79"/>
      <c r="L1115" s="7"/>
    </row>
    <row r="1116" spans="1:12" x14ac:dyDescent="0.25">
      <c r="A1116">
        <f t="shared" si="468"/>
        <v>2</v>
      </c>
      <c r="B1116" s="74">
        <v>1105</v>
      </c>
      <c r="C1116" s="5">
        <v>44579</v>
      </c>
      <c r="D1116" s="12">
        <f t="shared" si="469"/>
        <v>74.595283553542316</v>
      </c>
      <c r="E1116" s="12">
        <f t="shared" si="470"/>
        <v>87.400482621659876</v>
      </c>
      <c r="F1116" s="12">
        <f t="shared" si="471"/>
        <v>0.69108198277761379</v>
      </c>
      <c r="G1116" s="1">
        <v>1</v>
      </c>
      <c r="H1116" s="7" t="s">
        <v>39</v>
      </c>
      <c r="I1116" s="7"/>
      <c r="J1116" s="79"/>
      <c r="K1116" s="79"/>
      <c r="L1116" s="7"/>
    </row>
    <row r="1117" spans="1:12" x14ac:dyDescent="0.25">
      <c r="A1117">
        <f t="shared" si="468"/>
        <v>3</v>
      </c>
      <c r="B1117" s="74">
        <v>1106</v>
      </c>
      <c r="C1117" s="5">
        <v>44580</v>
      </c>
      <c r="D1117" s="12">
        <f t="shared" si="469"/>
        <v>74.599399428992584</v>
      </c>
      <c r="E1117" s="12">
        <f t="shared" si="470"/>
        <v>87.40646688258353</v>
      </c>
      <c r="F1117" s="12">
        <f t="shared" si="471"/>
        <v>0.69111554225525262</v>
      </c>
      <c r="G1117" s="1">
        <v>1</v>
      </c>
      <c r="H1117" s="7" t="s">
        <v>39</v>
      </c>
      <c r="I1117" s="7"/>
      <c r="J1117" s="79"/>
      <c r="K1117" s="79"/>
      <c r="L1117" s="7"/>
    </row>
    <row r="1118" spans="1:12" x14ac:dyDescent="0.25">
      <c r="A1118">
        <f t="shared" si="468"/>
        <v>4</v>
      </c>
      <c r="B1118" s="74">
        <v>1107</v>
      </c>
      <c r="C1118" s="5">
        <v>44581</v>
      </c>
      <c r="D1118" s="12">
        <f t="shared" si="469"/>
        <v>74.603511584717566</v>
      </c>
      <c r="E1118" s="12">
        <f t="shared" si="470"/>
        <v>87.412445735227251</v>
      </c>
      <c r="F1118" s="12">
        <f t="shared" si="471"/>
        <v>0.69114907140349047</v>
      </c>
      <c r="G1118" s="1">
        <v>1</v>
      </c>
      <c r="H1118" s="7" t="s">
        <v>39</v>
      </c>
      <c r="I1118" s="7"/>
      <c r="J1118" s="79"/>
      <c r="K1118" s="79"/>
      <c r="L1118" s="7"/>
    </row>
    <row r="1119" spans="1:12" x14ac:dyDescent="0.25">
      <c r="A1119">
        <f t="shared" si="468"/>
        <v>5</v>
      </c>
      <c r="B1119" s="74">
        <v>1108</v>
      </c>
      <c r="C1119" s="5">
        <v>44582</v>
      </c>
      <c r="D1119" s="12">
        <f t="shared" si="469"/>
        <v>74.607620027434621</v>
      </c>
      <c r="E1119" s="12">
        <f t="shared" si="470"/>
        <v>87.418419189357707</v>
      </c>
      <c r="F1119" s="12">
        <f t="shared" si="471"/>
        <v>0.69118257027709817</v>
      </c>
      <c r="G1119" s="1">
        <v>1</v>
      </c>
      <c r="H1119" s="7" t="s">
        <v>39</v>
      </c>
      <c r="I1119" s="7"/>
      <c r="J1119" s="79"/>
      <c r="K1119" s="79"/>
      <c r="L1119" s="7"/>
    </row>
    <row r="1120" spans="1:12" x14ac:dyDescent="0.25">
      <c r="A1120">
        <f t="shared" si="468"/>
        <v>6</v>
      </c>
      <c r="B1120" s="74">
        <v>1109</v>
      </c>
      <c r="C1120" s="5">
        <v>44583</v>
      </c>
      <c r="D1120" s="12">
        <f t="shared" si="469"/>
        <v>74.611724763842901</v>
      </c>
      <c r="E1120" s="12">
        <f t="shared" si="470"/>
        <v>87.424387254715086</v>
      </c>
      <c r="F1120" s="12">
        <f t="shared" si="471"/>
        <v>0.69121603893069861</v>
      </c>
      <c r="G1120" s="1">
        <v>1</v>
      </c>
      <c r="H1120" s="7" t="s">
        <v>39</v>
      </c>
      <c r="I1120" s="7"/>
      <c r="J1120" s="79"/>
      <c r="K1120" s="79"/>
      <c r="L1120" s="7"/>
    </row>
    <row r="1121" spans="1:12" x14ac:dyDescent="0.25">
      <c r="A1121">
        <f t="shared" si="468"/>
        <v>7</v>
      </c>
      <c r="B1121" s="74">
        <v>1110</v>
      </c>
      <c r="C1121" s="5">
        <v>44584</v>
      </c>
      <c r="D1121" s="12">
        <f t="shared" si="469"/>
        <v>74.615825800623455</v>
      </c>
      <c r="E1121" s="12">
        <f t="shared" si="470"/>
        <v>87.430349941013276</v>
      </c>
      <c r="F1121" s="12">
        <f t="shared" si="471"/>
        <v>0.69124947741876674</v>
      </c>
      <c r="G1121" s="1">
        <v>1</v>
      </c>
      <c r="H1121" s="7" t="s">
        <v>39</v>
      </c>
      <c r="I1121" s="7"/>
      <c r="J1121" s="79"/>
      <c r="K1121" s="79"/>
      <c r="L1121" s="7"/>
    </row>
    <row r="1122" spans="1:12" x14ac:dyDescent="0.25">
      <c r="A1122">
        <f t="shared" si="468"/>
        <v>1</v>
      </c>
      <c r="B1122" s="74">
        <v>1111</v>
      </c>
      <c r="C1122" s="5">
        <v>44585</v>
      </c>
      <c r="D1122" s="12">
        <f t="shared" si="469"/>
        <v>74.619923144439284</v>
      </c>
      <c r="E1122" s="12">
        <f t="shared" si="470"/>
        <v>87.43630725793993</v>
      </c>
      <c r="F1122" s="12">
        <f t="shared" si="471"/>
        <v>0.69128288579563035</v>
      </c>
      <c r="G1122" s="1">
        <v>1</v>
      </c>
      <c r="H1122" s="7" t="s">
        <v>39</v>
      </c>
      <c r="I1122" s="7"/>
      <c r="J1122" s="79"/>
      <c r="K1122" s="79"/>
      <c r="L1122" s="7"/>
    </row>
    <row r="1123" spans="1:12" x14ac:dyDescent="0.25">
      <c r="A1123">
        <f t="shared" si="468"/>
        <v>2</v>
      </c>
      <c r="B1123" s="74">
        <v>1112</v>
      </c>
      <c r="C1123" s="5">
        <v>44586</v>
      </c>
      <c r="D1123" s="12">
        <f t="shared" si="469"/>
        <v>74.624016801935383</v>
      </c>
      <c r="E1123" s="12">
        <f t="shared" si="470"/>
        <v>87.442259215156525</v>
      </c>
      <c r="F1123" s="12">
        <f t="shared" si="471"/>
        <v>0.69131626411547065</v>
      </c>
      <c r="G1123" s="1">
        <v>1</v>
      </c>
      <c r="H1123" s="7" t="s">
        <v>39</v>
      </c>
      <c r="I1123" s="7"/>
      <c r="J1123" s="79"/>
      <c r="K1123" s="79"/>
      <c r="L1123" s="7"/>
    </row>
    <row r="1124" spans="1:12" x14ac:dyDescent="0.25">
      <c r="A1124">
        <f t="shared" si="468"/>
        <v>3</v>
      </c>
      <c r="B1124" s="74">
        <v>1113</v>
      </c>
      <c r="C1124" s="5">
        <v>44587</v>
      </c>
      <c r="D1124" s="12">
        <f t="shared" si="469"/>
        <v>74.628106779738857</v>
      </c>
      <c r="E1124" s="12">
        <f t="shared" si="470"/>
        <v>87.44820582229849</v>
      </c>
      <c r="F1124" s="12">
        <f t="shared" si="471"/>
        <v>0.69134961243232274</v>
      </c>
      <c r="G1124" s="1">
        <v>1</v>
      </c>
      <c r="H1124" s="7" t="s">
        <v>39</v>
      </c>
      <c r="I1124" s="7"/>
      <c r="J1124" s="79"/>
      <c r="K1124" s="79"/>
      <c r="L1124" s="7"/>
    </row>
    <row r="1125" spans="1:12" x14ac:dyDescent="0.25">
      <c r="A1125">
        <f t="shared" si="468"/>
        <v>4</v>
      </c>
      <c r="B1125" s="74">
        <v>1114</v>
      </c>
      <c r="C1125" s="5">
        <v>44588</v>
      </c>
      <c r="D1125" s="12">
        <f t="shared" si="469"/>
        <v>74.632193084458947</v>
      </c>
      <c r="E1125" s="12">
        <f t="shared" si="470"/>
        <v>87.454147088975304</v>
      </c>
      <c r="F1125" s="12">
        <f t="shared" si="471"/>
        <v>0.69138293080007629</v>
      </c>
      <c r="G1125" s="1">
        <v>1</v>
      </c>
      <c r="H1125" s="7" t="s">
        <v>39</v>
      </c>
      <c r="I1125" s="7"/>
      <c r="J1125" s="79"/>
      <c r="K1125" s="79"/>
      <c r="L1125" s="7"/>
    </row>
    <row r="1126" spans="1:12" x14ac:dyDescent="0.25">
      <c r="A1126">
        <f t="shared" si="468"/>
        <v>5</v>
      </c>
      <c r="B1126" s="74">
        <v>1115</v>
      </c>
      <c r="C1126" s="5">
        <v>44589</v>
      </c>
      <c r="D1126" s="12">
        <f t="shared" si="469"/>
        <v>74.636275722687088</v>
      </c>
      <c r="E1126" s="12">
        <f t="shared" si="470"/>
        <v>87.460083024770597</v>
      </c>
      <c r="F1126" s="12">
        <f t="shared" si="471"/>
        <v>0.69141621927247554</v>
      </c>
      <c r="G1126" s="1">
        <v>1</v>
      </c>
      <c r="H1126" s="7" t="s">
        <v>39</v>
      </c>
      <c r="I1126" s="7"/>
      <c r="J1126" s="79"/>
      <c r="K1126" s="79"/>
      <c r="L1126" s="7"/>
    </row>
    <row r="1127" spans="1:12" x14ac:dyDescent="0.25">
      <c r="A1127">
        <f t="shared" si="468"/>
        <v>6</v>
      </c>
      <c r="B1127" s="74">
        <v>1116</v>
      </c>
      <c r="C1127" s="5">
        <v>44590</v>
      </c>
      <c r="D1127" s="12">
        <f t="shared" si="469"/>
        <v>74.640354700997008</v>
      </c>
      <c r="E1127" s="12">
        <f t="shared" si="470"/>
        <v>87.466013639242163</v>
      </c>
      <c r="F1127" s="12">
        <f t="shared" si="471"/>
        <v>0.69144947790312061</v>
      </c>
      <c r="G1127" s="1">
        <v>1</v>
      </c>
      <c r="H1127" s="7" t="s">
        <v>39</v>
      </c>
      <c r="I1127" s="7"/>
      <c r="J1127" s="79"/>
      <c r="K1127" s="79"/>
      <c r="L1127" s="7"/>
    </row>
    <row r="1128" spans="1:12" x14ac:dyDescent="0.25">
      <c r="A1128">
        <f t="shared" si="468"/>
        <v>7</v>
      </c>
      <c r="B1128" s="74">
        <v>1117</v>
      </c>
      <c r="C1128" s="5">
        <v>44591</v>
      </c>
      <c r="D1128" s="12">
        <f t="shared" si="469"/>
        <v>74.644430025944772</v>
      </c>
      <c r="E1128" s="12">
        <f t="shared" si="470"/>
        <v>87.47193894192219</v>
      </c>
      <c r="F1128" s="12">
        <f t="shared" si="471"/>
        <v>0.69148270674546741</v>
      </c>
      <c r="G1128" s="1">
        <v>1</v>
      </c>
      <c r="H1128" s="7" t="s">
        <v>39</v>
      </c>
      <c r="I1128" s="7"/>
      <c r="J1128" s="79"/>
      <c r="K1128" s="79"/>
      <c r="L1128" s="7"/>
    </row>
    <row r="1129" spans="1:12" x14ac:dyDescent="0.25">
      <c r="A1129">
        <f t="shared" si="468"/>
        <v>1</v>
      </c>
      <c r="B1129" s="74">
        <v>1118</v>
      </c>
      <c r="C1129" s="5">
        <v>44592</v>
      </c>
      <c r="D1129" s="12">
        <f t="shared" si="469"/>
        <v>74.648501704068821</v>
      </c>
      <c r="E1129" s="12">
        <f t="shared" si="470"/>
        <v>87.477858942317241</v>
      </c>
      <c r="F1129" s="12">
        <f t="shared" si="471"/>
        <v>0.69151590585282818</v>
      </c>
      <c r="G1129" s="1">
        <v>1</v>
      </c>
      <c r="H1129" s="7" t="s">
        <v>39</v>
      </c>
      <c r="I1129" s="7"/>
      <c r="J1129" s="79"/>
      <c r="K1129" s="79"/>
      <c r="L1129" s="7"/>
    </row>
    <row r="1130" spans="1:12" x14ac:dyDescent="0.25">
      <c r="A1130">
        <f t="shared" si="468"/>
        <v>2</v>
      </c>
      <c r="B1130" s="74">
        <v>1119</v>
      </c>
      <c r="C1130" s="5">
        <v>44593</v>
      </c>
      <c r="D1130" s="12">
        <f t="shared" si="469"/>
        <v>74.65256974189009</v>
      </c>
      <c r="E1130" s="12">
        <f t="shared" si="470"/>
        <v>87.483773649908358</v>
      </c>
      <c r="F1130" s="12">
        <f t="shared" si="471"/>
        <v>0.69154907527837239</v>
      </c>
      <c r="G1130" s="1">
        <v>1</v>
      </c>
      <c r="H1130" s="7" t="s">
        <v>39</v>
      </c>
      <c r="I1130" s="7"/>
      <c r="J1130" s="79"/>
      <c r="K1130" s="79"/>
      <c r="L1130" s="7"/>
    </row>
    <row r="1131" spans="1:12" x14ac:dyDescent="0.25">
      <c r="A1131">
        <f t="shared" si="468"/>
        <v>3</v>
      </c>
      <c r="B1131" s="74">
        <v>1120</v>
      </c>
      <c r="C1131" s="5">
        <v>44594</v>
      </c>
      <c r="D1131" s="12">
        <f t="shared" si="469"/>
        <v>74.656634145912022</v>
      </c>
      <c r="E1131" s="12">
        <f t="shared" si="470"/>
        <v>87.48968307415123</v>
      </c>
      <c r="F1131" s="12">
        <f t="shared" si="471"/>
        <v>0.69158221507512707</v>
      </c>
      <c r="G1131" s="1">
        <v>1</v>
      </c>
      <c r="H1131" s="7" t="s">
        <v>39</v>
      </c>
      <c r="I1131" s="7"/>
      <c r="J1131" s="79"/>
      <c r="K1131" s="79"/>
      <c r="L1131" s="7"/>
    </row>
    <row r="1132" spans="1:12" x14ac:dyDescent="0.25">
      <c r="A1132">
        <f t="shared" si="468"/>
        <v>4</v>
      </c>
      <c r="B1132" s="74">
        <v>1121</v>
      </c>
      <c r="C1132" s="5">
        <v>44595</v>
      </c>
      <c r="D1132" s="12">
        <f t="shared" si="469"/>
        <v>74.660694922620635</v>
      </c>
      <c r="E1132" s="12">
        <f t="shared" si="470"/>
        <v>87.495587224476168</v>
      </c>
      <c r="F1132" s="12">
        <f t="shared" si="471"/>
        <v>0.69161532529597713</v>
      </c>
      <c r="G1132" s="1">
        <v>1</v>
      </c>
      <c r="H1132" s="7" t="s">
        <v>39</v>
      </c>
      <c r="I1132" s="7"/>
      <c r="J1132" s="79"/>
      <c r="K1132" s="79"/>
      <c r="L1132" s="7"/>
    </row>
    <row r="1133" spans="1:12" x14ac:dyDescent="0.25">
      <c r="A1133">
        <f t="shared" si="468"/>
        <v>5</v>
      </c>
      <c r="B1133" s="74">
        <v>1122</v>
      </c>
      <c r="C1133" s="5">
        <v>44596</v>
      </c>
      <c r="D1133" s="12">
        <f t="shared" si="469"/>
        <v>74.664752078484625</v>
      </c>
      <c r="E1133" s="12">
        <f t="shared" si="470"/>
        <v>87.501486110288312</v>
      </c>
      <c r="F1133" s="12">
        <f t="shared" si="471"/>
        <v>0.69164840599366606</v>
      </c>
      <c r="G1133" s="1">
        <v>1</v>
      </c>
      <c r="H1133" s="7" t="s">
        <v>39</v>
      </c>
      <c r="I1133" s="7"/>
      <c r="J1133" s="79"/>
      <c r="K1133" s="79"/>
      <c r="L1133" s="7"/>
    </row>
    <row r="1134" spans="1:12" x14ac:dyDescent="0.25">
      <c r="A1134">
        <f t="shared" si="468"/>
        <v>6</v>
      </c>
      <c r="B1134" s="74">
        <v>1123</v>
      </c>
      <c r="C1134" s="5">
        <v>44597</v>
      </c>
      <c r="D1134" s="12">
        <f t="shared" si="469"/>
        <v>74.668805619955378</v>
      </c>
      <c r="E1134" s="12">
        <f t="shared" si="470"/>
        <v>87.507379740967636</v>
      </c>
      <c r="F1134" s="12">
        <f t="shared" si="471"/>
        <v>0.69168145722079621</v>
      </c>
      <c r="G1134" s="1">
        <v>1</v>
      </c>
      <c r="H1134" s="7" t="s">
        <v>39</v>
      </c>
      <c r="I1134" s="7"/>
      <c r="J1134" s="79"/>
      <c r="K1134" s="79"/>
      <c r="L1134" s="7"/>
    </row>
    <row r="1135" spans="1:12" x14ac:dyDescent="0.25">
      <c r="A1135">
        <f t="shared" si="468"/>
        <v>7</v>
      </c>
      <c r="B1135" s="74">
        <v>1124</v>
      </c>
      <c r="C1135" s="5">
        <v>44598</v>
      </c>
      <c r="D1135" s="12">
        <f t="shared" si="469"/>
        <v>74.672855553467087</v>
      </c>
      <c r="E1135" s="12">
        <f t="shared" si="470"/>
        <v>87.513268125869075</v>
      </c>
      <c r="F1135" s="12">
        <f t="shared" si="471"/>
        <v>0.69171447902982997</v>
      </c>
      <c r="G1135" s="1">
        <v>1</v>
      </c>
      <c r="H1135" s="7" t="s">
        <v>39</v>
      </c>
      <c r="I1135" s="7"/>
      <c r="J1135" s="79"/>
      <c r="K1135" s="79"/>
      <c r="L1135" s="7"/>
    </row>
    <row r="1136" spans="1:12" x14ac:dyDescent="0.25">
      <c r="A1136">
        <f t="shared" si="468"/>
        <v>1</v>
      </c>
      <c r="B1136" s="74">
        <v>1125</v>
      </c>
      <c r="C1136" s="5">
        <v>44599</v>
      </c>
      <c r="D1136" s="12">
        <f t="shared" si="469"/>
        <v>74.676901885436735</v>
      </c>
      <c r="E1136" s="12">
        <f t="shared" si="470"/>
        <v>87.519151274322581</v>
      </c>
      <c r="F1136" s="12">
        <f t="shared" si="471"/>
        <v>0.69174747147308913</v>
      </c>
      <c r="G1136" s="1">
        <v>1</v>
      </c>
      <c r="H1136" s="7" t="s">
        <v>39</v>
      </c>
      <c r="I1136" s="7"/>
      <c r="J1136" s="79"/>
      <c r="K1136" s="79"/>
      <c r="L1136" s="7"/>
    </row>
    <row r="1137" spans="1:12" x14ac:dyDescent="0.25">
      <c r="A1137">
        <f t="shared" si="468"/>
        <v>2</v>
      </c>
      <c r="B1137" s="74">
        <v>1126</v>
      </c>
      <c r="C1137" s="5">
        <v>44600</v>
      </c>
      <c r="D1137" s="12">
        <f t="shared" si="469"/>
        <v>74.680944622264207</v>
      </c>
      <c r="E1137" s="12">
        <f t="shared" si="470"/>
        <v>87.525029195633309</v>
      </c>
      <c r="F1137" s="12">
        <f t="shared" si="471"/>
        <v>0.69178043460275651</v>
      </c>
      <c r="G1137" s="1">
        <v>1</v>
      </c>
      <c r="H1137" s="7" t="s">
        <v>39</v>
      </c>
      <c r="I1137" s="7"/>
      <c r="J1137" s="79"/>
      <c r="K1137" s="79"/>
      <c r="L1137" s="7"/>
    </row>
    <row r="1138" spans="1:12" x14ac:dyDescent="0.25">
      <c r="A1138">
        <f t="shared" si="468"/>
        <v>3</v>
      </c>
      <c r="B1138" s="74">
        <v>1127</v>
      </c>
      <c r="C1138" s="5">
        <v>44601</v>
      </c>
      <c r="D1138" s="12">
        <f t="shared" si="469"/>
        <v>74.684983770332394</v>
      </c>
      <c r="E1138" s="12">
        <f t="shared" si="470"/>
        <v>87.530901899081542</v>
      </c>
      <c r="F1138" s="12">
        <f t="shared" si="471"/>
        <v>0.69181336847087571</v>
      </c>
      <c r="G1138" s="1">
        <v>1</v>
      </c>
      <c r="H1138" s="7" t="s">
        <v>39</v>
      </c>
      <c r="I1138" s="7"/>
      <c r="J1138" s="79"/>
      <c r="K1138" s="79"/>
      <c r="L1138" s="7"/>
    </row>
    <row r="1139" spans="1:12" x14ac:dyDescent="0.25">
      <c r="A1139">
        <f t="shared" si="468"/>
        <v>4</v>
      </c>
      <c r="B1139" s="74">
        <v>1128</v>
      </c>
      <c r="C1139" s="5">
        <v>44602</v>
      </c>
      <c r="D1139" s="12">
        <f t="shared" si="469"/>
        <v>74.689019336007121</v>
      </c>
      <c r="E1139" s="12">
        <f t="shared" si="470"/>
        <v>87.536769393922924</v>
      </c>
      <c r="F1139" s="12">
        <f t="shared" si="471"/>
        <v>0.69184627312935199</v>
      </c>
      <c r="G1139" s="1">
        <v>1</v>
      </c>
      <c r="H1139" s="7" t="s">
        <v>39</v>
      </c>
      <c r="I1139" s="7"/>
      <c r="J1139" s="79"/>
      <c r="K1139" s="79"/>
      <c r="L1139" s="7"/>
    </row>
    <row r="1140" spans="1:12" x14ac:dyDescent="0.25">
      <c r="A1140">
        <f t="shared" si="468"/>
        <v>5</v>
      </c>
      <c r="B1140" s="74">
        <v>1129</v>
      </c>
      <c r="C1140" s="5">
        <v>44603</v>
      </c>
      <c r="D1140" s="12">
        <f t="shared" si="469"/>
        <v>74.69305132563737</v>
      </c>
      <c r="E1140" s="12">
        <f t="shared" si="470"/>
        <v>87.5426316893885</v>
      </c>
      <c r="F1140" s="12">
        <f t="shared" si="471"/>
        <v>0.69187914862995248</v>
      </c>
      <c r="G1140" s="1">
        <v>1</v>
      </c>
      <c r="H1140" s="7" t="s">
        <v>39</v>
      </c>
      <c r="I1140" s="7"/>
      <c r="J1140" s="79"/>
      <c r="K1140" s="79"/>
      <c r="L1140" s="7"/>
    </row>
    <row r="1141" spans="1:12" x14ac:dyDescent="0.25">
      <c r="A1141">
        <f t="shared" si="468"/>
        <v>6</v>
      </c>
      <c r="B1141" s="74">
        <v>1130</v>
      </c>
      <c r="C1141" s="5">
        <v>44604</v>
      </c>
      <c r="D1141" s="12">
        <f t="shared" si="469"/>
        <v>74.697079745555229</v>
      </c>
      <c r="E1141" s="12">
        <f t="shared" si="470"/>
        <v>87.548488794684758</v>
      </c>
      <c r="F1141" s="12">
        <f t="shared" si="471"/>
        <v>0.69191199502430689</v>
      </c>
      <c r="G1141" s="1">
        <v>1</v>
      </c>
      <c r="H1141" s="7" t="s">
        <v>39</v>
      </c>
      <c r="I1141" s="7"/>
      <c r="J1141" s="79"/>
      <c r="K1141" s="79"/>
      <c r="L1141" s="7"/>
    </row>
    <row r="1142" spans="1:12" x14ac:dyDescent="0.25">
      <c r="A1142">
        <f t="shared" si="468"/>
        <v>7</v>
      </c>
      <c r="B1142" s="74">
        <v>1131</v>
      </c>
      <c r="C1142" s="5">
        <v>44605</v>
      </c>
      <c r="D1142" s="12">
        <f t="shared" si="469"/>
        <v>74.701104602075958</v>
      </c>
      <c r="E1142" s="12">
        <f t="shared" si="470"/>
        <v>87.554340718993814</v>
      </c>
      <c r="F1142" s="12">
        <f t="shared" si="471"/>
        <v>0.69194481236390804</v>
      </c>
      <c r="G1142" s="1">
        <v>1</v>
      </c>
      <c r="H1142" s="7" t="s">
        <v>39</v>
      </c>
      <c r="I1142" s="7"/>
      <c r="J1142" s="79"/>
      <c r="K1142" s="79"/>
      <c r="L1142" s="7"/>
    </row>
    <row r="1143" spans="1:12" x14ac:dyDescent="0.25">
      <c r="A1143">
        <f t="shared" si="468"/>
        <v>1</v>
      </c>
      <c r="B1143" s="74">
        <v>1132</v>
      </c>
      <c r="C1143" s="5">
        <v>44606</v>
      </c>
      <c r="D1143" s="12">
        <f t="shared" si="469"/>
        <v>74.705125901498107</v>
      </c>
      <c r="E1143" s="12">
        <f t="shared" si="470"/>
        <v>87.560187471473341</v>
      </c>
      <c r="F1143" s="12">
        <f t="shared" si="471"/>
        <v>0.69197760070011205</v>
      </c>
      <c r="G1143" s="1">
        <v>1</v>
      </c>
      <c r="H1143" s="7" t="s">
        <v>39</v>
      </c>
      <c r="I1143" s="7"/>
      <c r="J1143" s="79"/>
      <c r="K1143" s="79"/>
      <c r="L1143" s="7"/>
    </row>
    <row r="1144" spans="1:12" x14ac:dyDescent="0.25">
      <c r="A1144">
        <f t="shared" si="468"/>
        <v>2</v>
      </c>
      <c r="B1144" s="74">
        <v>1133</v>
      </c>
      <c r="C1144" s="5">
        <v>44607</v>
      </c>
      <c r="D1144" s="12">
        <f t="shared" si="469"/>
        <v>74.709143650103528</v>
      </c>
      <c r="E1144" s="12">
        <f t="shared" si="470"/>
        <v>87.56602906125687</v>
      </c>
      <c r="F1144" s="12">
        <f t="shared" si="471"/>
        <v>0.69201036008413896</v>
      </c>
      <c r="G1144" s="1">
        <v>1</v>
      </c>
      <c r="H1144" s="7" t="s">
        <v>39</v>
      </c>
      <c r="I1144" s="7"/>
      <c r="J1144" s="79"/>
      <c r="K1144" s="79"/>
      <c r="L1144" s="7"/>
    </row>
    <row r="1145" spans="1:12" x14ac:dyDescent="0.25">
      <c r="A1145">
        <f t="shared" si="468"/>
        <v>3</v>
      </c>
      <c r="B1145" s="74">
        <v>1134</v>
      </c>
      <c r="C1145" s="5">
        <v>44608</v>
      </c>
      <c r="D1145" s="12">
        <f t="shared" si="469"/>
        <v>74.713157854157458</v>
      </c>
      <c r="E1145" s="12">
        <f t="shared" si="470"/>
        <v>87.571865497453686</v>
      </c>
      <c r="F1145" s="12">
        <f t="shared" si="471"/>
        <v>0.69204309056707358</v>
      </c>
      <c r="G1145" s="1">
        <v>1</v>
      </c>
      <c r="H1145" s="7" t="s">
        <v>39</v>
      </c>
      <c r="I1145" s="7"/>
      <c r="J1145" s="79"/>
      <c r="K1145" s="79"/>
      <c r="L1145" s="7"/>
    </row>
    <row r="1146" spans="1:12" x14ac:dyDescent="0.25">
      <c r="A1146">
        <f t="shared" si="468"/>
        <v>4</v>
      </c>
      <c r="B1146" s="74">
        <v>1135</v>
      </c>
      <c r="C1146" s="5">
        <v>44609</v>
      </c>
      <c r="D1146" s="12">
        <f t="shared" si="469"/>
        <v>74.71716851990854</v>
      </c>
      <c r="E1146" s="12">
        <f t="shared" si="470"/>
        <v>87.577696789149002</v>
      </c>
      <c r="F1146" s="12">
        <f t="shared" si="471"/>
        <v>0.69207579219986515</v>
      </c>
      <c r="G1146" s="1">
        <v>1</v>
      </c>
      <c r="H1146" s="7" t="s">
        <v>39</v>
      </c>
      <c r="I1146" s="7"/>
      <c r="J1146" s="79"/>
      <c r="K1146" s="79"/>
      <c r="L1146" s="7"/>
    </row>
    <row r="1147" spans="1:12" x14ac:dyDescent="0.25">
      <c r="A1147">
        <f t="shared" si="468"/>
        <v>5</v>
      </c>
      <c r="B1147" s="74">
        <v>1136</v>
      </c>
      <c r="C1147" s="5">
        <v>44610</v>
      </c>
      <c r="D1147" s="12">
        <f t="shared" si="469"/>
        <v>74.721175653588915</v>
      </c>
      <c r="E1147" s="12">
        <f t="shared" si="470"/>
        <v>87.583522945404013</v>
      </c>
      <c r="F1147" s="12">
        <f t="shared" si="471"/>
        <v>0.69210846503332868</v>
      </c>
      <c r="G1147" s="1">
        <v>1</v>
      </c>
      <c r="H1147" s="7" t="s">
        <v>39</v>
      </c>
      <c r="I1147" s="7"/>
      <c r="J1147" s="79"/>
      <c r="K1147" s="79"/>
      <c r="L1147" s="7"/>
    </row>
    <row r="1148" spans="1:12" x14ac:dyDescent="0.25">
      <c r="A1148">
        <f t="shared" si="468"/>
        <v>6</v>
      </c>
      <c r="B1148" s="74">
        <v>1137</v>
      </c>
      <c r="C1148" s="5">
        <v>44611</v>
      </c>
      <c r="D1148" s="12">
        <f t="shared" si="469"/>
        <v>74.725179261414311</v>
      </c>
      <c r="E1148" s="12">
        <f t="shared" si="470"/>
        <v>87.589343975256043</v>
      </c>
      <c r="F1148" s="12">
        <f t="shared" si="471"/>
        <v>0.69214110911814486</v>
      </c>
      <c r="G1148" s="1">
        <v>1</v>
      </c>
      <c r="H1148" s="7" t="s">
        <v>39</v>
      </c>
      <c r="I1148" s="7"/>
      <c r="J1148" s="79"/>
      <c r="K1148" s="79"/>
      <c r="L1148" s="7"/>
    </row>
    <row r="1149" spans="1:12" x14ac:dyDescent="0.25">
      <c r="A1149">
        <f t="shared" si="468"/>
        <v>7</v>
      </c>
      <c r="B1149" s="74">
        <v>1138</v>
      </c>
      <c r="C1149" s="5">
        <v>44612</v>
      </c>
      <c r="D1149" s="12">
        <f t="shared" si="469"/>
        <v>74.72917934958403</v>
      </c>
      <c r="E1149" s="12">
        <f t="shared" si="470"/>
        <v>87.595159887718523</v>
      </c>
      <c r="F1149" s="12">
        <f t="shared" si="471"/>
        <v>0.69217372450486092</v>
      </c>
      <c r="G1149" s="1">
        <v>1</v>
      </c>
      <c r="H1149" s="7" t="s">
        <v>39</v>
      </c>
      <c r="I1149" s="7"/>
      <c r="J1149" s="79"/>
      <c r="K1149" s="79"/>
      <c r="L1149" s="7"/>
    </row>
    <row r="1150" spans="1:12" x14ac:dyDescent="0.25">
      <c r="A1150">
        <f t="shared" si="468"/>
        <v>1</v>
      </c>
      <c r="B1150" s="74">
        <v>1139</v>
      </c>
      <c r="C1150" s="5">
        <v>44613</v>
      </c>
      <c r="D1150" s="12">
        <f t="shared" si="469"/>
        <v>74.733175924281028</v>
      </c>
      <c r="E1150" s="12">
        <f t="shared" si="470"/>
        <v>87.600970691781171</v>
      </c>
      <c r="F1150" s="12">
        <f t="shared" si="471"/>
        <v>0.69220631124389043</v>
      </c>
      <c r="G1150" s="1">
        <v>1</v>
      </c>
      <c r="H1150" s="7" t="s">
        <v>39</v>
      </c>
      <c r="I1150" s="7"/>
      <c r="J1150" s="79"/>
      <c r="K1150" s="79"/>
      <c r="L1150" s="7"/>
    </row>
    <row r="1151" spans="1:12" x14ac:dyDescent="0.25">
      <c r="A1151">
        <f t="shared" si="468"/>
        <v>2</v>
      </c>
      <c r="B1151" s="74">
        <v>1140</v>
      </c>
      <c r="C1151" s="5">
        <v>44614</v>
      </c>
      <c r="D1151" s="12">
        <f t="shared" si="469"/>
        <v>74.737168991672007</v>
      </c>
      <c r="E1151" s="12">
        <f t="shared" si="470"/>
        <v>87.606776396410027</v>
      </c>
      <c r="F1151" s="12">
        <f t="shared" si="471"/>
        <v>0.69223886938551482</v>
      </c>
      <c r="G1151" s="1">
        <v>1</v>
      </c>
      <c r="H1151" s="7" t="s">
        <v>39</v>
      </c>
      <c r="I1151" s="7"/>
      <c r="J1151" s="79"/>
      <c r="K1151" s="79"/>
      <c r="L1151" s="7"/>
    </row>
    <row r="1152" spans="1:12" x14ac:dyDescent="0.25">
      <c r="A1152">
        <f t="shared" si="468"/>
        <v>3</v>
      </c>
      <c r="B1152" s="74">
        <v>1141</v>
      </c>
      <c r="C1152" s="5">
        <v>44615</v>
      </c>
      <c r="D1152" s="12">
        <f t="shared" si="469"/>
        <v>74.741158557907426</v>
      </c>
      <c r="E1152" s="12">
        <f t="shared" si="470"/>
        <v>87.61257701054754</v>
      </c>
      <c r="F1152" s="12">
        <f t="shared" si="471"/>
        <v>0.69227139897988299</v>
      </c>
      <c r="G1152" s="1">
        <v>1</v>
      </c>
      <c r="H1152" s="7" t="s">
        <v>39</v>
      </c>
      <c r="I1152" s="7"/>
      <c r="J1152" s="79"/>
      <c r="K1152" s="79"/>
      <c r="L1152" s="7"/>
    </row>
    <row r="1153" spans="1:12" x14ac:dyDescent="0.25">
      <c r="A1153">
        <f t="shared" si="468"/>
        <v>4</v>
      </c>
      <c r="B1153" s="74">
        <v>1142</v>
      </c>
      <c r="C1153" s="5">
        <v>44616</v>
      </c>
      <c r="D1153" s="12">
        <f t="shared" si="469"/>
        <v>74.745144629121626</v>
      </c>
      <c r="E1153" s="12">
        <f t="shared" si="470"/>
        <v>87.61837254311267</v>
      </c>
      <c r="F1153" s="12">
        <f t="shared" si="471"/>
        <v>0.69230390007701192</v>
      </c>
      <c r="G1153" s="1">
        <v>1</v>
      </c>
      <c r="H1153" s="7" t="s">
        <v>39</v>
      </c>
      <c r="I1153" s="7"/>
      <c r="J1153" s="79"/>
      <c r="K1153" s="79"/>
      <c r="L1153" s="7"/>
    </row>
    <row r="1154" spans="1:12" x14ac:dyDescent="0.25">
      <c r="A1154">
        <f t="shared" si="468"/>
        <v>5</v>
      </c>
      <c r="B1154" s="74">
        <v>1143</v>
      </c>
      <c r="C1154" s="5">
        <v>44617</v>
      </c>
      <c r="D1154" s="12">
        <f t="shared" si="469"/>
        <v>74.749127211432764</v>
      </c>
      <c r="E1154" s="12">
        <f t="shared" si="470"/>
        <v>87.624163003000945</v>
      </c>
      <c r="F1154" s="12">
        <f t="shared" si="471"/>
        <v>0.6923363727267875</v>
      </c>
      <c r="G1154" s="1">
        <v>1</v>
      </c>
      <c r="H1154" s="7" t="s">
        <v>39</v>
      </c>
      <c r="I1154" s="7"/>
      <c r="J1154" s="79"/>
      <c r="K1154" s="79"/>
      <c r="L1154" s="7"/>
    </row>
    <row r="1155" spans="1:12" x14ac:dyDescent="0.25">
      <c r="A1155">
        <f t="shared" si="468"/>
        <v>6</v>
      </c>
      <c r="B1155" s="74">
        <v>1144</v>
      </c>
      <c r="C1155" s="5">
        <v>44618</v>
      </c>
      <c r="D1155" s="12">
        <f t="shared" si="469"/>
        <v>74.753106310943025</v>
      </c>
      <c r="E1155" s="12">
        <f t="shared" si="470"/>
        <v>87.629948399084554</v>
      </c>
      <c r="F1155" s="12">
        <f t="shared" si="471"/>
        <v>0.69236881697896446</v>
      </c>
      <c r="G1155" s="1">
        <v>1</v>
      </c>
      <c r="H1155" s="7" t="s">
        <v>39</v>
      </c>
      <c r="I1155" s="7"/>
      <c r="J1155" s="79"/>
      <c r="K1155" s="79"/>
      <c r="L1155" s="7"/>
    </row>
    <row r="1156" spans="1:12" x14ac:dyDescent="0.25">
      <c r="A1156">
        <f t="shared" si="468"/>
        <v>7</v>
      </c>
      <c r="B1156" s="74">
        <v>1145</v>
      </c>
      <c r="C1156" s="5">
        <v>44619</v>
      </c>
      <c r="D1156" s="12">
        <f t="shared" si="469"/>
        <v>74.757081933738547</v>
      </c>
      <c r="E1156" s="12">
        <f t="shared" si="470"/>
        <v>87.635728740212457</v>
      </c>
      <c r="F1156" s="12">
        <f t="shared" si="471"/>
        <v>0.69240123288316746</v>
      </c>
      <c r="G1156" s="1">
        <v>1</v>
      </c>
      <c r="H1156" s="7" t="s">
        <v>39</v>
      </c>
      <c r="I1156" s="7"/>
      <c r="J1156" s="79"/>
      <c r="K1156" s="79"/>
      <c r="L1156" s="7"/>
    </row>
    <row r="1157" spans="1:12" x14ac:dyDescent="0.25">
      <c r="A1157">
        <f t="shared" si="468"/>
        <v>1</v>
      </c>
      <c r="B1157" s="74">
        <v>1146</v>
      </c>
      <c r="C1157" s="5">
        <v>44620</v>
      </c>
      <c r="D1157" s="12">
        <f t="shared" si="469"/>
        <v>74.76105408588954</v>
      </c>
      <c r="E1157" s="12">
        <f t="shared" si="470"/>
        <v>87.641504035210403</v>
      </c>
      <c r="F1157" s="12">
        <f t="shared" si="471"/>
        <v>0.69243362048889079</v>
      </c>
      <c r="G1157" s="1">
        <v>1</v>
      </c>
      <c r="H1157" s="7" t="s">
        <v>39</v>
      </c>
      <c r="I1157" s="7"/>
      <c r="J1157" s="79"/>
      <c r="K1157" s="79"/>
      <c r="L1157" s="7"/>
    </row>
    <row r="1158" spans="1:12" x14ac:dyDescent="0.25">
      <c r="A1158">
        <f t="shared" ref="A1158:A1221" si="472">WEEKDAY(C1158,2)</f>
        <v>2</v>
      </c>
      <c r="B1158" s="74">
        <v>1147</v>
      </c>
      <c r="C1158" s="5">
        <v>44621</v>
      </c>
      <c r="D1158" s="12">
        <f t="shared" si="469"/>
        <v>74.76502277345034</v>
      </c>
      <c r="E1158" s="12">
        <f t="shared" si="470"/>
        <v>87.647274292881065</v>
      </c>
      <c r="F1158" s="12">
        <f t="shared" si="471"/>
        <v>0.69246597984549974</v>
      </c>
      <c r="G1158" s="1">
        <v>1</v>
      </c>
      <c r="H1158" s="7" t="s">
        <v>39</v>
      </c>
      <c r="I1158" s="7"/>
      <c r="J1158" s="79"/>
      <c r="K1158" s="79"/>
      <c r="L1158" s="7"/>
    </row>
    <row r="1159" spans="1:12" x14ac:dyDescent="0.25">
      <c r="A1159">
        <f t="shared" si="472"/>
        <v>3</v>
      </c>
      <c r="B1159" s="74">
        <v>1148</v>
      </c>
      <c r="C1159" s="5">
        <v>44622</v>
      </c>
      <c r="D1159" s="12">
        <f t="shared" ref="D1159:D1222" si="473" xml:space="preserve"> 4.5501*LN(B1159) + 42.71</f>
        <v>74.768988002459466</v>
      </c>
      <c r="E1159" s="12">
        <f t="shared" ref="E1159:E1222" si="474" xml:space="preserve"> 6.6156*LN(B1159) + 41.041</f>
        <v>87.653039522004093</v>
      </c>
      <c r="F1159" s="12">
        <f t="shared" ref="F1159:F1222" si="475">0.0371*LN(B1159) + 0.4311</f>
        <v>0.6924983110022298</v>
      </c>
      <c r="G1159" s="1">
        <v>1</v>
      </c>
      <c r="H1159" s="7" t="s">
        <v>39</v>
      </c>
      <c r="I1159" s="7"/>
      <c r="J1159" s="79"/>
      <c r="K1159" s="79"/>
      <c r="L1159" s="7"/>
    </row>
    <row r="1160" spans="1:12" x14ac:dyDescent="0.25">
      <c r="A1160">
        <f t="shared" si="472"/>
        <v>4</v>
      </c>
      <c r="B1160" s="74">
        <v>1149</v>
      </c>
      <c r="C1160" s="5">
        <v>44623</v>
      </c>
      <c r="D1160" s="12">
        <f t="shared" si="473"/>
        <v>74.772949778939619</v>
      </c>
      <c r="E1160" s="12">
        <f t="shared" si="474"/>
        <v>87.658799731336217</v>
      </c>
      <c r="F1160" s="12">
        <f t="shared" si="475"/>
        <v>0.69253061400818883</v>
      </c>
      <c r="G1160" s="1">
        <v>1</v>
      </c>
      <c r="H1160" s="7" t="s">
        <v>39</v>
      </c>
      <c r="I1160" s="7"/>
      <c r="J1160" s="79"/>
      <c r="K1160" s="79"/>
      <c r="L1160" s="7"/>
    </row>
    <row r="1161" spans="1:12" x14ac:dyDescent="0.25">
      <c r="A1161">
        <f t="shared" si="472"/>
        <v>5</v>
      </c>
      <c r="B1161" s="74">
        <v>1150</v>
      </c>
      <c r="C1161" s="5">
        <v>44624</v>
      </c>
      <c r="D1161" s="12">
        <f t="shared" si="473"/>
        <v>74.776908108897828</v>
      </c>
      <c r="E1161" s="12">
        <f t="shared" si="474"/>
        <v>87.664554929611313</v>
      </c>
      <c r="F1161" s="12">
        <f t="shared" si="475"/>
        <v>0.69256288891235562</v>
      </c>
      <c r="G1161" s="1">
        <v>1</v>
      </c>
      <c r="H1161" s="7" t="s">
        <v>39</v>
      </c>
      <c r="I1161" s="7"/>
      <c r="J1161" s="79"/>
      <c r="K1161" s="79"/>
      <c r="L1161" s="7"/>
    </row>
    <row r="1162" spans="1:12" x14ac:dyDescent="0.25">
      <c r="A1162">
        <f t="shared" si="472"/>
        <v>6</v>
      </c>
      <c r="B1162" s="74">
        <v>1151</v>
      </c>
      <c r="C1162" s="5">
        <v>44625</v>
      </c>
      <c r="D1162" s="12">
        <f t="shared" si="473"/>
        <v>74.780862998325432</v>
      </c>
      <c r="E1162" s="12">
        <f t="shared" si="474"/>
        <v>87.67030512554048</v>
      </c>
      <c r="F1162" s="12">
        <f t="shared" si="475"/>
        <v>0.69259513576358178</v>
      </c>
      <c r="G1162" s="1">
        <v>1</v>
      </c>
      <c r="H1162" s="7" t="s">
        <v>39</v>
      </c>
      <c r="I1162" s="7"/>
      <c r="J1162" s="79"/>
      <c r="K1162" s="79"/>
      <c r="L1162" s="7"/>
    </row>
    <row r="1163" spans="1:12" x14ac:dyDescent="0.25">
      <c r="A1163">
        <f t="shared" si="472"/>
        <v>7</v>
      </c>
      <c r="B1163" s="74">
        <v>1152</v>
      </c>
      <c r="C1163" s="5">
        <v>44626</v>
      </c>
      <c r="D1163" s="12">
        <f t="shared" si="473"/>
        <v>74.78481445319818</v>
      </c>
      <c r="E1163" s="12">
        <f t="shared" si="474"/>
        <v>87.676050327812106</v>
      </c>
      <c r="F1163" s="12">
        <f t="shared" si="475"/>
        <v>0.69262735461059155</v>
      </c>
      <c r="G1163" s="1">
        <v>1</v>
      </c>
      <c r="H1163" s="7" t="s">
        <v>39</v>
      </c>
      <c r="I1163" s="7"/>
      <c r="J1163" s="79"/>
      <c r="K1163" s="79"/>
      <c r="L1163" s="7"/>
    </row>
    <row r="1164" spans="1:12" x14ac:dyDescent="0.25">
      <c r="A1164">
        <f t="shared" si="472"/>
        <v>1</v>
      </c>
      <c r="B1164" s="74">
        <v>1153</v>
      </c>
      <c r="C1164" s="5">
        <v>44627</v>
      </c>
      <c r="D1164" s="12">
        <f t="shared" si="473"/>
        <v>74.788762479476247</v>
      </c>
      <c r="E1164" s="12">
        <f t="shared" si="474"/>
        <v>87.681790545091985</v>
      </c>
      <c r="F1164" s="12">
        <f t="shared" si="475"/>
        <v>0.69265954550198205</v>
      </c>
      <c r="G1164" s="1">
        <v>1</v>
      </c>
      <c r="H1164" s="7" t="s">
        <v>39</v>
      </c>
      <c r="I1164" s="7"/>
      <c r="J1164" s="79"/>
      <c r="K1164" s="79"/>
      <c r="L1164" s="7"/>
    </row>
    <row r="1165" spans="1:12" x14ac:dyDescent="0.25">
      <c r="A1165">
        <f t="shared" si="472"/>
        <v>2</v>
      </c>
      <c r="B1165" s="74">
        <v>1154</v>
      </c>
      <c r="C1165" s="5">
        <v>44628</v>
      </c>
      <c r="D1165" s="12">
        <f t="shared" si="473"/>
        <v>74.792707083104318</v>
      </c>
      <c r="E1165" s="12">
        <f t="shared" si="474"/>
        <v>87.687525786023357</v>
      </c>
      <c r="F1165" s="12">
        <f t="shared" si="475"/>
        <v>0.69269170848622452</v>
      </c>
      <c r="G1165" s="1">
        <v>1</v>
      </c>
      <c r="H1165" s="7" t="s">
        <v>39</v>
      </c>
      <c r="I1165" s="7"/>
      <c r="J1165" s="79"/>
      <c r="K1165" s="79"/>
      <c r="L1165" s="7"/>
    </row>
    <row r="1166" spans="1:12" x14ac:dyDescent="0.25">
      <c r="A1166">
        <f t="shared" si="472"/>
        <v>3</v>
      </c>
      <c r="B1166" s="74">
        <v>1155</v>
      </c>
      <c r="C1166" s="5">
        <v>44629</v>
      </c>
      <c r="D1166" s="12">
        <f t="shared" si="473"/>
        <v>74.796648270011616</v>
      </c>
      <c r="E1166" s="12">
        <f t="shared" si="474"/>
        <v>87.693256059226997</v>
      </c>
      <c r="F1166" s="12">
        <f t="shared" si="475"/>
        <v>0.69272384361166361</v>
      </c>
      <c r="G1166" s="1">
        <v>1</v>
      </c>
      <c r="H1166" s="7" t="s">
        <v>39</v>
      </c>
      <c r="I1166" s="7"/>
      <c r="J1166" s="79"/>
      <c r="K1166" s="79"/>
      <c r="L1166" s="7"/>
    </row>
    <row r="1167" spans="1:12" x14ac:dyDescent="0.25">
      <c r="A1167">
        <f t="shared" si="472"/>
        <v>4</v>
      </c>
      <c r="B1167" s="74">
        <v>1156</v>
      </c>
      <c r="C1167" s="5">
        <v>44630</v>
      </c>
      <c r="D1167" s="12">
        <f t="shared" si="473"/>
        <v>74.800586046111988</v>
      </c>
      <c r="E1167" s="12">
        <f t="shared" si="474"/>
        <v>87.698981373301351</v>
      </c>
      <c r="F1167" s="12">
        <f t="shared" si="475"/>
        <v>0.6927559509265192</v>
      </c>
      <c r="G1167" s="1">
        <v>1</v>
      </c>
      <c r="H1167" s="7" t="s">
        <v>39</v>
      </c>
      <c r="I1167" s="7"/>
      <c r="J1167" s="79"/>
      <c r="K1167" s="79"/>
      <c r="L1167" s="7"/>
    </row>
    <row r="1168" spans="1:12" x14ac:dyDescent="0.25">
      <c r="A1168">
        <f t="shared" si="472"/>
        <v>5</v>
      </c>
      <c r="B1168" s="74">
        <v>1157</v>
      </c>
      <c r="C1168" s="5">
        <v>44631</v>
      </c>
      <c r="D1168" s="12">
        <f t="shared" si="473"/>
        <v>74.804520417303948</v>
      </c>
      <c r="E1168" s="12">
        <f t="shared" si="474"/>
        <v>87.704701736822486</v>
      </c>
      <c r="F1168" s="12">
        <f t="shared" si="475"/>
        <v>0.69278803047888537</v>
      </c>
      <c r="G1168" s="1">
        <v>1</v>
      </c>
      <c r="H1168" s="7" t="s">
        <v>39</v>
      </c>
      <c r="I1168" s="7"/>
      <c r="J1168" s="79"/>
      <c r="K1168" s="79"/>
      <c r="L1168" s="7"/>
    </row>
    <row r="1169" spans="1:12" x14ac:dyDescent="0.25">
      <c r="A1169">
        <f t="shared" si="472"/>
        <v>6</v>
      </c>
      <c r="B1169" s="74">
        <v>1158</v>
      </c>
      <c r="C1169" s="5">
        <v>44632</v>
      </c>
      <c r="D1169" s="12">
        <f t="shared" si="473"/>
        <v>74.80845138947069</v>
      </c>
      <c r="E1169" s="12">
        <f t="shared" si="474"/>
        <v>87.710417158344271</v>
      </c>
      <c r="F1169" s="12">
        <f t="shared" si="475"/>
        <v>0.69282008231673209</v>
      </c>
      <c r="G1169" s="1">
        <v>1</v>
      </c>
      <c r="H1169" s="7" t="s">
        <v>39</v>
      </c>
      <c r="I1169" s="7"/>
      <c r="J1169" s="79"/>
      <c r="K1169" s="79"/>
      <c r="L1169" s="7"/>
    </row>
    <row r="1170" spans="1:12" x14ac:dyDescent="0.25">
      <c r="A1170">
        <f t="shared" si="472"/>
        <v>7</v>
      </c>
      <c r="B1170" s="74">
        <v>1159</v>
      </c>
      <c r="C1170" s="5">
        <v>44633</v>
      </c>
      <c r="D1170" s="12">
        <f t="shared" si="473"/>
        <v>74.812378968480203</v>
      </c>
      <c r="E1170" s="12">
        <f t="shared" si="474"/>
        <v>87.716127646398462</v>
      </c>
      <c r="F1170" s="12">
        <f t="shared" si="475"/>
        <v>0.69285210648790474</v>
      </c>
      <c r="G1170" s="1">
        <v>1</v>
      </c>
      <c r="H1170" s="7" t="s">
        <v>39</v>
      </c>
      <c r="I1170" s="7"/>
      <c r="J1170" s="79"/>
      <c r="K1170" s="79"/>
      <c r="L1170" s="7"/>
    </row>
    <row r="1171" spans="1:12" x14ac:dyDescent="0.25">
      <c r="A1171">
        <f t="shared" si="472"/>
        <v>1</v>
      </c>
      <c r="B1171" s="74">
        <v>1160</v>
      </c>
      <c r="C1171" s="5">
        <v>44634</v>
      </c>
      <c r="D1171" s="12">
        <f t="shared" si="473"/>
        <v>74.816303160185271</v>
      </c>
      <c r="E1171" s="12">
        <f t="shared" si="474"/>
        <v>87.721833209494662</v>
      </c>
      <c r="F1171" s="12">
        <f t="shared" si="475"/>
        <v>0.69288410304012515</v>
      </c>
      <c r="G1171" s="1">
        <v>1</v>
      </c>
      <c r="H1171" s="7" t="s">
        <v>39</v>
      </c>
      <c r="I1171" s="7"/>
      <c r="J1171" s="79"/>
      <c r="K1171" s="79"/>
      <c r="L1171" s="7"/>
    </row>
    <row r="1172" spans="1:12" x14ac:dyDescent="0.25">
      <c r="A1172">
        <f t="shared" si="472"/>
        <v>2</v>
      </c>
      <c r="B1172" s="74">
        <v>1161</v>
      </c>
      <c r="C1172" s="5">
        <v>44635</v>
      </c>
      <c r="D1172" s="12">
        <f t="shared" si="473"/>
        <v>74.820223970423569</v>
      </c>
      <c r="E1172" s="12">
        <f t="shared" si="474"/>
        <v>87.727533856120573</v>
      </c>
      <c r="F1172" s="12">
        <f t="shared" si="475"/>
        <v>0.6929160720209917</v>
      </c>
      <c r="G1172" s="1">
        <v>1</v>
      </c>
      <c r="H1172" s="7" t="s">
        <v>39</v>
      </c>
      <c r="I1172" s="7"/>
      <c r="J1172" s="79"/>
      <c r="K1172" s="79"/>
      <c r="L1172" s="7"/>
    </row>
    <row r="1173" spans="1:12" x14ac:dyDescent="0.25">
      <c r="A1173">
        <f t="shared" si="472"/>
        <v>3</v>
      </c>
      <c r="B1173" s="74">
        <v>1162</v>
      </c>
      <c r="C1173" s="5">
        <v>44636</v>
      </c>
      <c r="D1173" s="12">
        <f t="shared" si="473"/>
        <v>74.824141405017684</v>
      </c>
      <c r="E1173" s="12">
        <f t="shared" si="474"/>
        <v>87.733229594741871</v>
      </c>
      <c r="F1173" s="12">
        <f t="shared" si="475"/>
        <v>0.69294801347797985</v>
      </c>
      <c r="G1173" s="1">
        <v>1</v>
      </c>
      <c r="H1173" s="7" t="s">
        <v>39</v>
      </c>
      <c r="I1173" s="7"/>
      <c r="J1173" s="79"/>
      <c r="K1173" s="79"/>
      <c r="L1173" s="7"/>
    </row>
    <row r="1174" spans="1:12" x14ac:dyDescent="0.25">
      <c r="A1174">
        <f t="shared" si="472"/>
        <v>4</v>
      </c>
      <c r="B1174" s="74">
        <v>1163</v>
      </c>
      <c r="C1174" s="5">
        <v>44637</v>
      </c>
      <c r="D1174" s="12">
        <f t="shared" si="473"/>
        <v>74.828055469775165</v>
      </c>
      <c r="E1174" s="12">
        <f t="shared" si="474"/>
        <v>87.738920433802463</v>
      </c>
      <c r="F1174" s="12">
        <f t="shared" si="475"/>
        <v>0.6929799274584425</v>
      </c>
      <c r="G1174" s="1">
        <v>1</v>
      </c>
      <c r="H1174" s="7" t="s">
        <v>39</v>
      </c>
      <c r="I1174" s="7"/>
      <c r="J1174" s="79"/>
      <c r="K1174" s="79"/>
      <c r="L1174" s="7"/>
    </row>
    <row r="1175" spans="1:12" x14ac:dyDescent="0.25">
      <c r="A1175">
        <f t="shared" si="472"/>
        <v>5</v>
      </c>
      <c r="B1175" s="74">
        <v>1164</v>
      </c>
      <c r="C1175" s="5">
        <v>44638</v>
      </c>
      <c r="D1175" s="12">
        <f t="shared" si="473"/>
        <v>74.831966170488613</v>
      </c>
      <c r="E1175" s="12">
        <f t="shared" si="474"/>
        <v>87.744606381724466</v>
      </c>
      <c r="F1175" s="12">
        <f t="shared" si="475"/>
        <v>0.69301181400961032</v>
      </c>
      <c r="G1175" s="1">
        <v>1</v>
      </c>
      <c r="H1175" s="7" t="s">
        <v>39</v>
      </c>
      <c r="I1175" s="7"/>
      <c r="J1175" s="79"/>
      <c r="K1175" s="79"/>
      <c r="L1175" s="7"/>
    </row>
    <row r="1176" spans="1:12" x14ac:dyDescent="0.25">
      <c r="A1176">
        <f t="shared" si="472"/>
        <v>6</v>
      </c>
      <c r="B1176" s="74">
        <v>1165</v>
      </c>
      <c r="C1176" s="5">
        <v>44639</v>
      </c>
      <c r="D1176" s="12">
        <f t="shared" si="473"/>
        <v>74.835873512935692</v>
      </c>
      <c r="E1176" s="12">
        <f t="shared" si="474"/>
        <v>87.750287446908274</v>
      </c>
      <c r="F1176" s="12">
        <f t="shared" si="475"/>
        <v>0.69304367317859261</v>
      </c>
      <c r="G1176" s="1">
        <v>1</v>
      </c>
      <c r="H1176" s="7" t="s">
        <v>39</v>
      </c>
      <c r="I1176" s="7"/>
      <c r="J1176" s="79"/>
      <c r="K1176" s="79"/>
      <c r="L1176" s="7"/>
    </row>
    <row r="1177" spans="1:12" x14ac:dyDescent="0.25">
      <c r="A1177">
        <f t="shared" si="472"/>
        <v>7</v>
      </c>
      <c r="B1177" s="74">
        <v>1166</v>
      </c>
      <c r="C1177" s="5">
        <v>44640</v>
      </c>
      <c r="D1177" s="12">
        <f t="shared" si="473"/>
        <v>74.839777502879173</v>
      </c>
      <c r="E1177" s="12">
        <f t="shared" si="474"/>
        <v>87.755963637732691</v>
      </c>
      <c r="F1177" s="12">
        <f t="shared" si="475"/>
        <v>0.69307550501237725</v>
      </c>
      <c r="G1177" s="1">
        <v>1</v>
      </c>
      <c r="H1177" s="7" t="s">
        <v>39</v>
      </c>
      <c r="I1177" s="7"/>
      <c r="J1177" s="79"/>
      <c r="K1177" s="79"/>
      <c r="L1177" s="7"/>
    </row>
    <row r="1178" spans="1:12" x14ac:dyDescent="0.25">
      <c r="A1178">
        <f t="shared" si="472"/>
        <v>1</v>
      </c>
      <c r="B1178" s="74">
        <v>1167</v>
      </c>
      <c r="C1178" s="5">
        <v>44641</v>
      </c>
      <c r="D1178" s="12">
        <f t="shared" si="473"/>
        <v>74.843678146067049</v>
      </c>
      <c r="E1178" s="12">
        <f t="shared" si="474"/>
        <v>87.761634962554936</v>
      </c>
      <c r="F1178" s="12">
        <f t="shared" si="475"/>
        <v>0.69310730955783129</v>
      </c>
      <c r="G1178" s="1">
        <v>1</v>
      </c>
      <c r="H1178" s="7" t="s">
        <v>39</v>
      </c>
      <c r="I1178" s="7"/>
      <c r="J1178" s="79"/>
      <c r="K1178" s="79"/>
      <c r="L1178" s="7"/>
    </row>
    <row r="1179" spans="1:12" x14ac:dyDescent="0.25">
      <c r="A1179">
        <f t="shared" si="472"/>
        <v>2</v>
      </c>
      <c r="B1179" s="74">
        <v>1168</v>
      </c>
      <c r="C1179" s="5">
        <v>44642</v>
      </c>
      <c r="D1179" s="12">
        <f t="shared" si="473"/>
        <v>74.847575448232519</v>
      </c>
      <c r="E1179" s="12">
        <f t="shared" si="474"/>
        <v>87.767301429710784</v>
      </c>
      <c r="F1179" s="12">
        <f t="shared" si="475"/>
        <v>0.69313908686170111</v>
      </c>
      <c r="G1179" s="1">
        <v>1</v>
      </c>
      <c r="H1179" s="7" t="s">
        <v>39</v>
      </c>
      <c r="I1179" s="7"/>
      <c r="J1179" s="79"/>
      <c r="K1179" s="79"/>
      <c r="L1179" s="7"/>
    </row>
    <row r="1180" spans="1:12" x14ac:dyDescent="0.25">
      <c r="A1180">
        <f t="shared" si="472"/>
        <v>3</v>
      </c>
      <c r="B1180" s="74">
        <v>1169</v>
      </c>
      <c r="C1180" s="5">
        <v>44643</v>
      </c>
      <c r="D1180" s="12">
        <f t="shared" si="473"/>
        <v>74.851469415094044</v>
      </c>
      <c r="E1180" s="12">
        <f t="shared" si="474"/>
        <v>87.772963047514608</v>
      </c>
      <c r="F1180" s="12">
        <f t="shared" si="475"/>
        <v>0.69317083697061377</v>
      </c>
      <c r="G1180" s="1">
        <v>1</v>
      </c>
      <c r="H1180" s="7" t="s">
        <v>39</v>
      </c>
      <c r="I1180" s="7"/>
      <c r="J1180" s="79"/>
      <c r="K1180" s="79"/>
      <c r="L1180" s="7"/>
    </row>
    <row r="1181" spans="1:12" x14ac:dyDescent="0.25">
      <c r="A1181">
        <f t="shared" si="472"/>
        <v>4</v>
      </c>
      <c r="B1181" s="74">
        <v>1170</v>
      </c>
      <c r="C1181" s="5">
        <v>44644</v>
      </c>
      <c r="D1181" s="12">
        <f t="shared" si="473"/>
        <v>74.855360052355479</v>
      </c>
      <c r="E1181" s="12">
        <f t="shared" si="474"/>
        <v>87.778619824259437</v>
      </c>
      <c r="F1181" s="12">
        <f t="shared" si="475"/>
        <v>0.69320255993107582</v>
      </c>
      <c r="G1181" s="1">
        <v>1</v>
      </c>
      <c r="H1181" s="7" t="s">
        <v>39</v>
      </c>
      <c r="I1181" s="7"/>
      <c r="J1181" s="79"/>
      <c r="K1181" s="79"/>
      <c r="L1181" s="7"/>
    </row>
    <row r="1182" spans="1:12" x14ac:dyDescent="0.25">
      <c r="A1182">
        <f t="shared" si="472"/>
        <v>5</v>
      </c>
      <c r="B1182" s="74">
        <v>1171</v>
      </c>
      <c r="C1182" s="5">
        <v>44645</v>
      </c>
      <c r="D1182" s="12">
        <f t="shared" si="473"/>
        <v>74.859247365705968</v>
      </c>
      <c r="E1182" s="12">
        <f t="shared" si="474"/>
        <v>87.784271768217053</v>
      </c>
      <c r="F1182" s="12">
        <f t="shared" si="475"/>
        <v>0.69323425578947528</v>
      </c>
      <c r="G1182" s="1">
        <v>1</v>
      </c>
      <c r="H1182" s="7" t="s">
        <v>39</v>
      </c>
      <c r="I1182" s="7"/>
      <c r="J1182" s="79"/>
      <c r="K1182" s="79"/>
      <c r="L1182" s="7"/>
    </row>
    <row r="1183" spans="1:12" x14ac:dyDescent="0.25">
      <c r="A1183">
        <f t="shared" si="472"/>
        <v>6</v>
      </c>
      <c r="B1183" s="74">
        <v>1172</v>
      </c>
      <c r="C1183" s="5">
        <v>44646</v>
      </c>
      <c r="D1183" s="12">
        <f t="shared" si="473"/>
        <v>74.863131360820176</v>
      </c>
      <c r="E1183" s="12">
        <f t="shared" si="474"/>
        <v>87.789918887638052</v>
      </c>
      <c r="F1183" s="12">
        <f t="shared" si="475"/>
        <v>0.69326592459208114</v>
      </c>
      <c r="G1183" s="1">
        <v>1</v>
      </c>
      <c r="H1183" s="7" t="s">
        <v>39</v>
      </c>
      <c r="I1183" s="7"/>
      <c r="J1183" s="79"/>
      <c r="K1183" s="79"/>
      <c r="L1183" s="7"/>
    </row>
    <row r="1184" spans="1:12" x14ac:dyDescent="0.25">
      <c r="A1184">
        <f t="shared" si="472"/>
        <v>7</v>
      </c>
      <c r="B1184" s="74">
        <v>1173</v>
      </c>
      <c r="C1184" s="5">
        <v>44647</v>
      </c>
      <c r="D1184" s="12">
        <f t="shared" si="473"/>
        <v>74.867012043358187</v>
      </c>
      <c r="E1184" s="12">
        <f t="shared" si="474"/>
        <v>87.795561190751926</v>
      </c>
      <c r="F1184" s="12">
        <f t="shared" si="475"/>
        <v>0.69329756638504392</v>
      </c>
      <c r="G1184" s="1">
        <v>1</v>
      </c>
      <c r="H1184" s="7" t="s">
        <v>39</v>
      </c>
      <c r="I1184" s="7"/>
      <c r="J1184" s="79"/>
      <c r="K1184" s="79"/>
      <c r="L1184" s="7"/>
    </row>
    <row r="1185" spans="1:12" x14ac:dyDescent="0.25">
      <c r="A1185">
        <f t="shared" si="472"/>
        <v>1</v>
      </c>
      <c r="B1185" s="74">
        <v>1174</v>
      </c>
      <c r="C1185" s="5">
        <v>44648</v>
      </c>
      <c r="D1185" s="12">
        <f t="shared" si="473"/>
        <v>74.870889418965632</v>
      </c>
      <c r="E1185" s="12">
        <f t="shared" si="474"/>
        <v>87.801198685767133</v>
      </c>
      <c r="F1185" s="12">
        <f t="shared" si="475"/>
        <v>0.69332918121439635</v>
      </c>
      <c r="G1185" s="1">
        <v>1</v>
      </c>
      <c r="H1185" s="7" t="s">
        <v>39</v>
      </c>
      <c r="I1185" s="7"/>
      <c r="J1185" s="79"/>
      <c r="K1185" s="79"/>
      <c r="L1185" s="7"/>
    </row>
    <row r="1186" spans="1:12" x14ac:dyDescent="0.25">
      <c r="A1186">
        <f t="shared" si="472"/>
        <v>2</v>
      </c>
      <c r="B1186" s="74">
        <v>1175</v>
      </c>
      <c r="C1186" s="5">
        <v>44649</v>
      </c>
      <c r="D1186" s="12">
        <f t="shared" si="473"/>
        <v>74.874763493273733</v>
      </c>
      <c r="E1186" s="12">
        <f t="shared" si="474"/>
        <v>87.806831380871131</v>
      </c>
      <c r="F1186" s="12">
        <f t="shared" si="475"/>
        <v>0.69336076912605349</v>
      </c>
      <c r="G1186" s="1">
        <v>1</v>
      </c>
      <c r="H1186" s="7" t="s">
        <v>39</v>
      </c>
      <c r="I1186" s="7"/>
      <c r="J1186" s="79"/>
      <c r="K1186" s="79"/>
      <c r="L1186" s="7"/>
    </row>
    <row r="1187" spans="1:12" x14ac:dyDescent="0.25">
      <c r="A1187">
        <f t="shared" si="472"/>
        <v>3</v>
      </c>
      <c r="B1187" s="74">
        <v>1176</v>
      </c>
      <c r="C1187" s="5">
        <v>44650</v>
      </c>
      <c r="D1187" s="12">
        <f t="shared" si="473"/>
        <v>74.878634271899344</v>
      </c>
      <c r="E1187" s="12">
        <f t="shared" si="474"/>
        <v>87.812459284230528</v>
      </c>
      <c r="F1187" s="12">
        <f t="shared" si="475"/>
        <v>0.69339233016581303</v>
      </c>
      <c r="G1187" s="1">
        <v>1</v>
      </c>
      <c r="H1187" s="7" t="s">
        <v>39</v>
      </c>
      <c r="I1187" s="7"/>
      <c r="J1187" s="79"/>
      <c r="K1187" s="79"/>
      <c r="L1187" s="7"/>
    </row>
    <row r="1188" spans="1:12" x14ac:dyDescent="0.25">
      <c r="A1188">
        <f t="shared" si="472"/>
        <v>4</v>
      </c>
      <c r="B1188" s="74">
        <v>1177</v>
      </c>
      <c r="C1188" s="5">
        <v>44651</v>
      </c>
      <c r="D1188" s="12">
        <f t="shared" si="473"/>
        <v>74.882501760444981</v>
      </c>
      <c r="E1188" s="12">
        <f t="shared" si="474"/>
        <v>87.81808240399107</v>
      </c>
      <c r="F1188" s="12">
        <f t="shared" si="475"/>
        <v>0.69342386437935621</v>
      </c>
      <c r="G1188" s="1">
        <v>1</v>
      </c>
      <c r="H1188" s="7" t="s">
        <v>39</v>
      </c>
      <c r="I1188" s="7"/>
      <c r="J1188" s="79"/>
      <c r="K1188" s="79"/>
      <c r="L1188" s="7"/>
    </row>
    <row r="1189" spans="1:12" x14ac:dyDescent="0.25">
      <c r="A1189">
        <f t="shared" si="472"/>
        <v>5</v>
      </c>
      <c r="B1189" s="74">
        <v>1178</v>
      </c>
      <c r="C1189" s="5">
        <v>44652</v>
      </c>
      <c r="D1189" s="12">
        <f t="shared" si="473"/>
        <v>74.886365964498893</v>
      </c>
      <c r="E1189" s="12">
        <f t="shared" si="474"/>
        <v>87.823700748277815</v>
      </c>
      <c r="F1189" s="12">
        <f t="shared" si="475"/>
        <v>0.69345537181224781</v>
      </c>
      <c r="G1189" s="1">
        <v>1</v>
      </c>
      <c r="H1189" s="7" t="s">
        <v>39</v>
      </c>
      <c r="I1189" s="7"/>
      <c r="J1189" s="79"/>
      <c r="K1189" s="79"/>
      <c r="L1189" s="7"/>
    </row>
    <row r="1190" spans="1:12" x14ac:dyDescent="0.25">
      <c r="A1190">
        <f t="shared" si="472"/>
        <v>6</v>
      </c>
      <c r="B1190" s="74">
        <v>1179</v>
      </c>
      <c r="C1190" s="5">
        <v>44653</v>
      </c>
      <c r="D1190" s="12">
        <f t="shared" si="473"/>
        <v>74.890226889635088</v>
      </c>
      <c r="E1190" s="12">
        <f t="shared" si="474"/>
        <v>87.829314325195028</v>
      </c>
      <c r="F1190" s="12">
        <f t="shared" si="475"/>
        <v>0.69348685250993647</v>
      </c>
      <c r="G1190" s="1">
        <v>1</v>
      </c>
      <c r="H1190" s="7" t="s">
        <v>39</v>
      </c>
      <c r="I1190" s="7"/>
      <c r="J1190" s="79"/>
      <c r="K1190" s="79"/>
      <c r="L1190" s="7"/>
    </row>
    <row r="1191" spans="1:12" x14ac:dyDescent="0.25">
      <c r="A1191">
        <f t="shared" si="472"/>
        <v>7</v>
      </c>
      <c r="B1191" s="74">
        <v>1180</v>
      </c>
      <c r="C1191" s="5">
        <v>44654</v>
      </c>
      <c r="D1191" s="12">
        <f t="shared" si="473"/>
        <v>74.894084541413434</v>
      </c>
      <c r="E1191" s="12">
        <f t="shared" si="474"/>
        <v>87.834923142826455</v>
      </c>
      <c r="F1191" s="12">
        <f t="shared" si="475"/>
        <v>0.69351830651775526</v>
      </c>
      <c r="G1191" s="1">
        <v>1</v>
      </c>
      <c r="H1191" s="7" t="s">
        <v>39</v>
      </c>
      <c r="I1191" s="7"/>
      <c r="J1191" s="79"/>
      <c r="K1191" s="79"/>
      <c r="L1191" s="7"/>
    </row>
    <row r="1192" spans="1:12" x14ac:dyDescent="0.25">
      <c r="A1192">
        <f t="shared" si="472"/>
        <v>1</v>
      </c>
      <c r="B1192" s="74">
        <v>1181</v>
      </c>
      <c r="C1192" s="5">
        <v>44655</v>
      </c>
      <c r="D1192" s="12">
        <f t="shared" si="473"/>
        <v>74.897938925379606</v>
      </c>
      <c r="E1192" s="12">
        <f t="shared" si="474"/>
        <v>87.840527209235262</v>
      </c>
      <c r="F1192" s="12">
        <f t="shared" si="475"/>
        <v>0.69354973388092211</v>
      </c>
      <c r="G1192" s="1">
        <v>1</v>
      </c>
      <c r="H1192" s="7" t="s">
        <v>39</v>
      </c>
      <c r="I1192" s="7"/>
      <c r="J1192" s="79"/>
      <c r="K1192" s="79"/>
      <c r="L1192" s="7"/>
    </row>
    <row r="1193" spans="1:12" x14ac:dyDescent="0.25">
      <c r="A1193">
        <f t="shared" si="472"/>
        <v>2</v>
      </c>
      <c r="B1193" s="74">
        <v>1182</v>
      </c>
      <c r="C1193" s="5">
        <v>44656</v>
      </c>
      <c r="D1193" s="12">
        <f t="shared" si="473"/>
        <v>74.901790047065305</v>
      </c>
      <c r="E1193" s="12">
        <f t="shared" si="474"/>
        <v>87.846126532464154</v>
      </c>
      <c r="F1193" s="12">
        <f t="shared" si="475"/>
        <v>0.69358113464454019</v>
      </c>
      <c r="G1193" s="1">
        <v>1</v>
      </c>
      <c r="H1193" s="7" t="s">
        <v>39</v>
      </c>
      <c r="I1193" s="7"/>
      <c r="J1193" s="79"/>
      <c r="K1193" s="79"/>
      <c r="L1193" s="7"/>
    </row>
    <row r="1194" spans="1:12" x14ac:dyDescent="0.25">
      <c r="A1194">
        <f t="shared" si="472"/>
        <v>3</v>
      </c>
      <c r="B1194" s="74">
        <v>1183</v>
      </c>
      <c r="C1194" s="5">
        <v>44657</v>
      </c>
      <c r="D1194" s="12">
        <f t="shared" si="473"/>
        <v>74.905637911988066</v>
      </c>
      <c r="E1194" s="12">
        <f t="shared" si="474"/>
        <v>87.851721120535416</v>
      </c>
      <c r="F1194" s="12">
        <f t="shared" si="475"/>
        <v>0.69361250885359815</v>
      </c>
      <c r="G1194" s="1">
        <v>1</v>
      </c>
      <c r="H1194" s="7" t="s">
        <v>39</v>
      </c>
      <c r="I1194" s="7"/>
      <c r="J1194" s="79"/>
      <c r="K1194" s="79"/>
      <c r="L1194" s="7"/>
    </row>
    <row r="1195" spans="1:12" x14ac:dyDescent="0.25">
      <c r="A1195">
        <f t="shared" si="472"/>
        <v>4</v>
      </c>
      <c r="B1195" s="74">
        <v>1184</v>
      </c>
      <c r="C1195" s="5">
        <v>44658</v>
      </c>
      <c r="D1195" s="12">
        <f t="shared" si="473"/>
        <v>74.909482525651526</v>
      </c>
      <c r="E1195" s="12">
        <f t="shared" si="474"/>
        <v>87.857310981450993</v>
      </c>
      <c r="F1195" s="12">
        <f t="shared" si="475"/>
        <v>0.69364385655297056</v>
      </c>
      <c r="G1195" s="1">
        <v>1</v>
      </c>
      <c r="H1195" s="7" t="s">
        <v>39</v>
      </c>
      <c r="I1195" s="7"/>
      <c r="J1195" s="79"/>
      <c r="K1195" s="79"/>
      <c r="L1195" s="7"/>
    </row>
    <row r="1196" spans="1:12" x14ac:dyDescent="0.25">
      <c r="A1196">
        <f t="shared" si="472"/>
        <v>5</v>
      </c>
      <c r="B1196" s="74">
        <v>1185</v>
      </c>
      <c r="C1196" s="5">
        <v>44659</v>
      </c>
      <c r="D1196" s="12">
        <f t="shared" si="473"/>
        <v>74.913323893545353</v>
      </c>
      <c r="E1196" s="12">
        <f t="shared" si="474"/>
        <v>87.862896123192598</v>
      </c>
      <c r="F1196" s="12">
        <f t="shared" si="475"/>
        <v>0.69367517778741838</v>
      </c>
      <c r="G1196" s="1">
        <v>1</v>
      </c>
      <c r="H1196" s="7" t="s">
        <v>39</v>
      </c>
      <c r="I1196" s="7"/>
      <c r="J1196" s="79"/>
      <c r="K1196" s="79"/>
      <c r="L1196" s="7"/>
    </row>
    <row r="1197" spans="1:12" x14ac:dyDescent="0.25">
      <c r="A1197">
        <f t="shared" si="472"/>
        <v>6</v>
      </c>
      <c r="B1197" s="74">
        <v>1186</v>
      </c>
      <c r="C1197" s="5">
        <v>44660</v>
      </c>
      <c r="D1197" s="12">
        <f t="shared" si="473"/>
        <v>74.917162021145359</v>
      </c>
      <c r="E1197" s="12">
        <f t="shared" si="474"/>
        <v>87.868476553721734</v>
      </c>
      <c r="F1197" s="12">
        <f t="shared" si="475"/>
        <v>0.69370647260158957</v>
      </c>
      <c r="G1197" s="1">
        <v>1</v>
      </c>
      <c r="H1197" s="7" t="s">
        <v>39</v>
      </c>
      <c r="I1197" s="7"/>
      <c r="J1197" s="79"/>
      <c r="K1197" s="79"/>
      <c r="L1197" s="7"/>
    </row>
    <row r="1198" spans="1:12" x14ac:dyDescent="0.25">
      <c r="A1198">
        <f t="shared" si="472"/>
        <v>7</v>
      </c>
      <c r="B1198" s="74">
        <v>1187</v>
      </c>
      <c r="C1198" s="5">
        <v>44661</v>
      </c>
      <c r="D1198" s="12">
        <f t="shared" si="473"/>
        <v>74.920996913913456</v>
      </c>
      <c r="E1198" s="12">
        <f t="shared" si="474"/>
        <v>87.874052280979726</v>
      </c>
      <c r="F1198" s="12">
        <f t="shared" si="475"/>
        <v>0.69373774104001873</v>
      </c>
      <c r="G1198" s="1">
        <v>1</v>
      </c>
      <c r="H1198" s="7" t="s">
        <v>39</v>
      </c>
      <c r="I1198" s="7"/>
      <c r="J1198" s="79"/>
      <c r="K1198" s="79"/>
      <c r="L1198" s="7"/>
    </row>
    <row r="1199" spans="1:12" x14ac:dyDescent="0.25">
      <c r="A1199">
        <f t="shared" si="472"/>
        <v>1</v>
      </c>
      <c r="B1199" s="74">
        <v>1188</v>
      </c>
      <c r="C1199" s="5">
        <v>44662</v>
      </c>
      <c r="D1199" s="12">
        <f t="shared" si="473"/>
        <v>74.924828577297774</v>
      </c>
      <c r="E1199" s="12">
        <f t="shared" si="474"/>
        <v>87.879623312887887</v>
      </c>
      <c r="F1199" s="12">
        <f t="shared" si="475"/>
        <v>0.69376898314712809</v>
      </c>
      <c r="G1199" s="1">
        <v>1</v>
      </c>
      <c r="H1199" s="7" t="s">
        <v>39</v>
      </c>
      <c r="I1199" s="7"/>
      <c r="J1199" s="79"/>
      <c r="K1199" s="79"/>
      <c r="L1199" s="7"/>
    </row>
    <row r="1200" spans="1:12" x14ac:dyDescent="0.25">
      <c r="A1200">
        <f t="shared" si="472"/>
        <v>2</v>
      </c>
      <c r="B1200" s="74">
        <v>1189</v>
      </c>
      <c r="C1200" s="5">
        <v>44663</v>
      </c>
      <c r="D1200" s="12">
        <f t="shared" si="473"/>
        <v>74.928657016732728</v>
      </c>
      <c r="E1200" s="12">
        <f t="shared" si="474"/>
        <v>87.885189657347524</v>
      </c>
      <c r="F1200" s="12">
        <f t="shared" si="475"/>
        <v>0.693800198967228</v>
      </c>
      <c r="G1200" s="1">
        <v>1</v>
      </c>
      <c r="H1200" s="7" t="s">
        <v>39</v>
      </c>
      <c r="I1200" s="7"/>
      <c r="J1200" s="79"/>
      <c r="K1200" s="79"/>
      <c r="L1200" s="7"/>
    </row>
    <row r="1201" spans="1:12" x14ac:dyDescent="0.25">
      <c r="A1201">
        <f t="shared" si="472"/>
        <v>3</v>
      </c>
      <c r="B1201" s="74">
        <v>1190</v>
      </c>
      <c r="C1201" s="5">
        <v>44664</v>
      </c>
      <c r="D1201" s="12">
        <f t="shared" si="473"/>
        <v>74.932482237638965</v>
      </c>
      <c r="E1201" s="12">
        <f t="shared" si="474"/>
        <v>87.890751322240035</v>
      </c>
      <c r="F1201" s="12">
        <f t="shared" si="475"/>
        <v>0.69383138854451687</v>
      </c>
      <c r="G1201" s="1">
        <v>1</v>
      </c>
      <c r="H1201" s="7" t="s">
        <v>39</v>
      </c>
      <c r="I1201" s="7"/>
      <c r="J1201" s="79"/>
      <c r="K1201" s="79"/>
      <c r="L1201" s="7"/>
    </row>
    <row r="1202" spans="1:12" x14ac:dyDescent="0.25">
      <c r="A1202">
        <f t="shared" si="472"/>
        <v>4</v>
      </c>
      <c r="B1202" s="74">
        <v>1191</v>
      </c>
      <c r="C1202" s="5">
        <v>44665</v>
      </c>
      <c r="D1202" s="12">
        <f t="shared" si="473"/>
        <v>74.936304245423543</v>
      </c>
      <c r="E1202" s="12">
        <f t="shared" si="474"/>
        <v>87.896308315426921</v>
      </c>
      <c r="F1202" s="12">
        <f t="shared" si="475"/>
        <v>0.69386255192308166</v>
      </c>
      <c r="G1202" s="1">
        <v>1</v>
      </c>
      <c r="H1202" s="7" t="s">
        <v>39</v>
      </c>
      <c r="I1202" s="7"/>
      <c r="J1202" s="79"/>
      <c r="K1202" s="79"/>
      <c r="L1202" s="7"/>
    </row>
    <row r="1203" spans="1:12" x14ac:dyDescent="0.25">
      <c r="A1203">
        <f t="shared" si="472"/>
        <v>5</v>
      </c>
      <c r="B1203" s="74">
        <v>1192</v>
      </c>
      <c r="C1203" s="5">
        <v>44666</v>
      </c>
      <c r="D1203" s="12">
        <f t="shared" si="473"/>
        <v>74.940123045479851</v>
      </c>
      <c r="E1203" s="12">
        <f t="shared" si="474"/>
        <v>87.901860644749888</v>
      </c>
      <c r="F1203" s="12">
        <f t="shared" si="475"/>
        <v>0.69389368914689853</v>
      </c>
      <c r="G1203" s="1">
        <v>1</v>
      </c>
      <c r="H1203" s="7" t="s">
        <v>39</v>
      </c>
      <c r="I1203" s="7"/>
      <c r="J1203" s="79"/>
      <c r="K1203" s="79"/>
      <c r="L1203" s="7"/>
    </row>
    <row r="1204" spans="1:12" x14ac:dyDescent="0.25">
      <c r="A1204">
        <f t="shared" si="472"/>
        <v>6</v>
      </c>
      <c r="B1204" s="74">
        <v>1193</v>
      </c>
      <c r="C1204" s="5">
        <v>44667</v>
      </c>
      <c r="D1204" s="12">
        <f t="shared" si="473"/>
        <v>74.943938643187721</v>
      </c>
      <c r="E1204" s="12">
        <f t="shared" si="474"/>
        <v>87.907408318030974</v>
      </c>
      <c r="F1204" s="12">
        <f t="shared" si="475"/>
        <v>0.69392480025983261</v>
      </c>
      <c r="G1204" s="1">
        <v>1</v>
      </c>
      <c r="H1204" s="7" t="s">
        <v>39</v>
      </c>
      <c r="I1204" s="7"/>
      <c r="J1204" s="79"/>
      <c r="K1204" s="79"/>
      <c r="L1204" s="7"/>
    </row>
    <row r="1205" spans="1:12" x14ac:dyDescent="0.25">
      <c r="A1205">
        <f t="shared" si="472"/>
        <v>7</v>
      </c>
      <c r="B1205" s="74">
        <v>1194</v>
      </c>
      <c r="C1205" s="5">
        <v>44668</v>
      </c>
      <c r="D1205" s="12">
        <f t="shared" si="473"/>
        <v>74.947751043913485</v>
      </c>
      <c r="E1205" s="12">
        <f t="shared" si="474"/>
        <v>87.912951343072478</v>
      </c>
      <c r="F1205" s="12">
        <f t="shared" si="475"/>
        <v>0.69395588530563956</v>
      </c>
      <c r="G1205" s="1">
        <v>1</v>
      </c>
      <c r="H1205" s="7" t="s">
        <v>39</v>
      </c>
      <c r="I1205" s="7"/>
      <c r="J1205" s="79"/>
      <c r="K1205" s="79"/>
      <c r="L1205" s="7"/>
    </row>
    <row r="1206" spans="1:12" x14ac:dyDescent="0.25">
      <c r="A1206">
        <f t="shared" si="472"/>
        <v>1</v>
      </c>
      <c r="B1206" s="74">
        <v>1195</v>
      </c>
      <c r="C1206" s="5">
        <v>44669</v>
      </c>
      <c r="D1206" s="12">
        <f t="shared" si="473"/>
        <v>74.951560253009973</v>
      </c>
      <c r="E1206" s="12">
        <f t="shared" si="474"/>
        <v>87.918489727657118</v>
      </c>
      <c r="F1206" s="12">
        <f t="shared" si="475"/>
        <v>0.69398694432796415</v>
      </c>
      <c r="G1206" s="1">
        <v>1</v>
      </c>
      <c r="H1206" s="7" t="s">
        <v>39</v>
      </c>
      <c r="I1206" s="7"/>
      <c r="J1206" s="79"/>
      <c r="K1206" s="79"/>
      <c r="L1206" s="7"/>
    </row>
    <row r="1207" spans="1:12" x14ac:dyDescent="0.25">
      <c r="A1207">
        <f t="shared" si="472"/>
        <v>2</v>
      </c>
      <c r="B1207" s="74">
        <v>1196</v>
      </c>
      <c r="C1207" s="5">
        <v>44670</v>
      </c>
      <c r="D1207" s="12">
        <f t="shared" si="473"/>
        <v>74.955366275816573</v>
      </c>
      <c r="E1207" s="12">
        <f t="shared" si="474"/>
        <v>87.924023479548168</v>
      </c>
      <c r="F1207" s="12">
        <f t="shared" si="475"/>
        <v>0.69401797737034232</v>
      </c>
      <c r="G1207" s="1">
        <v>1</v>
      </c>
      <c r="H1207" s="7" t="s">
        <v>39</v>
      </c>
      <c r="I1207" s="7"/>
      <c r="J1207" s="79"/>
      <c r="K1207" s="79"/>
      <c r="L1207" s="7"/>
    </row>
    <row r="1208" spans="1:12" x14ac:dyDescent="0.25">
      <c r="A1208">
        <f t="shared" si="472"/>
        <v>3</v>
      </c>
      <c r="B1208" s="74">
        <v>1197</v>
      </c>
      <c r="C1208" s="5">
        <v>44671</v>
      </c>
      <c r="D1208" s="12">
        <f t="shared" si="473"/>
        <v>74.959169117659329</v>
      </c>
      <c r="E1208" s="12">
        <f t="shared" si="474"/>
        <v>87.929552606489324</v>
      </c>
      <c r="F1208" s="12">
        <f t="shared" si="475"/>
        <v>0.69404898447620078</v>
      </c>
      <c r="G1208" s="1">
        <v>1</v>
      </c>
      <c r="H1208" s="7" t="s">
        <v>39</v>
      </c>
      <c r="I1208" s="7"/>
      <c r="J1208" s="79"/>
      <c r="K1208" s="79"/>
      <c r="L1208" s="7"/>
    </row>
    <row r="1209" spans="1:12" x14ac:dyDescent="0.25">
      <c r="A1209">
        <f t="shared" si="472"/>
        <v>4</v>
      </c>
      <c r="B1209" s="74">
        <v>1198</v>
      </c>
      <c r="C1209" s="5">
        <v>44672</v>
      </c>
      <c r="D1209" s="12">
        <f t="shared" si="473"/>
        <v>74.962968783850911</v>
      </c>
      <c r="E1209" s="12">
        <f t="shared" si="474"/>
        <v>87.935077116204937</v>
      </c>
      <c r="F1209" s="12">
        <f t="shared" si="475"/>
        <v>0.69407996568885721</v>
      </c>
      <c r="G1209" s="1">
        <v>1</v>
      </c>
      <c r="H1209" s="7" t="s">
        <v>39</v>
      </c>
      <c r="I1209" s="7"/>
      <c r="J1209" s="79"/>
      <c r="K1209" s="79"/>
      <c r="L1209" s="7"/>
    </row>
    <row r="1210" spans="1:12" x14ac:dyDescent="0.25">
      <c r="A1210">
        <f t="shared" si="472"/>
        <v>5</v>
      </c>
      <c r="B1210" s="74">
        <v>1199</v>
      </c>
      <c r="C1210" s="5">
        <v>44673</v>
      </c>
      <c r="D1210" s="12">
        <f t="shared" si="473"/>
        <v>74.966765279690691</v>
      </c>
      <c r="E1210" s="12">
        <f t="shared" si="474"/>
        <v>87.940597016400019</v>
      </c>
      <c r="F1210" s="12">
        <f t="shared" si="475"/>
        <v>0.69411092105152083</v>
      </c>
      <c r="G1210" s="1">
        <v>1</v>
      </c>
      <c r="H1210" s="7" t="s">
        <v>39</v>
      </c>
      <c r="I1210" s="7"/>
      <c r="J1210" s="79"/>
      <c r="K1210" s="79"/>
      <c r="L1210" s="7"/>
    </row>
    <row r="1211" spans="1:12" x14ac:dyDescent="0.25">
      <c r="A1211">
        <f t="shared" si="472"/>
        <v>6</v>
      </c>
      <c r="B1211" s="74">
        <v>1200</v>
      </c>
      <c r="C1211" s="5">
        <v>44674</v>
      </c>
      <c r="D1211" s="12">
        <f t="shared" si="473"/>
        <v>74.970558610464792</v>
      </c>
      <c r="E1211" s="12">
        <f t="shared" si="474"/>
        <v>87.946112314760313</v>
      </c>
      <c r="F1211" s="12">
        <f t="shared" si="475"/>
        <v>0.69414185060729294</v>
      </c>
      <c r="G1211" s="1">
        <v>1</v>
      </c>
      <c r="H1211" s="7" t="s">
        <v>39</v>
      </c>
      <c r="I1211" s="7"/>
      <c r="J1211" s="79"/>
      <c r="K1211" s="79"/>
      <c r="L1211" s="7"/>
    </row>
    <row r="1212" spans="1:12" x14ac:dyDescent="0.25">
      <c r="A1212">
        <f t="shared" si="472"/>
        <v>7</v>
      </c>
      <c r="B1212" s="74">
        <v>1201</v>
      </c>
      <c r="C1212" s="5">
        <v>44675</v>
      </c>
      <c r="D1212" s="12">
        <f t="shared" si="473"/>
        <v>74.974348781446139</v>
      </c>
      <c r="E1212" s="12">
        <f t="shared" si="474"/>
        <v>87.951623018952333</v>
      </c>
      <c r="F1212" s="12">
        <f t="shared" si="475"/>
        <v>0.69417275439916737</v>
      </c>
      <c r="G1212" s="1">
        <v>1</v>
      </c>
      <c r="H1212" s="7" t="s">
        <v>39</v>
      </c>
      <c r="I1212" s="7"/>
      <c r="J1212" s="79"/>
      <c r="K1212" s="79"/>
      <c r="L1212" s="7"/>
    </row>
    <row r="1213" spans="1:12" x14ac:dyDescent="0.25">
      <c r="A1213">
        <f t="shared" si="472"/>
        <v>1</v>
      </c>
      <c r="B1213" s="74">
        <v>1202</v>
      </c>
      <c r="C1213" s="5">
        <v>44676</v>
      </c>
      <c r="D1213" s="12">
        <f t="shared" si="473"/>
        <v>74.978135797894453</v>
      </c>
      <c r="E1213" s="12">
        <f t="shared" si="474"/>
        <v>87.957129136623479</v>
      </c>
      <c r="F1213" s="12">
        <f t="shared" si="475"/>
        <v>0.69420363247003014</v>
      </c>
      <c r="G1213" s="1">
        <v>1</v>
      </c>
      <c r="H1213" s="7" t="s">
        <v>39</v>
      </c>
      <c r="I1213" s="7"/>
      <c r="J1213" s="79"/>
      <c r="K1213" s="79"/>
      <c r="L1213" s="7"/>
    </row>
    <row r="1214" spans="1:12" x14ac:dyDescent="0.25">
      <c r="A1214">
        <f t="shared" si="472"/>
        <v>2</v>
      </c>
      <c r="B1214" s="74">
        <v>1203</v>
      </c>
      <c r="C1214" s="5">
        <v>44677</v>
      </c>
      <c r="D1214" s="12">
        <f t="shared" si="473"/>
        <v>74.981919665056381</v>
      </c>
      <c r="E1214" s="12">
        <f t="shared" si="474"/>
        <v>87.962630675402067</v>
      </c>
      <c r="F1214" s="12">
        <f t="shared" si="475"/>
        <v>0.69423448486266048</v>
      </c>
      <c r="G1214" s="1">
        <v>1</v>
      </c>
      <c r="H1214" s="7" t="s">
        <v>39</v>
      </c>
      <c r="I1214" s="7"/>
      <c r="J1214" s="79"/>
      <c r="K1214" s="79"/>
      <c r="L1214" s="7"/>
    </row>
    <row r="1215" spans="1:12" x14ac:dyDescent="0.25">
      <c r="A1215">
        <f t="shared" si="472"/>
        <v>3</v>
      </c>
      <c r="B1215" s="74">
        <v>1204</v>
      </c>
      <c r="C1215" s="5">
        <v>44678</v>
      </c>
      <c r="D1215" s="12">
        <f t="shared" si="473"/>
        <v>74.985700388165469</v>
      </c>
      <c r="E1215" s="12">
        <f t="shared" si="474"/>
        <v>87.9681276428974</v>
      </c>
      <c r="F1215" s="12">
        <f t="shared" si="475"/>
        <v>0.69426531161973126</v>
      </c>
      <c r="G1215" s="1">
        <v>1</v>
      </c>
      <c r="H1215" s="7" t="s">
        <v>39</v>
      </c>
      <c r="I1215" s="7"/>
      <c r="J1215" s="79"/>
      <c r="K1215" s="79"/>
      <c r="L1215" s="7"/>
    </row>
    <row r="1216" spans="1:12" x14ac:dyDescent="0.25">
      <c r="A1216">
        <f t="shared" si="472"/>
        <v>4</v>
      </c>
      <c r="B1216" s="74">
        <v>1205</v>
      </c>
      <c r="C1216" s="5">
        <v>44679</v>
      </c>
      <c r="D1216" s="12">
        <f t="shared" si="473"/>
        <v>74.989477972442216</v>
      </c>
      <c r="E1216" s="12">
        <f t="shared" si="474"/>
        <v>87.973620046699807</v>
      </c>
      <c r="F1216" s="12">
        <f t="shared" si="475"/>
        <v>0.69429611278380843</v>
      </c>
      <c r="G1216" s="1">
        <v>1</v>
      </c>
      <c r="H1216" s="7" t="s">
        <v>39</v>
      </c>
      <c r="I1216" s="7"/>
      <c r="J1216" s="79"/>
      <c r="K1216" s="79"/>
      <c r="L1216" s="7"/>
    </row>
    <row r="1217" spans="1:12" x14ac:dyDescent="0.25">
      <c r="A1217">
        <f t="shared" si="472"/>
        <v>5</v>
      </c>
      <c r="B1217" s="74">
        <v>1206</v>
      </c>
      <c r="C1217" s="5">
        <v>44680</v>
      </c>
      <c r="D1217" s="12">
        <f t="shared" si="473"/>
        <v>74.993252423094177</v>
      </c>
      <c r="E1217" s="12">
        <f t="shared" si="474"/>
        <v>87.979107894380746</v>
      </c>
      <c r="F1217" s="12">
        <f t="shared" si="475"/>
        <v>0.69432688839735257</v>
      </c>
      <c r="G1217" s="1">
        <v>1</v>
      </c>
      <c r="H1217" s="7" t="s">
        <v>39</v>
      </c>
      <c r="I1217" s="7"/>
      <c r="J1217" s="79"/>
      <c r="K1217" s="79"/>
      <c r="L1217" s="7"/>
    </row>
    <row r="1218" spans="1:12" x14ac:dyDescent="0.25">
      <c r="A1218">
        <f t="shared" si="472"/>
        <v>6</v>
      </c>
      <c r="B1218" s="74">
        <v>1207</v>
      </c>
      <c r="C1218" s="5">
        <v>44681</v>
      </c>
      <c r="D1218" s="12">
        <f t="shared" si="473"/>
        <v>74.997023745315886</v>
      </c>
      <c r="E1218" s="12">
        <f t="shared" si="474"/>
        <v>87.984591193492832</v>
      </c>
      <c r="F1218" s="12">
        <f t="shared" si="475"/>
        <v>0.69435763850271837</v>
      </c>
      <c r="G1218" s="1">
        <v>1</v>
      </c>
      <c r="H1218" s="7" t="s">
        <v>39</v>
      </c>
      <c r="I1218" s="7"/>
      <c r="J1218" s="79"/>
      <c r="K1218" s="79"/>
      <c r="L1218" s="7"/>
    </row>
    <row r="1219" spans="1:12" x14ac:dyDescent="0.25">
      <c r="A1219">
        <f t="shared" si="472"/>
        <v>7</v>
      </c>
      <c r="B1219" s="74">
        <v>1208</v>
      </c>
      <c r="C1219" s="5">
        <v>44682</v>
      </c>
      <c r="D1219" s="12">
        <f t="shared" si="473"/>
        <v>75.000791944289006</v>
      </c>
      <c r="E1219" s="12">
        <f t="shared" si="474"/>
        <v>87.990069951569922</v>
      </c>
      <c r="F1219" s="12">
        <f t="shared" si="475"/>
        <v>0.69438836314215568</v>
      </c>
      <c r="G1219" s="1">
        <v>1</v>
      </c>
      <c r="H1219" s="7" t="s">
        <v>39</v>
      </c>
      <c r="I1219" s="7"/>
      <c r="J1219" s="79"/>
      <c r="K1219" s="79"/>
      <c r="L1219" s="7"/>
    </row>
    <row r="1220" spans="1:12" x14ac:dyDescent="0.25">
      <c r="A1220">
        <f t="shared" si="472"/>
        <v>1</v>
      </c>
      <c r="B1220" s="74">
        <v>1209</v>
      </c>
      <c r="C1220" s="5">
        <v>44683</v>
      </c>
      <c r="D1220" s="12">
        <f t="shared" si="473"/>
        <v>75.004557025182365</v>
      </c>
      <c r="E1220" s="12">
        <f t="shared" si="474"/>
        <v>87.995544176127225</v>
      </c>
      <c r="F1220" s="12">
        <f t="shared" si="475"/>
        <v>0.69441906235780881</v>
      </c>
      <c r="G1220" s="1">
        <v>1</v>
      </c>
      <c r="H1220" s="7" t="s">
        <v>39</v>
      </c>
      <c r="I1220" s="7"/>
      <c r="J1220" s="79"/>
      <c r="K1220" s="79"/>
      <c r="L1220" s="7"/>
    </row>
    <row r="1221" spans="1:12" x14ac:dyDescent="0.25">
      <c r="A1221">
        <f t="shared" si="472"/>
        <v>2</v>
      </c>
      <c r="B1221" s="74">
        <v>1210</v>
      </c>
      <c r="C1221" s="5">
        <v>44684</v>
      </c>
      <c r="D1221" s="12">
        <f t="shared" si="473"/>
        <v>75.008318993151931</v>
      </c>
      <c r="E1221" s="12">
        <f t="shared" si="474"/>
        <v>88.001013874661197</v>
      </c>
      <c r="F1221" s="12">
        <f t="shared" si="475"/>
        <v>0.69444973619171813</v>
      </c>
      <c r="G1221" s="1">
        <v>1</v>
      </c>
      <c r="H1221" s="7" t="s">
        <v>39</v>
      </c>
      <c r="I1221" s="7"/>
      <c r="J1221" s="79"/>
      <c r="K1221" s="79"/>
      <c r="L1221" s="7"/>
    </row>
    <row r="1222" spans="1:12" x14ac:dyDescent="0.25">
      <c r="A1222">
        <f t="shared" ref="A1222:A1285" si="476">WEEKDAY(C1222,2)</f>
        <v>3</v>
      </c>
      <c r="B1222" s="74">
        <v>1211</v>
      </c>
      <c r="C1222" s="5">
        <v>44685</v>
      </c>
      <c r="D1222" s="12">
        <f t="shared" si="473"/>
        <v>75.012077853340912</v>
      </c>
      <c r="E1222" s="12">
        <f t="shared" si="474"/>
        <v>88.00647905464983</v>
      </c>
      <c r="F1222" s="12">
        <f t="shared" si="475"/>
        <v>0.69448038468581963</v>
      </c>
      <c r="G1222" s="1">
        <v>1</v>
      </c>
      <c r="H1222" s="7" t="s">
        <v>39</v>
      </c>
      <c r="I1222" s="7"/>
      <c r="J1222" s="79"/>
      <c r="K1222" s="79"/>
      <c r="L1222" s="7"/>
    </row>
    <row r="1223" spans="1:12" x14ac:dyDescent="0.25">
      <c r="A1223">
        <f t="shared" si="476"/>
        <v>4</v>
      </c>
      <c r="B1223" s="74">
        <v>1212</v>
      </c>
      <c r="C1223" s="5">
        <v>44686</v>
      </c>
      <c r="D1223" s="12">
        <f t="shared" ref="D1223:D1286" si="477" xml:space="preserve"> 4.5501*LN(B1223) + 42.71</f>
        <v>75.015833610879795</v>
      </c>
      <c r="E1223" s="12">
        <f t="shared" ref="E1223:E1286" si="478" xml:space="preserve"> 6.6156*LN(B1223) + 41.041</f>
        <v>88.01193972355253</v>
      </c>
      <c r="F1223" s="12">
        <f t="shared" ref="F1223:F1286" si="479">0.0371*LN(B1223) + 0.4311</f>
        <v>0.69451100788194553</v>
      </c>
      <c r="G1223" s="1">
        <v>1</v>
      </c>
      <c r="H1223" s="7" t="s">
        <v>39</v>
      </c>
      <c r="I1223" s="7"/>
      <c r="J1223" s="79"/>
      <c r="K1223" s="79"/>
      <c r="L1223" s="7"/>
    </row>
    <row r="1224" spans="1:12" x14ac:dyDescent="0.25">
      <c r="A1224">
        <f t="shared" si="476"/>
        <v>5</v>
      </c>
      <c r="B1224" s="74">
        <v>1213</v>
      </c>
      <c r="C1224" s="5">
        <v>44687</v>
      </c>
      <c r="D1224" s="12">
        <f t="shared" si="477"/>
        <v>75.019586270886322</v>
      </c>
      <c r="E1224" s="12">
        <f t="shared" si="478"/>
        <v>88.017395888810256</v>
      </c>
      <c r="F1224" s="12">
        <f t="shared" si="479"/>
        <v>0.69454160582182434</v>
      </c>
      <c r="G1224" s="1">
        <v>1</v>
      </c>
      <c r="H1224" s="7" t="s">
        <v>39</v>
      </c>
      <c r="I1224" s="7"/>
      <c r="J1224" s="79"/>
      <c r="K1224" s="79"/>
      <c r="L1224" s="7"/>
    </row>
    <row r="1225" spans="1:12" x14ac:dyDescent="0.25">
      <c r="A1225">
        <f t="shared" si="476"/>
        <v>6</v>
      </c>
      <c r="B1225" s="74">
        <v>1214</v>
      </c>
      <c r="C1225" s="5">
        <v>44688</v>
      </c>
      <c r="D1225" s="12">
        <f t="shared" si="477"/>
        <v>75.023335838465627</v>
      </c>
      <c r="E1225" s="12">
        <f t="shared" si="478"/>
        <v>88.02284755784558</v>
      </c>
      <c r="F1225" s="12">
        <f t="shared" si="479"/>
        <v>0.69457217854708131</v>
      </c>
      <c r="G1225" s="1">
        <v>1</v>
      </c>
      <c r="H1225" s="7" t="s">
        <v>39</v>
      </c>
      <c r="I1225" s="7"/>
      <c r="J1225" s="79"/>
      <c r="K1225" s="79"/>
      <c r="L1225" s="7"/>
    </row>
    <row r="1226" spans="1:12" x14ac:dyDescent="0.25">
      <c r="A1226">
        <f t="shared" si="476"/>
        <v>7</v>
      </c>
      <c r="B1226" s="74">
        <v>1215</v>
      </c>
      <c r="C1226" s="5">
        <v>44689</v>
      </c>
      <c r="D1226" s="12">
        <f t="shared" si="477"/>
        <v>75.027082318710228</v>
      </c>
      <c r="E1226" s="12">
        <f t="shared" si="478"/>
        <v>88.028294738062755</v>
      </c>
      <c r="F1226" s="12">
        <f t="shared" si="479"/>
        <v>0.69460272609923945</v>
      </c>
      <c r="G1226" s="1">
        <v>1</v>
      </c>
      <c r="H1226" s="7" t="s">
        <v>39</v>
      </c>
      <c r="I1226" s="7"/>
      <c r="J1226" s="79"/>
      <c r="K1226" s="79"/>
      <c r="L1226" s="7"/>
    </row>
    <row r="1227" spans="1:12" x14ac:dyDescent="0.25">
      <c r="A1227">
        <f t="shared" si="476"/>
        <v>1</v>
      </c>
      <c r="B1227" s="74">
        <v>1216</v>
      </c>
      <c r="C1227" s="5">
        <v>44690</v>
      </c>
      <c r="D1227" s="12">
        <f t="shared" si="477"/>
        <v>75.030825716700065</v>
      </c>
      <c r="E1227" s="12">
        <f t="shared" si="478"/>
        <v>88.033737436847744</v>
      </c>
      <c r="F1227" s="12">
        <f t="shared" si="479"/>
        <v>0.69463324851971875</v>
      </c>
      <c r="G1227" s="1">
        <v>1</v>
      </c>
      <c r="H1227" s="7" t="s">
        <v>39</v>
      </c>
      <c r="I1227" s="7"/>
      <c r="J1227" s="79"/>
      <c r="K1227" s="79"/>
      <c r="L1227" s="7"/>
    </row>
    <row r="1228" spans="1:12" x14ac:dyDescent="0.25">
      <c r="A1228">
        <f t="shared" si="476"/>
        <v>2</v>
      </c>
      <c r="B1228" s="74">
        <v>1217</v>
      </c>
      <c r="C1228" s="5">
        <v>44691</v>
      </c>
      <c r="D1228" s="12">
        <f t="shared" si="477"/>
        <v>75.034566037502543</v>
      </c>
      <c r="E1228" s="12">
        <f t="shared" si="478"/>
        <v>88.039175661568279</v>
      </c>
      <c r="F1228" s="12">
        <f t="shared" si="479"/>
        <v>0.69466374584983726</v>
      </c>
      <c r="G1228" s="1">
        <v>1</v>
      </c>
      <c r="H1228" s="7" t="s">
        <v>39</v>
      </c>
      <c r="I1228" s="7"/>
      <c r="J1228" s="79"/>
      <c r="K1228" s="79"/>
      <c r="L1228" s="7"/>
    </row>
    <row r="1229" spans="1:12" x14ac:dyDescent="0.25">
      <c r="A1229">
        <f t="shared" si="476"/>
        <v>3</v>
      </c>
      <c r="B1229" s="74">
        <v>1218</v>
      </c>
      <c r="C1229" s="5">
        <v>44692</v>
      </c>
      <c r="D1229" s="12">
        <f t="shared" si="477"/>
        <v>75.038303286172606</v>
      </c>
      <c r="E1229" s="12">
        <f t="shared" si="478"/>
        <v>88.044609419573959</v>
      </c>
      <c r="F1229" s="12">
        <f t="shared" si="479"/>
        <v>0.69469421813081111</v>
      </c>
      <c r="G1229" s="1">
        <v>1</v>
      </c>
      <c r="H1229" s="7" t="s">
        <v>39</v>
      </c>
      <c r="I1229" s="7"/>
      <c r="J1229" s="79"/>
      <c r="K1229" s="79"/>
      <c r="L1229" s="7"/>
    </row>
    <row r="1230" spans="1:12" x14ac:dyDescent="0.25">
      <c r="A1230">
        <f t="shared" si="476"/>
        <v>4</v>
      </c>
      <c r="B1230" s="74">
        <v>1219</v>
      </c>
      <c r="C1230" s="5">
        <v>44693</v>
      </c>
      <c r="D1230" s="12">
        <f t="shared" si="477"/>
        <v>75.042037467752721</v>
      </c>
      <c r="E1230" s="12">
        <f t="shared" si="478"/>
        <v>88.050038718196291</v>
      </c>
      <c r="F1230" s="12">
        <f t="shared" si="479"/>
        <v>0.6947246654037551</v>
      </c>
      <c r="G1230" s="1">
        <v>1</v>
      </c>
      <c r="H1230" s="7" t="s">
        <v>39</v>
      </c>
      <c r="I1230" s="7"/>
      <c r="J1230" s="79"/>
      <c r="K1230" s="79"/>
      <c r="L1230" s="7"/>
    </row>
    <row r="1231" spans="1:12" x14ac:dyDescent="0.25">
      <c r="A1231">
        <f t="shared" si="476"/>
        <v>5</v>
      </c>
      <c r="B1231" s="74">
        <v>1220</v>
      </c>
      <c r="C1231" s="5">
        <v>44694</v>
      </c>
      <c r="D1231" s="12">
        <f t="shared" si="477"/>
        <v>75.045768587272988</v>
      </c>
      <c r="E1231" s="12">
        <f t="shared" si="478"/>
        <v>88.055463564748749</v>
      </c>
      <c r="F1231" s="12">
        <f t="shared" si="479"/>
        <v>0.69475508770968286</v>
      </c>
      <c r="G1231" s="1">
        <v>1</v>
      </c>
      <c r="H1231" s="7" t="s">
        <v>39</v>
      </c>
      <c r="I1231" s="7"/>
      <c r="J1231" s="79"/>
      <c r="K1231" s="79"/>
      <c r="L1231" s="7"/>
    </row>
    <row r="1232" spans="1:12" x14ac:dyDescent="0.25">
      <c r="A1232">
        <f t="shared" si="476"/>
        <v>6</v>
      </c>
      <c r="B1232" s="74">
        <v>1221</v>
      </c>
      <c r="C1232" s="5">
        <v>44695</v>
      </c>
      <c r="D1232" s="12">
        <f t="shared" si="477"/>
        <v>75.04949664975112</v>
      </c>
      <c r="E1232" s="12">
        <f t="shared" si="478"/>
        <v>88.060883966526774</v>
      </c>
      <c r="F1232" s="12">
        <f t="shared" si="479"/>
        <v>0.6947854850895071</v>
      </c>
      <c r="G1232" s="1">
        <v>1</v>
      </c>
      <c r="H1232" s="7" t="s">
        <v>39</v>
      </c>
      <c r="I1232" s="7"/>
      <c r="J1232" s="79"/>
      <c r="K1232" s="79"/>
      <c r="L1232" s="7"/>
    </row>
    <row r="1233" spans="1:12" x14ac:dyDescent="0.25">
      <c r="A1233">
        <f t="shared" si="476"/>
        <v>7</v>
      </c>
      <c r="B1233" s="74">
        <v>1222</v>
      </c>
      <c r="C1233" s="5">
        <v>44696</v>
      </c>
      <c r="D1233" s="12">
        <f t="shared" si="477"/>
        <v>75.053221660192492</v>
      </c>
      <c r="E1233" s="12">
        <f t="shared" si="478"/>
        <v>88.066299930807986</v>
      </c>
      <c r="F1233" s="12">
        <f t="shared" si="479"/>
        <v>0.69481585758404019</v>
      </c>
      <c r="G1233" s="1">
        <v>1</v>
      </c>
      <c r="H1233" s="7" t="s">
        <v>39</v>
      </c>
      <c r="I1233" s="7"/>
      <c r="J1233" s="79"/>
      <c r="K1233" s="79"/>
      <c r="L1233" s="7"/>
    </row>
    <row r="1234" spans="1:12" x14ac:dyDescent="0.25">
      <c r="A1234">
        <f t="shared" si="476"/>
        <v>1</v>
      </c>
      <c r="B1234" s="74">
        <v>1223</v>
      </c>
      <c r="C1234" s="5">
        <v>44697</v>
      </c>
      <c r="D1234" s="12">
        <f t="shared" si="477"/>
        <v>75.0569436235902</v>
      </c>
      <c r="E1234" s="12">
        <f t="shared" si="478"/>
        <v>88.071711464852058</v>
      </c>
      <c r="F1234" s="12">
        <f t="shared" si="479"/>
        <v>0.6948462052339941</v>
      </c>
      <c r="G1234" s="1">
        <v>1</v>
      </c>
      <c r="H1234" s="7" t="s">
        <v>39</v>
      </c>
      <c r="I1234" s="7"/>
      <c r="J1234" s="79"/>
      <c r="K1234" s="79"/>
      <c r="L1234" s="7"/>
    </row>
    <row r="1235" spans="1:12" x14ac:dyDescent="0.25">
      <c r="A1235">
        <f t="shared" si="476"/>
        <v>2</v>
      </c>
      <c r="B1235" s="74">
        <v>1224</v>
      </c>
      <c r="C1235" s="5">
        <v>44698</v>
      </c>
      <c r="D1235" s="12">
        <f t="shared" si="477"/>
        <v>75.060662544925151</v>
      </c>
      <c r="E1235" s="12">
        <f t="shared" si="478"/>
        <v>88.077118575900911</v>
      </c>
      <c r="F1235" s="12">
        <f t="shared" si="479"/>
        <v>0.69487652807998124</v>
      </c>
      <c r="G1235" s="1">
        <v>1</v>
      </c>
      <c r="H1235" s="7" t="s">
        <v>39</v>
      </c>
      <c r="I1235" s="7"/>
      <c r="J1235" s="79"/>
      <c r="K1235" s="79"/>
      <c r="L1235" s="7"/>
    </row>
    <row r="1236" spans="1:12" x14ac:dyDescent="0.25">
      <c r="A1236">
        <f t="shared" si="476"/>
        <v>3</v>
      </c>
      <c r="B1236" s="74">
        <v>1225</v>
      </c>
      <c r="C1236" s="5">
        <v>44699</v>
      </c>
      <c r="D1236" s="12">
        <f t="shared" si="477"/>
        <v>75.064378429165956</v>
      </c>
      <c r="E1236" s="12">
        <f t="shared" si="478"/>
        <v>88.08252127117872</v>
      </c>
      <c r="F1236" s="12">
        <f t="shared" si="479"/>
        <v>0.69490682616251442</v>
      </c>
      <c r="G1236" s="1">
        <v>1</v>
      </c>
      <c r="H1236" s="7" t="s">
        <v>39</v>
      </c>
      <c r="I1236" s="7"/>
      <c r="J1236" s="79"/>
      <c r="K1236" s="79"/>
      <c r="L1236" s="7"/>
    </row>
    <row r="1237" spans="1:12" x14ac:dyDescent="0.25">
      <c r="A1237">
        <f t="shared" si="476"/>
        <v>4</v>
      </c>
      <c r="B1237" s="74">
        <v>1226</v>
      </c>
      <c r="C1237" s="5">
        <v>44700</v>
      </c>
      <c r="D1237" s="12">
        <f t="shared" si="477"/>
        <v>75.068091281269162</v>
      </c>
      <c r="E1237" s="12">
        <f t="shared" si="478"/>
        <v>88.087919557891979</v>
      </c>
      <c r="F1237" s="12">
        <f t="shared" si="479"/>
        <v>0.69493709952200744</v>
      </c>
      <c r="G1237" s="1">
        <v>1</v>
      </c>
      <c r="H1237" s="7" t="s">
        <v>39</v>
      </c>
      <c r="I1237" s="7"/>
      <c r="J1237" s="79"/>
      <c r="K1237" s="79"/>
      <c r="L1237" s="7"/>
    </row>
    <row r="1238" spans="1:12" x14ac:dyDescent="0.25">
      <c r="A1238">
        <f t="shared" si="476"/>
        <v>5</v>
      </c>
      <c r="B1238" s="74">
        <v>1227</v>
      </c>
      <c r="C1238" s="5">
        <v>44701</v>
      </c>
      <c r="D1238" s="12">
        <f t="shared" si="477"/>
        <v>75.071801106179123</v>
      </c>
      <c r="E1238" s="12">
        <f t="shared" si="478"/>
        <v>88.093313443229505</v>
      </c>
      <c r="F1238" s="12">
        <f t="shared" si="479"/>
        <v>0.69496734819877481</v>
      </c>
      <c r="G1238" s="1">
        <v>1</v>
      </c>
      <c r="H1238" s="7" t="s">
        <v>39</v>
      </c>
      <c r="I1238" s="7"/>
      <c r="J1238" s="79"/>
      <c r="K1238" s="79"/>
      <c r="L1238" s="7"/>
    </row>
    <row r="1239" spans="1:12" x14ac:dyDescent="0.25">
      <c r="A1239">
        <f t="shared" si="476"/>
        <v>6</v>
      </c>
      <c r="B1239" s="74">
        <v>1228</v>
      </c>
      <c r="C1239" s="5">
        <v>44702</v>
      </c>
      <c r="D1239" s="12">
        <f t="shared" si="477"/>
        <v>75.075507908828115</v>
      </c>
      <c r="E1239" s="12">
        <f t="shared" si="478"/>
        <v>88.098702934362606</v>
      </c>
      <c r="F1239" s="12">
        <f t="shared" si="479"/>
        <v>0.69499757223303293</v>
      </c>
      <c r="G1239" s="1">
        <v>1</v>
      </c>
      <c r="H1239" s="7" t="s">
        <v>39</v>
      </c>
      <c r="I1239" s="7"/>
      <c r="J1239" s="79"/>
      <c r="K1239" s="79"/>
      <c r="L1239" s="7"/>
    </row>
    <row r="1240" spans="1:12" x14ac:dyDescent="0.25">
      <c r="A1240">
        <f t="shared" si="476"/>
        <v>7</v>
      </c>
      <c r="B1240" s="74">
        <v>1229</v>
      </c>
      <c r="C1240" s="5">
        <v>44703</v>
      </c>
      <c r="D1240" s="12">
        <f t="shared" si="477"/>
        <v>75.079211694136404</v>
      </c>
      <c r="E1240" s="12">
        <f t="shared" si="478"/>
        <v>88.104088038445042</v>
      </c>
      <c r="F1240" s="12">
        <f t="shared" si="479"/>
        <v>0.69502777166489982</v>
      </c>
      <c r="G1240" s="1">
        <v>1</v>
      </c>
      <c r="H1240" s="7" t="s">
        <v>39</v>
      </c>
      <c r="I1240" s="7"/>
      <c r="J1240" s="79"/>
      <c r="K1240" s="79"/>
      <c r="L1240" s="7"/>
    </row>
    <row r="1241" spans="1:12" x14ac:dyDescent="0.25">
      <c r="A1241">
        <f t="shared" si="476"/>
        <v>1</v>
      </c>
      <c r="B1241" s="74">
        <v>1230</v>
      </c>
      <c r="C1241" s="5">
        <v>44704</v>
      </c>
      <c r="D1241" s="12">
        <f t="shared" si="477"/>
        <v>75.08291246701225</v>
      </c>
      <c r="E1241" s="12">
        <f t="shared" si="478"/>
        <v>88.109468762613176</v>
      </c>
      <c r="F1241" s="12">
        <f t="shared" si="479"/>
        <v>0.69505794653439579</v>
      </c>
      <c r="G1241" s="1">
        <v>1</v>
      </c>
      <c r="H1241" s="7" t="s">
        <v>39</v>
      </c>
      <c r="I1241" s="7"/>
      <c r="J1241" s="79"/>
      <c r="K1241" s="79"/>
      <c r="L1241" s="7"/>
    </row>
    <row r="1242" spans="1:12" x14ac:dyDescent="0.25">
      <c r="A1242">
        <f t="shared" si="476"/>
        <v>2</v>
      </c>
      <c r="B1242" s="74">
        <v>1231</v>
      </c>
      <c r="C1242" s="5">
        <v>44705</v>
      </c>
      <c r="D1242" s="12">
        <f t="shared" si="477"/>
        <v>75.086610232351887</v>
      </c>
      <c r="E1242" s="12">
        <f t="shared" si="478"/>
        <v>88.114845113985865</v>
      </c>
      <c r="F1242" s="12">
        <f t="shared" si="479"/>
        <v>0.69508809688144324</v>
      </c>
      <c r="G1242" s="1">
        <v>1</v>
      </c>
      <c r="H1242" s="7" t="s">
        <v>39</v>
      </c>
      <c r="I1242" s="7"/>
      <c r="J1242" s="79"/>
      <c r="K1242" s="79"/>
      <c r="L1242" s="7"/>
    </row>
    <row r="1243" spans="1:12" x14ac:dyDescent="0.25">
      <c r="A1243">
        <f t="shared" si="476"/>
        <v>3</v>
      </c>
      <c r="B1243" s="74">
        <v>1232</v>
      </c>
      <c r="C1243" s="5">
        <v>44706</v>
      </c>
      <c r="D1243" s="12">
        <f t="shared" si="477"/>
        <v>75.090304995039673</v>
      </c>
      <c r="E1243" s="12">
        <f t="shared" si="478"/>
        <v>88.120217099664728</v>
      </c>
      <c r="F1243" s="12">
        <f t="shared" si="479"/>
        <v>0.69511822274586754</v>
      </c>
      <c r="G1243" s="1">
        <v>1</v>
      </c>
      <c r="H1243" s="7" t="s">
        <v>39</v>
      </c>
      <c r="I1243" s="7"/>
      <c r="J1243" s="79"/>
      <c r="K1243" s="79"/>
      <c r="L1243" s="7"/>
    </row>
    <row r="1244" spans="1:12" x14ac:dyDescent="0.25">
      <c r="A1244">
        <f t="shared" si="476"/>
        <v>4</v>
      </c>
      <c r="B1244" s="74">
        <v>1233</v>
      </c>
      <c r="C1244" s="5">
        <v>44707</v>
      </c>
      <c r="D1244" s="12">
        <f t="shared" si="477"/>
        <v>75.093996759948084</v>
      </c>
      <c r="E1244" s="12">
        <f t="shared" si="478"/>
        <v>88.125584726734033</v>
      </c>
      <c r="F1244" s="12">
        <f t="shared" si="479"/>
        <v>0.69514832416739714</v>
      </c>
      <c r="G1244" s="1">
        <v>1</v>
      </c>
      <c r="H1244" s="7" t="s">
        <v>39</v>
      </c>
      <c r="I1244" s="7"/>
      <c r="J1244" s="79"/>
      <c r="K1244" s="79"/>
      <c r="L1244" s="7"/>
    </row>
    <row r="1245" spans="1:12" x14ac:dyDescent="0.25">
      <c r="A1245">
        <f t="shared" si="476"/>
        <v>5</v>
      </c>
      <c r="B1245" s="74">
        <v>1234</v>
      </c>
      <c r="C1245" s="5">
        <v>44708</v>
      </c>
      <c r="D1245" s="12">
        <f t="shared" si="477"/>
        <v>75.097685531937714</v>
      </c>
      <c r="E1245" s="12">
        <f t="shared" si="478"/>
        <v>88.130948002260851</v>
      </c>
      <c r="F1245" s="12">
        <f t="shared" si="479"/>
        <v>0.69517840118566387</v>
      </c>
      <c r="G1245" s="1">
        <v>1</v>
      </c>
      <c r="H1245" s="7" t="s">
        <v>39</v>
      </c>
      <c r="I1245" s="7"/>
      <c r="J1245" s="79"/>
      <c r="K1245" s="79"/>
      <c r="L1245" s="7"/>
    </row>
    <row r="1246" spans="1:12" x14ac:dyDescent="0.25">
      <c r="A1246">
        <f t="shared" si="476"/>
        <v>6</v>
      </c>
      <c r="B1246" s="74">
        <v>1235</v>
      </c>
      <c r="C1246" s="5">
        <v>44709</v>
      </c>
      <c r="D1246" s="12">
        <f t="shared" si="477"/>
        <v>75.101371315857364</v>
      </c>
      <c r="E1246" s="12">
        <f t="shared" si="478"/>
        <v>88.136306933295074</v>
      </c>
      <c r="F1246" s="12">
        <f t="shared" si="479"/>
        <v>0.69520845384020302</v>
      </c>
      <c r="G1246" s="1">
        <v>1</v>
      </c>
      <c r="H1246" s="7" t="s">
        <v>39</v>
      </c>
      <c r="I1246" s="7"/>
      <c r="J1246" s="79"/>
      <c r="K1246" s="79"/>
      <c r="L1246" s="7"/>
    </row>
    <row r="1247" spans="1:12" x14ac:dyDescent="0.25">
      <c r="A1247">
        <f t="shared" si="476"/>
        <v>7</v>
      </c>
      <c r="B1247" s="74">
        <v>1236</v>
      </c>
      <c r="C1247" s="5">
        <v>44710</v>
      </c>
      <c r="D1247" s="12">
        <f t="shared" si="477"/>
        <v>75.105054116544039</v>
      </c>
      <c r="E1247" s="12">
        <f t="shared" si="478"/>
        <v>88.141661526869456</v>
      </c>
      <c r="F1247" s="12">
        <f t="shared" si="479"/>
        <v>0.69523848217045425</v>
      </c>
      <c r="G1247" s="1">
        <v>1</v>
      </c>
      <c r="H1247" s="7" t="s">
        <v>39</v>
      </c>
      <c r="I1247" s="7"/>
      <c r="J1247" s="79"/>
      <c r="K1247" s="79"/>
      <c r="L1247" s="7"/>
    </row>
    <row r="1248" spans="1:12" x14ac:dyDescent="0.25">
      <c r="A1248">
        <f t="shared" si="476"/>
        <v>1</v>
      </c>
      <c r="B1248" s="74">
        <v>1237</v>
      </c>
      <c r="C1248" s="5">
        <v>44711</v>
      </c>
      <c r="D1248" s="12">
        <f t="shared" si="477"/>
        <v>75.108733938823065</v>
      </c>
      <c r="E1248" s="12">
        <f t="shared" si="478"/>
        <v>88.147011789999738</v>
      </c>
      <c r="F1248" s="12">
        <f t="shared" si="479"/>
        <v>0.69526848621576121</v>
      </c>
      <c r="G1248" s="1">
        <v>1</v>
      </c>
      <c r="H1248" s="7" t="s">
        <v>39</v>
      </c>
      <c r="I1248" s="7"/>
      <c r="J1248" s="79"/>
      <c r="K1248" s="79"/>
      <c r="L1248" s="7"/>
    </row>
    <row r="1249" spans="1:12" x14ac:dyDescent="0.25">
      <c r="A1249">
        <f t="shared" si="476"/>
        <v>2</v>
      </c>
      <c r="B1249" s="74">
        <v>1238</v>
      </c>
      <c r="C1249" s="5">
        <v>44712</v>
      </c>
      <c r="D1249" s="12">
        <f t="shared" si="477"/>
        <v>75.112410787507997</v>
      </c>
      <c r="E1249" s="12">
        <f t="shared" si="478"/>
        <v>88.152357729684581</v>
      </c>
      <c r="F1249" s="12">
        <f t="shared" si="479"/>
        <v>0.69529846601537248</v>
      </c>
      <c r="G1249" s="1">
        <v>1</v>
      </c>
      <c r="H1249" s="7" t="s">
        <v>39</v>
      </c>
      <c r="I1249" s="7"/>
      <c r="J1249" s="79"/>
      <c r="K1249" s="79"/>
      <c r="L1249" s="7"/>
    </row>
    <row r="1250" spans="1:12" x14ac:dyDescent="0.25">
      <c r="A1250">
        <f t="shared" si="476"/>
        <v>3</v>
      </c>
      <c r="B1250" s="74">
        <v>1239</v>
      </c>
      <c r="C1250" s="5">
        <v>44713</v>
      </c>
      <c r="D1250" s="12">
        <f t="shared" si="477"/>
        <v>75.116084667400756</v>
      </c>
      <c r="E1250" s="12">
        <f t="shared" si="478"/>
        <v>88.157699352905752</v>
      </c>
      <c r="F1250" s="12">
        <f t="shared" si="479"/>
        <v>0.69532842160844122</v>
      </c>
      <c r="G1250" s="1">
        <v>1</v>
      </c>
      <c r="H1250" s="7" t="s">
        <v>39</v>
      </c>
      <c r="I1250" s="7"/>
      <c r="J1250" s="79"/>
      <c r="K1250" s="79"/>
      <c r="L1250" s="7"/>
    </row>
    <row r="1251" spans="1:12" x14ac:dyDescent="0.25">
      <c r="A1251">
        <f t="shared" si="476"/>
        <v>4</v>
      </c>
      <c r="B1251" s="74">
        <v>1240</v>
      </c>
      <c r="C1251" s="5">
        <v>44714</v>
      </c>
      <c r="D1251" s="12">
        <f t="shared" si="477"/>
        <v>75.119755583291692</v>
      </c>
      <c r="E1251" s="12">
        <f t="shared" si="478"/>
        <v>88.163036666628088</v>
      </c>
      <c r="F1251" s="12">
        <f t="shared" si="479"/>
        <v>0.69535835303402593</v>
      </c>
      <c r="G1251" s="1">
        <v>1</v>
      </c>
      <c r="H1251" s="7" t="s">
        <v>39</v>
      </c>
      <c r="I1251" s="7"/>
      <c r="J1251" s="79"/>
      <c r="K1251" s="79"/>
      <c r="L1251" s="7"/>
    </row>
    <row r="1252" spans="1:12" x14ac:dyDescent="0.25">
      <c r="A1252">
        <f t="shared" si="476"/>
        <v>5</v>
      </c>
      <c r="B1252" s="74">
        <v>1241</v>
      </c>
      <c r="C1252" s="5">
        <v>44715</v>
      </c>
      <c r="D1252" s="12">
        <f t="shared" si="477"/>
        <v>75.123423539959475</v>
      </c>
      <c r="E1252" s="12">
        <f t="shared" si="478"/>
        <v>88.168369677799603</v>
      </c>
      <c r="F1252" s="12">
        <f t="shared" si="479"/>
        <v>0.69538826033109091</v>
      </c>
      <c r="G1252" s="1">
        <v>1</v>
      </c>
      <c r="H1252" s="7" t="s">
        <v>39</v>
      </c>
      <c r="I1252" s="7"/>
      <c r="J1252" s="79"/>
      <c r="K1252" s="79"/>
      <c r="L1252" s="7"/>
    </row>
    <row r="1253" spans="1:12" x14ac:dyDescent="0.25">
      <c r="A1253">
        <f t="shared" si="476"/>
        <v>6</v>
      </c>
      <c r="B1253" s="74">
        <v>1242</v>
      </c>
      <c r="C1253" s="5">
        <v>44716</v>
      </c>
      <c r="D1253" s="12">
        <f t="shared" si="477"/>
        <v>75.127088542171322</v>
      </c>
      <c r="E1253" s="12">
        <f t="shared" si="478"/>
        <v>88.173698393351486</v>
      </c>
      <c r="F1253" s="12">
        <f t="shared" si="479"/>
        <v>0.69541814353850606</v>
      </c>
      <c r="G1253" s="1">
        <v>1</v>
      </c>
      <c r="H1253" s="7" t="s">
        <v>39</v>
      </c>
      <c r="I1253" s="7"/>
      <c r="J1253" s="79"/>
      <c r="K1253" s="79"/>
      <c r="L1253" s="7"/>
    </row>
    <row r="1254" spans="1:12" x14ac:dyDescent="0.25">
      <c r="A1254">
        <f t="shared" si="476"/>
        <v>7</v>
      </c>
      <c r="B1254" s="74">
        <v>1243</v>
      </c>
      <c r="C1254" s="5">
        <v>44717</v>
      </c>
      <c r="D1254" s="12">
        <f t="shared" si="477"/>
        <v>75.130750594682894</v>
      </c>
      <c r="E1254" s="12">
        <f t="shared" si="478"/>
        <v>88.179022820198256</v>
      </c>
      <c r="F1254" s="12">
        <f t="shared" si="479"/>
        <v>0.69544800269504736</v>
      </c>
      <c r="G1254" s="1">
        <v>1</v>
      </c>
      <c r="H1254" s="7" t="s">
        <v>39</v>
      </c>
      <c r="I1254" s="7"/>
      <c r="J1254" s="79"/>
      <c r="K1254" s="79"/>
      <c r="L1254" s="7"/>
    </row>
    <row r="1255" spans="1:12" x14ac:dyDescent="0.25">
      <c r="A1255">
        <f t="shared" si="476"/>
        <v>1</v>
      </c>
      <c r="B1255" s="74">
        <v>1244</v>
      </c>
      <c r="C1255" s="5">
        <v>44718</v>
      </c>
      <c r="D1255" s="12">
        <f t="shared" si="477"/>
        <v>75.134409702238344</v>
      </c>
      <c r="E1255" s="12">
        <f t="shared" si="478"/>
        <v>88.184342965237676</v>
      </c>
      <c r="F1255" s="12">
        <f t="shared" si="479"/>
        <v>0.69547783783939754</v>
      </c>
      <c r="G1255" s="1">
        <v>1</v>
      </c>
      <c r="H1255" s="7" t="s">
        <v>39</v>
      </c>
      <c r="I1255" s="7"/>
      <c r="J1255" s="79"/>
      <c r="K1255" s="79"/>
      <c r="L1255" s="7"/>
    </row>
    <row r="1256" spans="1:12" x14ac:dyDescent="0.25">
      <c r="A1256">
        <f t="shared" si="476"/>
        <v>2</v>
      </c>
      <c r="B1256" s="74">
        <v>1245</v>
      </c>
      <c r="C1256" s="5">
        <v>44719</v>
      </c>
      <c r="D1256" s="12">
        <f t="shared" si="477"/>
        <v>75.138065869570454</v>
      </c>
      <c r="E1256" s="12">
        <f t="shared" si="478"/>
        <v>88.18965883535094</v>
      </c>
      <c r="F1256" s="12">
        <f t="shared" si="479"/>
        <v>0.69550764901014572</v>
      </c>
      <c r="G1256" s="1">
        <v>1</v>
      </c>
      <c r="H1256" s="7" t="s">
        <v>39</v>
      </c>
      <c r="I1256" s="7"/>
      <c r="J1256" s="79"/>
      <c r="K1256" s="79"/>
      <c r="L1256" s="7"/>
    </row>
    <row r="1257" spans="1:12" x14ac:dyDescent="0.25">
      <c r="A1257">
        <f t="shared" si="476"/>
        <v>3</v>
      </c>
      <c r="B1257" s="74">
        <v>1246</v>
      </c>
      <c r="C1257" s="5">
        <v>44720</v>
      </c>
      <c r="D1257" s="12">
        <f t="shared" si="477"/>
        <v>75.141719101400597</v>
      </c>
      <c r="E1257" s="12">
        <f t="shared" si="478"/>
        <v>88.194970437402645</v>
      </c>
      <c r="F1257" s="12">
        <f t="shared" si="479"/>
        <v>0.69553743624578845</v>
      </c>
      <c r="G1257" s="1">
        <v>1</v>
      </c>
      <c r="H1257" s="7" t="s">
        <v>39</v>
      </c>
      <c r="I1257" s="7"/>
      <c r="J1257" s="79"/>
      <c r="K1257" s="79"/>
      <c r="L1257" s="7"/>
    </row>
    <row r="1258" spans="1:12" x14ac:dyDescent="0.25">
      <c r="A1258">
        <f t="shared" si="476"/>
        <v>4</v>
      </c>
      <c r="B1258" s="74">
        <v>1247</v>
      </c>
      <c r="C1258" s="5">
        <v>44721</v>
      </c>
      <c r="D1258" s="12">
        <f t="shared" si="477"/>
        <v>75.145369402438732</v>
      </c>
      <c r="E1258" s="12">
        <f t="shared" si="478"/>
        <v>88.200277778240846</v>
      </c>
      <c r="F1258" s="12">
        <f t="shared" si="479"/>
        <v>0.69556719958472935</v>
      </c>
      <c r="G1258" s="1">
        <v>1</v>
      </c>
      <c r="H1258" s="7" t="s">
        <v>39</v>
      </c>
      <c r="I1258" s="7"/>
      <c r="J1258" s="79"/>
      <c r="K1258" s="79"/>
      <c r="L1258" s="7"/>
    </row>
    <row r="1259" spans="1:12" x14ac:dyDescent="0.25">
      <c r="A1259">
        <f t="shared" si="476"/>
        <v>5</v>
      </c>
      <c r="B1259" s="74">
        <v>1248</v>
      </c>
      <c r="C1259" s="5">
        <v>44722</v>
      </c>
      <c r="D1259" s="12">
        <f t="shared" si="477"/>
        <v>75.149016777383537</v>
      </c>
      <c r="E1259" s="12">
        <f t="shared" si="478"/>
        <v>88.205580864697154</v>
      </c>
      <c r="F1259" s="12">
        <f t="shared" si="479"/>
        <v>0.69559693906527975</v>
      </c>
      <c r="G1259" s="1">
        <v>1</v>
      </c>
      <c r="H1259" s="7" t="s">
        <v>39</v>
      </c>
      <c r="I1259" s="7"/>
      <c r="J1259" s="79"/>
      <c r="K1259" s="79"/>
      <c r="L1259" s="7"/>
    </row>
    <row r="1260" spans="1:12" x14ac:dyDescent="0.25">
      <c r="A1260">
        <f t="shared" si="476"/>
        <v>6</v>
      </c>
      <c r="B1260" s="74">
        <v>1249</v>
      </c>
      <c r="C1260" s="5">
        <v>44723</v>
      </c>
      <c r="D1260" s="12">
        <f t="shared" si="477"/>
        <v>75.152661230922391</v>
      </c>
      <c r="E1260" s="12">
        <f t="shared" si="478"/>
        <v>88.210879703586755</v>
      </c>
      <c r="F1260" s="12">
        <f t="shared" si="479"/>
        <v>0.69562665472565888</v>
      </c>
      <c r="G1260" s="1">
        <v>1</v>
      </c>
      <c r="H1260" s="7" t="s">
        <v>39</v>
      </c>
      <c r="I1260" s="7"/>
      <c r="J1260" s="79"/>
      <c r="K1260" s="79"/>
      <c r="L1260" s="7"/>
    </row>
    <row r="1261" spans="1:12" x14ac:dyDescent="0.25">
      <c r="A1261">
        <f t="shared" si="476"/>
        <v>7</v>
      </c>
      <c r="B1261" s="74">
        <v>1250</v>
      </c>
      <c r="C1261" s="5">
        <v>44724</v>
      </c>
      <c r="D1261" s="12">
        <f t="shared" si="477"/>
        <v>75.156302767731404</v>
      </c>
      <c r="E1261" s="12">
        <f t="shared" si="478"/>
        <v>88.216174301708506</v>
      </c>
      <c r="F1261" s="12">
        <f t="shared" si="479"/>
        <v>0.69565634660399445</v>
      </c>
      <c r="G1261" s="1">
        <v>1</v>
      </c>
      <c r="H1261" s="7" t="s">
        <v>39</v>
      </c>
      <c r="I1261" s="7"/>
      <c r="J1261" s="79"/>
      <c r="K1261" s="79"/>
      <c r="L1261" s="7"/>
    </row>
    <row r="1262" spans="1:12" x14ac:dyDescent="0.25">
      <c r="A1262">
        <f t="shared" si="476"/>
        <v>1</v>
      </c>
      <c r="B1262" s="74">
        <v>1251</v>
      </c>
      <c r="C1262" s="5">
        <v>44725</v>
      </c>
      <c r="D1262" s="12">
        <f t="shared" si="477"/>
        <v>75.159941392475488</v>
      </c>
      <c r="E1262" s="12">
        <f t="shared" si="478"/>
        <v>88.221464665844891</v>
      </c>
      <c r="F1262" s="12">
        <f t="shared" si="479"/>
        <v>0.69568601473832237</v>
      </c>
      <c r="G1262" s="1">
        <v>1</v>
      </c>
      <c r="H1262" s="7" t="s">
        <v>39</v>
      </c>
      <c r="I1262" s="7"/>
      <c r="J1262" s="79"/>
      <c r="K1262" s="79"/>
      <c r="L1262" s="7"/>
    </row>
    <row r="1263" spans="1:12" x14ac:dyDescent="0.25">
      <c r="A1263">
        <f t="shared" si="476"/>
        <v>2</v>
      </c>
      <c r="B1263" s="74">
        <v>1252</v>
      </c>
      <c r="C1263" s="5">
        <v>44726</v>
      </c>
      <c r="D1263" s="12">
        <f t="shared" si="477"/>
        <v>75.163577109808358</v>
      </c>
      <c r="E1263" s="12">
        <f t="shared" si="478"/>
        <v>88.226750802762183</v>
      </c>
      <c r="F1263" s="12">
        <f t="shared" si="479"/>
        <v>0.69571565916658762</v>
      </c>
      <c r="G1263" s="1">
        <v>1</v>
      </c>
      <c r="H1263" s="7" t="s">
        <v>39</v>
      </c>
      <c r="I1263" s="7"/>
      <c r="J1263" s="79"/>
      <c r="K1263" s="79"/>
      <c r="L1263" s="7"/>
    </row>
    <row r="1264" spans="1:12" x14ac:dyDescent="0.25">
      <c r="A1264">
        <f t="shared" si="476"/>
        <v>3</v>
      </c>
      <c r="B1264" s="74">
        <v>1253</v>
      </c>
      <c r="C1264" s="5">
        <v>44727</v>
      </c>
      <c r="D1264" s="12">
        <f t="shared" si="477"/>
        <v>75.1672099243726</v>
      </c>
      <c r="E1264" s="12">
        <f t="shared" si="478"/>
        <v>88.232032719210423</v>
      </c>
      <c r="F1264" s="12">
        <f t="shared" si="479"/>
        <v>0.69574527992664414</v>
      </c>
      <c r="G1264" s="1">
        <v>1</v>
      </c>
      <c r="H1264" s="7" t="s">
        <v>39</v>
      </c>
      <c r="I1264" s="7"/>
      <c r="J1264" s="79"/>
      <c r="K1264" s="79"/>
      <c r="L1264" s="7"/>
    </row>
    <row r="1265" spans="1:12" x14ac:dyDescent="0.25">
      <c r="A1265">
        <f t="shared" si="476"/>
        <v>4</v>
      </c>
      <c r="B1265" s="74">
        <v>1254</v>
      </c>
      <c r="C1265" s="5">
        <v>44728</v>
      </c>
      <c r="D1265" s="12">
        <f t="shared" si="477"/>
        <v>75.170839840799658</v>
      </c>
      <c r="E1265" s="12">
        <f t="shared" si="478"/>
        <v>88.237310421923524</v>
      </c>
      <c r="F1265" s="12">
        <f t="shared" si="479"/>
        <v>0.69577487705625529</v>
      </c>
      <c r="G1265" s="1">
        <v>1</v>
      </c>
      <c r="H1265" s="7" t="s">
        <v>39</v>
      </c>
      <c r="I1265" s="7"/>
      <c r="J1265" s="79"/>
      <c r="K1265" s="79"/>
      <c r="L1265" s="7"/>
    </row>
    <row r="1266" spans="1:12" x14ac:dyDescent="0.25">
      <c r="A1266">
        <f t="shared" si="476"/>
        <v>5</v>
      </c>
      <c r="B1266" s="74">
        <v>1255</v>
      </c>
      <c r="C1266" s="5">
        <v>44729</v>
      </c>
      <c r="D1266" s="12">
        <f t="shared" si="477"/>
        <v>75.174466863709924</v>
      </c>
      <c r="E1266" s="12">
        <f t="shared" si="478"/>
        <v>88.242583917619257</v>
      </c>
      <c r="F1266" s="12">
        <f t="shared" si="479"/>
        <v>0.69580445059309426</v>
      </c>
      <c r="G1266" s="1">
        <v>1</v>
      </c>
      <c r="H1266" s="7" t="s">
        <v>39</v>
      </c>
      <c r="I1266" s="7"/>
      <c r="J1266" s="79"/>
      <c r="K1266" s="79"/>
      <c r="L1266" s="7"/>
    </row>
    <row r="1267" spans="1:12" x14ac:dyDescent="0.25">
      <c r="A1267">
        <f t="shared" si="476"/>
        <v>6</v>
      </c>
      <c r="B1267" s="74">
        <v>1256</v>
      </c>
      <c r="C1267" s="5">
        <v>44730</v>
      </c>
      <c r="D1267" s="12">
        <f t="shared" si="477"/>
        <v>75.178090997712758</v>
      </c>
      <c r="E1267" s="12">
        <f t="shared" si="478"/>
        <v>88.247853212999388</v>
      </c>
      <c r="F1267" s="12">
        <f t="shared" si="479"/>
        <v>0.69583400057474409</v>
      </c>
      <c r="G1267" s="1">
        <v>1</v>
      </c>
      <c r="H1267" s="7" t="s">
        <v>39</v>
      </c>
      <c r="I1267" s="7"/>
      <c r="J1267" s="79"/>
      <c r="K1267" s="79"/>
      <c r="L1267" s="7"/>
    </row>
    <row r="1268" spans="1:12" x14ac:dyDescent="0.25">
      <c r="A1268">
        <f t="shared" si="476"/>
        <v>7</v>
      </c>
      <c r="B1268" s="74">
        <v>1257</v>
      </c>
      <c r="C1268" s="5">
        <v>44731</v>
      </c>
      <c r="D1268" s="12">
        <f t="shared" si="477"/>
        <v>75.18171224740648</v>
      </c>
      <c r="E1268" s="12">
        <f t="shared" si="478"/>
        <v>88.253118314749628</v>
      </c>
      <c r="F1268" s="12">
        <f t="shared" si="479"/>
        <v>0.69586352703869814</v>
      </c>
      <c r="G1268" s="1">
        <v>1</v>
      </c>
      <c r="H1268" s="7" t="s">
        <v>39</v>
      </c>
      <c r="I1268" s="7"/>
      <c r="J1268" s="79"/>
      <c r="K1268" s="79"/>
      <c r="L1268" s="7"/>
    </row>
    <row r="1269" spans="1:12" x14ac:dyDescent="0.25">
      <c r="A1269">
        <f t="shared" si="476"/>
        <v>1</v>
      </c>
      <c r="B1269" s="74">
        <v>1258</v>
      </c>
      <c r="C1269" s="5">
        <v>44732</v>
      </c>
      <c r="D1269" s="12">
        <f t="shared" si="477"/>
        <v>75.185330617378469</v>
      </c>
      <c r="E1269" s="12">
        <f t="shared" si="478"/>
        <v>88.258379229539798</v>
      </c>
      <c r="F1269" s="12">
        <f t="shared" si="479"/>
        <v>0.69589303002236025</v>
      </c>
      <c r="G1269" s="1">
        <v>1</v>
      </c>
      <c r="H1269" s="7" t="s">
        <v>39</v>
      </c>
      <c r="I1269" s="7"/>
      <c r="J1269" s="79"/>
      <c r="K1269" s="79"/>
      <c r="L1269" s="7"/>
    </row>
    <row r="1270" spans="1:12" x14ac:dyDescent="0.25">
      <c r="A1270">
        <f t="shared" si="476"/>
        <v>2</v>
      </c>
      <c r="B1270" s="74">
        <v>1259</v>
      </c>
      <c r="C1270" s="5">
        <v>44733</v>
      </c>
      <c r="D1270" s="12">
        <f t="shared" si="477"/>
        <v>75.188946112205173</v>
      </c>
      <c r="E1270" s="12">
        <f t="shared" si="478"/>
        <v>88.263635964023777</v>
      </c>
      <c r="F1270" s="12">
        <f t="shared" si="479"/>
        <v>0.69592250956304524</v>
      </c>
      <c r="G1270" s="1">
        <v>1</v>
      </c>
      <c r="H1270" s="7" t="s">
        <v>39</v>
      </c>
      <c r="I1270" s="7"/>
      <c r="J1270" s="79"/>
      <c r="K1270" s="79"/>
      <c r="L1270" s="7"/>
    </row>
    <row r="1271" spans="1:12" x14ac:dyDescent="0.25">
      <c r="A1271">
        <f t="shared" si="476"/>
        <v>3</v>
      </c>
      <c r="B1271" s="74">
        <v>1260</v>
      </c>
      <c r="C1271" s="5">
        <v>44734</v>
      </c>
      <c r="D1271" s="12">
        <f t="shared" si="477"/>
        <v>75.192558736452128</v>
      </c>
      <c r="E1271" s="12">
        <f t="shared" si="478"/>
        <v>88.26888852483961</v>
      </c>
      <c r="F1271" s="12">
        <f t="shared" si="479"/>
        <v>0.6959519656979789</v>
      </c>
      <c r="G1271" s="1">
        <v>1</v>
      </c>
      <c r="H1271" s="7" t="s">
        <v>39</v>
      </c>
      <c r="I1271" s="7"/>
      <c r="J1271" s="79"/>
      <c r="K1271" s="79"/>
      <c r="L1271" s="7"/>
    </row>
    <row r="1272" spans="1:12" x14ac:dyDescent="0.25">
      <c r="A1272">
        <f t="shared" si="476"/>
        <v>4</v>
      </c>
      <c r="B1272" s="74">
        <v>1261</v>
      </c>
      <c r="C1272" s="5">
        <v>44735</v>
      </c>
      <c r="D1272" s="12">
        <f t="shared" si="477"/>
        <v>75.196168494673984</v>
      </c>
      <c r="E1272" s="12">
        <f t="shared" si="478"/>
        <v>88.274136918609514</v>
      </c>
      <c r="F1272" s="12">
        <f t="shared" si="479"/>
        <v>0.69598139846429852</v>
      </c>
      <c r="G1272" s="1">
        <v>1</v>
      </c>
      <c r="H1272" s="7" t="s">
        <v>39</v>
      </c>
      <c r="I1272" s="7"/>
      <c r="J1272" s="79"/>
      <c r="K1272" s="79"/>
      <c r="L1272" s="7"/>
    </row>
    <row r="1273" spans="1:12" x14ac:dyDescent="0.25">
      <c r="A1273">
        <f t="shared" si="476"/>
        <v>5</v>
      </c>
      <c r="B1273" s="74">
        <v>1262</v>
      </c>
      <c r="C1273" s="5">
        <v>44736</v>
      </c>
      <c r="D1273" s="12">
        <f t="shared" si="477"/>
        <v>75.199775391414576</v>
      </c>
      <c r="E1273" s="12">
        <f t="shared" si="478"/>
        <v>88.279381151940015</v>
      </c>
      <c r="F1273" s="12">
        <f t="shared" si="479"/>
        <v>0.69601080789905301</v>
      </c>
      <c r="G1273" s="1">
        <v>1</v>
      </c>
      <c r="H1273" s="7" t="s">
        <v>39</v>
      </c>
      <c r="I1273" s="7"/>
      <c r="J1273" s="79"/>
      <c r="K1273" s="79"/>
      <c r="L1273" s="7"/>
    </row>
    <row r="1274" spans="1:12" x14ac:dyDescent="0.25">
      <c r="A1274">
        <f t="shared" si="476"/>
        <v>6</v>
      </c>
      <c r="B1274" s="74">
        <v>1263</v>
      </c>
      <c r="C1274" s="5">
        <v>44737</v>
      </c>
      <c r="D1274" s="12">
        <f t="shared" si="477"/>
        <v>75.203379431206969</v>
      </c>
      <c r="E1274" s="12">
        <f t="shared" si="478"/>
        <v>88.284621231421909</v>
      </c>
      <c r="F1274" s="12">
        <f t="shared" si="479"/>
        <v>0.69604019403920314</v>
      </c>
      <c r="G1274" s="1">
        <v>1</v>
      </c>
      <c r="H1274" s="7" t="s">
        <v>39</v>
      </c>
      <c r="I1274" s="7"/>
      <c r="J1274" s="79"/>
      <c r="K1274" s="79"/>
      <c r="L1274" s="7"/>
    </row>
    <row r="1275" spans="1:12" x14ac:dyDescent="0.25">
      <c r="A1275">
        <f t="shared" si="476"/>
        <v>7</v>
      </c>
      <c r="B1275" s="74">
        <v>1264</v>
      </c>
      <c r="C1275" s="5">
        <v>44738</v>
      </c>
      <c r="D1275" s="12">
        <f t="shared" si="477"/>
        <v>75.206980618573425</v>
      </c>
      <c r="E1275" s="12">
        <f t="shared" si="478"/>
        <v>88.28985716363033</v>
      </c>
      <c r="F1275" s="12">
        <f t="shared" si="479"/>
        <v>0.69606955692162242</v>
      </c>
      <c r="G1275" s="1">
        <v>1</v>
      </c>
      <c r="H1275" s="7" t="s">
        <v>39</v>
      </c>
      <c r="I1275" s="7"/>
      <c r="J1275" s="79"/>
      <c r="K1275" s="79"/>
      <c r="L1275" s="7"/>
    </row>
    <row r="1276" spans="1:12" x14ac:dyDescent="0.25">
      <c r="A1276">
        <f t="shared" si="476"/>
        <v>1</v>
      </c>
      <c r="B1276" s="74">
        <v>1265</v>
      </c>
      <c r="C1276" s="5">
        <v>44739</v>
      </c>
      <c r="D1276" s="12">
        <f t="shared" si="477"/>
        <v>75.210578958025479</v>
      </c>
      <c r="E1276" s="12">
        <f t="shared" si="478"/>
        <v>88.295088955124811</v>
      </c>
      <c r="F1276" s="12">
        <f t="shared" si="479"/>
        <v>0.69609889658309609</v>
      </c>
      <c r="G1276" s="1">
        <v>1</v>
      </c>
      <c r="H1276" s="7" t="s">
        <v>39</v>
      </c>
      <c r="I1276" s="7"/>
      <c r="J1276" s="79"/>
      <c r="K1276" s="79"/>
      <c r="L1276" s="7"/>
    </row>
    <row r="1277" spans="1:12" x14ac:dyDescent="0.25">
      <c r="A1277">
        <f t="shared" si="476"/>
        <v>2</v>
      </c>
      <c r="B1277" s="74">
        <v>1266</v>
      </c>
      <c r="C1277" s="5">
        <v>44740</v>
      </c>
      <c r="D1277" s="12">
        <f t="shared" si="477"/>
        <v>75.214174454064022</v>
      </c>
      <c r="E1277" s="12">
        <f t="shared" si="478"/>
        <v>88.300316612449379</v>
      </c>
      <c r="F1277" s="12">
        <f t="shared" si="479"/>
        <v>0.69612821306032291</v>
      </c>
      <c r="G1277" s="1">
        <v>1</v>
      </c>
      <c r="H1277" s="7" t="s">
        <v>39</v>
      </c>
      <c r="I1277" s="7"/>
      <c r="J1277" s="79"/>
      <c r="K1277" s="79"/>
      <c r="L1277" s="7"/>
    </row>
    <row r="1278" spans="1:12" x14ac:dyDescent="0.25">
      <c r="A1278">
        <f t="shared" si="476"/>
        <v>3</v>
      </c>
      <c r="B1278" s="74">
        <v>1267</v>
      </c>
      <c r="C1278" s="5">
        <v>44741</v>
      </c>
      <c r="D1278" s="12">
        <f t="shared" si="477"/>
        <v>75.217767111179214</v>
      </c>
      <c r="E1278" s="12">
        <f t="shared" si="478"/>
        <v>88.305540142132514</v>
      </c>
      <c r="F1278" s="12">
        <f t="shared" si="479"/>
        <v>0.69615750638991425</v>
      </c>
      <c r="G1278" s="1">
        <v>1</v>
      </c>
      <c r="H1278" s="7" t="s">
        <v>39</v>
      </c>
      <c r="I1278" s="7"/>
      <c r="J1278" s="79"/>
      <c r="K1278" s="79"/>
      <c r="L1278" s="7"/>
    </row>
    <row r="1279" spans="1:12" x14ac:dyDescent="0.25">
      <c r="A1279">
        <f t="shared" si="476"/>
        <v>4</v>
      </c>
      <c r="B1279" s="74">
        <v>1268</v>
      </c>
      <c r="C1279" s="5">
        <v>44742</v>
      </c>
      <c r="D1279" s="12">
        <f t="shared" si="477"/>
        <v>75.221356933850629</v>
      </c>
      <c r="E1279" s="12">
        <f t="shared" si="478"/>
        <v>88.31075955068728</v>
      </c>
      <c r="F1279" s="12">
        <f t="shared" si="479"/>
        <v>0.69618677660839512</v>
      </c>
      <c r="G1279" s="1">
        <v>1</v>
      </c>
      <c r="H1279" s="7" t="s">
        <v>39</v>
      </c>
      <c r="I1279" s="7"/>
      <c r="J1279" s="79"/>
      <c r="K1279" s="79"/>
      <c r="L1279" s="7"/>
    </row>
    <row r="1280" spans="1:12" x14ac:dyDescent="0.25">
      <c r="A1280">
        <f t="shared" si="476"/>
        <v>5</v>
      </c>
      <c r="B1280" s="74">
        <v>1269</v>
      </c>
      <c r="C1280" s="5">
        <v>44743</v>
      </c>
      <c r="D1280" s="12">
        <f t="shared" si="477"/>
        <v>75.22494392654724</v>
      </c>
      <c r="E1280" s="12">
        <f t="shared" si="478"/>
        <v>88.315974844611304</v>
      </c>
      <c r="F1280" s="12">
        <f t="shared" si="479"/>
        <v>0.69621602375220371</v>
      </c>
      <c r="G1280" s="1">
        <v>1</v>
      </c>
      <c r="H1280" s="7" t="s">
        <v>39</v>
      </c>
      <c r="I1280" s="7"/>
      <c r="J1280" s="79"/>
      <c r="K1280" s="79"/>
      <c r="L1280" s="7"/>
    </row>
    <row r="1281" spans="1:12" x14ac:dyDescent="0.25">
      <c r="A1281">
        <f t="shared" si="476"/>
        <v>6</v>
      </c>
      <c r="B1281" s="74">
        <v>1270</v>
      </c>
      <c r="C1281" s="5">
        <v>44744</v>
      </c>
      <c r="D1281" s="12">
        <f t="shared" si="477"/>
        <v>75.228528093727448</v>
      </c>
      <c r="E1281" s="12">
        <f t="shared" si="478"/>
        <v>88.321186030386855</v>
      </c>
      <c r="F1281" s="12">
        <f t="shared" si="479"/>
        <v>0.69624524785769282</v>
      </c>
      <c r="G1281" s="1">
        <v>1</v>
      </c>
      <c r="H1281" s="7" t="s">
        <v>39</v>
      </c>
      <c r="I1281" s="7"/>
      <c r="J1281" s="79"/>
      <c r="K1281" s="79"/>
      <c r="L1281" s="7"/>
    </row>
    <row r="1282" spans="1:12" x14ac:dyDescent="0.25">
      <c r="A1282">
        <f t="shared" si="476"/>
        <v>7</v>
      </c>
      <c r="B1282" s="74">
        <v>1271</v>
      </c>
      <c r="C1282" s="5">
        <v>44745</v>
      </c>
      <c r="D1282" s="12">
        <f t="shared" si="477"/>
        <v>75.232109439839135</v>
      </c>
      <c r="E1282" s="12">
        <f t="shared" si="478"/>
        <v>88.32639311448095</v>
      </c>
      <c r="F1282" s="12">
        <f t="shared" si="479"/>
        <v>0.69627444896112878</v>
      </c>
      <c r="G1282" s="1">
        <v>1</v>
      </c>
      <c r="H1282" s="7" t="s">
        <v>39</v>
      </c>
      <c r="I1282" s="7"/>
      <c r="J1282" s="79"/>
      <c r="K1282" s="79"/>
      <c r="L1282" s="7"/>
    </row>
    <row r="1283" spans="1:12" x14ac:dyDescent="0.25">
      <c r="A1283">
        <f t="shared" si="476"/>
        <v>1</v>
      </c>
      <c r="B1283" s="74">
        <v>1272</v>
      </c>
      <c r="C1283" s="5">
        <v>44746</v>
      </c>
      <c r="D1283" s="12">
        <f t="shared" si="477"/>
        <v>75.235687969319699</v>
      </c>
      <c r="E1283" s="12">
        <f t="shared" si="478"/>
        <v>88.331596103345277</v>
      </c>
      <c r="F1283" s="12">
        <f t="shared" si="479"/>
        <v>0.69630362709869242</v>
      </c>
      <c r="G1283" s="1">
        <v>1</v>
      </c>
      <c r="H1283" s="7" t="s">
        <v>39</v>
      </c>
      <c r="I1283" s="7"/>
      <c r="J1283" s="79"/>
      <c r="K1283" s="79"/>
      <c r="L1283" s="7"/>
    </row>
    <row r="1284" spans="1:12" x14ac:dyDescent="0.25">
      <c r="A1284">
        <f t="shared" si="476"/>
        <v>2</v>
      </c>
      <c r="B1284" s="74">
        <v>1273</v>
      </c>
      <c r="C1284" s="5">
        <v>44747</v>
      </c>
      <c r="D1284" s="12">
        <f t="shared" si="477"/>
        <v>75.239263686596047</v>
      </c>
      <c r="E1284" s="12">
        <f t="shared" si="478"/>
        <v>88.33679500341637</v>
      </c>
      <c r="F1284" s="12">
        <f t="shared" si="479"/>
        <v>0.69633278230647977</v>
      </c>
      <c r="G1284" s="1">
        <v>1</v>
      </c>
      <c r="H1284" s="7" t="s">
        <v>39</v>
      </c>
      <c r="I1284" s="7"/>
      <c r="J1284" s="79"/>
      <c r="K1284" s="79"/>
      <c r="L1284" s="7"/>
    </row>
    <row r="1285" spans="1:12" x14ac:dyDescent="0.25">
      <c r="A1285">
        <f t="shared" si="476"/>
        <v>3</v>
      </c>
      <c r="B1285" s="74">
        <v>1274</v>
      </c>
      <c r="C1285" s="5">
        <v>44748</v>
      </c>
      <c r="D1285" s="12">
        <f t="shared" si="477"/>
        <v>75.242836596084715</v>
      </c>
      <c r="E1285" s="12">
        <f t="shared" si="478"/>
        <v>88.341989821115575</v>
      </c>
      <c r="F1285" s="12">
        <f t="shared" si="479"/>
        <v>0.69636191462050123</v>
      </c>
      <c r="G1285" s="1">
        <v>1</v>
      </c>
      <c r="H1285" s="7" t="s">
        <v>39</v>
      </c>
      <c r="I1285" s="7"/>
      <c r="J1285" s="79"/>
      <c r="K1285" s="79"/>
      <c r="L1285" s="7"/>
    </row>
    <row r="1286" spans="1:12" x14ac:dyDescent="0.25">
      <c r="A1286">
        <f t="shared" ref="A1286:A1349" si="480">WEEKDAY(C1286,2)</f>
        <v>4</v>
      </c>
      <c r="B1286" s="74">
        <v>1275</v>
      </c>
      <c r="C1286" s="5">
        <v>44749</v>
      </c>
      <c r="D1286" s="12">
        <f t="shared" si="477"/>
        <v>75.246406702191749</v>
      </c>
      <c r="E1286" s="12">
        <f t="shared" si="478"/>
        <v>88.347180562849104</v>
      </c>
      <c r="F1286" s="12">
        <f t="shared" si="479"/>
        <v>0.69639102407668274</v>
      </c>
      <c r="G1286" s="1">
        <v>1</v>
      </c>
      <c r="H1286" s="7" t="s">
        <v>39</v>
      </c>
      <c r="I1286" s="7"/>
      <c r="J1286" s="79"/>
      <c r="K1286" s="79"/>
      <c r="L1286" s="7"/>
    </row>
    <row r="1287" spans="1:12" x14ac:dyDescent="0.25">
      <c r="A1287">
        <f t="shared" si="480"/>
        <v>5</v>
      </c>
      <c r="B1287" s="74">
        <v>1276</v>
      </c>
      <c r="C1287" s="5">
        <v>44750</v>
      </c>
      <c r="D1287" s="12">
        <f t="shared" ref="D1287:D1350" si="481" xml:space="preserve"> 4.5501*LN(B1287) + 42.71</f>
        <v>75.249974009312936</v>
      </c>
      <c r="E1287" s="12">
        <f t="shared" ref="E1287:E1350" si="482" xml:space="preserve"> 6.6156*LN(B1287) + 41.041</f>
        <v>88.35236723500816</v>
      </c>
      <c r="F1287" s="12">
        <f t="shared" ref="F1287:F1350" si="483">0.0371*LN(B1287) + 0.4311</f>
        <v>0.69642011071086563</v>
      </c>
      <c r="G1287" s="1">
        <v>1</v>
      </c>
      <c r="H1287" s="7" t="s">
        <v>39</v>
      </c>
      <c r="I1287" s="7"/>
      <c r="J1287" s="79"/>
      <c r="K1287" s="79"/>
      <c r="L1287" s="7"/>
    </row>
    <row r="1288" spans="1:12" x14ac:dyDescent="0.25">
      <c r="A1288">
        <f t="shared" si="480"/>
        <v>6</v>
      </c>
      <c r="B1288" s="74">
        <v>1277</v>
      </c>
      <c r="C1288" s="5">
        <v>44751</v>
      </c>
      <c r="D1288" s="12">
        <f t="shared" si="481"/>
        <v>75.253538521833661</v>
      </c>
      <c r="E1288" s="12">
        <f t="shared" si="482"/>
        <v>88.357549843968854</v>
      </c>
      <c r="F1288" s="12">
        <f t="shared" si="483"/>
        <v>0.69644917455880728</v>
      </c>
      <c r="G1288" s="1">
        <v>1</v>
      </c>
      <c r="H1288" s="7" t="s">
        <v>39</v>
      </c>
      <c r="I1288" s="7"/>
      <c r="J1288" s="79"/>
      <c r="K1288" s="79"/>
      <c r="L1288" s="7"/>
    </row>
    <row r="1289" spans="1:12" x14ac:dyDescent="0.25">
      <c r="A1289">
        <f t="shared" si="480"/>
        <v>7</v>
      </c>
      <c r="B1289" s="74">
        <v>1278</v>
      </c>
      <c r="C1289" s="5">
        <v>44752</v>
      </c>
      <c r="D1289" s="12">
        <f t="shared" si="481"/>
        <v>75.25710024412902</v>
      </c>
      <c r="E1289" s="12">
        <f t="shared" si="482"/>
        <v>88.362728396092393</v>
      </c>
      <c r="F1289" s="12">
        <f t="shared" si="483"/>
        <v>0.69647821565618051</v>
      </c>
      <c r="G1289" s="1">
        <v>1</v>
      </c>
      <c r="H1289" s="7" t="s">
        <v>39</v>
      </c>
      <c r="I1289" s="7"/>
      <c r="J1289" s="79"/>
      <c r="K1289" s="79"/>
      <c r="L1289" s="7"/>
    </row>
    <row r="1290" spans="1:12" x14ac:dyDescent="0.25">
      <c r="A1290">
        <f t="shared" si="480"/>
        <v>1</v>
      </c>
      <c r="B1290" s="74">
        <v>1279</v>
      </c>
      <c r="C1290" s="5">
        <v>44753</v>
      </c>
      <c r="D1290" s="12">
        <f t="shared" si="481"/>
        <v>75.260659180563891</v>
      </c>
      <c r="E1290" s="12">
        <f t="shared" si="482"/>
        <v>88.367902897724989</v>
      </c>
      <c r="F1290" s="12">
        <f t="shared" si="483"/>
        <v>0.69650723403857506</v>
      </c>
      <c r="G1290" s="1">
        <v>1</v>
      </c>
      <c r="H1290" s="7" t="s">
        <v>39</v>
      </c>
      <c r="I1290" s="7"/>
      <c r="J1290" s="79"/>
      <c r="K1290" s="79"/>
      <c r="L1290" s="7"/>
    </row>
    <row r="1291" spans="1:12" x14ac:dyDescent="0.25">
      <c r="A1291">
        <f t="shared" si="480"/>
        <v>2</v>
      </c>
      <c r="B1291" s="74">
        <v>1280</v>
      </c>
      <c r="C1291" s="5">
        <v>44754</v>
      </c>
      <c r="D1291" s="12">
        <f t="shared" si="481"/>
        <v>75.26421533549285</v>
      </c>
      <c r="E1291" s="12">
        <f t="shared" si="482"/>
        <v>88.373073355198017</v>
      </c>
      <c r="F1291" s="12">
        <f t="shared" si="483"/>
        <v>0.69653622974149687</v>
      </c>
      <c r="G1291" s="1">
        <v>1</v>
      </c>
      <c r="H1291" s="7" t="s">
        <v>39</v>
      </c>
      <c r="I1291" s="7"/>
      <c r="J1291" s="79"/>
      <c r="K1291" s="79"/>
      <c r="L1291" s="7"/>
    </row>
    <row r="1292" spans="1:12" x14ac:dyDescent="0.25">
      <c r="A1292">
        <f t="shared" si="480"/>
        <v>3</v>
      </c>
      <c r="B1292" s="74">
        <v>1281</v>
      </c>
      <c r="C1292" s="5">
        <v>44755</v>
      </c>
      <c r="D1292" s="12">
        <f t="shared" si="481"/>
        <v>75.267768713260324</v>
      </c>
      <c r="E1292" s="12">
        <f t="shared" si="482"/>
        <v>88.378239774828018</v>
      </c>
      <c r="F1292" s="12">
        <f t="shared" si="483"/>
        <v>0.69656520280036882</v>
      </c>
      <c r="G1292" s="1">
        <v>1</v>
      </c>
      <c r="H1292" s="7" t="s">
        <v>39</v>
      </c>
      <c r="I1292" s="7"/>
      <c r="J1292" s="79"/>
      <c r="K1292" s="79"/>
      <c r="L1292" s="7"/>
    </row>
    <row r="1293" spans="1:12" x14ac:dyDescent="0.25">
      <c r="A1293">
        <f t="shared" si="480"/>
        <v>4</v>
      </c>
      <c r="B1293" s="74">
        <v>1282</v>
      </c>
      <c r="C1293" s="5">
        <v>44756</v>
      </c>
      <c r="D1293" s="12">
        <f t="shared" si="481"/>
        <v>75.27131931820054</v>
      </c>
      <c r="E1293" s="12">
        <f t="shared" si="482"/>
        <v>88.383402162916752</v>
      </c>
      <c r="F1293" s="12">
        <f t="shared" si="483"/>
        <v>0.69659415325053087</v>
      </c>
      <c r="G1293" s="1">
        <v>1</v>
      </c>
      <c r="H1293" s="7" t="s">
        <v>39</v>
      </c>
      <c r="I1293" s="7"/>
      <c r="J1293" s="79"/>
      <c r="K1293" s="79"/>
      <c r="L1293" s="7"/>
    </row>
    <row r="1294" spans="1:12" x14ac:dyDescent="0.25">
      <c r="A1294">
        <f t="shared" si="480"/>
        <v>5</v>
      </c>
      <c r="B1294" s="74">
        <v>1283</v>
      </c>
      <c r="C1294" s="5">
        <v>44757</v>
      </c>
      <c r="D1294" s="12">
        <f t="shared" si="481"/>
        <v>75.274867154637604</v>
      </c>
      <c r="E1294" s="12">
        <f t="shared" si="482"/>
        <v>88.388560525751203</v>
      </c>
      <c r="F1294" s="12">
        <f t="shared" si="483"/>
        <v>0.69662308112724003</v>
      </c>
      <c r="G1294" s="1">
        <v>1</v>
      </c>
      <c r="H1294" s="7" t="s">
        <v>39</v>
      </c>
      <c r="I1294" s="7"/>
      <c r="J1294" s="79"/>
      <c r="K1294" s="79"/>
      <c r="L1294" s="7"/>
    </row>
    <row r="1295" spans="1:12" x14ac:dyDescent="0.25">
      <c r="A1295">
        <f t="shared" si="480"/>
        <v>6</v>
      </c>
      <c r="B1295" s="74">
        <v>1284</v>
      </c>
      <c r="C1295" s="5">
        <v>44758</v>
      </c>
      <c r="D1295" s="12">
        <f t="shared" si="481"/>
        <v>75.278412226885507</v>
      </c>
      <c r="E1295" s="12">
        <f t="shared" si="482"/>
        <v>88.393714869603684</v>
      </c>
      <c r="F1295" s="12">
        <f t="shared" si="483"/>
        <v>0.6966519864656715</v>
      </c>
      <c r="G1295" s="1">
        <v>1</v>
      </c>
      <c r="H1295" s="7" t="s">
        <v>39</v>
      </c>
      <c r="I1295" s="7"/>
      <c r="J1295" s="79"/>
      <c r="K1295" s="79"/>
      <c r="L1295" s="7"/>
    </row>
    <row r="1296" spans="1:12" x14ac:dyDescent="0.25">
      <c r="A1296">
        <f t="shared" si="480"/>
        <v>7</v>
      </c>
      <c r="B1296" s="74">
        <v>1285</v>
      </c>
      <c r="C1296" s="5">
        <v>44759</v>
      </c>
      <c r="D1296" s="12">
        <f t="shared" si="481"/>
        <v>75.281954539248147</v>
      </c>
      <c r="E1296" s="12">
        <f t="shared" si="482"/>
        <v>88.398865200731848</v>
      </c>
      <c r="F1296" s="12">
        <f t="shared" si="483"/>
        <v>0.69668086930091777</v>
      </c>
      <c r="G1296" s="1">
        <v>1</v>
      </c>
      <c r="H1296" s="7" t="s">
        <v>39</v>
      </c>
      <c r="I1296" s="7"/>
      <c r="J1296" s="79"/>
      <c r="K1296" s="79"/>
      <c r="L1296" s="7"/>
    </row>
    <row r="1297" spans="1:12" x14ac:dyDescent="0.25">
      <c r="A1297">
        <f t="shared" si="480"/>
        <v>1</v>
      </c>
      <c r="B1297" s="74">
        <v>1286</v>
      </c>
      <c r="C1297" s="5">
        <v>44760</v>
      </c>
      <c r="D1297" s="12">
        <f t="shared" si="481"/>
        <v>75.285494096019391</v>
      </c>
      <c r="E1297" s="12">
        <f t="shared" si="482"/>
        <v>88.404011525378763</v>
      </c>
      <c r="F1297" s="12">
        <f t="shared" si="483"/>
        <v>0.69670972966798961</v>
      </c>
      <c r="G1297" s="1">
        <v>1</v>
      </c>
      <c r="H1297" s="7" t="s">
        <v>39</v>
      </c>
      <c r="I1297" s="7"/>
      <c r="J1297" s="79"/>
      <c r="K1297" s="79"/>
      <c r="L1297" s="7"/>
    </row>
    <row r="1298" spans="1:12" x14ac:dyDescent="0.25">
      <c r="A1298">
        <f t="shared" si="480"/>
        <v>2</v>
      </c>
      <c r="B1298" s="74">
        <v>1287</v>
      </c>
      <c r="C1298" s="5">
        <v>44761</v>
      </c>
      <c r="D1298" s="12">
        <f t="shared" si="481"/>
        <v>75.28903090148313</v>
      </c>
      <c r="E1298" s="12">
        <f t="shared" si="482"/>
        <v>88.409153849772935</v>
      </c>
      <c r="F1298" s="12">
        <f t="shared" si="483"/>
        <v>0.69673856760181629</v>
      </c>
      <c r="G1298" s="1">
        <v>1</v>
      </c>
      <c r="H1298" s="7" t="s">
        <v>39</v>
      </c>
      <c r="I1298" s="7"/>
      <c r="J1298" s="79"/>
      <c r="K1298" s="79"/>
      <c r="L1298" s="7"/>
    </row>
    <row r="1299" spans="1:12" x14ac:dyDescent="0.25">
      <c r="A1299">
        <f t="shared" si="480"/>
        <v>3</v>
      </c>
      <c r="B1299" s="74">
        <v>1288</v>
      </c>
      <c r="C1299" s="5">
        <v>44762</v>
      </c>
      <c r="D1299" s="12">
        <f t="shared" si="481"/>
        <v>75.292564959913221</v>
      </c>
      <c r="E1299" s="12">
        <f t="shared" si="482"/>
        <v>88.414292180128342</v>
      </c>
      <c r="F1299" s="12">
        <f t="shared" si="483"/>
        <v>0.69676738313724551</v>
      </c>
      <c r="G1299" s="1">
        <v>1</v>
      </c>
      <c r="H1299" s="7" t="s">
        <v>39</v>
      </c>
      <c r="I1299" s="7"/>
      <c r="J1299" s="79"/>
      <c r="K1299" s="79"/>
      <c r="L1299" s="7"/>
    </row>
    <row r="1300" spans="1:12" x14ac:dyDescent="0.25">
      <c r="A1300">
        <f t="shared" si="480"/>
        <v>4</v>
      </c>
      <c r="B1300" s="74">
        <v>1289</v>
      </c>
      <c r="C1300" s="5">
        <v>44763</v>
      </c>
      <c r="D1300" s="12">
        <f t="shared" si="481"/>
        <v>75.296096275573603</v>
      </c>
      <c r="E1300" s="12">
        <f t="shared" si="482"/>
        <v>88.419426522644471</v>
      </c>
      <c r="F1300" s="12">
        <f t="shared" si="483"/>
        <v>0.69679617630904378</v>
      </c>
      <c r="G1300" s="1">
        <v>1</v>
      </c>
      <c r="H1300" s="7" t="s">
        <v>39</v>
      </c>
      <c r="I1300" s="7"/>
      <c r="J1300" s="79"/>
      <c r="K1300" s="79"/>
      <c r="L1300" s="7"/>
    </row>
    <row r="1301" spans="1:12" x14ac:dyDescent="0.25">
      <c r="A1301">
        <f t="shared" si="480"/>
        <v>5</v>
      </c>
      <c r="B1301" s="74">
        <v>1290</v>
      </c>
      <c r="C1301" s="5">
        <v>44764</v>
      </c>
      <c r="D1301" s="12">
        <f t="shared" si="481"/>
        <v>75.299624852718253</v>
      </c>
      <c r="E1301" s="12">
        <f t="shared" si="482"/>
        <v>88.424556883506483</v>
      </c>
      <c r="F1301" s="12">
        <f t="shared" si="483"/>
        <v>0.69682494715189713</v>
      </c>
      <c r="G1301" s="1">
        <v>1</v>
      </c>
      <c r="H1301" s="7" t="s">
        <v>39</v>
      </c>
      <c r="I1301" s="7"/>
      <c r="J1301" s="79"/>
      <c r="K1301" s="79"/>
      <c r="L1301" s="7"/>
    </row>
    <row r="1302" spans="1:12" x14ac:dyDescent="0.25">
      <c r="A1302">
        <f t="shared" si="480"/>
        <v>6</v>
      </c>
      <c r="B1302" s="74">
        <v>1291</v>
      </c>
      <c r="C1302" s="5">
        <v>44765</v>
      </c>
      <c r="D1302" s="12">
        <f t="shared" si="481"/>
        <v>75.303150695591313</v>
      </c>
      <c r="E1302" s="12">
        <f t="shared" si="482"/>
        <v>88.429683268885043</v>
      </c>
      <c r="F1302" s="12">
        <f t="shared" si="483"/>
        <v>0.69685369570041045</v>
      </c>
      <c r="G1302" s="1">
        <v>1</v>
      </c>
      <c r="H1302" s="7" t="s">
        <v>39</v>
      </c>
      <c r="I1302" s="7"/>
      <c r="J1302" s="79"/>
      <c r="K1302" s="79"/>
      <c r="L1302" s="7"/>
    </row>
    <row r="1303" spans="1:12" x14ac:dyDescent="0.25">
      <c r="A1303">
        <f t="shared" si="480"/>
        <v>7</v>
      </c>
      <c r="B1303" s="74">
        <v>1292</v>
      </c>
      <c r="C1303" s="5">
        <v>44766</v>
      </c>
      <c r="D1303" s="12">
        <f t="shared" si="481"/>
        <v>75.306673808427021</v>
      </c>
      <c r="E1303" s="12">
        <f t="shared" si="482"/>
        <v>88.434805684936549</v>
      </c>
      <c r="F1303" s="12">
        <f t="shared" si="483"/>
        <v>0.69688242198910855</v>
      </c>
      <c r="G1303" s="1">
        <v>1</v>
      </c>
      <c r="H1303" s="7" t="s">
        <v>39</v>
      </c>
      <c r="I1303" s="7"/>
      <c r="J1303" s="79"/>
      <c r="K1303" s="79"/>
      <c r="L1303" s="7"/>
    </row>
    <row r="1304" spans="1:12" x14ac:dyDescent="0.25">
      <c r="A1304">
        <f t="shared" si="480"/>
        <v>1</v>
      </c>
      <c r="B1304" s="74">
        <v>1293</v>
      </c>
      <c r="C1304" s="5">
        <v>44767</v>
      </c>
      <c r="D1304" s="12">
        <f t="shared" si="481"/>
        <v>75.310194195449824</v>
      </c>
      <c r="E1304" s="12">
        <f t="shared" si="482"/>
        <v>88.439924137803104</v>
      </c>
      <c r="F1304" s="12">
        <f t="shared" si="483"/>
        <v>0.69691112605243588</v>
      </c>
      <c r="G1304" s="1">
        <v>1</v>
      </c>
      <c r="H1304" s="7" t="s">
        <v>39</v>
      </c>
      <c r="I1304" s="7"/>
      <c r="J1304" s="79"/>
      <c r="K1304" s="79"/>
      <c r="L1304" s="7"/>
    </row>
    <row r="1305" spans="1:12" x14ac:dyDescent="0.25">
      <c r="A1305">
        <f t="shared" si="480"/>
        <v>2</v>
      </c>
      <c r="B1305" s="74">
        <v>1294</v>
      </c>
      <c r="C1305" s="5">
        <v>44768</v>
      </c>
      <c r="D1305" s="12">
        <f t="shared" si="481"/>
        <v>75.313711860874349</v>
      </c>
      <c r="E1305" s="12">
        <f t="shared" si="482"/>
        <v>88.445038633612526</v>
      </c>
      <c r="F1305" s="12">
        <f t="shared" si="483"/>
        <v>0.69693980792475729</v>
      </c>
      <c r="G1305" s="1">
        <v>1</v>
      </c>
      <c r="H1305" s="7" t="s">
        <v>39</v>
      </c>
      <c r="I1305" s="7"/>
      <c r="J1305" s="79"/>
      <c r="K1305" s="79"/>
      <c r="L1305" s="7"/>
    </row>
    <row r="1306" spans="1:12" x14ac:dyDescent="0.25">
      <c r="A1306">
        <f t="shared" si="480"/>
        <v>3</v>
      </c>
      <c r="B1306" s="74">
        <v>1295</v>
      </c>
      <c r="C1306" s="5">
        <v>44769</v>
      </c>
      <c r="D1306" s="12">
        <f t="shared" si="481"/>
        <v>75.317226808905474</v>
      </c>
      <c r="E1306" s="12">
        <f t="shared" si="482"/>
        <v>88.450149178478483</v>
      </c>
      <c r="F1306" s="12">
        <f t="shared" si="483"/>
        <v>0.69696846764035802</v>
      </c>
      <c r="G1306" s="1">
        <v>1</v>
      </c>
      <c r="H1306" s="7" t="s">
        <v>39</v>
      </c>
      <c r="I1306" s="7"/>
      <c r="J1306" s="79"/>
      <c r="K1306" s="79"/>
      <c r="L1306" s="7"/>
    </row>
    <row r="1307" spans="1:12" x14ac:dyDescent="0.25">
      <c r="A1307">
        <f t="shared" si="480"/>
        <v>4</v>
      </c>
      <c r="B1307" s="74">
        <v>1296</v>
      </c>
      <c r="C1307" s="5">
        <v>44770</v>
      </c>
      <c r="D1307" s="12">
        <f t="shared" si="481"/>
        <v>75.320739043738286</v>
      </c>
      <c r="E1307" s="12">
        <f t="shared" si="482"/>
        <v>88.455255778500486</v>
      </c>
      <c r="F1307" s="12">
        <f t="shared" si="483"/>
        <v>0.69699710523344338</v>
      </c>
      <c r="G1307" s="1">
        <v>1</v>
      </c>
      <c r="H1307" s="7" t="s">
        <v>39</v>
      </c>
      <c r="I1307" s="7"/>
      <c r="J1307" s="79"/>
      <c r="K1307" s="79"/>
      <c r="L1307" s="7"/>
    </row>
    <row r="1308" spans="1:12" x14ac:dyDescent="0.25">
      <c r="A1308">
        <f t="shared" si="480"/>
        <v>5</v>
      </c>
      <c r="B1308" s="74">
        <v>1297</v>
      </c>
      <c r="C1308" s="5">
        <v>44771</v>
      </c>
      <c r="D1308" s="12">
        <f t="shared" si="481"/>
        <v>75.32424856955825</v>
      </c>
      <c r="E1308" s="12">
        <f t="shared" si="482"/>
        <v>88.460358439763866</v>
      </c>
      <c r="F1308" s="12">
        <f t="shared" si="483"/>
        <v>0.69702572073814006</v>
      </c>
      <c r="G1308" s="1">
        <v>1</v>
      </c>
      <c r="H1308" s="7" t="s">
        <v>39</v>
      </c>
      <c r="I1308" s="7"/>
      <c r="J1308" s="79"/>
      <c r="K1308" s="79"/>
      <c r="L1308" s="7"/>
    </row>
    <row r="1309" spans="1:12" x14ac:dyDescent="0.25">
      <c r="A1309">
        <f t="shared" si="480"/>
        <v>6</v>
      </c>
      <c r="B1309" s="74">
        <v>1298</v>
      </c>
      <c r="C1309" s="5">
        <v>44772</v>
      </c>
      <c r="D1309" s="12">
        <f t="shared" si="481"/>
        <v>75.327755390541085</v>
      </c>
      <c r="E1309" s="12">
        <f t="shared" si="482"/>
        <v>88.465457168339952</v>
      </c>
      <c r="F1309" s="12">
        <f t="shared" si="483"/>
        <v>0.69705431418849573</v>
      </c>
      <c r="G1309" s="1">
        <v>1</v>
      </c>
      <c r="H1309" s="7" t="s">
        <v>39</v>
      </c>
      <c r="I1309" s="7"/>
      <c r="J1309" s="79"/>
      <c r="K1309" s="79"/>
      <c r="L1309" s="7"/>
    </row>
    <row r="1310" spans="1:12" x14ac:dyDescent="0.25">
      <c r="A1310">
        <f t="shared" si="480"/>
        <v>7</v>
      </c>
      <c r="B1310" s="74">
        <v>1299</v>
      </c>
      <c r="C1310" s="5">
        <v>44773</v>
      </c>
      <c r="D1310" s="12">
        <f t="shared" si="481"/>
        <v>75.331259510852902</v>
      </c>
      <c r="E1310" s="12">
        <f t="shared" si="482"/>
        <v>88.47055197028601</v>
      </c>
      <c r="F1310" s="12">
        <f t="shared" si="483"/>
        <v>0.6970828856184792</v>
      </c>
      <c r="G1310" s="1">
        <v>1</v>
      </c>
      <c r="H1310" s="7" t="s">
        <v>39</v>
      </c>
      <c r="I1310" s="7"/>
      <c r="J1310" s="79"/>
      <c r="K1310" s="79"/>
      <c r="L1310" s="7"/>
    </row>
    <row r="1311" spans="1:12" x14ac:dyDescent="0.25">
      <c r="A1311">
        <f t="shared" si="480"/>
        <v>1</v>
      </c>
      <c r="B1311" s="74">
        <v>1300</v>
      </c>
      <c r="C1311" s="5">
        <v>44774</v>
      </c>
      <c r="D1311" s="12">
        <f t="shared" si="481"/>
        <v>75.334760934650149</v>
      </c>
      <c r="E1311" s="12">
        <f t="shared" si="482"/>
        <v>88.475642851645347</v>
      </c>
      <c r="F1311" s="12">
        <f t="shared" si="483"/>
        <v>0.69711143506198114</v>
      </c>
      <c r="G1311" s="1">
        <v>1</v>
      </c>
      <c r="H1311" s="7" t="s">
        <v>39</v>
      </c>
      <c r="I1311" s="7"/>
      <c r="J1311" s="79"/>
      <c r="K1311" s="79"/>
      <c r="L1311" s="7"/>
    </row>
    <row r="1312" spans="1:12" x14ac:dyDescent="0.25">
      <c r="A1312">
        <f t="shared" si="480"/>
        <v>2</v>
      </c>
      <c r="B1312" s="74">
        <v>1301</v>
      </c>
      <c r="C1312" s="5">
        <v>44775</v>
      </c>
      <c r="D1312" s="12">
        <f t="shared" si="481"/>
        <v>75.33825966607975</v>
      </c>
      <c r="E1312" s="12">
        <f t="shared" si="482"/>
        <v>88.480729818447315</v>
      </c>
      <c r="F1312" s="12">
        <f t="shared" si="483"/>
        <v>0.69713996255281385</v>
      </c>
      <c r="G1312" s="1">
        <v>1</v>
      </c>
      <c r="H1312" s="7" t="s">
        <v>39</v>
      </c>
      <c r="I1312" s="7"/>
      <c r="J1312" s="79"/>
      <c r="K1312" s="79"/>
      <c r="L1312" s="7"/>
    </row>
    <row r="1313" spans="1:12" x14ac:dyDescent="0.25">
      <c r="A1313">
        <f t="shared" si="480"/>
        <v>3</v>
      </c>
      <c r="B1313" s="74">
        <v>1302</v>
      </c>
      <c r="C1313" s="5">
        <v>44776</v>
      </c>
      <c r="D1313" s="12">
        <f t="shared" si="481"/>
        <v>75.341755709279013</v>
      </c>
      <c r="E1313" s="12">
        <f t="shared" si="482"/>
        <v>88.485812876707371</v>
      </c>
      <c r="F1313" s="12">
        <f t="shared" si="483"/>
        <v>0.69716846812471189</v>
      </c>
      <c r="G1313" s="1">
        <v>1</v>
      </c>
      <c r="H1313" s="7" t="s">
        <v>39</v>
      </c>
      <c r="I1313" s="7"/>
      <c r="J1313" s="79"/>
      <c r="K1313" s="79"/>
      <c r="L1313" s="7"/>
    </row>
    <row r="1314" spans="1:12" x14ac:dyDescent="0.25">
      <c r="A1314">
        <f t="shared" si="480"/>
        <v>4</v>
      </c>
      <c r="B1314" s="74">
        <v>1303</v>
      </c>
      <c r="C1314" s="5">
        <v>44777</v>
      </c>
      <c r="D1314" s="12">
        <f t="shared" si="481"/>
        <v>75.34524906837575</v>
      </c>
      <c r="E1314" s="12">
        <f t="shared" si="482"/>
        <v>88.490892032427126</v>
      </c>
      <c r="F1314" s="12">
        <f t="shared" si="483"/>
        <v>0.69719695181133168</v>
      </c>
      <c r="G1314" s="1">
        <v>1</v>
      </c>
      <c r="H1314" s="7" t="s">
        <v>39</v>
      </c>
      <c r="I1314" s="7"/>
      <c r="J1314" s="79"/>
      <c r="K1314" s="79"/>
      <c r="L1314" s="7"/>
    </row>
    <row r="1315" spans="1:12" x14ac:dyDescent="0.25">
      <c r="A1315">
        <f t="shared" si="480"/>
        <v>5</v>
      </c>
      <c r="B1315" s="74">
        <v>1304</v>
      </c>
      <c r="C1315" s="5">
        <v>44778</v>
      </c>
      <c r="D1315" s="12">
        <f t="shared" si="481"/>
        <v>75.348739747488267</v>
      </c>
      <c r="E1315" s="12">
        <f t="shared" si="482"/>
        <v>88.495967291594326</v>
      </c>
      <c r="F1315" s="12">
        <f t="shared" si="483"/>
        <v>0.69722541364625279</v>
      </c>
      <c r="G1315" s="1">
        <v>1</v>
      </c>
      <c r="H1315" s="7" t="s">
        <v>39</v>
      </c>
      <c r="I1315" s="7"/>
      <c r="J1315" s="79"/>
      <c r="K1315" s="79"/>
      <c r="L1315" s="7"/>
    </row>
    <row r="1316" spans="1:12" x14ac:dyDescent="0.25">
      <c r="A1316">
        <f t="shared" si="480"/>
        <v>6</v>
      </c>
      <c r="B1316" s="74">
        <v>1305</v>
      </c>
      <c r="C1316" s="5">
        <v>44779</v>
      </c>
      <c r="D1316" s="12">
        <f t="shared" si="481"/>
        <v>75.35222775072539</v>
      </c>
      <c r="E1316" s="12">
        <f t="shared" si="482"/>
        <v>88.501038660183042</v>
      </c>
      <c r="F1316" s="12">
        <f t="shared" si="483"/>
        <v>0.6972538536629771</v>
      </c>
      <c r="G1316" s="1">
        <v>1</v>
      </c>
      <c r="H1316" s="7" t="s">
        <v>39</v>
      </c>
      <c r="I1316" s="7"/>
      <c r="J1316" s="79"/>
      <c r="K1316" s="79"/>
      <c r="L1316" s="7"/>
    </row>
    <row r="1317" spans="1:12" x14ac:dyDescent="0.25">
      <c r="A1317">
        <f t="shared" si="480"/>
        <v>7</v>
      </c>
      <c r="B1317" s="74">
        <v>1306</v>
      </c>
      <c r="C1317" s="5">
        <v>44780</v>
      </c>
      <c r="D1317" s="12">
        <f t="shared" si="481"/>
        <v>75.355713082186497</v>
      </c>
      <c r="E1317" s="12">
        <f t="shared" si="482"/>
        <v>88.506106144153534</v>
      </c>
      <c r="F1317" s="12">
        <f t="shared" si="483"/>
        <v>0.69728227189492964</v>
      </c>
      <c r="G1317" s="1">
        <v>1</v>
      </c>
      <c r="H1317" s="7" t="s">
        <v>39</v>
      </c>
      <c r="I1317" s="7"/>
      <c r="J1317" s="79"/>
      <c r="K1317" s="79"/>
      <c r="L1317" s="7"/>
    </row>
    <row r="1318" spans="1:12" x14ac:dyDescent="0.25">
      <c r="A1318">
        <f t="shared" si="480"/>
        <v>1</v>
      </c>
      <c r="B1318" s="74">
        <v>1307</v>
      </c>
      <c r="C1318" s="5">
        <v>44781</v>
      </c>
      <c r="D1318" s="12">
        <f t="shared" si="481"/>
        <v>75.359195745961571</v>
      </c>
      <c r="E1318" s="12">
        <f t="shared" si="482"/>
        <v>88.511169749452392</v>
      </c>
      <c r="F1318" s="12">
        <f t="shared" si="483"/>
        <v>0.69731066837545863</v>
      </c>
      <c r="G1318" s="1">
        <v>1</v>
      </c>
      <c r="H1318" s="7" t="s">
        <v>39</v>
      </c>
      <c r="I1318" s="7"/>
      <c r="J1318" s="79"/>
      <c r="K1318" s="79"/>
      <c r="L1318" s="7"/>
    </row>
    <row r="1319" spans="1:12" x14ac:dyDescent="0.25">
      <c r="A1319">
        <f t="shared" si="480"/>
        <v>2</v>
      </c>
      <c r="B1319" s="74">
        <v>1308</v>
      </c>
      <c r="C1319" s="5">
        <v>44782</v>
      </c>
      <c r="D1319" s="12">
        <f t="shared" si="481"/>
        <v>75.362675746131202</v>
      </c>
      <c r="E1319" s="12">
        <f t="shared" si="482"/>
        <v>88.516229482012619</v>
      </c>
      <c r="F1319" s="12">
        <f t="shared" si="483"/>
        <v>0.69733904313783612</v>
      </c>
      <c r="G1319" s="1">
        <v>1</v>
      </c>
      <c r="H1319" s="7" t="s">
        <v>39</v>
      </c>
      <c r="I1319" s="7"/>
      <c r="J1319" s="79"/>
      <c r="K1319" s="79"/>
      <c r="L1319" s="7"/>
    </row>
    <row r="1320" spans="1:12" x14ac:dyDescent="0.25">
      <c r="A1320">
        <f t="shared" si="480"/>
        <v>3</v>
      </c>
      <c r="B1320" s="74">
        <v>1309</v>
      </c>
      <c r="C1320" s="5">
        <v>44783</v>
      </c>
      <c r="D1320" s="12">
        <f t="shared" si="481"/>
        <v>75.366153086766644</v>
      </c>
      <c r="E1320" s="12">
        <f t="shared" si="482"/>
        <v>88.521285347753533</v>
      </c>
      <c r="F1320" s="12">
        <f t="shared" si="483"/>
        <v>0.69736739621525734</v>
      </c>
      <c r="G1320" s="1">
        <v>1</v>
      </c>
      <c r="H1320" s="7" t="s">
        <v>39</v>
      </c>
      <c r="I1320" s="7"/>
      <c r="J1320" s="79"/>
      <c r="K1320" s="79"/>
      <c r="L1320" s="7"/>
    </row>
    <row r="1321" spans="1:12" x14ac:dyDescent="0.25">
      <c r="A1321">
        <f t="shared" si="480"/>
        <v>4</v>
      </c>
      <c r="B1321" s="74">
        <v>1310</v>
      </c>
      <c r="C1321" s="5">
        <v>44784</v>
      </c>
      <c r="D1321" s="12">
        <f t="shared" si="481"/>
        <v>75.369627771929771</v>
      </c>
      <c r="E1321" s="12">
        <f t="shared" si="482"/>
        <v>88.526337352580939</v>
      </c>
      <c r="F1321" s="12">
        <f t="shared" si="483"/>
        <v>0.69739572764084179</v>
      </c>
      <c r="G1321" s="1">
        <v>1</v>
      </c>
      <c r="H1321" s="7" t="s">
        <v>39</v>
      </c>
      <c r="I1321" s="7"/>
      <c r="J1321" s="79"/>
      <c r="K1321" s="79"/>
      <c r="L1321" s="7"/>
    </row>
    <row r="1322" spans="1:12" x14ac:dyDescent="0.25">
      <c r="A1322">
        <f t="shared" si="480"/>
        <v>5</v>
      </c>
      <c r="B1322" s="74">
        <v>1311</v>
      </c>
      <c r="C1322" s="5">
        <v>44785</v>
      </c>
      <c r="D1322" s="12">
        <f t="shared" si="481"/>
        <v>75.373099805673206</v>
      </c>
      <c r="E1322" s="12">
        <f t="shared" si="482"/>
        <v>88.531385502387138</v>
      </c>
      <c r="F1322" s="12">
        <f t="shared" si="483"/>
        <v>0.69742403744763326</v>
      </c>
      <c r="G1322" s="1">
        <v>1</v>
      </c>
      <c r="H1322" s="7" t="s">
        <v>39</v>
      </c>
      <c r="I1322" s="7"/>
      <c r="J1322" s="79"/>
      <c r="K1322" s="79"/>
      <c r="L1322" s="7"/>
    </row>
    <row r="1323" spans="1:12" x14ac:dyDescent="0.25">
      <c r="A1323">
        <f t="shared" si="480"/>
        <v>6</v>
      </c>
      <c r="B1323" s="74">
        <v>1312</v>
      </c>
      <c r="C1323" s="5">
        <v>44786</v>
      </c>
      <c r="D1323" s="12">
        <f t="shared" si="481"/>
        <v>75.376569192040307</v>
      </c>
      <c r="E1323" s="12">
        <f t="shared" si="482"/>
        <v>88.536429803050879</v>
      </c>
      <c r="F1323" s="12">
        <f t="shared" si="483"/>
        <v>0.6974523256685996</v>
      </c>
      <c r="G1323" s="1">
        <v>1</v>
      </c>
      <c r="H1323" s="7" t="s">
        <v>39</v>
      </c>
      <c r="I1323" s="7"/>
      <c r="J1323" s="79"/>
      <c r="K1323" s="79"/>
      <c r="L1323" s="7"/>
    </row>
    <row r="1324" spans="1:12" x14ac:dyDescent="0.25">
      <c r="A1324">
        <f t="shared" si="480"/>
        <v>7</v>
      </c>
      <c r="B1324" s="74">
        <v>1313</v>
      </c>
      <c r="C1324" s="5">
        <v>44787</v>
      </c>
      <c r="D1324" s="12">
        <f t="shared" si="481"/>
        <v>75.380035935065152</v>
      </c>
      <c r="E1324" s="12">
        <f t="shared" si="482"/>
        <v>88.541470260437563</v>
      </c>
      <c r="F1324" s="12">
        <f t="shared" si="483"/>
        <v>0.69748059233663373</v>
      </c>
      <c r="G1324" s="1">
        <v>1</v>
      </c>
      <c r="H1324" s="7" t="s">
        <v>39</v>
      </c>
      <c r="I1324" s="7"/>
      <c r="J1324" s="79"/>
      <c r="K1324" s="79"/>
      <c r="L1324" s="7"/>
    </row>
    <row r="1325" spans="1:12" x14ac:dyDescent="0.25">
      <c r="A1325">
        <f t="shared" si="480"/>
        <v>1</v>
      </c>
      <c r="B1325" s="74">
        <v>1314</v>
      </c>
      <c r="C1325" s="5">
        <v>44788</v>
      </c>
      <c r="D1325" s="12">
        <f t="shared" si="481"/>
        <v>75.383500038772638</v>
      </c>
      <c r="E1325" s="12">
        <f t="shared" si="482"/>
        <v>88.546506880399164</v>
      </c>
      <c r="F1325" s="12">
        <f t="shared" si="483"/>
        <v>0.69750883748455306</v>
      </c>
      <c r="G1325" s="1">
        <v>1</v>
      </c>
      <c r="H1325" s="7" t="s">
        <v>39</v>
      </c>
      <c r="I1325" s="7"/>
      <c r="J1325" s="79"/>
      <c r="K1325" s="79"/>
      <c r="L1325" s="7"/>
    </row>
    <row r="1326" spans="1:12" x14ac:dyDescent="0.25">
      <c r="A1326">
        <f t="shared" si="480"/>
        <v>2</v>
      </c>
      <c r="B1326" s="74">
        <v>1315</v>
      </c>
      <c r="C1326" s="5">
        <v>44789</v>
      </c>
      <c r="D1326" s="12">
        <f t="shared" si="481"/>
        <v>75.386961507178455</v>
      </c>
      <c r="E1326" s="12">
        <f t="shared" si="482"/>
        <v>88.551539668774254</v>
      </c>
      <c r="F1326" s="12">
        <f t="shared" si="483"/>
        <v>0.69753706114510017</v>
      </c>
      <c r="G1326" s="1">
        <v>1</v>
      </c>
      <c r="H1326" s="7" t="s">
        <v>39</v>
      </c>
      <c r="I1326" s="7"/>
      <c r="J1326" s="79"/>
      <c r="K1326" s="79"/>
      <c r="L1326" s="7"/>
    </row>
    <row r="1327" spans="1:12" x14ac:dyDescent="0.25">
      <c r="A1327">
        <f t="shared" si="480"/>
        <v>3</v>
      </c>
      <c r="B1327" s="74">
        <v>1316</v>
      </c>
      <c r="C1327" s="5">
        <v>44790</v>
      </c>
      <c r="D1327" s="12">
        <f t="shared" si="481"/>
        <v>75.39042034428914</v>
      </c>
      <c r="E1327" s="12">
        <f t="shared" si="482"/>
        <v>88.556568631388132</v>
      </c>
      <c r="F1327" s="12">
        <f t="shared" si="483"/>
        <v>0.69756526335094327</v>
      </c>
      <c r="G1327" s="1">
        <v>1</v>
      </c>
      <c r="H1327" s="7" t="s">
        <v>39</v>
      </c>
      <c r="I1327" s="7"/>
      <c r="J1327" s="79"/>
      <c r="K1327" s="79"/>
      <c r="L1327" s="7"/>
    </row>
    <row r="1328" spans="1:12" x14ac:dyDescent="0.25">
      <c r="A1328">
        <f t="shared" si="480"/>
        <v>4</v>
      </c>
      <c r="B1328" s="74">
        <v>1317</v>
      </c>
      <c r="C1328" s="5">
        <v>44791</v>
      </c>
      <c r="D1328" s="12">
        <f t="shared" si="481"/>
        <v>75.393876554102093</v>
      </c>
      <c r="E1328" s="12">
        <f t="shared" si="482"/>
        <v>88.561593774052852</v>
      </c>
      <c r="F1328" s="12">
        <f t="shared" si="483"/>
        <v>0.69759344413467572</v>
      </c>
      <c r="G1328" s="1">
        <v>1</v>
      </c>
      <c r="H1328" s="7" t="s">
        <v>39</v>
      </c>
      <c r="I1328" s="7"/>
      <c r="J1328" s="79"/>
      <c r="K1328" s="79"/>
      <c r="L1328" s="7"/>
    </row>
    <row r="1329" spans="1:12" x14ac:dyDescent="0.25">
      <c r="A1329">
        <f t="shared" si="480"/>
        <v>5</v>
      </c>
      <c r="B1329" s="74">
        <v>1318</v>
      </c>
      <c r="C1329" s="5">
        <v>44792</v>
      </c>
      <c r="D1329" s="12">
        <f t="shared" si="481"/>
        <v>75.397330140605661</v>
      </c>
      <c r="E1329" s="12">
        <f t="shared" si="482"/>
        <v>88.566615102567155</v>
      </c>
      <c r="F1329" s="12">
        <f t="shared" si="483"/>
        <v>0.69762160352881697</v>
      </c>
      <c r="G1329" s="1">
        <v>1</v>
      </c>
      <c r="H1329" s="7" t="s">
        <v>39</v>
      </c>
      <c r="I1329" s="7"/>
      <c r="J1329" s="79"/>
      <c r="K1329" s="79"/>
      <c r="L1329" s="7"/>
    </row>
    <row r="1330" spans="1:12" x14ac:dyDescent="0.25">
      <c r="A1330">
        <f t="shared" si="480"/>
        <v>6</v>
      </c>
      <c r="B1330" s="74">
        <v>1319</v>
      </c>
      <c r="C1330" s="5">
        <v>44793</v>
      </c>
      <c r="D1330" s="12">
        <f t="shared" si="481"/>
        <v>75.400781107779054</v>
      </c>
      <c r="E1330" s="12">
        <f t="shared" si="482"/>
        <v>88.571632622716663</v>
      </c>
      <c r="F1330" s="12">
        <f t="shared" si="483"/>
        <v>0.69764974156581228</v>
      </c>
      <c r="G1330" s="1">
        <v>1</v>
      </c>
      <c r="H1330" s="7" t="s">
        <v>39</v>
      </c>
      <c r="I1330" s="7"/>
      <c r="J1330" s="79"/>
      <c r="K1330" s="79"/>
      <c r="L1330" s="7"/>
    </row>
    <row r="1331" spans="1:12" x14ac:dyDescent="0.25">
      <c r="A1331">
        <f t="shared" si="480"/>
        <v>7</v>
      </c>
      <c r="B1331" s="74">
        <v>1320</v>
      </c>
      <c r="C1331" s="5">
        <v>44794</v>
      </c>
      <c r="D1331" s="12">
        <f t="shared" si="481"/>
        <v>75.404229459592443</v>
      </c>
      <c r="E1331" s="12">
        <f t="shared" si="482"/>
        <v>88.576646340273797</v>
      </c>
      <c r="F1331" s="12">
        <f t="shared" si="483"/>
        <v>0.69767785827803341</v>
      </c>
      <c r="G1331" s="1">
        <v>1</v>
      </c>
      <c r="H1331" s="7" t="s">
        <v>39</v>
      </c>
      <c r="I1331" s="7"/>
      <c r="J1331" s="79"/>
      <c r="K1331" s="79"/>
      <c r="L1331" s="7"/>
    </row>
    <row r="1332" spans="1:12" x14ac:dyDescent="0.25">
      <c r="A1332">
        <f t="shared" si="480"/>
        <v>1</v>
      </c>
      <c r="B1332" s="74">
        <v>1321</v>
      </c>
      <c r="C1332" s="5">
        <v>44795</v>
      </c>
      <c r="D1332" s="12">
        <f t="shared" si="481"/>
        <v>75.40767520000702</v>
      </c>
      <c r="E1332" s="12">
        <f t="shared" si="482"/>
        <v>88.581656260997889</v>
      </c>
      <c r="F1332" s="12">
        <f t="shared" si="483"/>
        <v>0.69770595369777832</v>
      </c>
      <c r="G1332" s="1">
        <v>1</v>
      </c>
      <c r="H1332" s="7" t="s">
        <v>39</v>
      </c>
      <c r="I1332" s="7"/>
      <c r="J1332" s="79"/>
      <c r="K1332" s="79"/>
      <c r="L1332" s="7"/>
    </row>
    <row r="1333" spans="1:12" x14ac:dyDescent="0.25">
      <c r="A1333">
        <f t="shared" si="480"/>
        <v>2</v>
      </c>
      <c r="B1333" s="74">
        <v>1322</v>
      </c>
      <c r="C1333" s="5">
        <v>44796</v>
      </c>
      <c r="D1333" s="12">
        <f t="shared" si="481"/>
        <v>75.411118332974951</v>
      </c>
      <c r="E1333" s="12">
        <f t="shared" si="482"/>
        <v>88.586662390635183</v>
      </c>
      <c r="F1333" s="12">
        <f t="shared" si="483"/>
        <v>0.69773402785727145</v>
      </c>
      <c r="G1333" s="1">
        <v>1</v>
      </c>
      <c r="H1333" s="7" t="s">
        <v>39</v>
      </c>
      <c r="I1333" s="7"/>
      <c r="J1333" s="79"/>
      <c r="K1333" s="79"/>
      <c r="L1333" s="7"/>
    </row>
    <row r="1334" spans="1:12" x14ac:dyDescent="0.25">
      <c r="A1334">
        <f t="shared" si="480"/>
        <v>3</v>
      </c>
      <c r="B1334" s="74">
        <v>1323</v>
      </c>
      <c r="C1334" s="5">
        <v>44797</v>
      </c>
      <c r="D1334" s="12">
        <f t="shared" si="481"/>
        <v>75.414558862439463</v>
      </c>
      <c r="E1334" s="12">
        <f t="shared" si="482"/>
        <v>88.591664734918908</v>
      </c>
      <c r="F1334" s="12">
        <f t="shared" si="483"/>
        <v>0.69776208078866486</v>
      </c>
      <c r="G1334" s="1">
        <v>1</v>
      </c>
      <c r="H1334" s="7" t="s">
        <v>39</v>
      </c>
      <c r="I1334" s="7"/>
      <c r="J1334" s="79"/>
      <c r="K1334" s="79"/>
      <c r="L1334" s="7"/>
    </row>
    <row r="1335" spans="1:12" x14ac:dyDescent="0.25">
      <c r="A1335">
        <f t="shared" si="480"/>
        <v>4</v>
      </c>
      <c r="B1335" s="74">
        <v>1324</v>
      </c>
      <c r="C1335" s="5">
        <v>44798</v>
      </c>
      <c r="D1335" s="12">
        <f t="shared" si="481"/>
        <v>75.41799679233479</v>
      </c>
      <c r="E1335" s="12">
        <f t="shared" si="482"/>
        <v>88.596663299569244</v>
      </c>
      <c r="F1335" s="12">
        <f t="shared" si="483"/>
        <v>0.697790112524037</v>
      </c>
      <c r="G1335" s="1">
        <v>1</v>
      </c>
      <c r="H1335" s="7" t="s">
        <v>39</v>
      </c>
      <c r="I1335" s="7"/>
      <c r="J1335" s="79"/>
      <c r="K1335" s="79"/>
      <c r="L1335" s="7"/>
    </row>
    <row r="1336" spans="1:12" x14ac:dyDescent="0.25">
      <c r="A1336">
        <f t="shared" si="480"/>
        <v>5</v>
      </c>
      <c r="B1336" s="74">
        <v>1325</v>
      </c>
      <c r="C1336" s="5">
        <v>44799</v>
      </c>
      <c r="D1336" s="12">
        <f t="shared" si="481"/>
        <v>75.421432126586311</v>
      </c>
      <c r="E1336" s="12">
        <f t="shared" si="482"/>
        <v>88.601658090293483</v>
      </c>
      <c r="F1336" s="12">
        <f t="shared" si="483"/>
        <v>0.69781812309539393</v>
      </c>
      <c r="G1336" s="1">
        <v>1</v>
      </c>
      <c r="H1336" s="7" t="s">
        <v>39</v>
      </c>
      <c r="I1336" s="7"/>
      <c r="J1336" s="79"/>
      <c r="K1336" s="79"/>
      <c r="L1336" s="7"/>
    </row>
    <row r="1337" spans="1:12" x14ac:dyDescent="0.25">
      <c r="A1337">
        <f t="shared" si="480"/>
        <v>6</v>
      </c>
      <c r="B1337" s="74">
        <v>1326</v>
      </c>
      <c r="C1337" s="5">
        <v>44800</v>
      </c>
      <c r="D1337" s="12">
        <f t="shared" si="481"/>
        <v>75.424864869110507</v>
      </c>
      <c r="E1337" s="12">
        <f t="shared" si="482"/>
        <v>88.606649112785959</v>
      </c>
      <c r="F1337" s="12">
        <f t="shared" si="483"/>
        <v>0.69784611253466944</v>
      </c>
      <c r="G1337" s="1">
        <v>1</v>
      </c>
      <c r="H1337" s="7" t="s">
        <v>39</v>
      </c>
      <c r="I1337" s="7"/>
      <c r="J1337" s="79"/>
      <c r="K1337" s="79"/>
      <c r="L1337" s="7"/>
    </row>
    <row r="1338" spans="1:12" x14ac:dyDescent="0.25">
      <c r="A1338">
        <f t="shared" si="480"/>
        <v>7</v>
      </c>
      <c r="B1338" s="74">
        <v>1327</v>
      </c>
      <c r="C1338" s="5">
        <v>44801</v>
      </c>
      <c r="D1338" s="12">
        <f t="shared" si="481"/>
        <v>75.428295023814968</v>
      </c>
      <c r="E1338" s="12">
        <f t="shared" si="482"/>
        <v>88.611636372728142</v>
      </c>
      <c r="F1338" s="12">
        <f t="shared" si="483"/>
        <v>0.69787408087372493</v>
      </c>
      <c r="G1338" s="1">
        <v>1</v>
      </c>
      <c r="H1338" s="7" t="s">
        <v>39</v>
      </c>
      <c r="I1338" s="7"/>
      <c r="J1338" s="79"/>
      <c r="K1338" s="79"/>
      <c r="L1338" s="7"/>
    </row>
    <row r="1339" spans="1:12" x14ac:dyDescent="0.25">
      <c r="A1339">
        <f t="shared" si="480"/>
        <v>1</v>
      </c>
      <c r="B1339" s="74">
        <v>1328</v>
      </c>
      <c r="C1339" s="5">
        <v>44802</v>
      </c>
      <c r="D1339" s="12">
        <f t="shared" si="481"/>
        <v>75.431722594598526</v>
      </c>
      <c r="E1339" s="12">
        <f t="shared" si="482"/>
        <v>88.616619875788672</v>
      </c>
      <c r="F1339" s="12">
        <f t="shared" si="483"/>
        <v>0.69790202814434965</v>
      </c>
      <c r="G1339" s="1">
        <v>1</v>
      </c>
      <c r="H1339" s="7" t="s">
        <v>39</v>
      </c>
      <c r="I1339" s="7"/>
      <c r="J1339" s="79"/>
      <c r="K1339" s="79"/>
      <c r="L1339" s="7"/>
    </row>
    <row r="1340" spans="1:12" x14ac:dyDescent="0.25">
      <c r="A1340">
        <f t="shared" si="480"/>
        <v>2</v>
      </c>
      <c r="B1340" s="74">
        <v>1329</v>
      </c>
      <c r="C1340" s="5">
        <v>44803</v>
      </c>
      <c r="D1340" s="12">
        <f t="shared" si="481"/>
        <v>75.435147585351132</v>
      </c>
      <c r="E1340" s="12">
        <f t="shared" si="482"/>
        <v>88.62159962762334</v>
      </c>
      <c r="F1340" s="12">
        <f t="shared" si="483"/>
        <v>0.69792995437826133</v>
      </c>
      <c r="G1340" s="1">
        <v>1</v>
      </c>
      <c r="H1340" s="7" t="s">
        <v>39</v>
      </c>
      <c r="I1340" s="7"/>
      <c r="J1340" s="79"/>
      <c r="K1340" s="79"/>
      <c r="L1340" s="7"/>
    </row>
    <row r="1341" spans="1:12" x14ac:dyDescent="0.25">
      <c r="A1341">
        <f t="shared" si="480"/>
        <v>3</v>
      </c>
      <c r="B1341" s="74">
        <v>1330</v>
      </c>
      <c r="C1341" s="5">
        <v>44804</v>
      </c>
      <c r="D1341" s="12">
        <f t="shared" si="481"/>
        <v>75.438569999954012</v>
      </c>
      <c r="E1341" s="12">
        <f t="shared" si="482"/>
        <v>88.626575633875234</v>
      </c>
      <c r="F1341" s="12">
        <f t="shared" si="483"/>
        <v>0.6979578596071061</v>
      </c>
      <c r="G1341" s="1">
        <v>1</v>
      </c>
      <c r="H1341" s="7" t="s">
        <v>39</v>
      </c>
      <c r="I1341" s="7"/>
      <c r="J1341" s="79"/>
      <c r="K1341" s="79"/>
      <c r="L1341" s="7"/>
    </row>
    <row r="1342" spans="1:12" x14ac:dyDescent="0.25">
      <c r="A1342">
        <f t="shared" si="480"/>
        <v>4</v>
      </c>
      <c r="B1342" s="74">
        <v>1331</v>
      </c>
      <c r="C1342" s="5">
        <v>44805</v>
      </c>
      <c r="D1342" s="12">
        <f t="shared" si="481"/>
        <v>75.441989842279597</v>
      </c>
      <c r="E1342" s="12">
        <f t="shared" si="482"/>
        <v>88.631547900174695</v>
      </c>
      <c r="F1342" s="12">
        <f t="shared" si="483"/>
        <v>0.6979857438624586</v>
      </c>
      <c r="G1342" s="1">
        <v>1</v>
      </c>
      <c r="H1342" s="7" t="s">
        <v>39</v>
      </c>
      <c r="I1342" s="7"/>
      <c r="J1342" s="79"/>
      <c r="K1342" s="79"/>
      <c r="L1342" s="7"/>
    </row>
    <row r="1343" spans="1:12" x14ac:dyDescent="0.25">
      <c r="A1343">
        <f t="shared" si="480"/>
        <v>5</v>
      </c>
      <c r="B1343" s="74">
        <v>1332</v>
      </c>
      <c r="C1343" s="5">
        <v>44806</v>
      </c>
      <c r="D1343" s="12">
        <f t="shared" si="481"/>
        <v>75.445407116191632</v>
      </c>
      <c r="E1343" s="12">
        <f t="shared" si="482"/>
        <v>88.636516432139359</v>
      </c>
      <c r="F1343" s="12">
        <f t="shared" si="483"/>
        <v>0.69801360717582239</v>
      </c>
      <c r="G1343" s="1">
        <v>1</v>
      </c>
      <c r="H1343" s="7" t="s">
        <v>39</v>
      </c>
      <c r="I1343" s="7"/>
      <c r="J1343" s="79"/>
      <c r="K1343" s="79"/>
      <c r="L1343" s="7"/>
    </row>
    <row r="1344" spans="1:12" x14ac:dyDescent="0.25">
      <c r="A1344">
        <f t="shared" si="480"/>
        <v>6</v>
      </c>
      <c r="B1344" s="74">
        <v>1333</v>
      </c>
      <c r="C1344" s="5">
        <v>44807</v>
      </c>
      <c r="D1344" s="12">
        <f t="shared" si="481"/>
        <v>75.448821825545139</v>
      </c>
      <c r="E1344" s="12">
        <f t="shared" si="482"/>
        <v>88.641481235374272</v>
      </c>
      <c r="F1344" s="12">
        <f t="shared" si="483"/>
        <v>0.69804144957863012</v>
      </c>
      <c r="G1344" s="1">
        <v>1</v>
      </c>
      <c r="H1344" s="7" t="s">
        <v>39</v>
      </c>
      <c r="I1344" s="7"/>
      <c r="J1344" s="79"/>
      <c r="K1344" s="79"/>
      <c r="L1344" s="7"/>
    </row>
    <row r="1345" spans="1:12" x14ac:dyDescent="0.25">
      <c r="A1345">
        <f t="shared" si="480"/>
        <v>7</v>
      </c>
      <c r="B1345" s="74">
        <v>1334</v>
      </c>
      <c r="C1345" s="5">
        <v>44808</v>
      </c>
      <c r="D1345" s="12">
        <f t="shared" si="481"/>
        <v>75.452233974186484</v>
      </c>
      <c r="E1345" s="12">
        <f t="shared" si="482"/>
        <v>88.646442315471774</v>
      </c>
      <c r="F1345" s="12">
        <f t="shared" si="483"/>
        <v>0.69806927110224359</v>
      </c>
      <c r="G1345" s="1">
        <v>1</v>
      </c>
      <c r="H1345" s="7" t="s">
        <v>39</v>
      </c>
      <c r="I1345" s="7"/>
      <c r="J1345" s="79"/>
      <c r="K1345" s="79"/>
      <c r="L1345" s="7"/>
    </row>
    <row r="1346" spans="1:12" x14ac:dyDescent="0.25">
      <c r="A1346">
        <f t="shared" si="480"/>
        <v>1</v>
      </c>
      <c r="B1346" s="74">
        <v>1335</v>
      </c>
      <c r="C1346" s="5">
        <v>44809</v>
      </c>
      <c r="D1346" s="12">
        <f t="shared" si="481"/>
        <v>75.45564356595338</v>
      </c>
      <c r="E1346" s="12">
        <f t="shared" si="482"/>
        <v>88.651399678011728</v>
      </c>
      <c r="F1346" s="12">
        <f t="shared" si="483"/>
        <v>0.69809707177795444</v>
      </c>
      <c r="G1346" s="1">
        <v>1</v>
      </c>
      <c r="H1346" s="7" t="s">
        <v>39</v>
      </c>
      <c r="I1346" s="7"/>
      <c r="J1346" s="79"/>
      <c r="K1346" s="79"/>
      <c r="L1346" s="7"/>
    </row>
    <row r="1347" spans="1:12" x14ac:dyDescent="0.25">
      <c r="A1347">
        <f t="shared" si="480"/>
        <v>2</v>
      </c>
      <c r="B1347" s="74">
        <v>1336</v>
      </c>
      <c r="C1347" s="5">
        <v>44810</v>
      </c>
      <c r="D1347" s="12">
        <f t="shared" si="481"/>
        <v>75.4590506046749</v>
      </c>
      <c r="E1347" s="12">
        <f t="shared" si="482"/>
        <v>88.656353328561408</v>
      </c>
      <c r="F1347" s="12">
        <f t="shared" si="483"/>
        <v>0.69812485163698357</v>
      </c>
      <c r="G1347" s="1">
        <v>1</v>
      </c>
      <c r="H1347" s="7" t="s">
        <v>39</v>
      </c>
      <c r="I1347" s="7"/>
      <c r="J1347" s="79"/>
      <c r="K1347" s="79"/>
      <c r="L1347" s="7"/>
    </row>
    <row r="1348" spans="1:12" x14ac:dyDescent="0.25">
      <c r="A1348">
        <f t="shared" si="480"/>
        <v>3</v>
      </c>
      <c r="B1348" s="74">
        <v>1337</v>
      </c>
      <c r="C1348" s="5">
        <v>44811</v>
      </c>
      <c r="D1348" s="12">
        <f t="shared" si="481"/>
        <v>75.46245509417156</v>
      </c>
      <c r="E1348" s="12">
        <f t="shared" si="482"/>
        <v>88.66130327267561</v>
      </c>
      <c r="F1348" s="12">
        <f t="shared" si="483"/>
        <v>0.69815261071048207</v>
      </c>
      <c r="G1348" s="1">
        <v>1</v>
      </c>
      <c r="H1348" s="7" t="s">
        <v>39</v>
      </c>
      <c r="I1348" s="7"/>
      <c r="J1348" s="79"/>
      <c r="K1348" s="79"/>
      <c r="L1348" s="7"/>
    </row>
    <row r="1349" spans="1:12" x14ac:dyDescent="0.25">
      <c r="A1349">
        <f t="shared" si="480"/>
        <v>4</v>
      </c>
      <c r="B1349" s="74">
        <v>1338</v>
      </c>
      <c r="C1349" s="5">
        <v>44812</v>
      </c>
      <c r="D1349" s="12">
        <f t="shared" si="481"/>
        <v>75.465857038255251</v>
      </c>
      <c r="E1349" s="12">
        <f t="shared" si="482"/>
        <v>88.666249515896681</v>
      </c>
      <c r="F1349" s="12">
        <f t="shared" si="483"/>
        <v>0.6981803490295313</v>
      </c>
      <c r="G1349" s="1">
        <v>1</v>
      </c>
      <c r="H1349" s="7" t="s">
        <v>39</v>
      </c>
      <c r="I1349" s="7"/>
      <c r="J1349" s="79"/>
      <c r="K1349" s="79"/>
      <c r="L1349" s="7"/>
    </row>
    <row r="1350" spans="1:12" x14ac:dyDescent="0.25">
      <c r="A1350">
        <f t="shared" ref="A1350:A1413" si="484">WEEKDAY(C1350,2)</f>
        <v>5</v>
      </c>
      <c r="B1350" s="74">
        <v>1339</v>
      </c>
      <c r="C1350" s="5">
        <v>44813</v>
      </c>
      <c r="D1350" s="12">
        <f t="shared" si="481"/>
        <v>75.469256440729396</v>
      </c>
      <c r="E1350" s="12">
        <f t="shared" si="482"/>
        <v>88.671192063754518</v>
      </c>
      <c r="F1350" s="12">
        <f t="shared" si="483"/>
        <v>0.69820806662514245</v>
      </c>
      <c r="G1350" s="1">
        <v>1</v>
      </c>
      <c r="H1350" s="7" t="s">
        <v>39</v>
      </c>
      <c r="I1350" s="7"/>
      <c r="J1350" s="79"/>
      <c r="K1350" s="79"/>
      <c r="L1350" s="7"/>
    </row>
    <row r="1351" spans="1:12" x14ac:dyDescent="0.25">
      <c r="A1351">
        <f t="shared" si="484"/>
        <v>6</v>
      </c>
      <c r="B1351" s="74">
        <v>1340</v>
      </c>
      <c r="C1351" s="5">
        <v>44814</v>
      </c>
      <c r="D1351" s="12">
        <f t="shared" ref="D1351:D1414" si="485" xml:space="preserve"> 4.5501*LN(B1351) + 42.71</f>
        <v>75.472653305388846</v>
      </c>
      <c r="E1351" s="12">
        <f t="shared" ref="E1351:E1414" si="486" xml:space="preserve"> 6.6156*LN(B1351) + 41.041</f>
        <v>88.676130921766656</v>
      </c>
      <c r="F1351" s="12">
        <f t="shared" ref="F1351:F1414" si="487">0.0371*LN(B1351) + 0.4311</f>
        <v>0.69823576352825789</v>
      </c>
      <c r="G1351" s="1">
        <v>1</v>
      </c>
      <c r="H1351" s="7" t="s">
        <v>39</v>
      </c>
      <c r="I1351" s="7"/>
      <c r="J1351" s="79"/>
      <c r="K1351" s="79"/>
      <c r="L1351" s="7"/>
    </row>
    <row r="1352" spans="1:12" x14ac:dyDescent="0.25">
      <c r="A1352">
        <f t="shared" si="484"/>
        <v>7</v>
      </c>
      <c r="B1352" s="74">
        <v>1341</v>
      </c>
      <c r="C1352" s="5">
        <v>44815</v>
      </c>
      <c r="D1352" s="12">
        <f t="shared" si="485"/>
        <v>75.476047636019956</v>
      </c>
      <c r="E1352" s="12">
        <f t="shared" si="486"/>
        <v>88.681066095438268</v>
      </c>
      <c r="F1352" s="12">
        <f t="shared" si="487"/>
        <v>0.69826343976975025</v>
      </c>
      <c r="G1352" s="1">
        <v>1</v>
      </c>
      <c r="H1352" s="7" t="s">
        <v>39</v>
      </c>
      <c r="I1352" s="7"/>
      <c r="J1352" s="79"/>
      <c r="K1352" s="79"/>
      <c r="L1352" s="7"/>
    </row>
    <row r="1353" spans="1:12" x14ac:dyDescent="0.25">
      <c r="A1353">
        <f t="shared" si="484"/>
        <v>1</v>
      </c>
      <c r="B1353" s="74">
        <v>1342</v>
      </c>
      <c r="C1353" s="5">
        <v>44816</v>
      </c>
      <c r="D1353" s="12">
        <f t="shared" si="485"/>
        <v>75.479439436400654</v>
      </c>
      <c r="E1353" s="12">
        <f t="shared" si="486"/>
        <v>88.685997590262232</v>
      </c>
      <c r="F1353" s="12">
        <f t="shared" si="487"/>
        <v>0.69829109538042333</v>
      </c>
      <c r="G1353" s="1">
        <v>1</v>
      </c>
      <c r="H1353" s="7" t="s">
        <v>39</v>
      </c>
      <c r="I1353" s="7"/>
      <c r="J1353" s="79"/>
      <c r="K1353" s="79"/>
      <c r="L1353" s="7"/>
    </row>
    <row r="1354" spans="1:12" x14ac:dyDescent="0.25">
      <c r="A1354">
        <f t="shared" si="484"/>
        <v>2</v>
      </c>
      <c r="B1354" s="74">
        <v>1343</v>
      </c>
      <c r="C1354" s="5">
        <v>44817</v>
      </c>
      <c r="D1354" s="12">
        <f t="shared" si="485"/>
        <v>75.482828710300382</v>
      </c>
      <c r="E1354" s="12">
        <f t="shared" si="486"/>
        <v>88.690925411719121</v>
      </c>
      <c r="F1354" s="12">
        <f t="shared" si="487"/>
        <v>0.69831873039101211</v>
      </c>
      <c r="G1354" s="1">
        <v>1</v>
      </c>
      <c r="H1354" s="7" t="s">
        <v>39</v>
      </c>
      <c r="I1354" s="7"/>
      <c r="J1354" s="79"/>
      <c r="K1354" s="79"/>
      <c r="L1354" s="7"/>
    </row>
    <row r="1355" spans="1:12" x14ac:dyDescent="0.25">
      <c r="A1355">
        <f t="shared" si="484"/>
        <v>3</v>
      </c>
      <c r="B1355" s="74">
        <v>1344</v>
      </c>
      <c r="C1355" s="5">
        <v>44818</v>
      </c>
      <c r="D1355" s="12">
        <f t="shared" si="485"/>
        <v>75.486215461480185</v>
      </c>
      <c r="E1355" s="12">
        <f t="shared" si="486"/>
        <v>88.695849565277314</v>
      </c>
      <c r="F1355" s="12">
        <f t="shared" si="487"/>
        <v>0.69834634483218283</v>
      </c>
      <c r="G1355" s="1">
        <v>1</v>
      </c>
      <c r="H1355" s="7" t="s">
        <v>39</v>
      </c>
      <c r="I1355" s="7"/>
      <c r="J1355" s="79"/>
      <c r="K1355" s="79"/>
      <c r="L1355" s="7"/>
    </row>
    <row r="1356" spans="1:12" x14ac:dyDescent="0.25">
      <c r="A1356">
        <f t="shared" si="484"/>
        <v>4</v>
      </c>
      <c r="B1356" s="74">
        <v>1345</v>
      </c>
      <c r="C1356" s="5">
        <v>44819</v>
      </c>
      <c r="D1356" s="12">
        <f t="shared" si="485"/>
        <v>75.489599693692725</v>
      </c>
      <c r="E1356" s="12">
        <f t="shared" si="486"/>
        <v>88.700770056392955</v>
      </c>
      <c r="F1356" s="12">
        <f t="shared" si="487"/>
        <v>0.69837393873453335</v>
      </c>
      <c r="G1356" s="1">
        <v>1</v>
      </c>
      <c r="H1356" s="7" t="s">
        <v>39</v>
      </c>
      <c r="I1356" s="7"/>
      <c r="J1356" s="79"/>
      <c r="K1356" s="79"/>
      <c r="L1356" s="7"/>
    </row>
    <row r="1357" spans="1:12" x14ac:dyDescent="0.25">
      <c r="A1357">
        <f t="shared" si="484"/>
        <v>5</v>
      </c>
      <c r="B1357" s="74">
        <v>1346</v>
      </c>
      <c r="C1357" s="5">
        <v>44820</v>
      </c>
      <c r="D1357" s="12">
        <f t="shared" si="485"/>
        <v>75.49298141068229</v>
      </c>
      <c r="E1357" s="12">
        <f t="shared" si="486"/>
        <v>88.705686890510037</v>
      </c>
      <c r="F1357" s="12">
        <f t="shared" si="487"/>
        <v>0.69840151212859336</v>
      </c>
      <c r="G1357" s="1">
        <v>1</v>
      </c>
      <c r="H1357" s="7" t="s">
        <v>39</v>
      </c>
      <c r="I1357" s="7"/>
      <c r="J1357" s="79"/>
      <c r="K1357" s="79"/>
      <c r="L1357" s="7"/>
    </row>
    <row r="1358" spans="1:12" x14ac:dyDescent="0.25">
      <c r="A1358">
        <f t="shared" si="484"/>
        <v>6</v>
      </c>
      <c r="B1358" s="74">
        <v>1347</v>
      </c>
      <c r="C1358" s="5">
        <v>44821</v>
      </c>
      <c r="D1358" s="12">
        <f t="shared" si="485"/>
        <v>75.496360616184802</v>
      </c>
      <c r="E1358" s="12">
        <f t="shared" si="486"/>
        <v>88.710600073060391</v>
      </c>
      <c r="F1358" s="12">
        <f t="shared" si="487"/>
        <v>0.69842906504482449</v>
      </c>
      <c r="G1358" s="1">
        <v>1</v>
      </c>
      <c r="H1358" s="7" t="s">
        <v>39</v>
      </c>
      <c r="I1358" s="7"/>
      <c r="J1358" s="79"/>
      <c r="K1358" s="79"/>
      <c r="L1358" s="7"/>
    </row>
    <row r="1359" spans="1:12" x14ac:dyDescent="0.25">
      <c r="A1359">
        <f t="shared" si="484"/>
        <v>7</v>
      </c>
      <c r="B1359" s="74">
        <v>1348</v>
      </c>
      <c r="C1359" s="5">
        <v>44822</v>
      </c>
      <c r="D1359" s="12">
        <f t="shared" si="485"/>
        <v>75.499737313927895</v>
      </c>
      <c r="E1359" s="12">
        <f t="shared" si="486"/>
        <v>88.715509609463822</v>
      </c>
      <c r="F1359" s="12">
        <f t="shared" si="487"/>
        <v>0.69845659751362055</v>
      </c>
      <c r="G1359" s="1">
        <v>1</v>
      </c>
      <c r="H1359" s="7" t="s">
        <v>39</v>
      </c>
      <c r="I1359" s="7"/>
      <c r="J1359" s="79"/>
      <c r="K1359" s="79"/>
      <c r="L1359" s="7"/>
    </row>
    <row r="1360" spans="1:12" x14ac:dyDescent="0.25">
      <c r="A1360">
        <f t="shared" si="484"/>
        <v>1</v>
      </c>
      <c r="B1360" s="74">
        <v>1349</v>
      </c>
      <c r="C1360" s="5">
        <v>44823</v>
      </c>
      <c r="D1360" s="12">
        <f t="shared" si="485"/>
        <v>75.503111507630905</v>
      </c>
      <c r="E1360" s="12">
        <f t="shared" si="486"/>
        <v>88.720415505128017</v>
      </c>
      <c r="F1360" s="12">
        <f t="shared" si="487"/>
        <v>0.69848410956530771</v>
      </c>
      <c r="G1360" s="1">
        <v>1</v>
      </c>
      <c r="H1360" s="7" t="s">
        <v>39</v>
      </c>
      <c r="I1360" s="7"/>
      <c r="J1360" s="79"/>
      <c r="K1360" s="79"/>
      <c r="L1360" s="7"/>
    </row>
    <row r="1361" spans="1:12" x14ac:dyDescent="0.25">
      <c r="A1361">
        <f t="shared" si="484"/>
        <v>2</v>
      </c>
      <c r="B1361" s="74">
        <v>1350</v>
      </c>
      <c r="C1361" s="5">
        <v>44824</v>
      </c>
      <c r="D1361" s="12">
        <f t="shared" si="485"/>
        <v>75.506483201004897</v>
      </c>
      <c r="E1361" s="12">
        <f t="shared" si="486"/>
        <v>88.725317765448679</v>
      </c>
      <c r="F1361" s="12">
        <f t="shared" si="487"/>
        <v>0.69851160123014489</v>
      </c>
      <c r="G1361" s="1">
        <v>1</v>
      </c>
      <c r="H1361" s="7" t="s">
        <v>39</v>
      </c>
      <c r="I1361" s="7"/>
      <c r="J1361" s="79"/>
      <c r="K1361" s="79"/>
      <c r="L1361" s="7"/>
    </row>
    <row r="1362" spans="1:12" x14ac:dyDescent="0.25">
      <c r="A1362">
        <f t="shared" si="484"/>
        <v>3</v>
      </c>
      <c r="B1362" s="74">
        <v>1351</v>
      </c>
      <c r="C1362" s="5">
        <v>44825</v>
      </c>
      <c r="D1362" s="12">
        <f t="shared" si="485"/>
        <v>75.509852397752695</v>
      </c>
      <c r="E1362" s="12">
        <f t="shared" si="486"/>
        <v>88.730216395809492</v>
      </c>
      <c r="F1362" s="12">
        <f t="shared" si="487"/>
        <v>0.69853907253832337</v>
      </c>
      <c r="G1362" s="1">
        <v>1</v>
      </c>
      <c r="H1362" s="7" t="s">
        <v>39</v>
      </c>
      <c r="I1362" s="7"/>
      <c r="J1362" s="79"/>
      <c r="K1362" s="79"/>
      <c r="L1362" s="7"/>
    </row>
    <row r="1363" spans="1:12" x14ac:dyDescent="0.25">
      <c r="A1363">
        <f t="shared" si="484"/>
        <v>4</v>
      </c>
      <c r="B1363" s="74">
        <v>1352</v>
      </c>
      <c r="C1363" s="5">
        <v>44826</v>
      </c>
      <c r="D1363" s="12">
        <f t="shared" si="485"/>
        <v>75.513219101568893</v>
      </c>
      <c r="E1363" s="12">
        <f t="shared" si="486"/>
        <v>88.735111401582202</v>
      </c>
      <c r="F1363" s="12">
        <f t="shared" si="487"/>
        <v>0.69856652351996795</v>
      </c>
      <c r="G1363" s="1">
        <v>1</v>
      </c>
      <c r="H1363" s="7" t="s">
        <v>39</v>
      </c>
      <c r="I1363" s="7"/>
      <c r="J1363" s="79"/>
      <c r="K1363" s="79"/>
      <c r="L1363" s="7"/>
    </row>
    <row r="1364" spans="1:12" x14ac:dyDescent="0.25">
      <c r="A1364">
        <f t="shared" si="484"/>
        <v>5</v>
      </c>
      <c r="B1364" s="74">
        <v>1353</v>
      </c>
      <c r="C1364" s="5">
        <v>44827</v>
      </c>
      <c r="D1364" s="12">
        <f t="shared" si="485"/>
        <v>75.516583316139901</v>
      </c>
      <c r="E1364" s="12">
        <f t="shared" si="486"/>
        <v>88.74000278812666</v>
      </c>
      <c r="F1364" s="12">
        <f t="shared" si="487"/>
        <v>0.69859395420513626</v>
      </c>
      <c r="G1364" s="1">
        <v>1</v>
      </c>
      <c r="H1364" s="7" t="s">
        <v>39</v>
      </c>
      <c r="I1364" s="7"/>
      <c r="J1364" s="79"/>
      <c r="K1364" s="79"/>
      <c r="L1364" s="7"/>
    </row>
    <row r="1365" spans="1:12" x14ac:dyDescent="0.25">
      <c r="A1365">
        <f t="shared" si="484"/>
        <v>6</v>
      </c>
      <c r="B1365" s="74">
        <v>1354</v>
      </c>
      <c r="C1365" s="5">
        <v>44828</v>
      </c>
      <c r="D1365" s="12">
        <f t="shared" si="485"/>
        <v>75.519945045143942</v>
      </c>
      <c r="E1365" s="12">
        <f t="shared" si="486"/>
        <v>88.744890560790822</v>
      </c>
      <c r="F1365" s="12">
        <f t="shared" si="487"/>
        <v>0.6986213646238193</v>
      </c>
      <c r="G1365" s="1">
        <v>1</v>
      </c>
      <c r="H1365" s="7" t="s">
        <v>39</v>
      </c>
      <c r="I1365" s="7"/>
      <c r="J1365" s="79"/>
      <c r="K1365" s="79"/>
      <c r="L1365" s="7"/>
    </row>
    <row r="1366" spans="1:12" x14ac:dyDescent="0.25">
      <c r="A1366">
        <f t="shared" si="484"/>
        <v>7</v>
      </c>
      <c r="B1366" s="74">
        <v>1355</v>
      </c>
      <c r="C1366" s="5">
        <v>44829</v>
      </c>
      <c r="D1366" s="12">
        <f t="shared" si="485"/>
        <v>75.523304292251126</v>
      </c>
      <c r="E1366" s="12">
        <f t="shared" si="486"/>
        <v>88.749774724910779</v>
      </c>
      <c r="F1366" s="12">
        <f t="shared" si="487"/>
        <v>0.69864875480594202</v>
      </c>
      <c r="G1366" s="1">
        <v>1</v>
      </c>
      <c r="H1366" s="7" t="s">
        <v>39</v>
      </c>
      <c r="I1366" s="7"/>
      <c r="J1366" s="79"/>
      <c r="K1366" s="79"/>
      <c r="L1366" s="7"/>
    </row>
    <row r="1367" spans="1:12" x14ac:dyDescent="0.25">
      <c r="A1367">
        <f t="shared" si="484"/>
        <v>1</v>
      </c>
      <c r="B1367" s="74">
        <v>1356</v>
      </c>
      <c r="C1367" s="5">
        <v>44830</v>
      </c>
      <c r="D1367" s="12">
        <f t="shared" si="485"/>
        <v>75.526661061123406</v>
      </c>
      <c r="E1367" s="12">
        <f t="shared" si="486"/>
        <v>88.754655285810856</v>
      </c>
      <c r="F1367" s="12">
        <f t="shared" si="487"/>
        <v>0.69867612478136265</v>
      </c>
      <c r="G1367" s="1">
        <v>1</v>
      </c>
      <c r="H1367" s="7" t="s">
        <v>39</v>
      </c>
      <c r="I1367" s="7"/>
      <c r="J1367" s="79"/>
      <c r="K1367" s="79"/>
      <c r="L1367" s="7"/>
    </row>
    <row r="1368" spans="1:12" x14ac:dyDescent="0.25">
      <c r="A1368">
        <f t="shared" si="484"/>
        <v>2</v>
      </c>
      <c r="B1368" s="74">
        <v>1357</v>
      </c>
      <c r="C1368" s="5">
        <v>44831</v>
      </c>
      <c r="D1368" s="12">
        <f t="shared" si="485"/>
        <v>75.530015355414633</v>
      </c>
      <c r="E1368" s="12">
        <f t="shared" si="486"/>
        <v>88.759532248803566</v>
      </c>
      <c r="F1368" s="12">
        <f t="shared" si="487"/>
        <v>0.6987034745798737</v>
      </c>
      <c r="G1368" s="1">
        <v>1</v>
      </c>
      <c r="H1368" s="7" t="s">
        <v>39</v>
      </c>
      <c r="I1368" s="7"/>
      <c r="J1368" s="79"/>
      <c r="K1368" s="79"/>
      <c r="L1368" s="7"/>
    </row>
    <row r="1369" spans="1:12" x14ac:dyDescent="0.25">
      <c r="A1369">
        <f t="shared" si="484"/>
        <v>3</v>
      </c>
      <c r="B1369" s="74">
        <v>1358</v>
      </c>
      <c r="C1369" s="5">
        <v>44832</v>
      </c>
      <c r="D1369" s="12">
        <f t="shared" si="485"/>
        <v>75.533367178770632</v>
      </c>
      <c r="E1369" s="12">
        <f t="shared" si="486"/>
        <v>88.764405619189688</v>
      </c>
      <c r="F1369" s="12">
        <f t="shared" si="487"/>
        <v>0.6987308042312016</v>
      </c>
      <c r="G1369" s="1">
        <v>1</v>
      </c>
      <c r="H1369" s="7" t="s">
        <v>39</v>
      </c>
      <c r="I1369" s="7"/>
      <c r="J1369" s="79"/>
      <c r="K1369" s="79"/>
      <c r="L1369" s="7"/>
    </row>
    <row r="1370" spans="1:12" x14ac:dyDescent="0.25">
      <c r="A1370">
        <f t="shared" si="484"/>
        <v>4</v>
      </c>
      <c r="B1370" s="74">
        <v>1359</v>
      </c>
      <c r="C1370" s="5">
        <v>44833</v>
      </c>
      <c r="D1370" s="12">
        <f t="shared" si="485"/>
        <v>75.536716534829111</v>
      </c>
      <c r="E1370" s="12">
        <f t="shared" si="486"/>
        <v>88.769275402258302</v>
      </c>
      <c r="F1370" s="12">
        <f t="shared" si="487"/>
        <v>0.6987581137650074</v>
      </c>
      <c r="G1370" s="1">
        <v>1</v>
      </c>
      <c r="H1370" s="7" t="s">
        <v>39</v>
      </c>
      <c r="I1370" s="7"/>
      <c r="J1370" s="79"/>
      <c r="K1370" s="79"/>
      <c r="L1370" s="7"/>
    </row>
    <row r="1371" spans="1:12" x14ac:dyDescent="0.25">
      <c r="A1371">
        <f t="shared" si="484"/>
        <v>5</v>
      </c>
      <c r="B1371" s="74">
        <v>1360</v>
      </c>
      <c r="C1371" s="5">
        <v>44834</v>
      </c>
      <c r="D1371" s="12">
        <f t="shared" si="485"/>
        <v>75.54006342721982</v>
      </c>
      <c r="E1371" s="12">
        <f t="shared" si="486"/>
        <v>88.774141603286836</v>
      </c>
      <c r="F1371" s="12">
        <f t="shared" si="487"/>
        <v>0.69878540321088667</v>
      </c>
      <c r="G1371" s="1">
        <v>1</v>
      </c>
      <c r="H1371" s="7" t="s">
        <v>39</v>
      </c>
      <c r="I1371" s="7"/>
      <c r="J1371" s="79"/>
      <c r="K1371" s="79"/>
      <c r="L1371" s="7"/>
    </row>
    <row r="1372" spans="1:12" x14ac:dyDescent="0.25">
      <c r="A1372">
        <f t="shared" si="484"/>
        <v>6</v>
      </c>
      <c r="B1372" s="74">
        <v>1361</v>
      </c>
      <c r="C1372" s="5">
        <v>44835</v>
      </c>
      <c r="D1372" s="12">
        <f t="shared" si="485"/>
        <v>75.543407859564439</v>
      </c>
      <c r="E1372" s="12">
        <f t="shared" si="486"/>
        <v>88.779004227541037</v>
      </c>
      <c r="F1372" s="12">
        <f t="shared" si="487"/>
        <v>0.69881267259836943</v>
      </c>
      <c r="G1372" s="1">
        <v>1</v>
      </c>
      <c r="H1372" s="7" t="s">
        <v>39</v>
      </c>
      <c r="I1372" s="7"/>
      <c r="J1372" s="79"/>
      <c r="K1372" s="79"/>
      <c r="L1372" s="7"/>
    </row>
    <row r="1373" spans="1:12" x14ac:dyDescent="0.25">
      <c r="A1373">
        <f t="shared" si="484"/>
        <v>7</v>
      </c>
      <c r="B1373" s="74">
        <v>1362</v>
      </c>
      <c r="C1373" s="5">
        <v>44836</v>
      </c>
      <c r="D1373" s="12">
        <f t="shared" si="485"/>
        <v>75.546749835476703</v>
      </c>
      <c r="E1373" s="12">
        <f t="shared" si="486"/>
        <v>88.783863280275085</v>
      </c>
      <c r="F1373" s="12">
        <f t="shared" si="487"/>
        <v>0.6988399219569208</v>
      </c>
      <c r="G1373" s="1">
        <v>1</v>
      </c>
      <c r="H1373" s="7" t="s">
        <v>39</v>
      </c>
      <c r="I1373" s="7"/>
      <c r="J1373" s="79"/>
      <c r="K1373" s="79"/>
      <c r="L1373" s="7"/>
    </row>
    <row r="1374" spans="1:12" x14ac:dyDescent="0.25">
      <c r="A1374">
        <f t="shared" si="484"/>
        <v>1</v>
      </c>
      <c r="B1374" s="74">
        <v>1363</v>
      </c>
      <c r="C1374" s="5">
        <v>44837</v>
      </c>
      <c r="D1374" s="12">
        <f t="shared" si="485"/>
        <v>75.550089358562388</v>
      </c>
      <c r="E1374" s="12">
        <f t="shared" si="486"/>
        <v>88.788718766731577</v>
      </c>
      <c r="F1374" s="12">
        <f t="shared" si="487"/>
        <v>0.69886715131594135</v>
      </c>
      <c r="G1374" s="1">
        <v>1</v>
      </c>
      <c r="H1374" s="7" t="s">
        <v>39</v>
      </c>
      <c r="I1374" s="7"/>
      <c r="J1374" s="79"/>
      <c r="K1374" s="79"/>
      <c r="L1374" s="7"/>
    </row>
    <row r="1375" spans="1:12" x14ac:dyDescent="0.25">
      <c r="A1375">
        <f t="shared" si="484"/>
        <v>2</v>
      </c>
      <c r="B1375" s="74">
        <v>1364</v>
      </c>
      <c r="C1375" s="5">
        <v>44838</v>
      </c>
      <c r="D1375" s="12">
        <f t="shared" si="485"/>
        <v>75.553426432419343</v>
      </c>
      <c r="E1375" s="12">
        <f t="shared" si="486"/>
        <v>88.793570692141571</v>
      </c>
      <c r="F1375" s="12">
        <f t="shared" si="487"/>
        <v>0.6988943607047664</v>
      </c>
      <c r="G1375" s="1">
        <v>1</v>
      </c>
      <c r="H1375" s="7" t="s">
        <v>39</v>
      </c>
      <c r="I1375" s="7"/>
      <c r="J1375" s="79"/>
      <c r="K1375" s="79"/>
      <c r="L1375" s="7"/>
    </row>
    <row r="1376" spans="1:12" x14ac:dyDescent="0.25">
      <c r="A1376">
        <f t="shared" si="484"/>
        <v>3</v>
      </c>
      <c r="B1376" s="74">
        <v>1365</v>
      </c>
      <c r="C1376" s="5">
        <v>44839</v>
      </c>
      <c r="D1376" s="12">
        <f t="shared" si="485"/>
        <v>75.556761060637484</v>
      </c>
      <c r="E1376" s="12">
        <f t="shared" si="486"/>
        <v>88.798419061724644</v>
      </c>
      <c r="F1376" s="12">
        <f t="shared" si="487"/>
        <v>0.6989215501526671</v>
      </c>
      <c r="G1376" s="1">
        <v>1</v>
      </c>
      <c r="H1376" s="7" t="s">
        <v>39</v>
      </c>
      <c r="I1376" s="7"/>
      <c r="J1376" s="79"/>
      <c r="K1376" s="79"/>
      <c r="L1376" s="7"/>
    </row>
    <row r="1377" spans="1:12" x14ac:dyDescent="0.25">
      <c r="A1377">
        <f t="shared" si="484"/>
        <v>4</v>
      </c>
      <c r="B1377" s="74">
        <v>1366</v>
      </c>
      <c r="C1377" s="5">
        <v>44840</v>
      </c>
      <c r="D1377" s="12">
        <f t="shared" si="485"/>
        <v>75.560093246798857</v>
      </c>
      <c r="E1377" s="12">
        <f t="shared" si="486"/>
        <v>88.803263880688888</v>
      </c>
      <c r="F1377" s="12">
        <f t="shared" si="487"/>
        <v>0.6989487196888502</v>
      </c>
      <c r="G1377" s="1">
        <v>1</v>
      </c>
      <c r="H1377" s="7" t="s">
        <v>39</v>
      </c>
      <c r="I1377" s="7"/>
      <c r="J1377" s="79"/>
      <c r="K1377" s="79"/>
      <c r="L1377" s="7"/>
    </row>
    <row r="1378" spans="1:12" x14ac:dyDescent="0.25">
      <c r="A1378">
        <f t="shared" si="484"/>
        <v>5</v>
      </c>
      <c r="B1378" s="74">
        <v>1367</v>
      </c>
      <c r="C1378" s="5">
        <v>44841</v>
      </c>
      <c r="D1378" s="12">
        <f t="shared" si="485"/>
        <v>75.563422994477634</v>
      </c>
      <c r="E1378" s="12">
        <f t="shared" si="486"/>
        <v>88.808105154230958</v>
      </c>
      <c r="F1378" s="12">
        <f t="shared" si="487"/>
        <v>0.69897586934245848</v>
      </c>
      <c r="G1378" s="1">
        <v>1</v>
      </c>
      <c r="H1378" s="7" t="s">
        <v>39</v>
      </c>
      <c r="I1378" s="7"/>
      <c r="J1378" s="79"/>
      <c r="K1378" s="79"/>
      <c r="L1378" s="7"/>
    </row>
    <row r="1379" spans="1:12" x14ac:dyDescent="0.25">
      <c r="A1379">
        <f t="shared" si="484"/>
        <v>6</v>
      </c>
      <c r="B1379" s="74">
        <v>1368</v>
      </c>
      <c r="C1379" s="5">
        <v>44842</v>
      </c>
      <c r="D1379" s="12">
        <f t="shared" si="485"/>
        <v>75.56675030724017</v>
      </c>
      <c r="E1379" s="12">
        <f t="shared" si="486"/>
        <v>88.81294288753611</v>
      </c>
      <c r="F1379" s="12">
        <f t="shared" si="487"/>
        <v>0.69900299914257058</v>
      </c>
      <c r="G1379" s="1">
        <v>1</v>
      </c>
      <c r="H1379" s="7" t="s">
        <v>39</v>
      </c>
      <c r="I1379" s="7"/>
      <c r="J1379" s="79"/>
      <c r="K1379" s="79"/>
      <c r="L1379" s="7"/>
    </row>
    <row r="1380" spans="1:12" x14ac:dyDescent="0.25">
      <c r="A1380">
        <f t="shared" si="484"/>
        <v>7</v>
      </c>
      <c r="B1380" s="74">
        <v>1369</v>
      </c>
      <c r="C1380" s="5">
        <v>44843</v>
      </c>
      <c r="D1380" s="12">
        <f t="shared" si="485"/>
        <v>75.570075188644978</v>
      </c>
      <c r="E1380" s="12">
        <f t="shared" si="486"/>
        <v>88.81777708577826</v>
      </c>
      <c r="F1380" s="12">
        <f t="shared" si="487"/>
        <v>0.6990301091182014</v>
      </c>
      <c r="G1380" s="1">
        <v>1</v>
      </c>
      <c r="H1380" s="7" t="s">
        <v>39</v>
      </c>
      <c r="I1380" s="7"/>
      <c r="J1380" s="79"/>
      <c r="K1380" s="79"/>
      <c r="L1380" s="7"/>
    </row>
    <row r="1381" spans="1:12" x14ac:dyDescent="0.25">
      <c r="A1381">
        <f t="shared" si="484"/>
        <v>1</v>
      </c>
      <c r="B1381" s="74">
        <v>1370</v>
      </c>
      <c r="C1381" s="5">
        <v>44844</v>
      </c>
      <c r="D1381" s="12">
        <f t="shared" si="485"/>
        <v>75.573397642242753</v>
      </c>
      <c r="E1381" s="12">
        <f t="shared" si="486"/>
        <v>88.822607754119957</v>
      </c>
      <c r="F1381" s="12">
        <f t="shared" si="487"/>
        <v>0.69905719929830257</v>
      </c>
      <c r="G1381" s="1">
        <v>1</v>
      </c>
      <c r="H1381" s="7" t="s">
        <v>39</v>
      </c>
      <c r="I1381" s="7"/>
      <c r="J1381" s="79"/>
      <c r="K1381" s="79"/>
      <c r="L1381" s="7"/>
    </row>
    <row r="1382" spans="1:12" x14ac:dyDescent="0.25">
      <c r="A1382">
        <f t="shared" si="484"/>
        <v>2</v>
      </c>
      <c r="B1382" s="74">
        <v>1371</v>
      </c>
      <c r="C1382" s="5">
        <v>44845</v>
      </c>
      <c r="D1382" s="12">
        <f t="shared" si="485"/>
        <v>75.576717671576489</v>
      </c>
      <c r="E1382" s="12">
        <f t="shared" si="486"/>
        <v>88.827434897712436</v>
      </c>
      <c r="F1382" s="12">
        <f t="shared" si="487"/>
        <v>0.69908426971176185</v>
      </c>
      <c r="G1382" s="1">
        <v>1</v>
      </c>
      <c r="H1382" s="7" t="s">
        <v>39</v>
      </c>
      <c r="I1382" s="7"/>
      <c r="J1382" s="79"/>
      <c r="K1382" s="79"/>
      <c r="L1382" s="7"/>
    </row>
    <row r="1383" spans="1:12" x14ac:dyDescent="0.25">
      <c r="A1383">
        <f t="shared" si="484"/>
        <v>3</v>
      </c>
      <c r="B1383" s="74">
        <v>1372</v>
      </c>
      <c r="C1383" s="5">
        <v>44846</v>
      </c>
      <c r="D1383" s="12">
        <f t="shared" si="485"/>
        <v>75.580035280181363</v>
      </c>
      <c r="E1383" s="12">
        <f t="shared" si="486"/>
        <v>88.832258521695735</v>
      </c>
      <c r="F1383" s="12">
        <f t="shared" si="487"/>
        <v>0.69911132038740431</v>
      </c>
      <c r="G1383" s="1">
        <v>1</v>
      </c>
      <c r="H1383" s="7" t="s">
        <v>39</v>
      </c>
      <c r="I1383" s="7"/>
      <c r="J1383" s="79"/>
      <c r="K1383" s="79"/>
      <c r="L1383" s="7"/>
    </row>
    <row r="1384" spans="1:12" x14ac:dyDescent="0.25">
      <c r="A1384">
        <f t="shared" si="484"/>
        <v>4</v>
      </c>
      <c r="B1384" s="74">
        <v>1373</v>
      </c>
      <c r="C1384" s="5">
        <v>44847</v>
      </c>
      <c r="D1384" s="12">
        <f t="shared" si="485"/>
        <v>75.583350471584851</v>
      </c>
      <c r="E1384" s="12">
        <f t="shared" si="486"/>
        <v>88.83707863119858</v>
      </c>
      <c r="F1384" s="12">
        <f t="shared" si="487"/>
        <v>0.69913835135399172</v>
      </c>
      <c r="G1384" s="1">
        <v>1</v>
      </c>
      <c r="H1384" s="7" t="s">
        <v>39</v>
      </c>
      <c r="I1384" s="7"/>
      <c r="J1384" s="79"/>
      <c r="K1384" s="79"/>
      <c r="L1384" s="7"/>
    </row>
    <row r="1385" spans="1:12" x14ac:dyDescent="0.25">
      <c r="A1385">
        <f t="shared" si="484"/>
        <v>5</v>
      </c>
      <c r="B1385" s="74">
        <v>1374</v>
      </c>
      <c r="C1385" s="5">
        <v>44848</v>
      </c>
      <c r="D1385" s="12">
        <f t="shared" si="485"/>
        <v>75.586663249306724</v>
      </c>
      <c r="E1385" s="12">
        <f t="shared" si="486"/>
        <v>88.84189523133854</v>
      </c>
      <c r="F1385" s="12">
        <f t="shared" si="487"/>
        <v>0.69916536264022311</v>
      </c>
      <c r="G1385" s="1">
        <v>1</v>
      </c>
      <c r="H1385" s="7" t="s">
        <v>39</v>
      </c>
      <c r="I1385" s="7"/>
      <c r="J1385" s="79"/>
      <c r="K1385" s="79"/>
      <c r="L1385" s="7"/>
    </row>
    <row r="1386" spans="1:12" x14ac:dyDescent="0.25">
      <c r="A1386">
        <f t="shared" si="484"/>
        <v>6</v>
      </c>
      <c r="B1386" s="74">
        <v>1375</v>
      </c>
      <c r="C1386" s="5">
        <v>44849</v>
      </c>
      <c r="D1386" s="12">
        <f t="shared" si="485"/>
        <v>75.589973616859055</v>
      </c>
      <c r="E1386" s="12">
        <f t="shared" si="486"/>
        <v>88.84670832722199</v>
      </c>
      <c r="F1386" s="12">
        <f t="shared" si="487"/>
        <v>0.69919235427473492</v>
      </c>
      <c r="G1386" s="1">
        <v>1</v>
      </c>
      <c r="H1386" s="7" t="s">
        <v>39</v>
      </c>
      <c r="I1386" s="7"/>
      <c r="J1386" s="79"/>
      <c r="K1386" s="79"/>
      <c r="L1386" s="7"/>
    </row>
    <row r="1387" spans="1:12" x14ac:dyDescent="0.25">
      <c r="A1387">
        <f t="shared" si="484"/>
        <v>7</v>
      </c>
      <c r="B1387" s="74">
        <v>1376</v>
      </c>
      <c r="C1387" s="5">
        <v>44850</v>
      </c>
      <c r="D1387" s="12">
        <f t="shared" si="485"/>
        <v>75.593281577746311</v>
      </c>
      <c r="E1387" s="12">
        <f t="shared" si="486"/>
        <v>88.851517923944186</v>
      </c>
      <c r="F1387" s="12">
        <f t="shared" si="487"/>
        <v>0.69921932628610106</v>
      </c>
      <c r="G1387" s="1">
        <v>1</v>
      </c>
      <c r="H1387" s="7" t="s">
        <v>39</v>
      </c>
      <c r="I1387" s="7"/>
      <c r="J1387" s="79"/>
      <c r="K1387" s="79"/>
      <c r="L1387" s="7"/>
    </row>
    <row r="1388" spans="1:12" x14ac:dyDescent="0.25">
      <c r="A1388">
        <f t="shared" si="484"/>
        <v>1</v>
      </c>
      <c r="B1388" s="74">
        <v>1377</v>
      </c>
      <c r="C1388" s="5">
        <v>44851</v>
      </c>
      <c r="D1388" s="12">
        <f t="shared" si="485"/>
        <v>75.596587135465256</v>
      </c>
      <c r="E1388" s="12">
        <f t="shared" si="486"/>
        <v>88.856324026589277</v>
      </c>
      <c r="F1388" s="12">
        <f t="shared" si="487"/>
        <v>0.69924627870283307</v>
      </c>
      <c r="G1388" s="1">
        <v>1</v>
      </c>
      <c r="H1388" s="7" t="s">
        <v>39</v>
      </c>
      <c r="I1388" s="7"/>
      <c r="J1388" s="79"/>
      <c r="K1388" s="79"/>
      <c r="L1388" s="7"/>
    </row>
    <row r="1389" spans="1:12" x14ac:dyDescent="0.25">
      <c r="A1389">
        <f t="shared" si="484"/>
        <v>2</v>
      </c>
      <c r="B1389" s="74">
        <v>1378</v>
      </c>
      <c r="C1389" s="5">
        <v>44852</v>
      </c>
      <c r="D1389" s="12">
        <f t="shared" si="485"/>
        <v>75.599890293505055</v>
      </c>
      <c r="E1389" s="12">
        <f t="shared" si="486"/>
        <v>88.861126640230339</v>
      </c>
      <c r="F1389" s="12">
        <f t="shared" si="487"/>
        <v>0.69927321155338062</v>
      </c>
      <c r="G1389" s="1">
        <v>1</v>
      </c>
      <c r="H1389" s="7" t="s">
        <v>39</v>
      </c>
      <c r="I1389" s="7"/>
      <c r="J1389" s="79"/>
      <c r="K1389" s="79"/>
      <c r="L1389" s="7"/>
    </row>
    <row r="1390" spans="1:12" x14ac:dyDescent="0.25">
      <c r="A1390">
        <f t="shared" si="484"/>
        <v>3</v>
      </c>
      <c r="B1390" s="74">
        <v>1379</v>
      </c>
      <c r="C1390" s="5">
        <v>44853</v>
      </c>
      <c r="D1390" s="12">
        <f t="shared" si="485"/>
        <v>75.60319105534731</v>
      </c>
      <c r="E1390" s="12">
        <f t="shared" si="486"/>
        <v>88.865925769929362</v>
      </c>
      <c r="F1390" s="12">
        <f t="shared" si="487"/>
        <v>0.69930012486613147</v>
      </c>
      <c r="G1390" s="1">
        <v>1</v>
      </c>
      <c r="H1390" s="7" t="s">
        <v>39</v>
      </c>
      <c r="I1390" s="7"/>
      <c r="J1390" s="79"/>
      <c r="K1390" s="79"/>
      <c r="L1390" s="7"/>
    </row>
    <row r="1391" spans="1:12" x14ac:dyDescent="0.25">
      <c r="A1391">
        <f t="shared" si="484"/>
        <v>4</v>
      </c>
      <c r="B1391" s="74">
        <v>1380</v>
      </c>
      <c r="C1391" s="5">
        <v>44854</v>
      </c>
      <c r="D1391" s="12">
        <f t="shared" si="485"/>
        <v>75.606489424465991</v>
      </c>
      <c r="E1391" s="12">
        <f t="shared" si="486"/>
        <v>88.870721420737397</v>
      </c>
      <c r="F1391" s="12">
        <f t="shared" si="487"/>
        <v>0.69932701866941138</v>
      </c>
      <c r="G1391" s="1">
        <v>1</v>
      </c>
      <c r="H1391" s="7" t="s">
        <v>39</v>
      </c>
      <c r="I1391" s="7"/>
      <c r="J1391" s="79"/>
      <c r="K1391" s="79"/>
      <c r="L1391" s="7"/>
    </row>
    <row r="1392" spans="1:12" x14ac:dyDescent="0.25">
      <c r="A1392">
        <f t="shared" si="484"/>
        <v>5</v>
      </c>
      <c r="B1392" s="74">
        <v>1381</v>
      </c>
      <c r="C1392" s="5">
        <v>44855</v>
      </c>
      <c r="D1392" s="12">
        <f t="shared" si="485"/>
        <v>75.609785404327624</v>
      </c>
      <c r="E1392" s="12">
        <f t="shared" si="486"/>
        <v>88.875513597694507</v>
      </c>
      <c r="F1392" s="12">
        <f t="shared" si="487"/>
        <v>0.69935389299148476</v>
      </c>
      <c r="G1392" s="1">
        <v>1</v>
      </c>
      <c r="H1392" s="7" t="s">
        <v>39</v>
      </c>
      <c r="I1392" s="7"/>
      <c r="J1392" s="79"/>
      <c r="K1392" s="79"/>
      <c r="L1392" s="7"/>
    </row>
    <row r="1393" spans="1:12" x14ac:dyDescent="0.25">
      <c r="A1393">
        <f t="shared" si="484"/>
        <v>6</v>
      </c>
      <c r="B1393" s="74">
        <v>1382</v>
      </c>
      <c r="C1393" s="5">
        <v>44856</v>
      </c>
      <c r="D1393" s="12">
        <f t="shared" si="485"/>
        <v>75.613078998391074</v>
      </c>
      <c r="E1393" s="12">
        <f t="shared" si="486"/>
        <v>88.880302305829758</v>
      </c>
      <c r="F1393" s="12">
        <f t="shared" si="487"/>
        <v>0.69938074786055449</v>
      </c>
      <c r="G1393" s="1">
        <v>1</v>
      </c>
      <c r="H1393" s="7" t="s">
        <v>39</v>
      </c>
      <c r="I1393" s="7"/>
      <c r="J1393" s="79"/>
      <c r="K1393" s="79"/>
      <c r="L1393" s="7"/>
    </row>
    <row r="1394" spans="1:12" x14ac:dyDescent="0.25">
      <c r="A1394">
        <f t="shared" si="484"/>
        <v>7</v>
      </c>
      <c r="B1394" s="74">
        <v>1383</v>
      </c>
      <c r="C1394" s="5">
        <v>44857</v>
      </c>
      <c r="D1394" s="12">
        <f t="shared" si="485"/>
        <v>75.616370210107817</v>
      </c>
      <c r="E1394" s="12">
        <f t="shared" si="486"/>
        <v>88.885087550161373</v>
      </c>
      <c r="F1394" s="12">
        <f t="shared" si="487"/>
        <v>0.6994075833047626</v>
      </c>
      <c r="G1394" s="1">
        <v>1</v>
      </c>
      <c r="H1394" s="7" t="s">
        <v>39</v>
      </c>
      <c r="I1394" s="7"/>
      <c r="J1394" s="79"/>
      <c r="K1394" s="79"/>
      <c r="L1394" s="7"/>
    </row>
    <row r="1395" spans="1:12" x14ac:dyDescent="0.25">
      <c r="A1395">
        <f t="shared" si="484"/>
        <v>1</v>
      </c>
      <c r="B1395" s="74">
        <v>1384</v>
      </c>
      <c r="C1395" s="5">
        <v>44858</v>
      </c>
      <c r="D1395" s="12">
        <f t="shared" si="485"/>
        <v>75.619659042921768</v>
      </c>
      <c r="E1395" s="12">
        <f t="shared" si="486"/>
        <v>88.889869335696631</v>
      </c>
      <c r="F1395" s="12">
        <f t="shared" si="487"/>
        <v>0.69943439935218943</v>
      </c>
      <c r="G1395" s="1">
        <v>1</v>
      </c>
      <c r="H1395" s="7" t="s">
        <v>39</v>
      </c>
      <c r="I1395" s="7"/>
      <c r="J1395" s="79"/>
      <c r="K1395" s="79"/>
      <c r="L1395" s="7"/>
    </row>
    <row r="1396" spans="1:12" x14ac:dyDescent="0.25">
      <c r="A1396">
        <f t="shared" si="484"/>
        <v>2</v>
      </c>
      <c r="B1396" s="74">
        <v>1385</v>
      </c>
      <c r="C1396" s="5">
        <v>44859</v>
      </c>
      <c r="D1396" s="12">
        <f t="shared" si="485"/>
        <v>75.62294550026941</v>
      </c>
      <c r="E1396" s="12">
        <f t="shared" si="486"/>
        <v>88.894647667431997</v>
      </c>
      <c r="F1396" s="12">
        <f t="shared" si="487"/>
        <v>0.69946119603085544</v>
      </c>
      <c r="G1396" s="1">
        <v>1</v>
      </c>
      <c r="H1396" s="7" t="s">
        <v>39</v>
      </c>
      <c r="I1396" s="7"/>
      <c r="J1396" s="79"/>
      <c r="K1396" s="79"/>
      <c r="L1396" s="7"/>
    </row>
    <row r="1397" spans="1:12" x14ac:dyDescent="0.25">
      <c r="A1397">
        <f t="shared" si="484"/>
        <v>3</v>
      </c>
      <c r="B1397" s="74">
        <v>1386</v>
      </c>
      <c r="C1397" s="5">
        <v>44860</v>
      </c>
      <c r="D1397" s="12">
        <f t="shared" si="485"/>
        <v>75.626229585579779</v>
      </c>
      <c r="E1397" s="12">
        <f t="shared" si="486"/>
        <v>88.899422550353094</v>
      </c>
      <c r="F1397" s="12">
        <f t="shared" si="487"/>
        <v>0.69948797336871937</v>
      </c>
      <c r="G1397" s="1">
        <v>1</v>
      </c>
      <c r="H1397" s="7" t="s">
        <v>39</v>
      </c>
      <c r="I1397" s="7"/>
      <c r="J1397" s="79"/>
      <c r="K1397" s="79"/>
      <c r="L1397" s="7"/>
    </row>
    <row r="1398" spans="1:12" x14ac:dyDescent="0.25">
      <c r="A1398">
        <f t="shared" si="484"/>
        <v>4</v>
      </c>
      <c r="B1398" s="74">
        <v>1387</v>
      </c>
      <c r="C1398" s="5">
        <v>44861</v>
      </c>
      <c r="D1398" s="12">
        <f t="shared" si="485"/>
        <v>75.629511302274508</v>
      </c>
      <c r="E1398" s="12">
        <f t="shared" si="486"/>
        <v>88.904193989434788</v>
      </c>
      <c r="F1398" s="12">
        <f t="shared" si="487"/>
        <v>0.69951473139368026</v>
      </c>
      <c r="G1398" s="1">
        <v>1</v>
      </c>
      <c r="H1398" s="7" t="s">
        <v>39</v>
      </c>
      <c r="I1398" s="7"/>
      <c r="J1398" s="79"/>
      <c r="K1398" s="79"/>
      <c r="L1398" s="7"/>
    </row>
    <row r="1399" spans="1:12" x14ac:dyDescent="0.25">
      <c r="A1399">
        <f t="shared" si="484"/>
        <v>5</v>
      </c>
      <c r="B1399" s="74">
        <v>1388</v>
      </c>
      <c r="C1399" s="5">
        <v>44862</v>
      </c>
      <c r="D1399" s="12">
        <f t="shared" si="485"/>
        <v>75.632790653767813</v>
      </c>
      <c r="E1399" s="12">
        <f t="shared" si="486"/>
        <v>88.908961989641185</v>
      </c>
      <c r="F1399" s="12">
        <f t="shared" si="487"/>
        <v>0.69954147013357648</v>
      </c>
      <c r="G1399" s="1">
        <v>1</v>
      </c>
      <c r="H1399" s="7" t="s">
        <v>39</v>
      </c>
      <c r="I1399" s="7"/>
      <c r="J1399" s="79"/>
      <c r="K1399" s="79"/>
      <c r="L1399" s="7"/>
    </row>
    <row r="1400" spans="1:12" x14ac:dyDescent="0.25">
      <c r="A1400">
        <f t="shared" si="484"/>
        <v>6</v>
      </c>
      <c r="B1400" s="74">
        <v>1389</v>
      </c>
      <c r="C1400" s="5">
        <v>44863</v>
      </c>
      <c r="D1400" s="12">
        <f t="shared" si="485"/>
        <v>75.636067643466532</v>
      </c>
      <c r="E1400" s="12">
        <f t="shared" si="486"/>
        <v>88.913726555925635</v>
      </c>
      <c r="F1400" s="12">
        <f t="shared" si="487"/>
        <v>0.69956818961618616</v>
      </c>
      <c r="G1400" s="1">
        <v>1</v>
      </c>
      <c r="H1400" s="7" t="s">
        <v>39</v>
      </c>
      <c r="I1400" s="7"/>
      <c r="J1400" s="79"/>
      <c r="K1400" s="79"/>
      <c r="L1400" s="7"/>
    </row>
    <row r="1401" spans="1:12" x14ac:dyDescent="0.25">
      <c r="A1401">
        <f t="shared" si="484"/>
        <v>7</v>
      </c>
      <c r="B1401" s="74">
        <v>1390</v>
      </c>
      <c r="C1401" s="5">
        <v>44864</v>
      </c>
      <c r="D1401" s="12">
        <f t="shared" si="485"/>
        <v>75.639342274770172</v>
      </c>
      <c r="E1401" s="12">
        <f t="shared" si="486"/>
        <v>88.918487693230816</v>
      </c>
      <c r="F1401" s="12">
        <f t="shared" si="487"/>
        <v>0.69959488986922769</v>
      </c>
      <c r="G1401" s="1">
        <v>1</v>
      </c>
      <c r="H1401" s="7" t="s">
        <v>39</v>
      </c>
      <c r="I1401" s="7"/>
      <c r="J1401" s="79"/>
      <c r="K1401" s="79"/>
      <c r="L1401" s="7"/>
    </row>
    <row r="1402" spans="1:12" x14ac:dyDescent="0.25">
      <c r="A1402">
        <f t="shared" si="484"/>
        <v>1</v>
      </c>
      <c r="B1402" s="74">
        <v>1391</v>
      </c>
      <c r="C1402" s="5">
        <v>44865</v>
      </c>
      <c r="D1402" s="12">
        <f t="shared" si="485"/>
        <v>75.642614551070864</v>
      </c>
      <c r="E1402" s="12">
        <f t="shared" si="486"/>
        <v>88.923245406488718</v>
      </c>
      <c r="F1402" s="12">
        <f t="shared" si="487"/>
        <v>0.6996215709203597</v>
      </c>
      <c r="G1402" s="1">
        <v>1</v>
      </c>
      <c r="H1402" s="7" t="s">
        <v>39</v>
      </c>
      <c r="I1402" s="7"/>
      <c r="J1402" s="79"/>
      <c r="K1402" s="79"/>
      <c r="L1402" s="7"/>
    </row>
    <row r="1403" spans="1:12" x14ac:dyDescent="0.25">
      <c r="A1403">
        <f t="shared" si="484"/>
        <v>2</v>
      </c>
      <c r="B1403" s="74">
        <v>1392</v>
      </c>
      <c r="C1403" s="5">
        <v>44866</v>
      </c>
      <c r="D1403" s="12">
        <f t="shared" si="485"/>
        <v>75.645884475753448</v>
      </c>
      <c r="E1403" s="12">
        <f t="shared" si="486"/>
        <v>88.927999700620759</v>
      </c>
      <c r="F1403" s="12">
        <f t="shared" si="487"/>
        <v>0.69964823279718091</v>
      </c>
      <c r="G1403" s="1">
        <v>1</v>
      </c>
      <c r="H1403" s="7" t="s">
        <v>39</v>
      </c>
      <c r="I1403" s="7"/>
      <c r="J1403" s="79"/>
      <c r="K1403" s="79"/>
      <c r="L1403" s="7"/>
    </row>
    <row r="1404" spans="1:12" x14ac:dyDescent="0.25">
      <c r="A1404">
        <f t="shared" si="484"/>
        <v>3</v>
      </c>
      <c r="B1404" s="74">
        <v>1393</v>
      </c>
      <c r="C1404" s="5">
        <v>44867</v>
      </c>
      <c r="D1404" s="12">
        <f t="shared" si="485"/>
        <v>75.64915205219549</v>
      </c>
      <c r="E1404" s="12">
        <f t="shared" si="486"/>
        <v>88.932750580537686</v>
      </c>
      <c r="F1404" s="12">
        <f t="shared" si="487"/>
        <v>0.69967487552723084</v>
      </c>
      <c r="G1404" s="1">
        <v>1</v>
      </c>
      <c r="H1404" s="7" t="s">
        <v>39</v>
      </c>
      <c r="I1404" s="7"/>
      <c r="J1404" s="79"/>
      <c r="K1404" s="79"/>
      <c r="L1404" s="7"/>
    </row>
    <row r="1405" spans="1:12" x14ac:dyDescent="0.25">
      <c r="A1405">
        <f t="shared" si="484"/>
        <v>4</v>
      </c>
      <c r="B1405" s="74">
        <v>1394</v>
      </c>
      <c r="C1405" s="5">
        <v>44868</v>
      </c>
      <c r="D1405" s="12">
        <f t="shared" si="485"/>
        <v>75.652417283767264</v>
      </c>
      <c r="E1405" s="12">
        <f t="shared" si="486"/>
        <v>88.937498051139698</v>
      </c>
      <c r="F1405" s="12">
        <f t="shared" si="487"/>
        <v>0.6997014991379894</v>
      </c>
      <c r="G1405" s="1">
        <v>1</v>
      </c>
      <c r="H1405" s="7" t="s">
        <v>39</v>
      </c>
      <c r="I1405" s="7"/>
      <c r="J1405" s="79"/>
      <c r="K1405" s="79"/>
      <c r="L1405" s="7"/>
    </row>
    <row r="1406" spans="1:12" x14ac:dyDescent="0.25">
      <c r="A1406">
        <f t="shared" si="484"/>
        <v>5</v>
      </c>
      <c r="B1406" s="74">
        <v>1395</v>
      </c>
      <c r="C1406" s="5">
        <v>44869</v>
      </c>
      <c r="D1406" s="12">
        <f t="shared" si="485"/>
        <v>75.655680173831797</v>
      </c>
      <c r="E1406" s="12">
        <f t="shared" si="486"/>
        <v>88.942242117316454</v>
      </c>
      <c r="F1406" s="12">
        <f t="shared" si="487"/>
        <v>0.69972810365687776</v>
      </c>
      <c r="G1406" s="1">
        <v>1</v>
      </c>
      <c r="H1406" s="7" t="s">
        <v>39</v>
      </c>
      <c r="I1406" s="7"/>
      <c r="J1406" s="79"/>
      <c r="K1406" s="79"/>
      <c r="L1406" s="7"/>
    </row>
    <row r="1407" spans="1:12" x14ac:dyDescent="0.25">
      <c r="A1407">
        <f t="shared" si="484"/>
        <v>6</v>
      </c>
      <c r="B1407" s="74">
        <v>1396</v>
      </c>
      <c r="C1407" s="5">
        <v>44870</v>
      </c>
      <c r="D1407" s="12">
        <f t="shared" si="485"/>
        <v>75.658940725744884</v>
      </c>
      <c r="E1407" s="12">
        <f t="shared" si="486"/>
        <v>88.946982783947121</v>
      </c>
      <c r="F1407" s="12">
        <f t="shared" si="487"/>
        <v>0.69975468911125804</v>
      </c>
      <c r="G1407" s="1">
        <v>1</v>
      </c>
      <c r="H1407" s="7" t="s">
        <v>39</v>
      </c>
      <c r="I1407" s="7"/>
      <c r="J1407" s="79"/>
      <c r="K1407" s="79"/>
      <c r="L1407" s="7"/>
    </row>
    <row r="1408" spans="1:12" x14ac:dyDescent="0.25">
      <c r="A1408">
        <f t="shared" si="484"/>
        <v>7</v>
      </c>
      <c r="B1408" s="74">
        <v>1397</v>
      </c>
      <c r="C1408" s="5">
        <v>44871</v>
      </c>
      <c r="D1408" s="12">
        <f t="shared" si="485"/>
        <v>75.662198942855099</v>
      </c>
      <c r="E1408" s="12">
        <f t="shared" si="486"/>
        <v>88.951720055900353</v>
      </c>
      <c r="F1408" s="12">
        <f t="shared" si="487"/>
        <v>0.69978125552843329</v>
      </c>
      <c r="G1408" s="1">
        <v>1</v>
      </c>
      <c r="H1408" s="7" t="s">
        <v>39</v>
      </c>
      <c r="I1408" s="7"/>
      <c r="J1408" s="79"/>
      <c r="K1408" s="79"/>
      <c r="L1408" s="7"/>
    </row>
    <row r="1409" spans="1:12" x14ac:dyDescent="0.25">
      <c r="A1409">
        <f t="shared" si="484"/>
        <v>1</v>
      </c>
      <c r="B1409" s="74">
        <v>1398</v>
      </c>
      <c r="C1409" s="5">
        <v>44872</v>
      </c>
      <c r="D1409" s="12">
        <f t="shared" si="485"/>
        <v>75.665454828503869</v>
      </c>
      <c r="E1409" s="12">
        <f t="shared" si="486"/>
        <v>88.956453938034372</v>
      </c>
      <c r="F1409" s="12">
        <f t="shared" si="487"/>
        <v>0.69980780293564826</v>
      </c>
      <c r="G1409" s="1">
        <v>1</v>
      </c>
      <c r="H1409" s="7" t="s">
        <v>39</v>
      </c>
      <c r="I1409" s="7"/>
      <c r="J1409" s="79"/>
      <c r="K1409" s="79"/>
      <c r="L1409" s="7"/>
    </row>
    <row r="1410" spans="1:12" x14ac:dyDescent="0.25">
      <c r="A1410">
        <f t="shared" si="484"/>
        <v>2</v>
      </c>
      <c r="B1410" s="74">
        <v>1399</v>
      </c>
      <c r="C1410" s="5">
        <v>44873</v>
      </c>
      <c r="D1410" s="12">
        <f t="shared" si="485"/>
        <v>75.668708386025401</v>
      </c>
      <c r="E1410" s="12">
        <f t="shared" si="486"/>
        <v>88.961184435196955</v>
      </c>
      <c r="F1410" s="12">
        <f t="shared" si="487"/>
        <v>0.69983433136008943</v>
      </c>
      <c r="G1410" s="1">
        <v>1</v>
      </c>
      <c r="H1410" s="7" t="s">
        <v>39</v>
      </c>
      <c r="I1410" s="7"/>
      <c r="J1410" s="79"/>
      <c r="K1410" s="79"/>
      <c r="L1410" s="7"/>
    </row>
    <row r="1411" spans="1:12" x14ac:dyDescent="0.25">
      <c r="A1411">
        <f t="shared" si="484"/>
        <v>3</v>
      </c>
      <c r="B1411" s="74">
        <v>1400</v>
      </c>
      <c r="C1411" s="5">
        <v>44874</v>
      </c>
      <c r="D1411" s="12">
        <f t="shared" si="485"/>
        <v>75.671959618746797</v>
      </c>
      <c r="E1411" s="12">
        <f t="shared" si="486"/>
        <v>88.965911552225521</v>
      </c>
      <c r="F1411" s="12">
        <f t="shared" si="487"/>
        <v>0.69986084082888422</v>
      </c>
      <c r="G1411" s="1">
        <v>1</v>
      </c>
      <c r="H1411" s="7" t="s">
        <v>39</v>
      </c>
      <c r="I1411" s="7"/>
      <c r="J1411" s="79"/>
      <c r="K1411" s="79"/>
      <c r="L1411" s="7"/>
    </row>
    <row r="1412" spans="1:12" x14ac:dyDescent="0.25">
      <c r="A1412">
        <f t="shared" si="484"/>
        <v>4</v>
      </c>
      <c r="B1412" s="74">
        <v>1401</v>
      </c>
      <c r="C1412" s="5">
        <v>44875</v>
      </c>
      <c r="D1412" s="12">
        <f t="shared" si="485"/>
        <v>75.675208529988012</v>
      </c>
      <c r="E1412" s="12">
        <f t="shared" si="486"/>
        <v>88.970635293947097</v>
      </c>
      <c r="F1412" s="12">
        <f t="shared" si="487"/>
        <v>0.69988733136910297</v>
      </c>
      <c r="G1412" s="1">
        <v>1</v>
      </c>
      <c r="H1412" s="7" t="s">
        <v>39</v>
      </c>
      <c r="I1412" s="7"/>
      <c r="J1412" s="79"/>
      <c r="K1412" s="79"/>
      <c r="L1412" s="7"/>
    </row>
    <row r="1413" spans="1:12" x14ac:dyDescent="0.25">
      <c r="A1413">
        <f t="shared" si="484"/>
        <v>5</v>
      </c>
      <c r="B1413" s="74">
        <v>1402</v>
      </c>
      <c r="C1413" s="5">
        <v>44876</v>
      </c>
      <c r="D1413" s="12">
        <f t="shared" si="485"/>
        <v>75.678455123061894</v>
      </c>
      <c r="E1413" s="12">
        <f t="shared" si="486"/>
        <v>88.975355665178398</v>
      </c>
      <c r="F1413" s="12">
        <f t="shared" si="487"/>
        <v>0.69991380300775718</v>
      </c>
      <c r="G1413" s="1">
        <v>1</v>
      </c>
      <c r="H1413" s="7" t="s">
        <v>39</v>
      </c>
      <c r="I1413" s="7"/>
      <c r="J1413" s="79"/>
      <c r="K1413" s="79"/>
      <c r="L1413" s="7"/>
    </row>
    <row r="1414" spans="1:12" x14ac:dyDescent="0.25">
      <c r="A1414">
        <f t="shared" ref="A1414:A1477" si="488">WEEKDAY(C1414,2)</f>
        <v>6</v>
      </c>
      <c r="B1414" s="74">
        <v>1403</v>
      </c>
      <c r="C1414" s="5">
        <v>44877</v>
      </c>
      <c r="D1414" s="12">
        <f t="shared" si="485"/>
        <v>75.681699401274216</v>
      </c>
      <c r="E1414" s="12">
        <f t="shared" si="486"/>
        <v>88.980072670725832</v>
      </c>
      <c r="F1414" s="12">
        <f t="shared" si="487"/>
        <v>0.6999402557718013</v>
      </c>
      <c r="G1414" s="1">
        <v>1</v>
      </c>
      <c r="H1414" s="7" t="s">
        <v>39</v>
      </c>
      <c r="I1414" s="7"/>
      <c r="J1414" s="79"/>
      <c r="K1414" s="79"/>
      <c r="L1414" s="7"/>
    </row>
    <row r="1415" spans="1:12" x14ac:dyDescent="0.25">
      <c r="A1415">
        <f t="shared" si="488"/>
        <v>7</v>
      </c>
      <c r="B1415" s="74">
        <v>1404</v>
      </c>
      <c r="C1415" s="5">
        <v>44878</v>
      </c>
      <c r="D1415" s="12">
        <f t="shared" ref="D1415:D1478" si="489" xml:space="preserve"> 4.5501*LN(B1415) + 42.71</f>
        <v>75.684941367923642</v>
      </c>
      <c r="E1415" s="12">
        <f t="shared" ref="E1415:E1478" si="490" xml:space="preserve"> 6.6156*LN(B1415) + 41.041</f>
        <v>88.98478631538552</v>
      </c>
      <c r="F1415" s="12">
        <f t="shared" ref="F1415:F1478" si="491">0.0371*LN(B1415) + 0.4311</f>
        <v>0.69996668968813158</v>
      </c>
      <c r="G1415" s="1">
        <v>1</v>
      </c>
      <c r="H1415" s="7" t="s">
        <v>39</v>
      </c>
      <c r="I1415" s="7"/>
      <c r="J1415" s="79"/>
      <c r="K1415" s="79"/>
      <c r="L1415" s="7"/>
    </row>
    <row r="1416" spans="1:12" x14ac:dyDescent="0.25">
      <c r="A1416">
        <f t="shared" si="488"/>
        <v>1</v>
      </c>
      <c r="B1416" s="74">
        <v>1405</v>
      </c>
      <c r="C1416" s="5">
        <v>44879</v>
      </c>
      <c r="D1416" s="12">
        <f t="shared" si="489"/>
        <v>75.688181026301876</v>
      </c>
      <c r="E1416" s="12">
        <f t="shared" si="490"/>
        <v>88.989496603943365</v>
      </c>
      <c r="F1416" s="12">
        <f t="shared" si="491"/>
        <v>0.69999310478358701</v>
      </c>
      <c r="G1416" s="1">
        <v>1</v>
      </c>
      <c r="H1416" s="7" t="s">
        <v>39</v>
      </c>
      <c r="I1416" s="7"/>
      <c r="J1416" s="79"/>
      <c r="K1416" s="79"/>
      <c r="L1416" s="7"/>
    </row>
    <row r="1417" spans="1:12" x14ac:dyDescent="0.25">
      <c r="A1417">
        <f t="shared" si="488"/>
        <v>2</v>
      </c>
      <c r="B1417" s="74">
        <v>1406</v>
      </c>
      <c r="C1417" s="5">
        <v>44880</v>
      </c>
      <c r="D1417" s="12">
        <f t="shared" si="489"/>
        <v>75.691418379693516</v>
      </c>
      <c r="E1417" s="12">
        <f t="shared" si="490"/>
        <v>88.994203541175011</v>
      </c>
      <c r="F1417" s="12">
        <f t="shared" si="491"/>
        <v>0.7000195010849497</v>
      </c>
      <c r="G1417" s="1">
        <v>1</v>
      </c>
      <c r="H1417" s="7" t="s">
        <v>39</v>
      </c>
      <c r="I1417" s="7"/>
      <c r="J1417" s="79"/>
      <c r="K1417" s="79"/>
      <c r="L1417" s="7"/>
    </row>
    <row r="1418" spans="1:12" x14ac:dyDescent="0.25">
      <c r="A1418">
        <f t="shared" si="488"/>
        <v>3</v>
      </c>
      <c r="B1418" s="74">
        <v>1407</v>
      </c>
      <c r="C1418" s="5">
        <v>44881</v>
      </c>
      <c r="D1418" s="12">
        <f t="shared" si="489"/>
        <v>75.694653431376182</v>
      </c>
      <c r="E1418" s="12">
        <f t="shared" si="490"/>
        <v>88.998907131845954</v>
      </c>
      <c r="F1418" s="12">
        <f t="shared" si="491"/>
        <v>0.70004587861894385</v>
      </c>
      <c r="G1418" s="1">
        <v>1</v>
      </c>
      <c r="H1418" s="7" t="s">
        <v>39</v>
      </c>
      <c r="I1418" s="7"/>
      <c r="J1418" s="79"/>
      <c r="K1418" s="79"/>
      <c r="L1418" s="7"/>
    </row>
    <row r="1419" spans="1:12" x14ac:dyDescent="0.25">
      <c r="A1419">
        <f t="shared" si="488"/>
        <v>4</v>
      </c>
      <c r="B1419" s="74">
        <v>1408</v>
      </c>
      <c r="C1419" s="5">
        <v>44882</v>
      </c>
      <c r="D1419" s="12">
        <f t="shared" si="489"/>
        <v>75.697886184620515</v>
      </c>
      <c r="E1419" s="12">
        <f t="shared" si="490"/>
        <v>89.003607380711514</v>
      </c>
      <c r="F1419" s="12">
        <f t="shared" si="491"/>
        <v>0.70007223741223734</v>
      </c>
      <c r="G1419" s="1">
        <v>1</v>
      </c>
      <c r="H1419" s="7" t="s">
        <v>39</v>
      </c>
      <c r="I1419" s="7"/>
      <c r="J1419" s="79"/>
      <c r="K1419" s="79"/>
      <c r="L1419" s="7"/>
    </row>
    <row r="1420" spans="1:12" x14ac:dyDescent="0.25">
      <c r="A1420">
        <f t="shared" si="488"/>
        <v>5</v>
      </c>
      <c r="B1420" s="74">
        <v>1409</v>
      </c>
      <c r="C1420" s="5">
        <v>44883</v>
      </c>
      <c r="D1420" s="12">
        <f t="shared" si="489"/>
        <v>75.701116642690181</v>
      </c>
      <c r="E1420" s="12">
        <f t="shared" si="490"/>
        <v>89.008304292516897</v>
      </c>
      <c r="F1420" s="12">
        <f t="shared" si="491"/>
        <v>0.700098577491441</v>
      </c>
      <c r="G1420" s="1">
        <v>1</v>
      </c>
      <c r="H1420" s="7" t="s">
        <v>39</v>
      </c>
      <c r="I1420" s="7"/>
      <c r="J1420" s="79"/>
      <c r="K1420" s="79"/>
      <c r="L1420" s="7"/>
    </row>
    <row r="1421" spans="1:12" x14ac:dyDescent="0.25">
      <c r="A1421">
        <f t="shared" si="488"/>
        <v>6</v>
      </c>
      <c r="B1421" s="74">
        <v>1410</v>
      </c>
      <c r="C1421" s="5">
        <v>44884</v>
      </c>
      <c r="D1421" s="12">
        <f t="shared" si="489"/>
        <v>75.70434480884191</v>
      </c>
      <c r="E1421" s="12">
        <f t="shared" si="490"/>
        <v>89.012997871997214</v>
      </c>
      <c r="F1421" s="12">
        <f t="shared" si="491"/>
        <v>0.70012489888310914</v>
      </c>
      <c r="G1421" s="1">
        <v>1</v>
      </c>
      <c r="H1421" s="7" t="s">
        <v>39</v>
      </c>
      <c r="I1421" s="7"/>
      <c r="J1421" s="79"/>
      <c r="K1421" s="79"/>
      <c r="L1421" s="7"/>
    </row>
    <row r="1422" spans="1:12" x14ac:dyDescent="0.25">
      <c r="A1422">
        <f t="shared" si="488"/>
        <v>7</v>
      </c>
      <c r="B1422" s="74">
        <v>1411</v>
      </c>
      <c r="C1422" s="5">
        <v>44885</v>
      </c>
      <c r="D1422" s="12">
        <f t="shared" si="489"/>
        <v>75.707570686325482</v>
      </c>
      <c r="E1422" s="12">
        <f t="shared" si="490"/>
        <v>89.017688123877477</v>
      </c>
      <c r="F1422" s="12">
        <f t="shared" si="491"/>
        <v>0.70015120161373945</v>
      </c>
      <c r="G1422" s="1">
        <v>1</v>
      </c>
      <c r="H1422" s="7" t="s">
        <v>39</v>
      </c>
      <c r="I1422" s="7"/>
      <c r="J1422" s="79"/>
      <c r="K1422" s="79"/>
      <c r="L1422" s="7"/>
    </row>
    <row r="1423" spans="1:12" x14ac:dyDescent="0.25">
      <c r="A1423">
        <f t="shared" si="488"/>
        <v>1</v>
      </c>
      <c r="B1423" s="74">
        <v>1412</v>
      </c>
      <c r="C1423" s="5">
        <v>44886</v>
      </c>
      <c r="D1423" s="12">
        <f t="shared" si="489"/>
        <v>75.710794278383815</v>
      </c>
      <c r="E1423" s="12">
        <f t="shared" si="490"/>
        <v>89.022375052872661</v>
      </c>
      <c r="F1423" s="12">
        <f t="shared" si="491"/>
        <v>0.70017748570977323</v>
      </c>
      <c r="G1423" s="1">
        <v>1</v>
      </c>
      <c r="H1423" s="7" t="s">
        <v>39</v>
      </c>
      <c r="I1423" s="7"/>
      <c r="J1423" s="79"/>
      <c r="K1423" s="79"/>
      <c r="L1423" s="7"/>
    </row>
    <row r="1424" spans="1:12" x14ac:dyDescent="0.25">
      <c r="A1424">
        <f t="shared" si="488"/>
        <v>2</v>
      </c>
      <c r="B1424" s="74">
        <v>1413</v>
      </c>
      <c r="C1424" s="5">
        <v>44887</v>
      </c>
      <c r="D1424" s="12">
        <f t="shared" si="489"/>
        <v>75.714015588252863</v>
      </c>
      <c r="E1424" s="12">
        <f t="shared" si="490"/>
        <v>89.027058663687754</v>
      </c>
      <c r="F1424" s="12">
        <f t="shared" si="491"/>
        <v>0.70020375119759604</v>
      </c>
      <c r="G1424" s="1">
        <v>1</v>
      </c>
      <c r="H1424" s="7" t="s">
        <v>39</v>
      </c>
      <c r="I1424" s="7"/>
      <c r="J1424" s="79"/>
      <c r="K1424" s="79"/>
      <c r="L1424" s="7"/>
    </row>
    <row r="1425" spans="1:12" x14ac:dyDescent="0.25">
      <c r="A1425">
        <f t="shared" si="488"/>
        <v>3</v>
      </c>
      <c r="B1425" s="74">
        <v>1414</v>
      </c>
      <c r="C1425" s="5">
        <v>44888</v>
      </c>
      <c r="D1425" s="12">
        <f t="shared" si="489"/>
        <v>75.7172346191618</v>
      </c>
      <c r="E1425" s="12">
        <f t="shared" si="490"/>
        <v>89.031738961017737</v>
      </c>
      <c r="F1425" s="12">
        <f t="shared" si="491"/>
        <v>0.70022999810353681</v>
      </c>
      <c r="G1425" s="1">
        <v>1</v>
      </c>
      <c r="H1425" s="7" t="s">
        <v>39</v>
      </c>
      <c r="I1425" s="7"/>
      <c r="J1425" s="79"/>
      <c r="K1425" s="79"/>
      <c r="L1425" s="7"/>
    </row>
    <row r="1426" spans="1:12" x14ac:dyDescent="0.25">
      <c r="A1426">
        <f t="shared" si="488"/>
        <v>4</v>
      </c>
      <c r="B1426" s="74">
        <v>1415</v>
      </c>
      <c r="C1426" s="5">
        <v>44889</v>
      </c>
      <c r="D1426" s="12">
        <f t="shared" si="489"/>
        <v>75.720451374332896</v>
      </c>
      <c r="E1426" s="12">
        <f t="shared" si="490"/>
        <v>89.036415949547631</v>
      </c>
      <c r="F1426" s="12">
        <f t="shared" si="491"/>
        <v>0.7002562264538692</v>
      </c>
      <c r="G1426" s="1">
        <v>1</v>
      </c>
      <c r="H1426" s="7" t="s">
        <v>39</v>
      </c>
      <c r="I1426" s="7"/>
      <c r="J1426" s="79"/>
      <c r="K1426" s="79"/>
      <c r="L1426" s="7"/>
    </row>
    <row r="1427" spans="1:12" x14ac:dyDescent="0.25">
      <c r="A1427">
        <f t="shared" si="488"/>
        <v>5</v>
      </c>
      <c r="B1427" s="74">
        <v>1416</v>
      </c>
      <c r="C1427" s="5">
        <v>44890</v>
      </c>
      <c r="D1427" s="12">
        <f t="shared" si="489"/>
        <v>75.723665856981597</v>
      </c>
      <c r="E1427" s="12">
        <f t="shared" si="490"/>
        <v>89.041089633952538</v>
      </c>
      <c r="F1427" s="12">
        <f t="shared" si="491"/>
        <v>0.70028243627481102</v>
      </c>
      <c r="G1427" s="1">
        <v>1</v>
      </c>
      <c r="H1427" s="7" t="s">
        <v>39</v>
      </c>
      <c r="I1427" s="7"/>
      <c r="J1427" s="79"/>
      <c r="K1427" s="79"/>
      <c r="L1427" s="7"/>
    </row>
    <row r="1428" spans="1:12" x14ac:dyDescent="0.25">
      <c r="A1428">
        <f t="shared" si="488"/>
        <v>6</v>
      </c>
      <c r="B1428" s="74">
        <v>1417</v>
      </c>
      <c r="C1428" s="5">
        <v>44891</v>
      </c>
      <c r="D1428" s="12">
        <f t="shared" si="489"/>
        <v>75.726878070316559</v>
      </c>
      <c r="E1428" s="12">
        <f t="shared" si="490"/>
        <v>89.045760018897653</v>
      </c>
      <c r="F1428" s="12">
        <f t="shared" si="491"/>
        <v>0.70030862759252432</v>
      </c>
      <c r="G1428" s="1">
        <v>1</v>
      </c>
      <c r="H1428" s="7" t="s">
        <v>39</v>
      </c>
      <c r="I1428" s="7"/>
      <c r="J1428" s="79"/>
      <c r="K1428" s="79"/>
      <c r="L1428" s="7"/>
    </row>
    <row r="1429" spans="1:12" x14ac:dyDescent="0.25">
      <c r="A1429">
        <f t="shared" si="488"/>
        <v>7</v>
      </c>
      <c r="B1429" s="74">
        <v>1418</v>
      </c>
      <c r="C1429" s="5">
        <v>44892</v>
      </c>
      <c r="D1429" s="12">
        <f t="shared" si="489"/>
        <v>75.730088017539629</v>
      </c>
      <c r="E1429" s="12">
        <f t="shared" si="490"/>
        <v>89.05042710903831</v>
      </c>
      <c r="F1429" s="12">
        <f t="shared" si="491"/>
        <v>0.70033480043311591</v>
      </c>
      <c r="G1429" s="1">
        <v>1</v>
      </c>
      <c r="H1429" s="7" t="s">
        <v>39</v>
      </c>
      <c r="I1429" s="7"/>
      <c r="J1429" s="79"/>
      <c r="K1429" s="79"/>
      <c r="L1429" s="7"/>
    </row>
    <row r="1430" spans="1:12" x14ac:dyDescent="0.25">
      <c r="A1430">
        <f t="shared" si="488"/>
        <v>1</v>
      </c>
      <c r="B1430" s="74">
        <v>1419</v>
      </c>
      <c r="C1430" s="5">
        <v>44893</v>
      </c>
      <c r="D1430" s="12">
        <f t="shared" si="489"/>
        <v>75.733295701845918</v>
      </c>
      <c r="E1430" s="12">
        <f t="shared" si="490"/>
        <v>89.055090909019981</v>
      </c>
      <c r="F1430" s="12">
        <f t="shared" si="491"/>
        <v>0.70036095482263749</v>
      </c>
      <c r="G1430" s="1">
        <v>1</v>
      </c>
      <c r="H1430" s="7" t="s">
        <v>39</v>
      </c>
      <c r="I1430" s="7"/>
      <c r="J1430" s="79"/>
      <c r="K1430" s="79"/>
      <c r="L1430" s="7"/>
    </row>
    <row r="1431" spans="1:12" x14ac:dyDescent="0.25">
      <c r="A1431">
        <f t="shared" si="488"/>
        <v>2</v>
      </c>
      <c r="B1431" s="74">
        <v>1420</v>
      </c>
      <c r="C1431" s="5">
        <v>44894</v>
      </c>
      <c r="D1431" s="12">
        <f t="shared" si="489"/>
        <v>75.736501126423704</v>
      </c>
      <c r="E1431" s="12">
        <f t="shared" si="490"/>
        <v>89.059751423478303</v>
      </c>
      <c r="F1431" s="12">
        <f t="shared" si="491"/>
        <v>0.70038709078708594</v>
      </c>
      <c r="G1431" s="1">
        <v>1</v>
      </c>
      <c r="H1431" s="7" t="s">
        <v>39</v>
      </c>
      <c r="I1431" s="7"/>
      <c r="J1431" s="79"/>
      <c r="K1431" s="79"/>
      <c r="L1431" s="7"/>
    </row>
    <row r="1432" spans="1:12" x14ac:dyDescent="0.25">
      <c r="A1432">
        <f t="shared" si="488"/>
        <v>3</v>
      </c>
      <c r="B1432" s="74">
        <v>1421</v>
      </c>
      <c r="C1432" s="5">
        <v>44895</v>
      </c>
      <c r="D1432" s="12">
        <f t="shared" si="489"/>
        <v>75.739704294454611</v>
      </c>
      <c r="E1432" s="12">
        <f t="shared" si="490"/>
        <v>89.064408657039166</v>
      </c>
      <c r="F1432" s="12">
        <f t="shared" si="491"/>
        <v>0.70041320835240239</v>
      </c>
      <c r="G1432" s="1">
        <v>1</v>
      </c>
      <c r="H1432" s="7" t="s">
        <v>39</v>
      </c>
      <c r="I1432" s="7"/>
      <c r="J1432" s="79"/>
      <c r="K1432" s="79"/>
      <c r="L1432" s="7"/>
    </row>
    <row r="1433" spans="1:12" x14ac:dyDescent="0.25">
      <c r="A1433">
        <f t="shared" si="488"/>
        <v>4</v>
      </c>
      <c r="B1433" s="74">
        <v>1422</v>
      </c>
      <c r="C1433" s="5">
        <v>44896</v>
      </c>
      <c r="D1433" s="12">
        <f t="shared" si="489"/>
        <v>75.74290520911353</v>
      </c>
      <c r="E1433" s="12">
        <f t="shared" si="490"/>
        <v>89.069062614318682</v>
      </c>
      <c r="F1433" s="12">
        <f t="shared" si="491"/>
        <v>0.70043930754447414</v>
      </c>
      <c r="G1433" s="1">
        <v>1</v>
      </c>
      <c r="H1433" s="7" t="s">
        <v>39</v>
      </c>
      <c r="I1433" s="7"/>
      <c r="J1433" s="79"/>
      <c r="K1433" s="79"/>
      <c r="L1433" s="7"/>
    </row>
    <row r="1434" spans="1:12" x14ac:dyDescent="0.25">
      <c r="A1434">
        <f t="shared" si="488"/>
        <v>5</v>
      </c>
      <c r="B1434" s="74">
        <v>1423</v>
      </c>
      <c r="C1434" s="5">
        <v>44897</v>
      </c>
      <c r="D1434" s="12">
        <f t="shared" si="489"/>
        <v>75.746103873568643</v>
      </c>
      <c r="E1434" s="12">
        <f t="shared" si="490"/>
        <v>89.073713299923213</v>
      </c>
      <c r="F1434" s="12">
        <f t="shared" si="491"/>
        <v>0.70046538838913353</v>
      </c>
      <c r="G1434" s="1">
        <v>1</v>
      </c>
      <c r="H1434" s="7" t="s">
        <v>39</v>
      </c>
      <c r="I1434" s="7"/>
      <c r="J1434" s="79"/>
      <c r="K1434" s="79"/>
      <c r="L1434" s="7"/>
    </row>
    <row r="1435" spans="1:12" x14ac:dyDescent="0.25">
      <c r="A1435">
        <f t="shared" si="488"/>
        <v>6</v>
      </c>
      <c r="B1435" s="74">
        <v>1424</v>
      </c>
      <c r="C1435" s="5">
        <v>44898</v>
      </c>
      <c r="D1435" s="12">
        <f t="shared" si="489"/>
        <v>75.749300290981438</v>
      </c>
      <c r="E1435" s="12">
        <f t="shared" si="490"/>
        <v>89.078360718449431</v>
      </c>
      <c r="F1435" s="12">
        <f t="shared" si="491"/>
        <v>0.70049145091215825</v>
      </c>
      <c r="G1435" s="1">
        <v>1</v>
      </c>
      <c r="H1435" s="7" t="s">
        <v>39</v>
      </c>
      <c r="I1435" s="7"/>
      <c r="J1435" s="79"/>
      <c r="K1435" s="79"/>
      <c r="L1435" s="7"/>
    </row>
    <row r="1436" spans="1:12" x14ac:dyDescent="0.25">
      <c r="A1436">
        <f t="shared" si="488"/>
        <v>7</v>
      </c>
      <c r="B1436" s="74">
        <v>1425</v>
      </c>
      <c r="C1436" s="5">
        <v>44899</v>
      </c>
      <c r="D1436" s="12">
        <f t="shared" si="489"/>
        <v>75.752494464506782</v>
      </c>
      <c r="E1436" s="12">
        <f t="shared" si="490"/>
        <v>89.083004874484317</v>
      </c>
      <c r="F1436" s="12">
        <f t="shared" si="491"/>
        <v>0.70051749513927208</v>
      </c>
      <c r="G1436" s="1">
        <v>1</v>
      </c>
      <c r="H1436" s="7" t="s">
        <v>39</v>
      </c>
      <c r="I1436" s="7"/>
      <c r="J1436" s="79"/>
      <c r="K1436" s="79"/>
      <c r="L1436" s="7"/>
    </row>
    <row r="1437" spans="1:12" x14ac:dyDescent="0.25">
      <c r="A1437">
        <f t="shared" si="488"/>
        <v>1</v>
      </c>
      <c r="B1437" s="74">
        <v>1426</v>
      </c>
      <c r="C1437" s="5">
        <v>44900</v>
      </c>
      <c r="D1437" s="12">
        <f t="shared" si="489"/>
        <v>75.755686397292891</v>
      </c>
      <c r="E1437" s="12">
        <f t="shared" si="490"/>
        <v>89.087645772605185</v>
      </c>
      <c r="F1437" s="12">
        <f t="shared" si="491"/>
        <v>0.70054352109614437</v>
      </c>
      <c r="G1437" s="1">
        <v>1</v>
      </c>
      <c r="H1437" s="7" t="s">
        <v>39</v>
      </c>
      <c r="I1437" s="7"/>
      <c r="J1437" s="79"/>
      <c r="K1437" s="79"/>
      <c r="L1437" s="7"/>
    </row>
    <row r="1438" spans="1:12" x14ac:dyDescent="0.25">
      <c r="A1438">
        <f t="shared" si="488"/>
        <v>2</v>
      </c>
      <c r="B1438" s="74">
        <v>1427</v>
      </c>
      <c r="C1438" s="5">
        <v>44901</v>
      </c>
      <c r="D1438" s="12">
        <f t="shared" si="489"/>
        <v>75.758876092481358</v>
      </c>
      <c r="E1438" s="12">
        <f t="shared" si="490"/>
        <v>89.092283417379747</v>
      </c>
      <c r="F1438" s="12">
        <f t="shared" si="491"/>
        <v>0.70056952880839063</v>
      </c>
      <c r="G1438" s="1">
        <v>1</v>
      </c>
      <c r="H1438" s="7" t="s">
        <v>39</v>
      </c>
      <c r="I1438" s="7"/>
      <c r="J1438" s="79"/>
      <c r="K1438" s="79"/>
      <c r="L1438" s="7"/>
    </row>
    <row r="1439" spans="1:12" x14ac:dyDescent="0.25">
      <c r="A1439">
        <f t="shared" si="488"/>
        <v>3</v>
      </c>
      <c r="B1439" s="74">
        <v>1428</v>
      </c>
      <c r="C1439" s="5">
        <v>44902</v>
      </c>
      <c r="D1439" s="12">
        <f t="shared" si="489"/>
        <v>75.762063553207156</v>
      </c>
      <c r="E1439" s="12">
        <f t="shared" si="490"/>
        <v>89.096917813366119</v>
      </c>
      <c r="F1439" s="12">
        <f t="shared" si="491"/>
        <v>0.70059551830157252</v>
      </c>
      <c r="G1439" s="1">
        <v>1</v>
      </c>
      <c r="H1439" s="7" t="s">
        <v>39</v>
      </c>
      <c r="I1439" s="7"/>
      <c r="J1439" s="79"/>
      <c r="K1439" s="79"/>
      <c r="L1439" s="7"/>
    </row>
    <row r="1440" spans="1:12" x14ac:dyDescent="0.25">
      <c r="A1440">
        <f t="shared" si="488"/>
        <v>4</v>
      </c>
      <c r="B1440" s="74">
        <v>1429</v>
      </c>
      <c r="C1440" s="5">
        <v>44903</v>
      </c>
      <c r="D1440" s="12">
        <f t="shared" si="489"/>
        <v>75.76524878259869</v>
      </c>
      <c r="E1440" s="12">
        <f t="shared" si="490"/>
        <v>89.101548965112826</v>
      </c>
      <c r="F1440" s="12">
        <f t="shared" si="491"/>
        <v>0.70062148960119808</v>
      </c>
      <c r="G1440" s="1">
        <v>1</v>
      </c>
      <c r="H1440" s="7" t="s">
        <v>39</v>
      </c>
      <c r="I1440" s="7"/>
      <c r="J1440" s="79"/>
      <c r="K1440" s="79"/>
      <c r="L1440" s="7"/>
    </row>
    <row r="1441" spans="1:12" x14ac:dyDescent="0.25">
      <c r="A1441">
        <f t="shared" si="488"/>
        <v>5</v>
      </c>
      <c r="B1441" s="74">
        <v>1430</v>
      </c>
      <c r="C1441" s="5">
        <v>44904</v>
      </c>
      <c r="D1441" s="12">
        <f t="shared" si="489"/>
        <v>75.7684317837778</v>
      </c>
      <c r="E1441" s="12">
        <f t="shared" si="490"/>
        <v>89.106176877158845</v>
      </c>
      <c r="F1441" s="12">
        <f t="shared" si="491"/>
        <v>0.70064744273272161</v>
      </c>
      <c r="G1441" s="1">
        <v>1</v>
      </c>
      <c r="H1441" s="7" t="s">
        <v>39</v>
      </c>
      <c r="I1441" s="7"/>
      <c r="J1441" s="79"/>
      <c r="K1441" s="79"/>
      <c r="L1441" s="7"/>
    </row>
    <row r="1442" spans="1:12" x14ac:dyDescent="0.25">
      <c r="A1442">
        <f t="shared" si="488"/>
        <v>6</v>
      </c>
      <c r="B1442" s="74">
        <v>1431</v>
      </c>
      <c r="C1442" s="5">
        <v>44905</v>
      </c>
      <c r="D1442" s="12">
        <f t="shared" si="489"/>
        <v>75.771612559859804</v>
      </c>
      <c r="E1442" s="12">
        <f t="shared" si="490"/>
        <v>89.110801554033657</v>
      </c>
      <c r="F1442" s="12">
        <f t="shared" si="491"/>
        <v>0.70067337772154437</v>
      </c>
      <c r="G1442" s="1">
        <v>1</v>
      </c>
      <c r="H1442" s="7" t="s">
        <v>39</v>
      </c>
      <c r="I1442" s="7"/>
      <c r="J1442" s="79"/>
      <c r="K1442" s="79"/>
      <c r="L1442" s="7"/>
    </row>
    <row r="1443" spans="1:12" x14ac:dyDescent="0.25">
      <c r="A1443">
        <f t="shared" si="488"/>
        <v>7</v>
      </c>
      <c r="B1443" s="74">
        <v>1432</v>
      </c>
      <c r="C1443" s="5">
        <v>44906</v>
      </c>
      <c r="D1443" s="12">
        <f t="shared" si="489"/>
        <v>75.774791113953441</v>
      </c>
      <c r="E1443" s="12">
        <f t="shared" si="490"/>
        <v>89.115423000257209</v>
      </c>
      <c r="F1443" s="12">
        <f t="shared" si="491"/>
        <v>0.70069929459301394</v>
      </c>
      <c r="G1443" s="1">
        <v>1</v>
      </c>
      <c r="H1443" s="7" t="s">
        <v>39</v>
      </c>
      <c r="I1443" s="7"/>
      <c r="J1443" s="79"/>
      <c r="K1443" s="79"/>
      <c r="L1443" s="7"/>
    </row>
    <row r="1444" spans="1:12" x14ac:dyDescent="0.25">
      <c r="A1444">
        <f t="shared" si="488"/>
        <v>1</v>
      </c>
      <c r="B1444" s="74">
        <v>1433</v>
      </c>
      <c r="C1444" s="5">
        <v>44907</v>
      </c>
      <c r="D1444" s="12">
        <f t="shared" si="489"/>
        <v>75.777967449160968</v>
      </c>
      <c r="E1444" s="12">
        <f t="shared" si="490"/>
        <v>89.120041220340056</v>
      </c>
      <c r="F1444" s="12">
        <f t="shared" si="491"/>
        <v>0.70072519337242523</v>
      </c>
      <c r="G1444" s="1">
        <v>1</v>
      </c>
      <c r="H1444" s="7" t="s">
        <v>39</v>
      </c>
      <c r="I1444" s="7"/>
      <c r="J1444" s="79"/>
      <c r="K1444" s="79"/>
      <c r="L1444" s="7"/>
    </row>
    <row r="1445" spans="1:12" x14ac:dyDescent="0.25">
      <c r="A1445">
        <f t="shared" si="488"/>
        <v>2</v>
      </c>
      <c r="B1445" s="74">
        <v>1434</v>
      </c>
      <c r="C1445" s="5">
        <v>44908</v>
      </c>
      <c r="D1445" s="12">
        <f t="shared" si="489"/>
        <v>75.781141568578136</v>
      </c>
      <c r="E1445" s="12">
        <f t="shared" si="490"/>
        <v>89.124656218783215</v>
      </c>
      <c r="F1445" s="12">
        <f t="shared" si="491"/>
        <v>0.7007510740850198</v>
      </c>
      <c r="G1445" s="1">
        <v>1</v>
      </c>
      <c r="H1445" s="7" t="s">
        <v>39</v>
      </c>
      <c r="I1445" s="7"/>
      <c r="J1445" s="79"/>
      <c r="K1445" s="79"/>
      <c r="L1445" s="7"/>
    </row>
    <row r="1446" spans="1:12" x14ac:dyDescent="0.25">
      <c r="A1446">
        <f t="shared" si="488"/>
        <v>3</v>
      </c>
      <c r="B1446" s="74">
        <v>1435</v>
      </c>
      <c r="C1446" s="5">
        <v>44909</v>
      </c>
      <c r="D1446" s="12">
        <f t="shared" si="489"/>
        <v>75.784313475294255</v>
      </c>
      <c r="E1446" s="12">
        <f t="shared" si="490"/>
        <v>89.129268000078383</v>
      </c>
      <c r="F1446" s="12">
        <f t="shared" si="491"/>
        <v>0.70077693675598707</v>
      </c>
      <c r="G1446" s="1">
        <v>1</v>
      </c>
      <c r="H1446" s="7" t="s">
        <v>39</v>
      </c>
      <c r="I1446" s="7"/>
      <c r="J1446" s="79"/>
      <c r="K1446" s="79"/>
      <c r="L1446" s="7"/>
    </row>
    <row r="1447" spans="1:12" x14ac:dyDescent="0.25">
      <c r="A1447">
        <f t="shared" si="488"/>
        <v>4</v>
      </c>
      <c r="B1447" s="74">
        <v>1436</v>
      </c>
      <c r="C1447" s="5">
        <v>44910</v>
      </c>
      <c r="D1447" s="12">
        <f t="shared" si="489"/>
        <v>75.787483172392129</v>
      </c>
      <c r="E1447" s="12">
        <f t="shared" si="490"/>
        <v>89.133876568707791</v>
      </c>
      <c r="F1447" s="12">
        <f t="shared" si="491"/>
        <v>0.70080278141046315</v>
      </c>
      <c r="G1447" s="1">
        <v>1</v>
      </c>
      <c r="H1447" s="7" t="s">
        <v>39</v>
      </c>
      <c r="I1447" s="7"/>
      <c r="J1447" s="79"/>
      <c r="K1447" s="79"/>
      <c r="L1447" s="7"/>
    </row>
    <row r="1448" spans="1:12" x14ac:dyDescent="0.25">
      <c r="A1448">
        <f t="shared" si="488"/>
        <v>5</v>
      </c>
      <c r="B1448" s="74">
        <v>1437</v>
      </c>
      <c r="C1448" s="5">
        <v>44911</v>
      </c>
      <c r="D1448" s="12">
        <f t="shared" si="489"/>
        <v>75.790650662948167</v>
      </c>
      <c r="E1448" s="12">
        <f t="shared" si="490"/>
        <v>89.13848192914439</v>
      </c>
      <c r="F1448" s="12">
        <f t="shared" si="491"/>
        <v>0.70082860807353176</v>
      </c>
      <c r="G1448" s="1">
        <v>1</v>
      </c>
      <c r="H1448" s="7" t="s">
        <v>39</v>
      </c>
      <c r="I1448" s="7"/>
      <c r="J1448" s="79"/>
      <c r="K1448" s="79"/>
      <c r="L1448" s="7"/>
    </row>
    <row r="1449" spans="1:12" x14ac:dyDescent="0.25">
      <c r="A1449">
        <f t="shared" si="488"/>
        <v>6</v>
      </c>
      <c r="B1449" s="74">
        <v>1438</v>
      </c>
      <c r="C1449" s="5">
        <v>44912</v>
      </c>
      <c r="D1449" s="12">
        <f t="shared" si="489"/>
        <v>75.793815950032339</v>
      </c>
      <c r="E1449" s="12">
        <f t="shared" si="490"/>
        <v>89.143084085851726</v>
      </c>
      <c r="F1449" s="12">
        <f t="shared" si="491"/>
        <v>0.70085441677022486</v>
      </c>
      <c r="G1449" s="1">
        <v>1</v>
      </c>
      <c r="H1449" s="7" t="s">
        <v>39</v>
      </c>
      <c r="I1449" s="7"/>
      <c r="J1449" s="79"/>
      <c r="K1449" s="79"/>
      <c r="L1449" s="7"/>
    </row>
    <row r="1450" spans="1:12" x14ac:dyDescent="0.25">
      <c r="A1450">
        <f t="shared" si="488"/>
        <v>7</v>
      </c>
      <c r="B1450" s="74">
        <v>1439</v>
      </c>
      <c r="C1450" s="5">
        <v>44913</v>
      </c>
      <c r="D1450" s="12">
        <f t="shared" si="489"/>
        <v>75.796979036708208</v>
      </c>
      <c r="E1450" s="12">
        <f t="shared" si="490"/>
        <v>89.147683043284061</v>
      </c>
      <c r="F1450" s="12">
        <f t="shared" si="491"/>
        <v>0.70088020752552138</v>
      </c>
      <c r="G1450" s="1">
        <v>1</v>
      </c>
      <c r="H1450" s="7" t="s">
        <v>39</v>
      </c>
      <c r="I1450" s="7"/>
      <c r="J1450" s="79"/>
      <c r="K1450" s="79"/>
      <c r="L1450" s="7"/>
    </row>
    <row r="1451" spans="1:12" x14ac:dyDescent="0.25">
      <c r="A1451">
        <f t="shared" si="488"/>
        <v>1</v>
      </c>
      <c r="B1451" s="74">
        <v>1440</v>
      </c>
      <c r="C1451" s="5">
        <v>44914</v>
      </c>
      <c r="D1451" s="12">
        <f t="shared" si="489"/>
        <v>75.800139926032969</v>
      </c>
      <c r="E1451" s="12">
        <f t="shared" si="490"/>
        <v>89.152278805886397</v>
      </c>
      <c r="F1451" s="12">
        <f t="shared" si="491"/>
        <v>0.7009059803643487</v>
      </c>
      <c r="G1451" s="1">
        <v>1</v>
      </c>
      <c r="H1451" s="7" t="s">
        <v>39</v>
      </c>
      <c r="I1451" s="7"/>
      <c r="J1451" s="79"/>
      <c r="K1451" s="79"/>
      <c r="L1451" s="7"/>
    </row>
    <row r="1452" spans="1:12" x14ac:dyDescent="0.25">
      <c r="A1452">
        <f t="shared" si="488"/>
        <v>2</v>
      </c>
      <c r="B1452" s="74">
        <v>1441</v>
      </c>
      <c r="C1452" s="5">
        <v>44915</v>
      </c>
      <c r="D1452" s="12">
        <f t="shared" si="489"/>
        <v>75.803298621057422</v>
      </c>
      <c r="E1452" s="12">
        <f t="shared" si="490"/>
        <v>89.156871378094422</v>
      </c>
      <c r="F1452" s="12">
        <f t="shared" si="491"/>
        <v>0.70093173531158226</v>
      </c>
      <c r="G1452" s="1">
        <v>1</v>
      </c>
      <c r="H1452" s="7" t="s">
        <v>39</v>
      </c>
      <c r="I1452" s="7"/>
      <c r="J1452" s="79"/>
      <c r="K1452" s="79"/>
      <c r="L1452" s="7"/>
    </row>
    <row r="1453" spans="1:12" x14ac:dyDescent="0.25">
      <c r="A1453">
        <f t="shared" si="488"/>
        <v>3</v>
      </c>
      <c r="B1453" s="74">
        <v>1442</v>
      </c>
      <c r="C1453" s="5">
        <v>44916</v>
      </c>
      <c r="D1453" s="12">
        <f t="shared" si="489"/>
        <v>75.806455124826044</v>
      </c>
      <c r="E1453" s="12">
        <f t="shared" si="490"/>
        <v>89.161460764334677</v>
      </c>
      <c r="F1453" s="12">
        <f t="shared" si="491"/>
        <v>0.70095747239204553</v>
      </c>
      <c r="G1453" s="1">
        <v>1</v>
      </c>
      <c r="H1453" s="7" t="s">
        <v>39</v>
      </c>
      <c r="I1453" s="7"/>
      <c r="J1453" s="79"/>
      <c r="K1453" s="79"/>
      <c r="L1453" s="7"/>
    </row>
    <row r="1454" spans="1:12" x14ac:dyDescent="0.25">
      <c r="A1454">
        <f t="shared" si="488"/>
        <v>4</v>
      </c>
      <c r="B1454" s="74">
        <v>1443</v>
      </c>
      <c r="C1454" s="5">
        <v>44917</v>
      </c>
      <c r="D1454" s="12">
        <f t="shared" si="489"/>
        <v>75.809609440376988</v>
      </c>
      <c r="E1454" s="12">
        <f t="shared" si="490"/>
        <v>89.166046969024421</v>
      </c>
      <c r="F1454" s="12">
        <f t="shared" si="491"/>
        <v>0.70098319163051059</v>
      </c>
      <c r="G1454" s="1">
        <v>1</v>
      </c>
      <c r="H1454" s="7" t="s">
        <v>39</v>
      </c>
      <c r="I1454" s="7"/>
      <c r="J1454" s="79"/>
      <c r="K1454" s="79"/>
      <c r="L1454" s="7"/>
    </row>
    <row r="1455" spans="1:12" x14ac:dyDescent="0.25">
      <c r="A1455">
        <f t="shared" si="488"/>
        <v>5</v>
      </c>
      <c r="B1455" s="74">
        <v>1444</v>
      </c>
      <c r="C1455" s="5">
        <v>44918</v>
      </c>
      <c r="D1455" s="12">
        <f t="shared" si="489"/>
        <v>75.812761570742055</v>
      </c>
      <c r="E1455" s="12">
        <f t="shared" si="490"/>
        <v>89.170629996571748</v>
      </c>
      <c r="F1455" s="12">
        <f t="shared" si="491"/>
        <v>0.70100889305169778</v>
      </c>
      <c r="G1455" s="1">
        <v>1</v>
      </c>
      <c r="H1455" s="7" t="s">
        <v>39</v>
      </c>
      <c r="I1455" s="7"/>
      <c r="J1455" s="79"/>
      <c r="K1455" s="79"/>
      <c r="L1455" s="7"/>
    </row>
    <row r="1456" spans="1:12" x14ac:dyDescent="0.25">
      <c r="A1456">
        <f t="shared" si="488"/>
        <v>6</v>
      </c>
      <c r="B1456" s="74">
        <v>1445</v>
      </c>
      <c r="C1456" s="5">
        <v>44919</v>
      </c>
      <c r="D1456" s="12">
        <f t="shared" si="489"/>
        <v>75.815911518946777</v>
      </c>
      <c r="E1456" s="12">
        <f t="shared" si="490"/>
        <v>89.175209851375641</v>
      </c>
      <c r="F1456" s="12">
        <f t="shared" si="491"/>
        <v>0.70103457668027636</v>
      </c>
      <c r="G1456" s="1">
        <v>1</v>
      </c>
      <c r="H1456" s="7" t="s">
        <v>39</v>
      </c>
      <c r="I1456" s="7"/>
      <c r="J1456" s="79"/>
      <c r="K1456" s="79"/>
      <c r="L1456" s="7"/>
    </row>
    <row r="1457" spans="1:12" x14ac:dyDescent="0.25">
      <c r="A1457">
        <f t="shared" si="488"/>
        <v>7</v>
      </c>
      <c r="B1457" s="74">
        <v>1446</v>
      </c>
      <c r="C1457" s="5">
        <v>44920</v>
      </c>
      <c r="D1457" s="12">
        <f t="shared" si="489"/>
        <v>75.819059288010408</v>
      </c>
      <c r="E1457" s="12">
        <f t="shared" si="490"/>
        <v>89.17978653782589</v>
      </c>
      <c r="F1457" s="12">
        <f t="shared" si="491"/>
        <v>0.70106024254086408</v>
      </c>
      <c r="G1457" s="1">
        <v>1</v>
      </c>
      <c r="H1457" s="7" t="s">
        <v>39</v>
      </c>
      <c r="I1457" s="7"/>
      <c r="J1457" s="79"/>
      <c r="K1457" s="79"/>
      <c r="L1457" s="7"/>
    </row>
    <row r="1458" spans="1:12" x14ac:dyDescent="0.25">
      <c r="A1458">
        <f t="shared" si="488"/>
        <v>1</v>
      </c>
      <c r="B1458" s="74">
        <v>1447</v>
      </c>
      <c r="C1458" s="5">
        <v>44921</v>
      </c>
      <c r="D1458" s="12">
        <f t="shared" si="489"/>
        <v>75.822204880945918</v>
      </c>
      <c r="E1458" s="12">
        <f t="shared" si="490"/>
        <v>89.184360060303248</v>
      </c>
      <c r="F1458" s="12">
        <f t="shared" si="491"/>
        <v>0.70108589065802807</v>
      </c>
      <c r="G1458" s="1">
        <v>1</v>
      </c>
      <c r="H1458" s="7" t="s">
        <v>39</v>
      </c>
      <c r="I1458" s="7"/>
      <c r="J1458" s="79"/>
      <c r="K1458" s="79"/>
      <c r="L1458" s="7"/>
    </row>
    <row r="1459" spans="1:12" x14ac:dyDescent="0.25">
      <c r="A1459">
        <f t="shared" si="488"/>
        <v>2</v>
      </c>
      <c r="B1459" s="74">
        <v>1448</v>
      </c>
      <c r="C1459" s="5">
        <v>44922</v>
      </c>
      <c r="D1459" s="12">
        <f t="shared" si="489"/>
        <v>75.825348300760055</v>
      </c>
      <c r="E1459" s="12">
        <f t="shared" si="490"/>
        <v>89.188930423179315</v>
      </c>
      <c r="F1459" s="12">
        <f t="shared" si="491"/>
        <v>0.70111152105628405</v>
      </c>
      <c r="G1459" s="1">
        <v>1</v>
      </c>
      <c r="H1459" s="7" t="s">
        <v>39</v>
      </c>
      <c r="I1459" s="7"/>
      <c r="J1459" s="79"/>
      <c r="K1459" s="79"/>
      <c r="L1459" s="7"/>
    </row>
    <row r="1460" spans="1:12" x14ac:dyDescent="0.25">
      <c r="A1460">
        <f t="shared" si="488"/>
        <v>3</v>
      </c>
      <c r="B1460" s="74">
        <v>1449</v>
      </c>
      <c r="C1460" s="5">
        <v>44923</v>
      </c>
      <c r="D1460" s="12">
        <f t="shared" si="489"/>
        <v>75.828489550453327</v>
      </c>
      <c r="E1460" s="12">
        <f t="shared" si="490"/>
        <v>89.193497630816694</v>
      </c>
      <c r="F1460" s="12">
        <f t="shared" si="491"/>
        <v>0.70113713376009734</v>
      </c>
      <c r="G1460" s="1">
        <v>1</v>
      </c>
      <c r="H1460" s="7" t="s">
        <v>39</v>
      </c>
      <c r="I1460" s="7"/>
      <c r="J1460" s="79"/>
      <c r="K1460" s="79"/>
      <c r="L1460" s="7"/>
    </row>
    <row r="1461" spans="1:12" x14ac:dyDescent="0.25">
      <c r="A1461">
        <f t="shared" si="488"/>
        <v>4</v>
      </c>
      <c r="B1461" s="74">
        <v>1450</v>
      </c>
      <c r="C1461" s="5">
        <v>44924</v>
      </c>
      <c r="D1461" s="12">
        <f t="shared" si="489"/>
        <v>75.83162863302006</v>
      </c>
      <c r="E1461" s="12">
        <f t="shared" si="490"/>
        <v>89.198061687568952</v>
      </c>
      <c r="F1461" s="12">
        <f t="shared" si="491"/>
        <v>0.70116272879388242</v>
      </c>
      <c r="G1461" s="1">
        <v>1</v>
      </c>
      <c r="H1461" s="7" t="s">
        <v>39</v>
      </c>
      <c r="I1461" s="7"/>
      <c r="J1461" s="79"/>
      <c r="K1461" s="79"/>
      <c r="L1461" s="7"/>
    </row>
    <row r="1462" spans="1:12" x14ac:dyDescent="0.25">
      <c r="A1462">
        <f t="shared" si="488"/>
        <v>5</v>
      </c>
      <c r="B1462" s="74">
        <v>1451</v>
      </c>
      <c r="C1462" s="5">
        <v>44925</v>
      </c>
      <c r="D1462" s="12">
        <f t="shared" si="489"/>
        <v>75.834765551448342</v>
      </c>
      <c r="E1462" s="12">
        <f t="shared" si="490"/>
        <v>89.202622597780618</v>
      </c>
      <c r="F1462" s="12">
        <f t="shared" si="491"/>
        <v>0.70118830618200334</v>
      </c>
      <c r="G1462" s="1">
        <v>1</v>
      </c>
      <c r="H1462" s="7" t="s">
        <v>39</v>
      </c>
      <c r="I1462" s="7"/>
      <c r="J1462" s="79"/>
      <c r="K1462" s="79"/>
      <c r="L1462" s="7"/>
    </row>
    <row r="1463" spans="1:12" x14ac:dyDescent="0.25">
      <c r="A1463">
        <f t="shared" si="488"/>
        <v>6</v>
      </c>
      <c r="B1463" s="74">
        <v>1452</v>
      </c>
      <c r="C1463" s="5">
        <v>44926</v>
      </c>
      <c r="D1463" s="12">
        <f t="shared" si="489"/>
        <v>75.837900308720108</v>
      </c>
      <c r="E1463" s="12">
        <f t="shared" si="490"/>
        <v>89.207180365787281</v>
      </c>
      <c r="F1463" s="12">
        <f t="shared" si="491"/>
        <v>0.70121386594877388</v>
      </c>
      <c r="G1463" s="1">
        <v>1</v>
      </c>
      <c r="H1463" s="7" t="s">
        <v>39</v>
      </c>
      <c r="I1463" s="7"/>
      <c r="J1463" s="79"/>
      <c r="K1463" s="79"/>
      <c r="L1463" s="7"/>
    </row>
    <row r="1464" spans="1:12" x14ac:dyDescent="0.25">
      <c r="A1464">
        <f t="shared" si="488"/>
        <v>7</v>
      </c>
      <c r="B1464" s="74">
        <v>1453</v>
      </c>
      <c r="C1464" s="5">
        <v>44927</v>
      </c>
      <c r="D1464" s="12">
        <f t="shared" si="489"/>
        <v>75.84103290781114</v>
      </c>
      <c r="E1464" s="12">
        <f t="shared" si="490"/>
        <v>89.211734995915549</v>
      </c>
      <c r="F1464" s="12">
        <f t="shared" si="491"/>
        <v>0.70123940811845742</v>
      </c>
      <c r="G1464" s="1">
        <v>1</v>
      </c>
      <c r="H1464" s="7" t="s">
        <v>39</v>
      </c>
      <c r="I1464" s="7"/>
      <c r="J1464" s="79"/>
      <c r="K1464" s="79"/>
      <c r="L1464" s="7"/>
    </row>
    <row r="1465" spans="1:12" x14ac:dyDescent="0.25">
      <c r="A1465">
        <f t="shared" si="488"/>
        <v>1</v>
      </c>
      <c r="B1465" s="74">
        <v>1454</v>
      </c>
      <c r="C1465" s="5">
        <v>44928</v>
      </c>
      <c r="D1465" s="12">
        <f t="shared" si="489"/>
        <v>75.844163351691066</v>
      </c>
      <c r="E1465" s="12">
        <f t="shared" si="490"/>
        <v>89.216286492483121</v>
      </c>
      <c r="F1465" s="12">
        <f t="shared" si="491"/>
        <v>0.70126493271526757</v>
      </c>
      <c r="G1465" s="1">
        <v>1</v>
      </c>
      <c r="H1465" s="7" t="s">
        <v>39</v>
      </c>
      <c r="I1465" s="7"/>
      <c r="J1465" s="79"/>
      <c r="K1465" s="79"/>
      <c r="L1465" s="7"/>
    </row>
    <row r="1466" spans="1:12" x14ac:dyDescent="0.25">
      <c r="A1466">
        <f t="shared" si="488"/>
        <v>2</v>
      </c>
      <c r="B1466" s="74">
        <v>1455</v>
      </c>
      <c r="C1466" s="5">
        <v>44929</v>
      </c>
      <c r="D1466" s="12">
        <f t="shared" si="489"/>
        <v>75.847291643323416</v>
      </c>
      <c r="E1466" s="12">
        <f t="shared" si="490"/>
        <v>89.220834859798757</v>
      </c>
      <c r="F1466" s="12">
        <f t="shared" si="491"/>
        <v>0.70129043976336747</v>
      </c>
      <c r="G1466" s="1">
        <v>1</v>
      </c>
      <c r="H1466" s="7" t="s">
        <v>39</v>
      </c>
      <c r="I1466" s="7"/>
      <c r="J1466" s="79"/>
      <c r="K1466" s="79"/>
      <c r="L1466" s="7"/>
    </row>
    <row r="1467" spans="1:12" x14ac:dyDescent="0.25">
      <c r="A1467">
        <f t="shared" si="488"/>
        <v>3</v>
      </c>
      <c r="B1467" s="74">
        <v>1456</v>
      </c>
      <c r="C1467" s="5">
        <v>44930</v>
      </c>
      <c r="D1467" s="12">
        <f t="shared" si="489"/>
        <v>75.850417785665542</v>
      </c>
      <c r="E1467" s="12">
        <f t="shared" si="490"/>
        <v>89.225380102162362</v>
      </c>
      <c r="F1467" s="12">
        <f t="shared" si="491"/>
        <v>0.70131592928687103</v>
      </c>
      <c r="G1467" s="1">
        <v>1</v>
      </c>
      <c r="H1467" s="7" t="s">
        <v>39</v>
      </c>
      <c r="I1467" s="7"/>
      <c r="J1467" s="79"/>
      <c r="K1467" s="79"/>
      <c r="L1467" s="7"/>
    </row>
    <row r="1468" spans="1:12" x14ac:dyDescent="0.25">
      <c r="A1468">
        <f t="shared" si="488"/>
        <v>4</v>
      </c>
      <c r="B1468" s="74">
        <v>1457</v>
      </c>
      <c r="C1468" s="5">
        <v>44931</v>
      </c>
      <c r="D1468" s="12">
        <f t="shared" si="489"/>
        <v>75.853541781668795</v>
      </c>
      <c r="E1468" s="12">
        <f t="shared" si="490"/>
        <v>89.229922223864989</v>
      </c>
      <c r="F1468" s="12">
        <f t="shared" si="491"/>
        <v>0.70134140130984202</v>
      </c>
      <c r="G1468" s="1">
        <v>1</v>
      </c>
      <c r="H1468" s="7" t="s">
        <v>39</v>
      </c>
      <c r="I1468" s="7"/>
      <c r="J1468" s="79"/>
      <c r="K1468" s="79"/>
      <c r="L1468" s="7"/>
    </row>
    <row r="1469" spans="1:12" x14ac:dyDescent="0.25">
      <c r="A1469">
        <f t="shared" si="488"/>
        <v>5</v>
      </c>
      <c r="B1469" s="74">
        <v>1458</v>
      </c>
      <c r="C1469" s="5">
        <v>44932</v>
      </c>
      <c r="D1469" s="12">
        <f t="shared" si="489"/>
        <v>75.856663634278391</v>
      </c>
      <c r="E1469" s="12">
        <f t="shared" si="490"/>
        <v>89.234461229188852</v>
      </c>
      <c r="F1469" s="12">
        <f t="shared" si="491"/>
        <v>0.70136685585629521</v>
      </c>
      <c r="G1469" s="1">
        <v>1</v>
      </c>
      <c r="H1469" s="7" t="s">
        <v>39</v>
      </c>
      <c r="I1469" s="7"/>
      <c r="J1469" s="79"/>
      <c r="K1469" s="79"/>
      <c r="L1469" s="7"/>
    </row>
    <row r="1470" spans="1:12" x14ac:dyDescent="0.25">
      <c r="A1470">
        <f t="shared" si="488"/>
        <v>6</v>
      </c>
      <c r="B1470" s="74">
        <v>1459</v>
      </c>
      <c r="C1470" s="5">
        <v>44933</v>
      </c>
      <c r="D1470" s="12">
        <f t="shared" si="489"/>
        <v>75.859783346433517</v>
      </c>
      <c r="E1470" s="12">
        <f t="shared" si="490"/>
        <v>89.238997122407341</v>
      </c>
      <c r="F1470" s="12">
        <f t="shared" si="491"/>
        <v>0.70139229295019534</v>
      </c>
      <c r="G1470" s="1">
        <v>1</v>
      </c>
      <c r="H1470" s="7" t="s">
        <v>39</v>
      </c>
      <c r="I1470" s="7"/>
      <c r="J1470" s="79"/>
      <c r="K1470" s="79"/>
      <c r="L1470" s="7"/>
    </row>
    <row r="1471" spans="1:12" x14ac:dyDescent="0.25">
      <c r="A1471">
        <f t="shared" si="488"/>
        <v>7</v>
      </c>
      <c r="B1471" s="74">
        <v>1460</v>
      </c>
      <c r="C1471" s="5">
        <v>44934</v>
      </c>
      <c r="D1471" s="12">
        <f t="shared" si="489"/>
        <v>75.862900921067308</v>
      </c>
      <c r="E1471" s="12">
        <f t="shared" si="490"/>
        <v>89.243529907785074</v>
      </c>
      <c r="F1471" s="12">
        <f t="shared" si="491"/>
        <v>0.70141771261545838</v>
      </c>
      <c r="G1471" s="1">
        <v>1</v>
      </c>
      <c r="H1471" s="7" t="s">
        <v>39</v>
      </c>
      <c r="I1471" s="7"/>
      <c r="J1471" s="79"/>
      <c r="K1471" s="79"/>
      <c r="L1471" s="7"/>
    </row>
    <row r="1472" spans="1:12" x14ac:dyDescent="0.25">
      <c r="A1472">
        <f t="shared" si="488"/>
        <v>1</v>
      </c>
      <c r="B1472" s="74">
        <v>1461</v>
      </c>
      <c r="C1472" s="5">
        <v>44935</v>
      </c>
      <c r="D1472" s="12">
        <f t="shared" si="489"/>
        <v>75.866016361106858</v>
      </c>
      <c r="E1472" s="12">
        <f t="shared" si="490"/>
        <v>89.24805958957792</v>
      </c>
      <c r="F1472" s="12">
        <f t="shared" si="491"/>
        <v>0.70144311487595101</v>
      </c>
      <c r="G1472" s="1">
        <v>1</v>
      </c>
      <c r="H1472" s="7" t="s">
        <v>39</v>
      </c>
      <c r="I1472" s="7"/>
      <c r="J1472" s="79"/>
      <c r="K1472" s="79"/>
      <c r="L1472" s="7"/>
    </row>
    <row r="1473" spans="1:12" x14ac:dyDescent="0.25">
      <c r="A1473">
        <f t="shared" si="488"/>
        <v>2</v>
      </c>
      <c r="B1473" s="74">
        <v>1462</v>
      </c>
      <c r="C1473" s="5">
        <v>44936</v>
      </c>
      <c r="D1473" s="12">
        <f t="shared" si="489"/>
        <v>75.869129669473267</v>
      </c>
      <c r="E1473" s="12">
        <f t="shared" si="490"/>
        <v>89.252586172033006</v>
      </c>
      <c r="F1473" s="12">
        <f t="shared" si="491"/>
        <v>0.70146849975549075</v>
      </c>
      <c r="G1473" s="1">
        <v>1</v>
      </c>
      <c r="H1473" s="7" t="s">
        <v>39</v>
      </c>
      <c r="I1473" s="7"/>
      <c r="J1473" s="79"/>
      <c r="K1473" s="79"/>
      <c r="L1473" s="7"/>
    </row>
    <row r="1474" spans="1:12" x14ac:dyDescent="0.25">
      <c r="A1474">
        <f t="shared" si="488"/>
        <v>3</v>
      </c>
      <c r="B1474" s="74">
        <v>1463</v>
      </c>
      <c r="C1474" s="5">
        <v>44937</v>
      </c>
      <c r="D1474" s="12">
        <f t="shared" si="489"/>
        <v>75.872240849081663</v>
      </c>
      <c r="E1474" s="12">
        <f t="shared" si="490"/>
        <v>89.257109659388732</v>
      </c>
      <c r="F1474" s="12">
        <f t="shared" si="491"/>
        <v>0.70149386727784657</v>
      </c>
      <c r="G1474" s="1">
        <v>1</v>
      </c>
      <c r="H1474" s="7" t="s">
        <v>39</v>
      </c>
      <c r="I1474" s="7"/>
      <c r="J1474" s="79"/>
      <c r="K1474" s="79"/>
      <c r="L1474" s="7"/>
    </row>
    <row r="1475" spans="1:12" x14ac:dyDescent="0.25">
      <c r="A1475">
        <f t="shared" si="488"/>
        <v>4</v>
      </c>
      <c r="B1475" s="74">
        <v>1464</v>
      </c>
      <c r="C1475" s="5">
        <v>44938</v>
      </c>
      <c r="D1475" s="12">
        <f t="shared" si="489"/>
        <v>75.875349902841165</v>
      </c>
      <c r="E1475" s="12">
        <f t="shared" si="490"/>
        <v>89.261630055874818</v>
      </c>
      <c r="F1475" s="12">
        <f t="shared" si="491"/>
        <v>0.70151921746673862</v>
      </c>
      <c r="G1475" s="1">
        <v>1</v>
      </c>
      <c r="H1475" s="7" t="s">
        <v>39</v>
      </c>
      <c r="I1475" s="7"/>
      <c r="J1475" s="79"/>
      <c r="K1475" s="79"/>
      <c r="L1475" s="7"/>
    </row>
    <row r="1476" spans="1:12" x14ac:dyDescent="0.25">
      <c r="A1476">
        <f t="shared" si="488"/>
        <v>5</v>
      </c>
      <c r="B1476" s="74">
        <v>1465</v>
      </c>
      <c r="C1476" s="5">
        <v>44939</v>
      </c>
      <c r="D1476" s="12">
        <f t="shared" si="489"/>
        <v>75.878456833654951</v>
      </c>
      <c r="E1476" s="12">
        <f t="shared" si="490"/>
        <v>89.266147365712328</v>
      </c>
      <c r="F1476" s="12">
        <f t="shared" si="491"/>
        <v>0.70154455034583829</v>
      </c>
      <c r="G1476" s="1">
        <v>1</v>
      </c>
      <c r="H1476" s="7" t="s">
        <v>39</v>
      </c>
      <c r="I1476" s="7"/>
      <c r="J1476" s="79"/>
      <c r="K1476" s="79"/>
      <c r="L1476" s="7"/>
    </row>
    <row r="1477" spans="1:12" x14ac:dyDescent="0.25">
      <c r="A1477">
        <f t="shared" si="488"/>
        <v>6</v>
      </c>
      <c r="B1477" s="74">
        <v>1466</v>
      </c>
      <c r="C1477" s="5">
        <v>44940</v>
      </c>
      <c r="D1477" s="12">
        <f t="shared" si="489"/>
        <v>75.881561644420259</v>
      </c>
      <c r="E1477" s="12">
        <f t="shared" si="490"/>
        <v>89.270661593113701</v>
      </c>
      <c r="F1477" s="12">
        <f t="shared" si="491"/>
        <v>0.7015698659387688</v>
      </c>
      <c r="G1477" s="1">
        <v>1</v>
      </c>
      <c r="H1477" s="7" t="s">
        <v>39</v>
      </c>
      <c r="I1477" s="7"/>
      <c r="J1477" s="79"/>
      <c r="K1477" s="79"/>
      <c r="L1477" s="7"/>
    </row>
    <row r="1478" spans="1:12" x14ac:dyDescent="0.25">
      <c r="A1478">
        <f t="shared" ref="A1478:A1541" si="492">WEEKDAY(C1478,2)</f>
        <v>7</v>
      </c>
      <c r="B1478" s="74">
        <v>1467</v>
      </c>
      <c r="C1478" s="5">
        <v>44941</v>
      </c>
      <c r="D1478" s="12">
        <f t="shared" si="489"/>
        <v>75.884664338028387</v>
      </c>
      <c r="E1478" s="12">
        <f t="shared" si="490"/>
        <v>89.275172742282706</v>
      </c>
      <c r="F1478" s="12">
        <f t="shared" si="491"/>
        <v>0.70159516426910462</v>
      </c>
      <c r="G1478" s="1">
        <v>1</v>
      </c>
      <c r="H1478" s="7" t="s">
        <v>39</v>
      </c>
      <c r="I1478" s="7"/>
      <c r="J1478" s="79"/>
      <c r="K1478" s="79"/>
      <c r="L1478" s="7"/>
    </row>
    <row r="1479" spans="1:12" x14ac:dyDescent="0.25">
      <c r="A1479">
        <f t="shared" si="492"/>
        <v>1</v>
      </c>
      <c r="B1479" s="74">
        <v>1468</v>
      </c>
      <c r="C1479" s="5">
        <v>44942</v>
      </c>
      <c r="D1479" s="12">
        <f t="shared" ref="D1479:D1542" si="493" xml:space="preserve"> 4.5501*LN(B1479) + 42.71</f>
        <v>75.887764917364706</v>
      </c>
      <c r="E1479" s="12">
        <f t="shared" ref="E1479:E1542" si="494" xml:space="preserve"> 6.6156*LN(B1479) + 41.041</f>
        <v>89.279680817414558</v>
      </c>
      <c r="F1479" s="12">
        <f t="shared" ref="F1479:F1542" si="495">0.0371*LN(B1479) + 0.4311</f>
        <v>0.70162044536037249</v>
      </c>
      <c r="G1479" s="1">
        <v>1</v>
      </c>
      <c r="H1479" s="7" t="s">
        <v>39</v>
      </c>
      <c r="I1479" s="7"/>
      <c r="J1479" s="79"/>
      <c r="K1479" s="79"/>
      <c r="L1479" s="7"/>
    </row>
    <row r="1480" spans="1:12" x14ac:dyDescent="0.25">
      <c r="A1480">
        <f t="shared" si="492"/>
        <v>2</v>
      </c>
      <c r="B1480" s="74">
        <v>1469</v>
      </c>
      <c r="C1480" s="5">
        <v>44943</v>
      </c>
      <c r="D1480" s="12">
        <f t="shared" si="493"/>
        <v>75.890863385308762</v>
      </c>
      <c r="E1480" s="12">
        <f t="shared" si="494"/>
        <v>89.284185822695889</v>
      </c>
      <c r="F1480" s="12">
        <f t="shared" si="495"/>
        <v>0.70164570923605085</v>
      </c>
      <c r="G1480" s="1">
        <v>1</v>
      </c>
      <c r="H1480" s="7" t="s">
        <v>39</v>
      </c>
      <c r="I1480" s="7"/>
      <c r="J1480" s="79"/>
      <c r="K1480" s="79"/>
      <c r="L1480" s="7"/>
    </row>
    <row r="1481" spans="1:12" x14ac:dyDescent="0.25">
      <c r="A1481">
        <f t="shared" si="492"/>
        <v>3</v>
      </c>
      <c r="B1481" s="74">
        <v>1470</v>
      </c>
      <c r="C1481" s="5">
        <v>44944</v>
      </c>
      <c r="D1481" s="12">
        <f t="shared" si="493"/>
        <v>75.893959744734133</v>
      </c>
      <c r="E1481" s="12">
        <f t="shared" si="494"/>
        <v>89.288687762304818</v>
      </c>
      <c r="F1481" s="12">
        <f t="shared" si="495"/>
        <v>0.70167095591957018</v>
      </c>
      <c r="G1481" s="1">
        <v>1</v>
      </c>
      <c r="H1481" s="7" t="s">
        <v>39</v>
      </c>
      <c r="I1481" s="7"/>
      <c r="J1481" s="79"/>
      <c r="K1481" s="79"/>
      <c r="L1481" s="7"/>
    </row>
    <row r="1482" spans="1:12" x14ac:dyDescent="0.25">
      <c r="A1482">
        <f t="shared" si="492"/>
        <v>4</v>
      </c>
      <c r="B1482" s="74">
        <v>1471</v>
      </c>
      <c r="C1482" s="5">
        <v>44945</v>
      </c>
      <c r="D1482" s="12">
        <f t="shared" si="493"/>
        <v>75.897053998508596</v>
      </c>
      <c r="E1482" s="12">
        <f t="shared" si="494"/>
        <v>89.293186640410866</v>
      </c>
      <c r="F1482" s="12">
        <f t="shared" si="495"/>
        <v>0.70169618543431334</v>
      </c>
      <c r="G1482" s="1">
        <v>1</v>
      </c>
      <c r="H1482" s="7" t="s">
        <v>39</v>
      </c>
      <c r="I1482" s="7"/>
      <c r="J1482" s="79"/>
      <c r="K1482" s="79"/>
      <c r="L1482" s="7"/>
    </row>
    <row r="1483" spans="1:12" x14ac:dyDescent="0.25">
      <c r="A1483">
        <f t="shared" si="492"/>
        <v>5</v>
      </c>
      <c r="B1483" s="74">
        <v>1472</v>
      </c>
      <c r="C1483" s="5">
        <v>44946</v>
      </c>
      <c r="D1483" s="12">
        <f t="shared" si="493"/>
        <v>75.900146149494063</v>
      </c>
      <c r="E1483" s="12">
        <f t="shared" si="494"/>
        <v>89.297682461175128</v>
      </c>
      <c r="F1483" s="12">
        <f t="shared" si="495"/>
        <v>0.7017213978036152</v>
      </c>
      <c r="G1483" s="1">
        <v>1</v>
      </c>
      <c r="H1483" s="7" t="s">
        <v>39</v>
      </c>
      <c r="I1483" s="7"/>
      <c r="J1483" s="79"/>
      <c r="K1483" s="79"/>
      <c r="L1483" s="7"/>
    </row>
    <row r="1484" spans="1:12" x14ac:dyDescent="0.25">
      <c r="A1484">
        <f t="shared" si="492"/>
        <v>6</v>
      </c>
      <c r="B1484" s="74">
        <v>1473</v>
      </c>
      <c r="C1484" s="5">
        <v>44947</v>
      </c>
      <c r="D1484" s="12">
        <f t="shared" si="493"/>
        <v>75.903236200546615</v>
      </c>
      <c r="E1484" s="12">
        <f t="shared" si="494"/>
        <v>89.302175228750173</v>
      </c>
      <c r="F1484" s="12">
        <f t="shared" si="495"/>
        <v>0.70174659305076359</v>
      </c>
      <c r="G1484" s="1">
        <v>1</v>
      </c>
      <c r="H1484" s="7" t="s">
        <v>39</v>
      </c>
      <c r="I1484" s="7"/>
      <c r="J1484" s="79"/>
      <c r="K1484" s="79"/>
      <c r="L1484" s="7"/>
    </row>
    <row r="1485" spans="1:12" x14ac:dyDescent="0.25">
      <c r="A1485">
        <f t="shared" si="492"/>
        <v>7</v>
      </c>
      <c r="B1485" s="74">
        <v>1474</v>
      </c>
      <c r="C1485" s="5">
        <v>44948</v>
      </c>
      <c r="D1485" s="12">
        <f t="shared" si="493"/>
        <v>75.906324154516511</v>
      </c>
      <c r="E1485" s="12">
        <f t="shared" si="494"/>
        <v>89.30666494728014</v>
      </c>
      <c r="F1485" s="12">
        <f t="shared" si="495"/>
        <v>0.70177177119899836</v>
      </c>
      <c r="G1485" s="1">
        <v>1</v>
      </c>
      <c r="H1485" s="7" t="s">
        <v>39</v>
      </c>
      <c r="I1485" s="7"/>
      <c r="J1485" s="79"/>
      <c r="K1485" s="79"/>
      <c r="L1485" s="7"/>
    </row>
    <row r="1486" spans="1:12" x14ac:dyDescent="0.25">
      <c r="A1486">
        <f t="shared" si="492"/>
        <v>1</v>
      </c>
      <c r="B1486" s="74">
        <v>1475</v>
      </c>
      <c r="C1486" s="5">
        <v>44949</v>
      </c>
      <c r="D1486" s="12">
        <f t="shared" si="493"/>
        <v>75.909410014248209</v>
      </c>
      <c r="E1486" s="12">
        <f t="shared" si="494"/>
        <v>89.311151620900745</v>
      </c>
      <c r="F1486" s="12">
        <f t="shared" si="495"/>
        <v>0.70179693227151241</v>
      </c>
      <c r="G1486" s="1">
        <v>1</v>
      </c>
      <c r="H1486" s="7" t="s">
        <v>39</v>
      </c>
      <c r="I1486" s="7"/>
      <c r="J1486" s="79"/>
      <c r="K1486" s="79"/>
      <c r="L1486" s="7"/>
    </row>
    <row r="1487" spans="1:12" x14ac:dyDescent="0.25">
      <c r="A1487">
        <f t="shared" si="492"/>
        <v>2</v>
      </c>
      <c r="B1487" s="74">
        <v>1476</v>
      </c>
      <c r="C1487" s="5">
        <v>44950</v>
      </c>
      <c r="D1487" s="12">
        <f t="shared" si="493"/>
        <v>75.912493782580412</v>
      </c>
      <c r="E1487" s="12">
        <f t="shared" si="494"/>
        <v>89.315635253739259</v>
      </c>
      <c r="F1487" s="12">
        <f t="shared" si="495"/>
        <v>0.70182207629145155</v>
      </c>
      <c r="G1487" s="1">
        <v>1</v>
      </c>
      <c r="H1487" s="7" t="s">
        <v>39</v>
      </c>
      <c r="I1487" s="7"/>
      <c r="J1487" s="79"/>
      <c r="K1487" s="79"/>
      <c r="L1487" s="7"/>
    </row>
    <row r="1488" spans="1:12" x14ac:dyDescent="0.25">
      <c r="A1488">
        <f t="shared" si="492"/>
        <v>3</v>
      </c>
      <c r="B1488" s="74">
        <v>1477</v>
      </c>
      <c r="C1488" s="5">
        <v>44951</v>
      </c>
      <c r="D1488" s="12">
        <f t="shared" si="493"/>
        <v>75.915575462346027</v>
      </c>
      <c r="E1488" s="12">
        <f t="shared" si="494"/>
        <v>89.3201158499146</v>
      </c>
      <c r="F1488" s="12">
        <f t="shared" si="495"/>
        <v>0.70184720328191419</v>
      </c>
      <c r="G1488" s="1">
        <v>1</v>
      </c>
      <c r="H1488" s="7" t="s">
        <v>39</v>
      </c>
      <c r="I1488" s="7"/>
      <c r="J1488" s="79"/>
      <c r="K1488" s="79"/>
      <c r="L1488" s="7"/>
    </row>
    <row r="1489" spans="1:12" x14ac:dyDescent="0.25">
      <c r="A1489">
        <f t="shared" si="492"/>
        <v>4</v>
      </c>
      <c r="B1489" s="74">
        <v>1478</v>
      </c>
      <c r="C1489" s="5">
        <v>44952</v>
      </c>
      <c r="D1489" s="12">
        <f t="shared" si="493"/>
        <v>75.918655056372216</v>
      </c>
      <c r="E1489" s="12">
        <f t="shared" si="494"/>
        <v>89.324593413537286</v>
      </c>
      <c r="F1489" s="12">
        <f t="shared" si="495"/>
        <v>0.70187231326595223</v>
      </c>
      <c r="G1489" s="1">
        <v>1</v>
      </c>
      <c r="H1489" s="7" t="s">
        <v>39</v>
      </c>
      <c r="I1489" s="7"/>
      <c r="J1489" s="79"/>
      <c r="K1489" s="79"/>
      <c r="L1489" s="7"/>
    </row>
    <row r="1490" spans="1:12" x14ac:dyDescent="0.25">
      <c r="A1490">
        <f t="shared" si="492"/>
        <v>5</v>
      </c>
      <c r="B1490" s="74">
        <v>1479</v>
      </c>
      <c r="C1490" s="5">
        <v>44953</v>
      </c>
      <c r="D1490" s="12">
        <f t="shared" si="493"/>
        <v>75.921732567480404</v>
      </c>
      <c r="E1490" s="12">
        <f t="shared" si="494"/>
        <v>89.329067948709564</v>
      </c>
      <c r="F1490" s="12">
        <f t="shared" si="495"/>
        <v>0.7018974062665706</v>
      </c>
      <c r="G1490" s="1">
        <v>1</v>
      </c>
      <c r="H1490" s="7" t="s">
        <v>39</v>
      </c>
      <c r="I1490" s="7"/>
      <c r="J1490" s="79"/>
      <c r="K1490" s="79"/>
      <c r="L1490" s="7"/>
    </row>
    <row r="1491" spans="1:12" x14ac:dyDescent="0.25">
      <c r="A1491">
        <f t="shared" si="492"/>
        <v>6</v>
      </c>
      <c r="B1491" s="74">
        <v>1480</v>
      </c>
      <c r="C1491" s="5">
        <v>44954</v>
      </c>
      <c r="D1491" s="12">
        <f t="shared" si="493"/>
        <v>75.924807998486301</v>
      </c>
      <c r="E1491" s="12">
        <f t="shared" si="494"/>
        <v>89.333539459525284</v>
      </c>
      <c r="F1491" s="12">
        <f t="shared" si="495"/>
        <v>0.70192248230672782</v>
      </c>
      <c r="G1491" s="1">
        <v>1</v>
      </c>
      <c r="H1491" s="7" t="s">
        <v>39</v>
      </c>
      <c r="I1491" s="7"/>
      <c r="J1491" s="79"/>
      <c r="K1491" s="79"/>
      <c r="L1491" s="7"/>
    </row>
    <row r="1492" spans="1:12" x14ac:dyDescent="0.25">
      <c r="A1492">
        <f t="shared" si="492"/>
        <v>7</v>
      </c>
      <c r="B1492" s="74">
        <v>1481</v>
      </c>
      <c r="C1492" s="5">
        <v>44955</v>
      </c>
      <c r="D1492" s="12">
        <f t="shared" si="493"/>
        <v>75.927881352199904</v>
      </c>
      <c r="E1492" s="12">
        <f t="shared" si="494"/>
        <v>89.33800795007005</v>
      </c>
      <c r="F1492" s="12">
        <f t="shared" si="495"/>
        <v>0.70194754140933535</v>
      </c>
      <c r="G1492" s="1">
        <v>1</v>
      </c>
      <c r="H1492" s="7" t="s">
        <v>39</v>
      </c>
      <c r="I1492" s="7"/>
      <c r="J1492" s="79"/>
      <c r="K1492" s="79"/>
      <c r="L1492" s="7"/>
    </row>
    <row r="1493" spans="1:12" x14ac:dyDescent="0.25">
      <c r="A1493">
        <f t="shared" si="492"/>
        <v>1</v>
      </c>
      <c r="B1493" s="74">
        <v>1482</v>
      </c>
      <c r="C1493" s="5">
        <v>44956</v>
      </c>
      <c r="D1493" s="12">
        <f t="shared" si="493"/>
        <v>75.930952631425527</v>
      </c>
      <c r="E1493" s="12">
        <f t="shared" si="494"/>
        <v>89.342473424421158</v>
      </c>
      <c r="F1493" s="12">
        <f t="shared" si="495"/>
        <v>0.70197258359725878</v>
      </c>
      <c r="G1493" s="1">
        <v>1</v>
      </c>
      <c r="H1493" s="7" t="s">
        <v>39</v>
      </c>
      <c r="I1493" s="7"/>
      <c r="J1493" s="79"/>
      <c r="K1493" s="79"/>
      <c r="L1493" s="7"/>
    </row>
    <row r="1494" spans="1:12" x14ac:dyDescent="0.25">
      <c r="A1494">
        <f t="shared" si="492"/>
        <v>2</v>
      </c>
      <c r="B1494" s="74">
        <v>1483</v>
      </c>
      <c r="C1494" s="5">
        <v>44957</v>
      </c>
      <c r="D1494" s="12">
        <f t="shared" si="493"/>
        <v>75.934021838961797</v>
      </c>
      <c r="E1494" s="12">
        <f t="shared" si="494"/>
        <v>89.346935886647699</v>
      </c>
      <c r="F1494" s="12">
        <f t="shared" si="495"/>
        <v>0.7019976088933173</v>
      </c>
      <c r="G1494" s="1">
        <v>1</v>
      </c>
      <c r="H1494" s="7" t="s">
        <v>39</v>
      </c>
      <c r="I1494" s="7"/>
      <c r="J1494" s="79"/>
      <c r="K1494" s="79"/>
      <c r="L1494" s="7"/>
    </row>
    <row r="1495" spans="1:12" x14ac:dyDescent="0.25">
      <c r="A1495">
        <f t="shared" si="492"/>
        <v>3</v>
      </c>
      <c r="B1495" s="74">
        <v>1484</v>
      </c>
      <c r="C1495" s="5">
        <v>44958</v>
      </c>
      <c r="D1495" s="12">
        <f t="shared" si="493"/>
        <v>75.937088977601704</v>
      </c>
      <c r="E1495" s="12">
        <f t="shared" si="494"/>
        <v>89.351395340810484</v>
      </c>
      <c r="F1495" s="12">
        <f t="shared" si="495"/>
        <v>0.7020226173202837</v>
      </c>
      <c r="G1495" s="1">
        <v>1</v>
      </c>
      <c r="H1495" s="7" t="s">
        <v>39</v>
      </c>
      <c r="I1495" s="7"/>
      <c r="J1495" s="79"/>
      <c r="K1495" s="79"/>
      <c r="L1495" s="7"/>
    </row>
    <row r="1496" spans="1:12" x14ac:dyDescent="0.25">
      <c r="A1496">
        <f t="shared" si="492"/>
        <v>4</v>
      </c>
      <c r="B1496" s="74">
        <v>1485</v>
      </c>
      <c r="C1496" s="5">
        <v>44959</v>
      </c>
      <c r="D1496" s="12">
        <f t="shared" si="493"/>
        <v>75.940154050132563</v>
      </c>
      <c r="E1496" s="12">
        <f t="shared" si="494"/>
        <v>89.355851790962163</v>
      </c>
      <c r="F1496" s="12">
        <f t="shared" si="495"/>
        <v>0.70204760890088536</v>
      </c>
      <c r="G1496" s="1">
        <v>1</v>
      </c>
      <c r="H1496" s="7" t="s">
        <v>39</v>
      </c>
      <c r="I1496" s="7"/>
      <c r="J1496" s="79"/>
      <c r="K1496" s="79"/>
      <c r="L1496" s="7"/>
    </row>
    <row r="1497" spans="1:12" x14ac:dyDescent="0.25">
      <c r="A1497">
        <f t="shared" si="492"/>
        <v>5</v>
      </c>
      <c r="B1497" s="74">
        <v>1486</v>
      </c>
      <c r="C1497" s="5">
        <v>44960</v>
      </c>
      <c r="D1497" s="12">
        <f t="shared" si="493"/>
        <v>75.943217059336078</v>
      </c>
      <c r="E1497" s="12">
        <f t="shared" si="494"/>
        <v>89.360305241147174</v>
      </c>
      <c r="F1497" s="12">
        <f t="shared" si="495"/>
        <v>0.70207258365780278</v>
      </c>
      <c r="G1497" s="1">
        <v>1</v>
      </c>
      <c r="H1497" s="7" t="s">
        <v>39</v>
      </c>
      <c r="I1497" s="7"/>
      <c r="J1497" s="79"/>
      <c r="K1497" s="79"/>
      <c r="L1497" s="7"/>
    </row>
    <row r="1498" spans="1:12" x14ac:dyDescent="0.25">
      <c r="A1498">
        <f t="shared" si="492"/>
        <v>6</v>
      </c>
      <c r="B1498" s="74">
        <v>1487</v>
      </c>
      <c r="C1498" s="5">
        <v>44961</v>
      </c>
      <c r="D1498" s="12">
        <f t="shared" si="493"/>
        <v>75.946278007988354</v>
      </c>
      <c r="E1498" s="12">
        <f t="shared" si="494"/>
        <v>89.364755695401797</v>
      </c>
      <c r="F1498" s="12">
        <f t="shared" si="495"/>
        <v>0.70209754161367166</v>
      </c>
      <c r="G1498" s="1">
        <v>1</v>
      </c>
      <c r="H1498" s="7" t="s">
        <v>39</v>
      </c>
      <c r="I1498" s="7"/>
      <c r="J1498" s="79"/>
      <c r="K1498" s="79"/>
      <c r="L1498" s="7"/>
    </row>
    <row r="1499" spans="1:12" x14ac:dyDescent="0.25">
      <c r="A1499">
        <f t="shared" si="492"/>
        <v>7</v>
      </c>
      <c r="B1499" s="74">
        <v>1488</v>
      </c>
      <c r="C1499" s="5">
        <v>44962</v>
      </c>
      <c r="D1499" s="12">
        <f t="shared" si="493"/>
        <v>75.949336898859855</v>
      </c>
      <c r="E1499" s="12">
        <f t="shared" si="494"/>
        <v>89.369203157754171</v>
      </c>
      <c r="F1499" s="12">
        <f t="shared" si="495"/>
        <v>0.70212248279108169</v>
      </c>
      <c r="G1499" s="1">
        <v>1</v>
      </c>
      <c r="H1499" s="7" t="s">
        <v>39</v>
      </c>
      <c r="I1499" s="7"/>
      <c r="J1499" s="79"/>
      <c r="K1499" s="79"/>
      <c r="L1499" s="7"/>
    </row>
    <row r="1500" spans="1:12" x14ac:dyDescent="0.25">
      <c r="A1500">
        <f t="shared" si="492"/>
        <v>1</v>
      </c>
      <c r="B1500" s="74">
        <v>1489</v>
      </c>
      <c r="C1500" s="5">
        <v>44963</v>
      </c>
      <c r="D1500" s="12">
        <f t="shared" si="493"/>
        <v>75.952393734715514</v>
      </c>
      <c r="E1500" s="12">
        <f t="shared" si="494"/>
        <v>89.373647632224333</v>
      </c>
      <c r="F1500" s="12">
        <f t="shared" si="495"/>
        <v>0.70214740721257674</v>
      </c>
      <c r="G1500" s="1">
        <v>1</v>
      </c>
      <c r="H1500" s="7" t="s">
        <v>39</v>
      </c>
      <c r="I1500" s="7"/>
      <c r="J1500" s="79"/>
      <c r="K1500" s="79"/>
      <c r="L1500" s="7"/>
    </row>
    <row r="1501" spans="1:12" x14ac:dyDescent="0.25">
      <c r="A1501">
        <f t="shared" si="492"/>
        <v>2</v>
      </c>
      <c r="B1501" s="74">
        <v>1490</v>
      </c>
      <c r="C1501" s="5">
        <v>44964</v>
      </c>
      <c r="D1501" s="12">
        <f t="shared" si="493"/>
        <v>75.95544851831464</v>
      </c>
      <c r="E1501" s="12">
        <f t="shared" si="494"/>
        <v>89.378089122824179</v>
      </c>
      <c r="F1501" s="12">
        <f t="shared" si="495"/>
        <v>0.70217231490065557</v>
      </c>
      <c r="G1501" s="1">
        <v>1</v>
      </c>
      <c r="H1501" s="7" t="s">
        <v>39</v>
      </c>
      <c r="I1501" s="7"/>
      <c r="J1501" s="79"/>
      <c r="K1501" s="79"/>
      <c r="L1501" s="7"/>
    </row>
    <row r="1502" spans="1:12" x14ac:dyDescent="0.25">
      <c r="A1502">
        <f t="shared" si="492"/>
        <v>3</v>
      </c>
      <c r="B1502" s="74">
        <v>1491</v>
      </c>
      <c r="C1502" s="5">
        <v>44965</v>
      </c>
      <c r="D1502" s="12">
        <f t="shared" si="493"/>
        <v>75.958501252411025</v>
      </c>
      <c r="E1502" s="12">
        <f t="shared" si="494"/>
        <v>89.382527633557601</v>
      </c>
      <c r="F1502" s="12">
        <f t="shared" si="495"/>
        <v>0.70219720587777179</v>
      </c>
      <c r="G1502" s="1">
        <v>1</v>
      </c>
      <c r="H1502" s="7" t="s">
        <v>39</v>
      </c>
      <c r="I1502" s="7"/>
      <c r="J1502" s="79"/>
      <c r="K1502" s="79"/>
      <c r="L1502" s="7"/>
    </row>
    <row r="1503" spans="1:12" x14ac:dyDescent="0.25">
      <c r="A1503">
        <f t="shared" si="492"/>
        <v>4</v>
      </c>
      <c r="B1503" s="74">
        <v>1492</v>
      </c>
      <c r="C1503" s="5">
        <v>44966</v>
      </c>
      <c r="D1503" s="12">
        <f t="shared" si="493"/>
        <v>75.961551939752937</v>
      </c>
      <c r="E1503" s="12">
        <f t="shared" si="494"/>
        <v>89.386963168420365</v>
      </c>
      <c r="F1503" s="12">
        <f t="shared" si="495"/>
        <v>0.70222208016633347</v>
      </c>
      <c r="G1503" s="1">
        <v>1</v>
      </c>
      <c r="H1503" s="7" t="s">
        <v>39</v>
      </c>
      <c r="I1503" s="7"/>
      <c r="J1503" s="79"/>
      <c r="K1503" s="79"/>
      <c r="L1503" s="7"/>
    </row>
    <row r="1504" spans="1:12" x14ac:dyDescent="0.25">
      <c r="A1504">
        <f t="shared" si="492"/>
        <v>5</v>
      </c>
      <c r="B1504" s="74">
        <v>1493</v>
      </c>
      <c r="C1504" s="5">
        <v>44967</v>
      </c>
      <c r="D1504" s="12">
        <f t="shared" si="493"/>
        <v>75.964600583083069</v>
      </c>
      <c r="E1504" s="12">
        <f t="shared" si="494"/>
        <v>89.391395731400252</v>
      </c>
      <c r="F1504" s="12">
        <f t="shared" si="495"/>
        <v>0.70224693778870395</v>
      </c>
      <c r="G1504" s="1">
        <v>1</v>
      </c>
      <c r="H1504" s="7" t="s">
        <v>39</v>
      </c>
      <c r="I1504" s="7"/>
      <c r="J1504" s="79"/>
      <c r="K1504" s="79"/>
      <c r="L1504" s="7"/>
    </row>
    <row r="1505" spans="1:12" x14ac:dyDescent="0.25">
      <c r="A1505">
        <f t="shared" si="492"/>
        <v>6</v>
      </c>
      <c r="B1505" s="74">
        <v>1494</v>
      </c>
      <c r="C1505" s="5">
        <v>44968</v>
      </c>
      <c r="D1505" s="12">
        <f t="shared" si="493"/>
        <v>75.967647185138645</v>
      </c>
      <c r="E1505" s="12">
        <f t="shared" si="494"/>
        <v>89.395825326477038</v>
      </c>
      <c r="F1505" s="12">
        <f t="shared" si="495"/>
        <v>0.70227177876720148</v>
      </c>
      <c r="G1505" s="1">
        <v>1</v>
      </c>
      <c r="H1505" s="7" t="s">
        <v>39</v>
      </c>
      <c r="I1505" s="7"/>
      <c r="J1505" s="79"/>
      <c r="K1505" s="79"/>
      <c r="L1505" s="7"/>
    </row>
    <row r="1506" spans="1:12" x14ac:dyDescent="0.25">
      <c r="A1506">
        <f t="shared" si="492"/>
        <v>7</v>
      </c>
      <c r="B1506" s="74">
        <v>1495</v>
      </c>
      <c r="C1506" s="5">
        <v>44969</v>
      </c>
      <c r="D1506" s="12">
        <f t="shared" si="493"/>
        <v>75.970691748651362</v>
      </c>
      <c r="E1506" s="12">
        <f t="shared" si="494"/>
        <v>89.400251957622459</v>
      </c>
      <c r="F1506" s="12">
        <f t="shared" si="495"/>
        <v>0.70229660312409958</v>
      </c>
      <c r="G1506" s="1">
        <v>1</v>
      </c>
      <c r="H1506" s="7" t="s">
        <v>39</v>
      </c>
      <c r="I1506" s="7"/>
      <c r="J1506" s="79"/>
      <c r="K1506" s="79"/>
      <c r="L1506" s="7"/>
    </row>
    <row r="1507" spans="1:12" x14ac:dyDescent="0.25">
      <c r="A1507">
        <f t="shared" si="492"/>
        <v>1</v>
      </c>
      <c r="B1507" s="74">
        <v>1496</v>
      </c>
      <c r="C1507" s="5">
        <v>44970</v>
      </c>
      <c r="D1507" s="12">
        <f t="shared" si="493"/>
        <v>75.973734276347471</v>
      </c>
      <c r="E1507" s="12">
        <f t="shared" si="494"/>
        <v>89.404675628800319</v>
      </c>
      <c r="F1507" s="12">
        <f t="shared" si="495"/>
        <v>0.70232141088162703</v>
      </c>
      <c r="G1507" s="1">
        <v>1</v>
      </c>
      <c r="H1507" s="7" t="s">
        <v>39</v>
      </c>
      <c r="I1507" s="7"/>
      <c r="J1507" s="79"/>
      <c r="K1507" s="79"/>
      <c r="L1507" s="7"/>
    </row>
    <row r="1508" spans="1:12" x14ac:dyDescent="0.25">
      <c r="A1508">
        <f t="shared" si="492"/>
        <v>2</v>
      </c>
      <c r="B1508" s="74">
        <v>1497</v>
      </c>
      <c r="C1508" s="5">
        <v>44971</v>
      </c>
      <c r="D1508" s="12">
        <f t="shared" si="493"/>
        <v>75.976774770947742</v>
      </c>
      <c r="E1508" s="12">
        <f t="shared" si="494"/>
        <v>89.409096343966496</v>
      </c>
      <c r="F1508" s="12">
        <f t="shared" si="495"/>
        <v>0.70234620206196818</v>
      </c>
      <c r="G1508" s="1">
        <v>1</v>
      </c>
      <c r="H1508" s="7" t="s">
        <v>39</v>
      </c>
      <c r="I1508" s="7"/>
      <c r="J1508" s="79"/>
      <c r="K1508" s="79"/>
      <c r="L1508" s="7"/>
    </row>
    <row r="1509" spans="1:12" x14ac:dyDescent="0.25">
      <c r="A1509">
        <f t="shared" si="492"/>
        <v>3</v>
      </c>
      <c r="B1509" s="74">
        <v>1498</v>
      </c>
      <c r="C1509" s="5">
        <v>44972</v>
      </c>
      <c r="D1509" s="12">
        <f t="shared" si="493"/>
        <v>75.979813235167512</v>
      </c>
      <c r="E1509" s="12">
        <f t="shared" si="494"/>
        <v>89.413514107068892</v>
      </c>
      <c r="F1509" s="12">
        <f t="shared" si="495"/>
        <v>0.70237097668726278</v>
      </c>
      <c r="G1509" s="1">
        <v>1</v>
      </c>
      <c r="H1509" s="7" t="s">
        <v>39</v>
      </c>
      <c r="I1509" s="7"/>
      <c r="J1509" s="79"/>
      <c r="K1509" s="79"/>
      <c r="L1509" s="7"/>
    </row>
    <row r="1510" spans="1:12" x14ac:dyDescent="0.25">
      <c r="A1510">
        <f t="shared" si="492"/>
        <v>4</v>
      </c>
      <c r="B1510" s="74">
        <v>1499</v>
      </c>
      <c r="C1510" s="5">
        <v>44973</v>
      </c>
      <c r="D1510" s="12">
        <f t="shared" si="493"/>
        <v>75.982849671716622</v>
      </c>
      <c r="E1510" s="12">
        <f t="shared" si="494"/>
        <v>89.417928922047537</v>
      </c>
      <c r="F1510" s="12">
        <f t="shared" si="495"/>
        <v>0.70239573477960637</v>
      </c>
      <c r="G1510" s="1">
        <v>1</v>
      </c>
      <c r="H1510" s="7" t="s">
        <v>39</v>
      </c>
      <c r="I1510" s="7"/>
      <c r="J1510" s="79"/>
      <c r="K1510" s="79"/>
      <c r="L1510" s="7"/>
    </row>
    <row r="1511" spans="1:12" x14ac:dyDescent="0.25">
      <c r="A1511">
        <f t="shared" si="492"/>
        <v>5</v>
      </c>
      <c r="B1511" s="74">
        <v>1500</v>
      </c>
      <c r="C1511" s="5">
        <v>44974</v>
      </c>
      <c r="D1511" s="12">
        <f t="shared" si="493"/>
        <v>75.985884083299581</v>
      </c>
      <c r="E1511" s="12">
        <f t="shared" si="494"/>
        <v>89.422340792834589</v>
      </c>
      <c r="F1511" s="12">
        <f t="shared" si="495"/>
        <v>0.70242047636105021</v>
      </c>
      <c r="G1511" s="1">
        <v>1</v>
      </c>
      <c r="H1511" s="7" t="s">
        <v>39</v>
      </c>
      <c r="I1511" s="7"/>
      <c r="J1511" s="79"/>
      <c r="K1511" s="79"/>
      <c r="L1511" s="7"/>
    </row>
    <row r="1512" spans="1:12" x14ac:dyDescent="0.25">
      <c r="A1512">
        <f t="shared" si="492"/>
        <v>6</v>
      </c>
      <c r="B1512" s="74">
        <v>1501</v>
      </c>
      <c r="C1512" s="5">
        <v>44975</v>
      </c>
      <c r="D1512" s="12">
        <f t="shared" si="493"/>
        <v>75.988916472615415</v>
      </c>
      <c r="E1512" s="12">
        <f t="shared" si="494"/>
        <v>89.426749723354334</v>
      </c>
      <c r="F1512" s="12">
        <f t="shared" si="495"/>
        <v>0.70244520145360134</v>
      </c>
      <c r="G1512" s="1">
        <v>1</v>
      </c>
      <c r="H1512" s="7" t="s">
        <v>39</v>
      </c>
      <c r="I1512" s="7"/>
      <c r="J1512" s="79"/>
      <c r="K1512" s="79"/>
      <c r="L1512" s="7"/>
    </row>
    <row r="1513" spans="1:12" x14ac:dyDescent="0.25">
      <c r="A1513">
        <f t="shared" si="492"/>
        <v>7</v>
      </c>
      <c r="B1513" s="74">
        <v>1502</v>
      </c>
      <c r="C1513" s="5">
        <v>44976</v>
      </c>
      <c r="D1513" s="12">
        <f t="shared" si="493"/>
        <v>75.991946842357791</v>
      </c>
      <c r="E1513" s="12">
        <f t="shared" si="494"/>
        <v>89.431155717523183</v>
      </c>
      <c r="F1513" s="12">
        <f t="shared" si="495"/>
        <v>0.70246991007922333</v>
      </c>
      <c r="G1513" s="1">
        <v>1</v>
      </c>
      <c r="H1513" s="7" t="s">
        <v>39</v>
      </c>
      <c r="I1513" s="7"/>
      <c r="J1513" s="79"/>
      <c r="K1513" s="79"/>
      <c r="L1513" s="7"/>
    </row>
    <row r="1514" spans="1:12" x14ac:dyDescent="0.25">
      <c r="A1514">
        <f t="shared" si="492"/>
        <v>1</v>
      </c>
      <c r="B1514" s="74">
        <v>1503</v>
      </c>
      <c r="C1514" s="5">
        <v>44977</v>
      </c>
      <c r="D1514" s="12">
        <f t="shared" si="493"/>
        <v>75.994975195215005</v>
      </c>
      <c r="E1514" s="12">
        <f t="shared" si="494"/>
        <v>89.435558779249774</v>
      </c>
      <c r="F1514" s="12">
        <f t="shared" si="495"/>
        <v>0.70249460225983529</v>
      </c>
      <c r="G1514" s="1">
        <v>1</v>
      </c>
      <c r="H1514" s="7" t="s">
        <v>39</v>
      </c>
      <c r="I1514" s="7"/>
      <c r="J1514" s="79"/>
      <c r="K1514" s="79"/>
      <c r="L1514" s="7"/>
    </row>
    <row r="1515" spans="1:12" x14ac:dyDescent="0.25">
      <c r="A1515">
        <f t="shared" si="492"/>
        <v>2</v>
      </c>
      <c r="B1515" s="74">
        <v>1504</v>
      </c>
      <c r="C1515" s="5">
        <v>44978</v>
      </c>
      <c r="D1515" s="12">
        <f t="shared" si="493"/>
        <v>75.998001533869967</v>
      </c>
      <c r="E1515" s="12">
        <f t="shared" si="494"/>
        <v>89.439958912434932</v>
      </c>
      <c r="F1515" s="12">
        <f t="shared" si="495"/>
        <v>0.70251927801731306</v>
      </c>
      <c r="G1515" s="1">
        <v>1</v>
      </c>
      <c r="H1515" s="7" t="s">
        <v>39</v>
      </c>
      <c r="I1515" s="7"/>
      <c r="J1515" s="79"/>
      <c r="K1515" s="79"/>
      <c r="L1515" s="7"/>
    </row>
    <row r="1516" spans="1:12" x14ac:dyDescent="0.25">
      <c r="A1516">
        <f t="shared" si="492"/>
        <v>3</v>
      </c>
      <c r="B1516" s="74">
        <v>1505</v>
      </c>
      <c r="C1516" s="5">
        <v>44979</v>
      </c>
      <c r="D1516" s="12">
        <f t="shared" si="493"/>
        <v>76.001025861000258</v>
      </c>
      <c r="E1516" s="12">
        <f t="shared" si="494"/>
        <v>89.44435612097169</v>
      </c>
      <c r="F1516" s="12">
        <f t="shared" si="495"/>
        <v>0.70254393737348841</v>
      </c>
      <c r="G1516" s="1">
        <v>1</v>
      </c>
      <c r="H1516" s="7" t="s">
        <v>39</v>
      </c>
      <c r="I1516" s="7"/>
      <c r="J1516" s="79"/>
      <c r="K1516" s="79"/>
      <c r="L1516" s="7"/>
    </row>
    <row r="1517" spans="1:12" x14ac:dyDescent="0.25">
      <c r="A1517">
        <f t="shared" si="492"/>
        <v>4</v>
      </c>
      <c r="B1517" s="74">
        <v>1506</v>
      </c>
      <c r="C1517" s="5">
        <v>44980</v>
      </c>
      <c r="D1517" s="12">
        <f t="shared" si="493"/>
        <v>76.004048179278101</v>
      </c>
      <c r="E1517" s="12">
        <f t="shared" si="494"/>
        <v>89.448750408745354</v>
      </c>
      <c r="F1517" s="12">
        <f t="shared" si="495"/>
        <v>0.70256858035015002</v>
      </c>
      <c r="G1517" s="1">
        <v>1</v>
      </c>
      <c r="H1517" s="7" t="s">
        <v>39</v>
      </c>
      <c r="I1517" s="7"/>
      <c r="J1517" s="79"/>
      <c r="K1517" s="79"/>
      <c r="L1517" s="7"/>
    </row>
    <row r="1518" spans="1:12" x14ac:dyDescent="0.25">
      <c r="A1518">
        <f t="shared" si="492"/>
        <v>5</v>
      </c>
      <c r="B1518" s="74">
        <v>1507</v>
      </c>
      <c r="C1518" s="5">
        <v>44981</v>
      </c>
      <c r="D1518" s="12">
        <f t="shared" si="493"/>
        <v>76.007068491370418</v>
      </c>
      <c r="E1518" s="12">
        <f t="shared" si="494"/>
        <v>89.453141779633441</v>
      </c>
      <c r="F1518" s="12">
        <f t="shared" si="495"/>
        <v>0.70259320696904304</v>
      </c>
      <c r="G1518" s="1">
        <v>1</v>
      </c>
      <c r="H1518" s="7" t="s">
        <v>39</v>
      </c>
      <c r="I1518" s="7"/>
      <c r="J1518" s="79"/>
      <c r="K1518" s="79"/>
      <c r="L1518" s="7"/>
    </row>
    <row r="1519" spans="1:12" x14ac:dyDescent="0.25">
      <c r="A1519">
        <f t="shared" si="492"/>
        <v>6</v>
      </c>
      <c r="B1519" s="74">
        <v>1508</v>
      </c>
      <c r="C1519" s="5">
        <v>44982</v>
      </c>
      <c r="D1519" s="12">
        <f t="shared" si="493"/>
        <v>76.010086799938804</v>
      </c>
      <c r="E1519" s="12">
        <f t="shared" si="494"/>
        <v>89.457530237505807</v>
      </c>
      <c r="F1519" s="12">
        <f t="shared" si="495"/>
        <v>0.70261781725186911</v>
      </c>
      <c r="G1519" s="1">
        <v>1</v>
      </c>
      <c r="H1519" s="7" t="s">
        <v>39</v>
      </c>
      <c r="I1519" s="7"/>
      <c r="J1519" s="79"/>
      <c r="K1519" s="79"/>
      <c r="L1519" s="7"/>
    </row>
    <row r="1520" spans="1:12" x14ac:dyDescent="0.25">
      <c r="A1520">
        <f t="shared" si="492"/>
        <v>7</v>
      </c>
      <c r="B1520" s="74">
        <v>1509</v>
      </c>
      <c r="C1520" s="5">
        <v>44983</v>
      </c>
      <c r="D1520" s="12">
        <f t="shared" si="493"/>
        <v>76.01310310763958</v>
      </c>
      <c r="E1520" s="12">
        <f t="shared" si="494"/>
        <v>89.46191578622458</v>
      </c>
      <c r="F1520" s="12">
        <f t="shared" si="495"/>
        <v>0.70264241122028714</v>
      </c>
      <c r="G1520" s="1">
        <v>1</v>
      </c>
      <c r="H1520" s="7" t="s">
        <v>39</v>
      </c>
      <c r="I1520" s="7"/>
      <c r="J1520" s="79"/>
      <c r="K1520" s="79"/>
      <c r="L1520" s="7"/>
    </row>
    <row r="1521" spans="1:12" x14ac:dyDescent="0.25">
      <c r="A1521">
        <f t="shared" si="492"/>
        <v>1</v>
      </c>
      <c r="B1521" s="74">
        <v>1510</v>
      </c>
      <c r="C1521" s="5">
        <v>44984</v>
      </c>
      <c r="D1521" s="12">
        <f t="shared" si="493"/>
        <v>76.016117417123795</v>
      </c>
      <c r="E1521" s="12">
        <f t="shared" si="494"/>
        <v>89.466298429644212</v>
      </c>
      <c r="F1521" s="12">
        <f t="shared" si="495"/>
        <v>0.70266698889591273</v>
      </c>
      <c r="G1521" s="1">
        <v>1</v>
      </c>
      <c r="H1521" s="7" t="s">
        <v>39</v>
      </c>
      <c r="I1521" s="7"/>
      <c r="J1521" s="79"/>
      <c r="K1521" s="79"/>
      <c r="L1521" s="7"/>
    </row>
    <row r="1522" spans="1:12" x14ac:dyDescent="0.25">
      <c r="A1522">
        <f t="shared" si="492"/>
        <v>2</v>
      </c>
      <c r="B1522" s="74">
        <v>1511</v>
      </c>
      <c r="C1522" s="5">
        <v>44985</v>
      </c>
      <c r="D1522" s="12">
        <f t="shared" si="493"/>
        <v>76.019129731037197</v>
      </c>
      <c r="E1522" s="12">
        <f t="shared" si="494"/>
        <v>89.470678171611524</v>
      </c>
      <c r="F1522" s="12">
        <f t="shared" si="495"/>
        <v>0.7026915503003186</v>
      </c>
      <c r="G1522" s="1">
        <v>1</v>
      </c>
      <c r="H1522" s="7" t="s">
        <v>39</v>
      </c>
      <c r="I1522" s="7"/>
      <c r="J1522" s="79"/>
      <c r="K1522" s="79"/>
      <c r="L1522" s="7"/>
    </row>
    <row r="1523" spans="1:12" x14ac:dyDescent="0.25">
      <c r="A1523">
        <f t="shared" si="492"/>
        <v>3</v>
      </c>
      <c r="B1523" s="74">
        <v>1512</v>
      </c>
      <c r="C1523" s="5">
        <v>44986</v>
      </c>
      <c r="D1523" s="12">
        <f t="shared" si="493"/>
        <v>76.022140052020291</v>
      </c>
      <c r="E1523" s="12">
        <f t="shared" si="494"/>
        <v>89.475055015965694</v>
      </c>
      <c r="F1523" s="12">
        <f t="shared" si="495"/>
        <v>0.70271609545503466</v>
      </c>
      <c r="G1523" s="1">
        <v>1</v>
      </c>
      <c r="H1523" s="7" t="s">
        <v>39</v>
      </c>
      <c r="I1523" s="7"/>
      <c r="J1523" s="79"/>
      <c r="K1523" s="79"/>
      <c r="L1523" s="7"/>
    </row>
    <row r="1524" spans="1:12" x14ac:dyDescent="0.25">
      <c r="A1524">
        <f t="shared" si="492"/>
        <v>4</v>
      </c>
      <c r="B1524" s="74">
        <v>1513</v>
      </c>
      <c r="C1524" s="5">
        <v>44987</v>
      </c>
      <c r="D1524" s="12">
        <f t="shared" si="493"/>
        <v>76.025148382708394</v>
      </c>
      <c r="E1524" s="12">
        <f t="shared" si="494"/>
        <v>89.479428966538251</v>
      </c>
      <c r="F1524" s="12">
        <f t="shared" si="495"/>
        <v>0.70274062438154794</v>
      </c>
      <c r="G1524" s="1">
        <v>1</v>
      </c>
      <c r="H1524" s="7" t="s">
        <v>39</v>
      </c>
      <c r="I1524" s="7"/>
      <c r="J1524" s="79"/>
      <c r="K1524" s="79"/>
      <c r="L1524" s="7"/>
    </row>
    <row r="1525" spans="1:12" x14ac:dyDescent="0.25">
      <c r="A1525">
        <f t="shared" si="492"/>
        <v>5</v>
      </c>
      <c r="B1525" s="74">
        <v>1514</v>
      </c>
      <c r="C1525" s="5">
        <v>44988</v>
      </c>
      <c r="D1525" s="12">
        <f t="shared" si="493"/>
        <v>76.02815472573154</v>
      </c>
      <c r="E1525" s="12">
        <f t="shared" si="494"/>
        <v>89.483800027153151</v>
      </c>
      <c r="F1525" s="12">
        <f t="shared" si="495"/>
        <v>0.70276513710130328</v>
      </c>
      <c r="G1525" s="1">
        <v>1</v>
      </c>
      <c r="H1525" s="7" t="s">
        <v>39</v>
      </c>
      <c r="I1525" s="7"/>
      <c r="J1525" s="79"/>
      <c r="K1525" s="79"/>
      <c r="L1525" s="7"/>
    </row>
    <row r="1526" spans="1:12" x14ac:dyDescent="0.25">
      <c r="A1526">
        <f t="shared" si="492"/>
        <v>6</v>
      </c>
      <c r="B1526" s="74">
        <v>1515</v>
      </c>
      <c r="C1526" s="5">
        <v>44989</v>
      </c>
      <c r="D1526" s="12">
        <f t="shared" si="493"/>
        <v>76.031159083714584</v>
      </c>
      <c r="E1526" s="12">
        <f t="shared" si="494"/>
        <v>89.48816820162682</v>
      </c>
      <c r="F1526" s="12">
        <f t="shared" si="495"/>
        <v>0.70278963363570268</v>
      </c>
      <c r="G1526" s="1">
        <v>1</v>
      </c>
      <c r="H1526" s="7" t="s">
        <v>39</v>
      </c>
      <c r="I1526" s="7"/>
      <c r="J1526" s="79"/>
      <c r="K1526" s="79"/>
      <c r="L1526" s="7"/>
    </row>
    <row r="1527" spans="1:12" x14ac:dyDescent="0.25">
      <c r="A1527">
        <f t="shared" si="492"/>
        <v>7</v>
      </c>
      <c r="B1527" s="74">
        <v>1516</v>
      </c>
      <c r="C1527" s="5">
        <v>44990</v>
      </c>
      <c r="D1527" s="12">
        <f t="shared" si="493"/>
        <v>76.034161459277158</v>
      </c>
      <c r="E1527" s="12">
        <f t="shared" si="494"/>
        <v>89.492533493768036</v>
      </c>
      <c r="F1527" s="12">
        <f t="shared" si="495"/>
        <v>0.70281411400610594</v>
      </c>
      <c r="G1527" s="1">
        <v>1</v>
      </c>
      <c r="H1527" s="7" t="s">
        <v>39</v>
      </c>
      <c r="I1527" s="7"/>
      <c r="J1527" s="79"/>
      <c r="K1527" s="79"/>
      <c r="L1527" s="7"/>
    </row>
    <row r="1528" spans="1:12" x14ac:dyDescent="0.25">
      <c r="A1528">
        <f t="shared" si="492"/>
        <v>1</v>
      </c>
      <c r="B1528" s="74">
        <v>1517</v>
      </c>
      <c r="C1528" s="5">
        <v>44991</v>
      </c>
      <c r="D1528" s="12">
        <f t="shared" si="493"/>
        <v>76.037161855033759</v>
      </c>
      <c r="E1528" s="12">
        <f t="shared" si="494"/>
        <v>89.496895907378132</v>
      </c>
      <c r="F1528" s="12">
        <f t="shared" si="495"/>
        <v>0.70283857823383045</v>
      </c>
      <c r="G1528" s="1">
        <v>1</v>
      </c>
      <c r="H1528" s="7" t="s">
        <v>39</v>
      </c>
      <c r="I1528" s="7"/>
      <c r="J1528" s="79"/>
      <c r="K1528" s="79"/>
      <c r="L1528" s="7"/>
    </row>
    <row r="1529" spans="1:12" x14ac:dyDescent="0.25">
      <c r="A1529">
        <f t="shared" si="492"/>
        <v>2</v>
      </c>
      <c r="B1529" s="74">
        <v>1518</v>
      </c>
      <c r="C1529" s="5">
        <v>44992</v>
      </c>
      <c r="D1529" s="12">
        <f t="shared" si="493"/>
        <v>76.040160273593656</v>
      </c>
      <c r="E1529" s="12">
        <f t="shared" si="494"/>
        <v>89.501255446250894</v>
      </c>
      <c r="F1529" s="12">
        <f t="shared" si="495"/>
        <v>0.70286302634015185</v>
      </c>
      <c r="G1529" s="1">
        <v>1</v>
      </c>
      <c r="H1529" s="7" t="s">
        <v>39</v>
      </c>
      <c r="I1529" s="7"/>
      <c r="J1529" s="79"/>
      <c r="K1529" s="79"/>
      <c r="L1529" s="7"/>
    </row>
    <row r="1530" spans="1:12" x14ac:dyDescent="0.25">
      <c r="A1530">
        <f t="shared" si="492"/>
        <v>3</v>
      </c>
      <c r="B1530" s="74">
        <v>1519</v>
      </c>
      <c r="C1530" s="5">
        <v>44993</v>
      </c>
      <c r="D1530" s="12">
        <f t="shared" si="493"/>
        <v>76.043156717561033</v>
      </c>
      <c r="E1530" s="12">
        <f t="shared" si="494"/>
        <v>89.505612114172592</v>
      </c>
      <c r="F1530" s="12">
        <f t="shared" si="495"/>
        <v>0.70288745834630317</v>
      </c>
      <c r="G1530" s="1">
        <v>1</v>
      </c>
      <c r="H1530" s="7" t="s">
        <v>39</v>
      </c>
      <c r="I1530" s="7"/>
      <c r="J1530" s="79"/>
      <c r="K1530" s="79"/>
      <c r="L1530" s="7"/>
    </row>
    <row r="1531" spans="1:12" x14ac:dyDescent="0.25">
      <c r="A1531">
        <f t="shared" si="492"/>
        <v>4</v>
      </c>
      <c r="B1531" s="74">
        <v>1520</v>
      </c>
      <c r="C1531" s="5">
        <v>44994</v>
      </c>
      <c r="D1531" s="12">
        <f t="shared" si="493"/>
        <v>76.046151189534839</v>
      </c>
      <c r="E1531" s="12">
        <f t="shared" si="494"/>
        <v>89.509965914922034</v>
      </c>
      <c r="F1531" s="12">
        <f t="shared" si="495"/>
        <v>0.7029118742734759</v>
      </c>
      <c r="G1531" s="1">
        <v>1</v>
      </c>
      <c r="H1531" s="7" t="s">
        <v>39</v>
      </c>
      <c r="I1531" s="7"/>
      <c r="J1531" s="79"/>
      <c r="K1531" s="79"/>
      <c r="L1531" s="7"/>
    </row>
    <row r="1532" spans="1:12" x14ac:dyDescent="0.25">
      <c r="A1532">
        <f t="shared" si="492"/>
        <v>5</v>
      </c>
      <c r="B1532" s="74">
        <v>1521</v>
      </c>
      <c r="C1532" s="5">
        <v>44995</v>
      </c>
      <c r="D1532" s="12">
        <f t="shared" si="493"/>
        <v>76.049143692108998</v>
      </c>
      <c r="E1532" s="12">
        <f t="shared" si="494"/>
        <v>89.514316852270568</v>
      </c>
      <c r="F1532" s="12">
        <f t="shared" si="495"/>
        <v>0.70293627414281978</v>
      </c>
      <c r="G1532" s="1">
        <v>1</v>
      </c>
      <c r="H1532" s="7" t="s">
        <v>39</v>
      </c>
      <c r="I1532" s="7"/>
      <c r="J1532" s="79"/>
      <c r="K1532" s="79"/>
      <c r="L1532" s="7"/>
    </row>
    <row r="1533" spans="1:12" x14ac:dyDescent="0.25">
      <c r="A1533">
        <f t="shared" si="492"/>
        <v>6</v>
      </c>
      <c r="B1533" s="74">
        <v>1522</v>
      </c>
      <c r="C1533" s="5">
        <v>44996</v>
      </c>
      <c r="D1533" s="12">
        <f t="shared" si="493"/>
        <v>76.052134227872273</v>
      </c>
      <c r="E1533" s="12">
        <f t="shared" si="494"/>
        <v>89.518664929982137</v>
      </c>
      <c r="F1533" s="12">
        <f t="shared" si="495"/>
        <v>0.70296065797544249</v>
      </c>
      <c r="G1533" s="1">
        <v>1</v>
      </c>
      <c r="H1533" s="7" t="s">
        <v>39</v>
      </c>
      <c r="I1533" s="7"/>
      <c r="J1533" s="79"/>
      <c r="K1533" s="79"/>
      <c r="L1533" s="7"/>
    </row>
    <row r="1534" spans="1:12" x14ac:dyDescent="0.25">
      <c r="A1534">
        <f t="shared" si="492"/>
        <v>7</v>
      </c>
      <c r="B1534" s="74">
        <v>1523</v>
      </c>
      <c r="C1534" s="5">
        <v>44997</v>
      </c>
      <c r="D1534" s="12">
        <f t="shared" si="493"/>
        <v>76.055122799408281</v>
      </c>
      <c r="E1534" s="12">
        <f t="shared" si="494"/>
        <v>89.523010151813224</v>
      </c>
      <c r="F1534" s="12">
        <f t="shared" si="495"/>
        <v>0.70298502579241051</v>
      </c>
      <c r="G1534" s="1">
        <v>1</v>
      </c>
      <c r="H1534" s="7" t="s">
        <v>39</v>
      </c>
      <c r="I1534" s="7"/>
      <c r="J1534" s="79"/>
      <c r="K1534" s="79"/>
      <c r="L1534" s="7"/>
    </row>
    <row r="1535" spans="1:12" x14ac:dyDescent="0.25">
      <c r="A1535">
        <f t="shared" si="492"/>
        <v>1</v>
      </c>
      <c r="B1535" s="74">
        <v>1524</v>
      </c>
      <c r="C1535" s="5">
        <v>44998</v>
      </c>
      <c r="D1535" s="12">
        <f t="shared" si="493"/>
        <v>76.058109409295611</v>
      </c>
      <c r="E1535" s="12">
        <f t="shared" si="494"/>
        <v>89.527352521512938</v>
      </c>
      <c r="F1535" s="12">
        <f t="shared" si="495"/>
        <v>0.70300937761474858</v>
      </c>
      <c r="G1535" s="1">
        <v>1</v>
      </c>
      <c r="H1535" s="7" t="s">
        <v>39</v>
      </c>
      <c r="I1535" s="7"/>
      <c r="J1535" s="79"/>
      <c r="K1535" s="79"/>
      <c r="L1535" s="7"/>
    </row>
    <row r="1536" spans="1:12" x14ac:dyDescent="0.25">
      <c r="A1536">
        <f t="shared" si="492"/>
        <v>2</v>
      </c>
      <c r="B1536" s="74">
        <v>1525</v>
      </c>
      <c r="C1536" s="5">
        <v>44999</v>
      </c>
      <c r="D1536" s="12">
        <f t="shared" si="493"/>
        <v>76.061094060107791</v>
      </c>
      <c r="E1536" s="12">
        <f t="shared" si="494"/>
        <v>89.531692042823025</v>
      </c>
      <c r="F1536" s="12">
        <f t="shared" si="495"/>
        <v>0.70303371346344012</v>
      </c>
      <c r="G1536" s="1">
        <v>1</v>
      </c>
      <c r="H1536" s="7" t="s">
        <v>39</v>
      </c>
      <c r="I1536" s="7"/>
      <c r="J1536" s="79"/>
      <c r="K1536" s="79"/>
      <c r="L1536" s="7"/>
    </row>
    <row r="1537" spans="1:12" x14ac:dyDescent="0.25">
      <c r="A1537">
        <f t="shared" si="492"/>
        <v>3</v>
      </c>
      <c r="B1537" s="74">
        <v>1526</v>
      </c>
      <c r="C1537" s="5">
        <v>45000</v>
      </c>
      <c r="D1537" s="12">
        <f t="shared" si="493"/>
        <v>76.064076754413207</v>
      </c>
      <c r="E1537" s="12">
        <f t="shared" si="494"/>
        <v>89.536028719477827</v>
      </c>
      <c r="F1537" s="12">
        <f t="shared" si="495"/>
        <v>0.70305803335942729</v>
      </c>
      <c r="G1537" s="1">
        <v>1</v>
      </c>
      <c r="H1537" s="7" t="s">
        <v>39</v>
      </c>
      <c r="I1537" s="7"/>
      <c r="J1537" s="79"/>
      <c r="K1537" s="79"/>
      <c r="L1537" s="7"/>
    </row>
    <row r="1538" spans="1:12" x14ac:dyDescent="0.25">
      <c r="A1538">
        <f t="shared" si="492"/>
        <v>4</v>
      </c>
      <c r="B1538" s="74">
        <v>1527</v>
      </c>
      <c r="C1538" s="5">
        <v>45001</v>
      </c>
      <c r="D1538" s="12">
        <f t="shared" si="493"/>
        <v>76.067057494775298</v>
      </c>
      <c r="E1538" s="12">
        <f t="shared" si="494"/>
        <v>89.540362555204382</v>
      </c>
      <c r="F1538" s="12">
        <f t="shared" si="495"/>
        <v>0.70308233732361125</v>
      </c>
      <c r="G1538" s="1">
        <v>1</v>
      </c>
      <c r="H1538" s="7" t="s">
        <v>39</v>
      </c>
      <c r="I1538" s="7"/>
      <c r="J1538" s="79"/>
      <c r="K1538" s="79"/>
      <c r="L1538" s="7"/>
    </row>
    <row r="1539" spans="1:12" x14ac:dyDescent="0.25">
      <c r="A1539">
        <f t="shared" si="492"/>
        <v>5</v>
      </c>
      <c r="B1539" s="74">
        <v>1528</v>
      </c>
      <c r="C1539" s="5">
        <v>45002</v>
      </c>
      <c r="D1539" s="12">
        <f t="shared" si="493"/>
        <v>76.070036283752387</v>
      </c>
      <c r="E1539" s="12">
        <f t="shared" si="494"/>
        <v>89.544693553722396</v>
      </c>
      <c r="F1539" s="12">
        <f t="shared" si="495"/>
        <v>0.70310662537685187</v>
      </c>
      <c r="G1539" s="1">
        <v>1</v>
      </c>
      <c r="H1539" s="7" t="s">
        <v>39</v>
      </c>
      <c r="I1539" s="7"/>
      <c r="J1539" s="79"/>
      <c r="K1539" s="79"/>
      <c r="L1539" s="7"/>
    </row>
    <row r="1540" spans="1:12" x14ac:dyDescent="0.25">
      <c r="A1540">
        <f t="shared" si="492"/>
        <v>6</v>
      </c>
      <c r="B1540" s="74">
        <v>1529</v>
      </c>
      <c r="C1540" s="5">
        <v>45003</v>
      </c>
      <c r="D1540" s="12">
        <f t="shared" si="493"/>
        <v>76.073013123897823</v>
      </c>
      <c r="E1540" s="12">
        <f t="shared" si="494"/>
        <v>89.549021718744299</v>
      </c>
      <c r="F1540" s="12">
        <f t="shared" si="495"/>
        <v>0.70313089753996816</v>
      </c>
      <c r="G1540" s="1">
        <v>1</v>
      </c>
      <c r="H1540" s="7" t="s">
        <v>39</v>
      </c>
      <c r="I1540" s="7"/>
      <c r="J1540" s="79"/>
      <c r="K1540" s="79"/>
      <c r="L1540" s="7"/>
    </row>
    <row r="1541" spans="1:12" x14ac:dyDescent="0.25">
      <c r="A1541">
        <f t="shared" si="492"/>
        <v>7</v>
      </c>
      <c r="B1541" s="74">
        <v>1530</v>
      </c>
      <c r="C1541" s="5">
        <v>45004</v>
      </c>
      <c r="D1541" s="12">
        <f t="shared" si="493"/>
        <v>76.075988017759926</v>
      </c>
      <c r="E1541" s="12">
        <f t="shared" si="494"/>
        <v>89.553347053975202</v>
      </c>
      <c r="F1541" s="12">
        <f t="shared" si="495"/>
        <v>0.70315515383373839</v>
      </c>
      <c r="G1541" s="1">
        <v>1</v>
      </c>
      <c r="H1541" s="7" t="s">
        <v>39</v>
      </c>
      <c r="I1541" s="7"/>
      <c r="J1541" s="79"/>
      <c r="K1541" s="79"/>
      <c r="L1541" s="7"/>
    </row>
    <row r="1542" spans="1:12" x14ac:dyDescent="0.25">
      <c r="A1542">
        <f t="shared" ref="A1542:A1605" si="496">WEEKDAY(C1542,2)</f>
        <v>1</v>
      </c>
      <c r="B1542" s="74">
        <v>1531</v>
      </c>
      <c r="C1542" s="5">
        <v>45005</v>
      </c>
      <c r="D1542" s="12">
        <f t="shared" si="493"/>
        <v>76.078960967882026</v>
      </c>
      <c r="E1542" s="12">
        <f t="shared" si="494"/>
        <v>89.557669563112967</v>
      </c>
      <c r="F1542" s="12">
        <f t="shared" si="495"/>
        <v>0.70317939427890008</v>
      </c>
      <c r="G1542" s="1">
        <v>1</v>
      </c>
      <c r="H1542" s="7" t="s">
        <v>39</v>
      </c>
      <c r="I1542" s="7"/>
      <c r="J1542" s="79"/>
      <c r="K1542" s="79"/>
      <c r="L1542" s="7"/>
    </row>
    <row r="1543" spans="1:12" x14ac:dyDescent="0.25">
      <c r="A1543">
        <f t="shared" si="496"/>
        <v>2</v>
      </c>
      <c r="B1543" s="74">
        <v>1532</v>
      </c>
      <c r="C1543" s="5">
        <v>45006</v>
      </c>
      <c r="D1543" s="12">
        <f t="shared" ref="D1543:D1606" si="497" xml:space="preserve"> 4.5501*LN(B1543) + 42.71</f>
        <v>76.081931976802466</v>
      </c>
      <c r="E1543" s="12">
        <f t="shared" ref="E1543:E1606" si="498" xml:space="preserve"> 6.6156*LN(B1543) + 41.041</f>
        <v>89.561989249848224</v>
      </c>
      <c r="F1543" s="12">
        <f t="shared" ref="F1543:F1606" si="499">0.0371*LN(B1543) + 0.4311</f>
        <v>0.70320361889614991</v>
      </c>
      <c r="G1543" s="1">
        <v>1</v>
      </c>
      <c r="H1543" s="7" t="s">
        <v>39</v>
      </c>
      <c r="I1543" s="7"/>
      <c r="J1543" s="79"/>
      <c r="K1543" s="79"/>
      <c r="L1543" s="7"/>
    </row>
    <row r="1544" spans="1:12" x14ac:dyDescent="0.25">
      <c r="A1544">
        <f t="shared" si="496"/>
        <v>3</v>
      </c>
      <c r="B1544" s="74">
        <v>1533</v>
      </c>
      <c r="C1544" s="5">
        <v>45007</v>
      </c>
      <c r="D1544" s="12">
        <f t="shared" si="497"/>
        <v>76.084901047054643</v>
      </c>
      <c r="E1544" s="12">
        <f t="shared" si="498"/>
        <v>89.566306117864372</v>
      </c>
      <c r="F1544" s="12">
        <f t="shared" si="499"/>
        <v>0.70322782770614434</v>
      </c>
      <c r="G1544" s="1">
        <v>1</v>
      </c>
      <c r="H1544" s="7" t="s">
        <v>39</v>
      </c>
      <c r="I1544" s="7"/>
      <c r="J1544" s="79"/>
      <c r="K1544" s="79"/>
      <c r="L1544" s="7"/>
    </row>
    <row r="1545" spans="1:12" x14ac:dyDescent="0.25">
      <c r="A1545">
        <f t="shared" si="496"/>
        <v>4</v>
      </c>
      <c r="B1545" s="74">
        <v>1534</v>
      </c>
      <c r="C1545" s="5">
        <v>45008</v>
      </c>
      <c r="D1545" s="12">
        <f t="shared" si="497"/>
        <v>76.087868181166954</v>
      </c>
      <c r="E1545" s="12">
        <f t="shared" si="498"/>
        <v>89.570620170837586</v>
      </c>
      <c r="F1545" s="12">
        <f t="shared" si="499"/>
        <v>0.70325202072949922</v>
      </c>
      <c r="G1545" s="1">
        <v>1</v>
      </c>
      <c r="H1545" s="7" t="s">
        <v>39</v>
      </c>
      <c r="I1545" s="7"/>
      <c r="J1545" s="79"/>
      <c r="K1545" s="79"/>
      <c r="L1545" s="7"/>
    </row>
    <row r="1546" spans="1:12" x14ac:dyDescent="0.25">
      <c r="A1546">
        <f t="shared" si="496"/>
        <v>5</v>
      </c>
      <c r="B1546" s="74">
        <v>1535</v>
      </c>
      <c r="C1546" s="5">
        <v>45009</v>
      </c>
      <c r="D1546" s="12">
        <f t="shared" si="497"/>
        <v>76.090833381662904</v>
      </c>
      <c r="E1546" s="12">
        <f t="shared" si="498"/>
        <v>89.574931412436882</v>
      </c>
      <c r="F1546" s="12">
        <f t="shared" si="499"/>
        <v>0.70327619798679009</v>
      </c>
      <c r="G1546" s="1">
        <v>1</v>
      </c>
      <c r="H1546" s="7" t="s">
        <v>39</v>
      </c>
      <c r="I1546" s="7"/>
      <c r="J1546" s="79"/>
      <c r="K1546" s="79"/>
      <c r="L1546" s="7"/>
    </row>
    <row r="1547" spans="1:12" x14ac:dyDescent="0.25">
      <c r="A1547">
        <f t="shared" si="496"/>
        <v>6</v>
      </c>
      <c r="B1547" s="74">
        <v>1536</v>
      </c>
      <c r="C1547" s="5">
        <v>45010</v>
      </c>
      <c r="D1547" s="12">
        <f t="shared" si="497"/>
        <v>76.093796651061027</v>
      </c>
      <c r="E1547" s="12">
        <f t="shared" si="498"/>
        <v>89.5792398463241</v>
      </c>
      <c r="F1547" s="12">
        <f t="shared" si="499"/>
        <v>0.70330035949855263</v>
      </c>
      <c r="G1547" s="1">
        <v>1</v>
      </c>
      <c r="H1547" s="7" t="s">
        <v>39</v>
      </c>
      <c r="I1547" s="7"/>
      <c r="J1547" s="79"/>
      <c r="K1547" s="79"/>
      <c r="L1547" s="7"/>
    </row>
    <row r="1548" spans="1:12" x14ac:dyDescent="0.25">
      <c r="A1548">
        <f t="shared" si="496"/>
        <v>7</v>
      </c>
      <c r="B1548" s="74">
        <v>1537</v>
      </c>
      <c r="C1548" s="5">
        <v>45011</v>
      </c>
      <c r="D1548" s="12">
        <f t="shared" si="497"/>
        <v>76.096757991874966</v>
      </c>
      <c r="E1548" s="12">
        <f t="shared" si="498"/>
        <v>89.58354547615393</v>
      </c>
      <c r="F1548" s="12">
        <f t="shared" si="499"/>
        <v>0.7033245052852819</v>
      </c>
      <c r="G1548" s="1">
        <v>1</v>
      </c>
      <c r="H1548" s="7" t="s">
        <v>39</v>
      </c>
      <c r="I1548" s="7"/>
      <c r="J1548" s="79"/>
      <c r="K1548" s="79"/>
      <c r="L1548" s="7"/>
    </row>
    <row r="1549" spans="1:12" x14ac:dyDescent="0.25">
      <c r="A1549">
        <f t="shared" si="496"/>
        <v>1</v>
      </c>
      <c r="B1549" s="74">
        <v>1538</v>
      </c>
      <c r="C1549" s="5">
        <v>45012</v>
      </c>
      <c r="D1549" s="12">
        <f t="shared" si="497"/>
        <v>76.099717406613436</v>
      </c>
      <c r="E1549" s="12">
        <f t="shared" si="498"/>
        <v>89.587848305573914</v>
      </c>
      <c r="F1549" s="12">
        <f t="shared" si="499"/>
        <v>0.70334863536743342</v>
      </c>
      <c r="G1549" s="1">
        <v>1</v>
      </c>
      <c r="H1549" s="7" t="s">
        <v>39</v>
      </c>
      <c r="I1549" s="7"/>
      <c r="J1549" s="79"/>
      <c r="K1549" s="79"/>
      <c r="L1549" s="7"/>
    </row>
    <row r="1550" spans="1:12" x14ac:dyDescent="0.25">
      <c r="A1550">
        <f t="shared" si="496"/>
        <v>2</v>
      </c>
      <c r="B1550" s="74">
        <v>1539</v>
      </c>
      <c r="C1550" s="5">
        <v>45013</v>
      </c>
      <c r="D1550" s="12">
        <f t="shared" si="497"/>
        <v>76.102674897780275</v>
      </c>
      <c r="E1550" s="12">
        <f t="shared" si="498"/>
        <v>89.59214833822449</v>
      </c>
      <c r="F1550" s="12">
        <f t="shared" si="499"/>
        <v>0.70337274976542241</v>
      </c>
      <c r="G1550" s="1">
        <v>1</v>
      </c>
      <c r="H1550" s="7" t="s">
        <v>39</v>
      </c>
      <c r="I1550" s="7"/>
      <c r="J1550" s="79"/>
      <c r="K1550" s="79"/>
      <c r="L1550" s="7"/>
    </row>
    <row r="1551" spans="1:12" x14ac:dyDescent="0.25">
      <c r="A1551">
        <f t="shared" si="496"/>
        <v>3</v>
      </c>
      <c r="B1551" s="74">
        <v>1540</v>
      </c>
      <c r="C1551" s="5">
        <v>45014</v>
      </c>
      <c r="D1551" s="12">
        <f t="shared" si="497"/>
        <v>76.105630467874448</v>
      </c>
      <c r="E1551" s="12">
        <f t="shared" si="498"/>
        <v>89.596445577739004</v>
      </c>
      <c r="F1551" s="12">
        <f t="shared" si="499"/>
        <v>0.70339684849962469</v>
      </c>
      <c r="G1551" s="1">
        <v>1</v>
      </c>
      <c r="H1551" s="7" t="s">
        <v>39</v>
      </c>
      <c r="I1551" s="7"/>
      <c r="J1551" s="79"/>
      <c r="K1551" s="79"/>
      <c r="L1551" s="7"/>
    </row>
    <row r="1552" spans="1:12" x14ac:dyDescent="0.25">
      <c r="A1552">
        <f t="shared" si="496"/>
        <v>4</v>
      </c>
      <c r="B1552" s="74">
        <v>1541</v>
      </c>
      <c r="C1552" s="5">
        <v>45015</v>
      </c>
      <c r="D1552" s="12">
        <f t="shared" si="497"/>
        <v>76.108584119390059</v>
      </c>
      <c r="E1552" s="12">
        <f t="shared" si="498"/>
        <v>89.60074002774374</v>
      </c>
      <c r="F1552" s="12">
        <f t="shared" si="499"/>
        <v>0.70342093159037633</v>
      </c>
      <c r="G1552" s="1">
        <v>1</v>
      </c>
      <c r="H1552" s="7" t="s">
        <v>39</v>
      </c>
      <c r="I1552" s="7"/>
      <c r="J1552" s="79"/>
      <c r="K1552" s="79"/>
      <c r="L1552" s="7"/>
    </row>
    <row r="1553" spans="1:12" x14ac:dyDescent="0.25">
      <c r="A1553">
        <f t="shared" si="496"/>
        <v>5</v>
      </c>
      <c r="B1553" s="74">
        <v>1542</v>
      </c>
      <c r="C1553" s="5">
        <v>45016</v>
      </c>
      <c r="D1553" s="12">
        <f t="shared" si="497"/>
        <v>76.11153585481631</v>
      </c>
      <c r="E1553" s="12">
        <f t="shared" si="498"/>
        <v>89.605031691857931</v>
      </c>
      <c r="F1553" s="12">
        <f t="shared" si="499"/>
        <v>0.70344499905797342</v>
      </c>
      <c r="G1553" s="1">
        <v>1</v>
      </c>
      <c r="H1553" s="7" t="s">
        <v>39</v>
      </c>
      <c r="I1553" s="7"/>
      <c r="J1553" s="79"/>
      <c r="K1553" s="79"/>
      <c r="L1553" s="7"/>
    </row>
    <row r="1554" spans="1:12" x14ac:dyDescent="0.25">
      <c r="A1554">
        <f t="shared" si="496"/>
        <v>6</v>
      </c>
      <c r="B1554" s="74">
        <v>1543</v>
      </c>
      <c r="C1554" s="5">
        <v>45017</v>
      </c>
      <c r="D1554" s="12">
        <f t="shared" si="497"/>
        <v>76.114485676637614</v>
      </c>
      <c r="E1554" s="12">
        <f t="shared" si="498"/>
        <v>89.609320573693722</v>
      </c>
      <c r="F1554" s="12">
        <f t="shared" si="499"/>
        <v>0.70346905092267331</v>
      </c>
      <c r="G1554" s="1">
        <v>1</v>
      </c>
      <c r="H1554" s="7" t="s">
        <v>39</v>
      </c>
      <c r="I1554" s="7"/>
      <c r="J1554" s="79"/>
      <c r="K1554" s="79"/>
      <c r="L1554" s="7"/>
    </row>
    <row r="1555" spans="1:12" x14ac:dyDescent="0.25">
      <c r="A1555">
        <f t="shared" si="496"/>
        <v>7</v>
      </c>
      <c r="B1555" s="74">
        <v>1544</v>
      </c>
      <c r="C1555" s="5">
        <v>45018</v>
      </c>
      <c r="D1555" s="12">
        <f t="shared" si="497"/>
        <v>76.117433587333551</v>
      </c>
      <c r="E1555" s="12">
        <f t="shared" si="498"/>
        <v>89.613606676856278</v>
      </c>
      <c r="F1555" s="12">
        <f t="shared" si="499"/>
        <v>0.70349308720469317</v>
      </c>
      <c r="G1555" s="1">
        <v>1</v>
      </c>
      <c r="H1555" s="7" t="s">
        <v>39</v>
      </c>
      <c r="I1555" s="7"/>
      <c r="J1555" s="79"/>
      <c r="K1555" s="79"/>
      <c r="L1555" s="7"/>
    </row>
    <row r="1556" spans="1:12" x14ac:dyDescent="0.25">
      <c r="A1556">
        <f t="shared" si="496"/>
        <v>1</v>
      </c>
      <c r="B1556" s="74">
        <v>1545</v>
      </c>
      <c r="C1556" s="5">
        <v>45019</v>
      </c>
      <c r="D1556" s="12">
        <f t="shared" si="497"/>
        <v>76.120379589378828</v>
      </c>
      <c r="E1556" s="12">
        <f t="shared" si="498"/>
        <v>89.617890004943746</v>
      </c>
      <c r="F1556" s="12">
        <f t="shared" si="499"/>
        <v>0.70351710792421152</v>
      </c>
      <c r="G1556" s="1">
        <v>1</v>
      </c>
      <c r="H1556" s="7" t="s">
        <v>39</v>
      </c>
      <c r="I1556" s="7"/>
      <c r="J1556" s="79"/>
      <c r="K1556" s="79"/>
      <c r="L1556" s="7"/>
    </row>
    <row r="1557" spans="1:12" x14ac:dyDescent="0.25">
      <c r="A1557">
        <f t="shared" si="496"/>
        <v>2</v>
      </c>
      <c r="B1557" s="74">
        <v>1546</v>
      </c>
      <c r="C1557" s="5">
        <v>45020</v>
      </c>
      <c r="D1557" s="12">
        <f t="shared" si="497"/>
        <v>76.123323685243435</v>
      </c>
      <c r="E1557" s="12">
        <f t="shared" si="498"/>
        <v>89.622170561547307</v>
      </c>
      <c r="F1557" s="12">
        <f t="shared" si="499"/>
        <v>0.70354111310136735</v>
      </c>
      <c r="G1557" s="1">
        <v>1</v>
      </c>
      <c r="H1557" s="7" t="s">
        <v>39</v>
      </c>
      <c r="I1557" s="7"/>
      <c r="J1557" s="79"/>
      <c r="K1557" s="79"/>
      <c r="L1557" s="7"/>
    </row>
    <row r="1558" spans="1:12" x14ac:dyDescent="0.25">
      <c r="A1558">
        <f t="shared" si="496"/>
        <v>3</v>
      </c>
      <c r="B1558" s="74">
        <v>1547</v>
      </c>
      <c r="C1558" s="5">
        <v>45021</v>
      </c>
      <c r="D1558" s="12">
        <f t="shared" si="497"/>
        <v>76.126265877392512</v>
      </c>
      <c r="E1558" s="12">
        <f t="shared" si="498"/>
        <v>89.626448350251167</v>
      </c>
      <c r="F1558" s="12">
        <f t="shared" si="499"/>
        <v>0.70356510275626072</v>
      </c>
      <c r="G1558" s="1">
        <v>1</v>
      </c>
      <c r="H1558" s="7" t="s">
        <v>39</v>
      </c>
      <c r="I1558" s="7"/>
      <c r="J1558" s="79"/>
      <c r="K1558" s="79"/>
      <c r="L1558" s="7"/>
    </row>
    <row r="1559" spans="1:12" x14ac:dyDescent="0.25">
      <c r="A1559">
        <f t="shared" si="496"/>
        <v>4</v>
      </c>
      <c r="B1559" s="74">
        <v>1548</v>
      </c>
      <c r="C1559" s="5">
        <v>45022</v>
      </c>
      <c r="D1559" s="12">
        <f t="shared" si="497"/>
        <v>76.12920616828643</v>
      </c>
      <c r="E1559" s="12">
        <f t="shared" si="498"/>
        <v>89.630723374632566</v>
      </c>
      <c r="F1559" s="12">
        <f t="shared" si="499"/>
        <v>0.70358907690895278</v>
      </c>
      <c r="G1559" s="1">
        <v>1</v>
      </c>
      <c r="H1559" s="7" t="s">
        <v>39</v>
      </c>
      <c r="I1559" s="7"/>
      <c r="J1559" s="79"/>
      <c r="K1559" s="79"/>
      <c r="L1559" s="7"/>
    </row>
    <row r="1560" spans="1:12" x14ac:dyDescent="0.25">
      <c r="A1560">
        <f t="shared" si="496"/>
        <v>5</v>
      </c>
      <c r="B1560" s="74">
        <v>1549</v>
      </c>
      <c r="C1560" s="5">
        <v>45023</v>
      </c>
      <c r="D1560" s="12">
        <f t="shared" si="497"/>
        <v>76.132144560380794</v>
      </c>
      <c r="E1560" s="12">
        <f t="shared" si="498"/>
        <v>89.634995638261827</v>
      </c>
      <c r="F1560" s="12">
        <f t="shared" si="499"/>
        <v>0.70361303557946586</v>
      </c>
      <c r="G1560" s="1">
        <v>1</v>
      </c>
      <c r="H1560" s="7" t="s">
        <v>39</v>
      </c>
      <c r="I1560" s="7"/>
      <c r="J1560" s="79"/>
      <c r="K1560" s="79"/>
      <c r="L1560" s="7"/>
    </row>
    <row r="1561" spans="1:12" x14ac:dyDescent="0.25">
      <c r="A1561">
        <f t="shared" si="496"/>
        <v>6</v>
      </c>
      <c r="B1561" s="74">
        <v>1550</v>
      </c>
      <c r="C1561" s="5">
        <v>45024</v>
      </c>
      <c r="D1561" s="12">
        <f t="shared" si="497"/>
        <v>76.135081056126467</v>
      </c>
      <c r="E1561" s="12">
        <f t="shared" si="498"/>
        <v>89.639265144702364</v>
      </c>
      <c r="F1561" s="12">
        <f t="shared" si="499"/>
        <v>0.7036369787877832</v>
      </c>
      <c r="G1561" s="1">
        <v>1</v>
      </c>
      <c r="H1561" s="7" t="s">
        <v>39</v>
      </c>
      <c r="I1561" s="7"/>
      <c r="J1561" s="79"/>
      <c r="K1561" s="79"/>
      <c r="L1561" s="7"/>
    </row>
    <row r="1562" spans="1:12" x14ac:dyDescent="0.25">
      <c r="A1562">
        <f t="shared" si="496"/>
        <v>7</v>
      </c>
      <c r="B1562" s="74">
        <v>1551</v>
      </c>
      <c r="C1562" s="5">
        <v>45025</v>
      </c>
      <c r="D1562" s="12">
        <f t="shared" si="497"/>
        <v>76.138015657969561</v>
      </c>
      <c r="E1562" s="12">
        <f t="shared" si="498"/>
        <v>89.643531897510712</v>
      </c>
      <c r="F1562" s="12">
        <f t="shared" si="499"/>
        <v>0.70366090655384961</v>
      </c>
      <c r="G1562" s="1">
        <v>1</v>
      </c>
      <c r="H1562" s="7" t="s">
        <v>39</v>
      </c>
      <c r="I1562" s="7"/>
      <c r="J1562" s="79"/>
      <c r="K1562" s="79"/>
      <c r="L1562" s="7"/>
    </row>
    <row r="1563" spans="1:12" x14ac:dyDescent="0.25">
      <c r="A1563">
        <f t="shared" si="496"/>
        <v>1</v>
      </c>
      <c r="B1563" s="74">
        <v>1552</v>
      </c>
      <c r="C1563" s="5">
        <v>45026</v>
      </c>
      <c r="D1563" s="12">
        <f t="shared" si="497"/>
        <v>76.140948368351474</v>
      </c>
      <c r="E1563" s="12">
        <f t="shared" si="498"/>
        <v>89.647795900236474</v>
      </c>
      <c r="F1563" s="12">
        <f t="shared" si="499"/>
        <v>0.7036848188975714</v>
      </c>
      <c r="G1563" s="1">
        <v>1</v>
      </c>
      <c r="H1563" s="7" t="s">
        <v>39</v>
      </c>
      <c r="I1563" s="7"/>
      <c r="J1563" s="79"/>
      <c r="K1563" s="79"/>
      <c r="L1563" s="7"/>
    </row>
    <row r="1564" spans="1:12" x14ac:dyDescent="0.25">
      <c r="A1564">
        <f t="shared" si="496"/>
        <v>2</v>
      </c>
      <c r="B1564" s="74">
        <v>1553</v>
      </c>
      <c r="C1564" s="5">
        <v>45027</v>
      </c>
      <c r="D1564" s="12">
        <f t="shared" si="497"/>
        <v>76.143879189708841</v>
      </c>
      <c r="E1564" s="12">
        <f t="shared" si="498"/>
        <v>89.652057156422444</v>
      </c>
      <c r="F1564" s="12">
        <f t="shared" si="499"/>
        <v>0.70370871583881622</v>
      </c>
      <c r="G1564" s="1">
        <v>1</v>
      </c>
      <c r="H1564" s="7" t="s">
        <v>39</v>
      </c>
      <c r="I1564" s="7"/>
      <c r="J1564" s="79"/>
      <c r="K1564" s="79"/>
      <c r="L1564" s="7"/>
    </row>
    <row r="1565" spans="1:12" x14ac:dyDescent="0.25">
      <c r="A1565">
        <f t="shared" si="496"/>
        <v>3</v>
      </c>
      <c r="B1565" s="74">
        <v>1554</v>
      </c>
      <c r="C1565" s="5">
        <v>45028</v>
      </c>
      <c r="D1565" s="12">
        <f t="shared" si="497"/>
        <v>76.146808124473637</v>
      </c>
      <c r="E1565" s="12">
        <f t="shared" si="498"/>
        <v>89.656315669604567</v>
      </c>
      <c r="F1565" s="12">
        <f t="shared" si="499"/>
        <v>0.70373259739741367</v>
      </c>
      <c r="G1565" s="1">
        <v>1</v>
      </c>
      <c r="H1565" s="7" t="s">
        <v>39</v>
      </c>
      <c r="I1565" s="7"/>
      <c r="J1565" s="79"/>
      <c r="K1565" s="79"/>
      <c r="L1565" s="7"/>
    </row>
    <row r="1566" spans="1:12" x14ac:dyDescent="0.25">
      <c r="A1566">
        <f t="shared" si="496"/>
        <v>4</v>
      </c>
      <c r="B1566" s="74">
        <v>1555</v>
      </c>
      <c r="C1566" s="5">
        <v>45029</v>
      </c>
      <c r="D1566" s="12">
        <f t="shared" si="497"/>
        <v>76.149735175073133</v>
      </c>
      <c r="E1566" s="12">
        <f t="shared" si="498"/>
        <v>89.660571443311966</v>
      </c>
      <c r="F1566" s="12">
        <f t="shared" si="499"/>
        <v>0.70375646359315469</v>
      </c>
      <c r="G1566" s="1">
        <v>1</v>
      </c>
      <c r="H1566" s="7" t="s">
        <v>39</v>
      </c>
      <c r="I1566" s="7"/>
      <c r="J1566" s="79"/>
      <c r="K1566" s="79"/>
      <c r="L1566" s="7"/>
    </row>
    <row r="1567" spans="1:12" x14ac:dyDescent="0.25">
      <c r="A1567">
        <f t="shared" si="496"/>
        <v>5</v>
      </c>
      <c r="B1567" s="74">
        <v>1556</v>
      </c>
      <c r="C1567" s="5">
        <v>45030</v>
      </c>
      <c r="D1567" s="12">
        <f t="shared" si="497"/>
        <v>76.152660343929909</v>
      </c>
      <c r="E1567" s="12">
        <f t="shared" si="498"/>
        <v>89.664824481066944</v>
      </c>
      <c r="F1567" s="12">
        <f t="shared" si="499"/>
        <v>0.70378031444579225</v>
      </c>
      <c r="G1567" s="1">
        <v>1</v>
      </c>
      <c r="H1567" s="7" t="s">
        <v>39</v>
      </c>
      <c r="I1567" s="7"/>
      <c r="J1567" s="79"/>
      <c r="K1567" s="79"/>
      <c r="L1567" s="7"/>
    </row>
    <row r="1568" spans="1:12" x14ac:dyDescent="0.25">
      <c r="A1568">
        <f t="shared" si="496"/>
        <v>6</v>
      </c>
      <c r="B1568" s="74">
        <v>1557</v>
      </c>
      <c r="C1568" s="5">
        <v>45031</v>
      </c>
      <c r="D1568" s="12">
        <f t="shared" si="497"/>
        <v>76.155583633461873</v>
      </c>
      <c r="E1568" s="12">
        <f t="shared" si="498"/>
        <v>89.669074786384996</v>
      </c>
      <c r="F1568" s="12">
        <f t="shared" si="499"/>
        <v>0.70380414997504137</v>
      </c>
      <c r="G1568" s="1">
        <v>1</v>
      </c>
      <c r="H1568" s="7" t="s">
        <v>39</v>
      </c>
      <c r="I1568" s="7"/>
      <c r="J1568" s="79"/>
      <c r="K1568" s="79"/>
      <c r="L1568" s="7"/>
    </row>
    <row r="1569" spans="1:12" x14ac:dyDescent="0.25">
      <c r="A1569">
        <f t="shared" si="496"/>
        <v>7</v>
      </c>
      <c r="B1569" s="74">
        <v>1558</v>
      </c>
      <c r="C1569" s="5">
        <v>45032</v>
      </c>
      <c r="D1569" s="12">
        <f t="shared" si="497"/>
        <v>76.158505046082297</v>
      </c>
      <c r="E1569" s="12">
        <f t="shared" si="498"/>
        <v>89.673322362774883</v>
      </c>
      <c r="F1569" s="12">
        <f t="shared" si="499"/>
        <v>0.70382797020057875</v>
      </c>
      <c r="G1569" s="1">
        <v>1</v>
      </c>
      <c r="H1569" s="7" t="s">
        <v>39</v>
      </c>
      <c r="I1569" s="7"/>
      <c r="J1569" s="79"/>
      <c r="K1569" s="79"/>
      <c r="L1569" s="7"/>
    </row>
    <row r="1570" spans="1:12" x14ac:dyDescent="0.25">
      <c r="A1570">
        <f t="shared" si="496"/>
        <v>1</v>
      </c>
      <c r="B1570" s="74">
        <v>1559</v>
      </c>
      <c r="C1570" s="5">
        <v>45033</v>
      </c>
      <c r="D1570" s="12">
        <f t="shared" si="497"/>
        <v>76.161424584199779</v>
      </c>
      <c r="E1570" s="12">
        <f t="shared" si="498"/>
        <v>89.677567213738627</v>
      </c>
      <c r="F1570" s="12">
        <f t="shared" si="499"/>
        <v>0.70385177514204345</v>
      </c>
      <c r="G1570" s="1">
        <v>1</v>
      </c>
      <c r="H1570" s="7" t="s">
        <v>39</v>
      </c>
      <c r="I1570" s="7"/>
      <c r="J1570" s="79"/>
      <c r="K1570" s="79"/>
      <c r="L1570" s="7"/>
    </row>
    <row r="1571" spans="1:12" x14ac:dyDescent="0.25">
      <c r="A1571">
        <f t="shared" si="496"/>
        <v>2</v>
      </c>
      <c r="B1571" s="74">
        <v>1560</v>
      </c>
      <c r="C1571" s="5">
        <v>45034</v>
      </c>
      <c r="D1571" s="12">
        <f t="shared" si="497"/>
        <v>76.164342250218326</v>
      </c>
      <c r="E1571" s="12">
        <f t="shared" si="498"/>
        <v>89.681809342771444</v>
      </c>
      <c r="F1571" s="12">
        <f t="shared" si="499"/>
        <v>0.7038755648190369</v>
      </c>
      <c r="G1571" s="1">
        <v>1</v>
      </c>
      <c r="H1571" s="7" t="s">
        <v>39</v>
      </c>
      <c r="I1571" s="7"/>
      <c r="J1571" s="79"/>
      <c r="K1571" s="79"/>
      <c r="L1571" s="7"/>
    </row>
    <row r="1572" spans="1:12" x14ac:dyDescent="0.25">
      <c r="A1572">
        <f t="shared" si="496"/>
        <v>3</v>
      </c>
      <c r="B1572" s="74">
        <v>1561</v>
      </c>
      <c r="C1572" s="5">
        <v>45035</v>
      </c>
      <c r="D1572" s="12">
        <f t="shared" si="497"/>
        <v>76.167258046537256</v>
      </c>
      <c r="E1572" s="12">
        <f t="shared" si="498"/>
        <v>89.686048753361888</v>
      </c>
      <c r="F1572" s="12">
        <f t="shared" si="499"/>
        <v>0.70389933925112258</v>
      </c>
      <c r="G1572" s="1">
        <v>1</v>
      </c>
      <c r="H1572" s="7" t="s">
        <v>39</v>
      </c>
      <c r="I1572" s="7"/>
      <c r="J1572" s="79"/>
      <c r="K1572" s="79"/>
      <c r="L1572" s="7"/>
    </row>
    <row r="1573" spans="1:12" x14ac:dyDescent="0.25">
      <c r="A1573">
        <f t="shared" si="496"/>
        <v>4</v>
      </c>
      <c r="B1573" s="74">
        <v>1562</v>
      </c>
      <c r="C1573" s="5">
        <v>45036</v>
      </c>
      <c r="D1573" s="12">
        <f t="shared" si="497"/>
        <v>76.170171975551369</v>
      </c>
      <c r="E1573" s="12">
        <f t="shared" si="498"/>
        <v>89.690285448991801</v>
      </c>
      <c r="F1573" s="12">
        <f t="shared" si="499"/>
        <v>0.7039230984578263</v>
      </c>
      <c r="G1573" s="1">
        <v>1</v>
      </c>
      <c r="H1573" s="7" t="s">
        <v>39</v>
      </c>
      <c r="I1573" s="7"/>
      <c r="J1573" s="79"/>
      <c r="K1573" s="79"/>
      <c r="L1573" s="7"/>
    </row>
    <row r="1574" spans="1:12" x14ac:dyDescent="0.25">
      <c r="A1574">
        <f t="shared" si="496"/>
        <v>5</v>
      </c>
      <c r="B1574" s="74">
        <v>1563</v>
      </c>
      <c r="C1574" s="5">
        <v>45037</v>
      </c>
      <c r="D1574" s="12">
        <f t="shared" si="497"/>
        <v>76.17308403965076</v>
      </c>
      <c r="E1574" s="12">
        <f t="shared" si="498"/>
        <v>89.694519433136321</v>
      </c>
      <c r="F1574" s="12">
        <f t="shared" si="499"/>
        <v>0.70394684245863681</v>
      </c>
      <c r="G1574" s="1">
        <v>1</v>
      </c>
      <c r="H1574" s="7" t="s">
        <v>39</v>
      </c>
      <c r="I1574" s="7"/>
      <c r="J1574" s="79"/>
      <c r="K1574" s="79"/>
      <c r="L1574" s="7"/>
    </row>
    <row r="1575" spans="1:12" x14ac:dyDescent="0.25">
      <c r="A1575">
        <f t="shared" si="496"/>
        <v>6</v>
      </c>
      <c r="B1575" s="74">
        <v>1564</v>
      </c>
      <c r="C1575" s="5">
        <v>45038</v>
      </c>
      <c r="D1575" s="12">
        <f t="shared" si="497"/>
        <v>76.175994241221019</v>
      </c>
      <c r="E1575" s="12">
        <f t="shared" si="498"/>
        <v>89.698750709263933</v>
      </c>
      <c r="F1575" s="12">
        <f t="shared" si="499"/>
        <v>0.703970571273005</v>
      </c>
      <c r="G1575" s="1">
        <v>1</v>
      </c>
      <c r="H1575" s="7" t="s">
        <v>39</v>
      </c>
      <c r="I1575" s="7"/>
      <c r="J1575" s="79"/>
      <c r="K1575" s="79"/>
      <c r="L1575" s="7"/>
    </row>
    <row r="1576" spans="1:12" x14ac:dyDescent="0.25">
      <c r="A1576">
        <f t="shared" si="496"/>
        <v>7</v>
      </c>
      <c r="B1576" s="74">
        <v>1565</v>
      </c>
      <c r="C1576" s="5">
        <v>45039</v>
      </c>
      <c r="D1576" s="12">
        <f t="shared" si="497"/>
        <v>76.178902582643147</v>
      </c>
      <c r="E1576" s="12">
        <f t="shared" si="498"/>
        <v>89.702979280836473</v>
      </c>
      <c r="F1576" s="12">
        <f t="shared" si="499"/>
        <v>0.70399428492034477</v>
      </c>
      <c r="G1576" s="1">
        <v>1</v>
      </c>
      <c r="H1576" s="7" t="s">
        <v>39</v>
      </c>
      <c r="I1576" s="7"/>
      <c r="J1576" s="79"/>
      <c r="K1576" s="79"/>
      <c r="L1576" s="7"/>
    </row>
    <row r="1577" spans="1:12" x14ac:dyDescent="0.25">
      <c r="A1577">
        <f t="shared" si="496"/>
        <v>1</v>
      </c>
      <c r="B1577" s="74">
        <v>1566</v>
      </c>
      <c r="C1577" s="5">
        <v>45040</v>
      </c>
      <c r="D1577" s="12">
        <f t="shared" si="497"/>
        <v>76.181809066293567</v>
      </c>
      <c r="E1577" s="12">
        <f t="shared" si="498"/>
        <v>89.707205151309125</v>
      </c>
      <c r="F1577" s="12">
        <f t="shared" si="499"/>
        <v>0.70401798342003274</v>
      </c>
      <c r="G1577" s="1">
        <v>1</v>
      </c>
      <c r="H1577" s="7" t="s">
        <v>39</v>
      </c>
      <c r="I1577" s="7"/>
      <c r="J1577" s="79"/>
      <c r="K1577" s="79"/>
      <c r="L1577" s="7"/>
    </row>
    <row r="1578" spans="1:12" x14ac:dyDescent="0.25">
      <c r="A1578">
        <f t="shared" si="496"/>
        <v>2</v>
      </c>
      <c r="B1578" s="74">
        <v>1567</v>
      </c>
      <c r="C1578" s="5">
        <v>45041</v>
      </c>
      <c r="D1578" s="12">
        <f t="shared" si="497"/>
        <v>76.184713694544129</v>
      </c>
      <c r="E1578" s="12">
        <f t="shared" si="498"/>
        <v>89.71142832413048</v>
      </c>
      <c r="F1578" s="12">
        <f t="shared" si="499"/>
        <v>0.70404166679140834</v>
      </c>
      <c r="G1578" s="1">
        <v>1</v>
      </c>
      <c r="H1578" s="7" t="s">
        <v>39</v>
      </c>
      <c r="I1578" s="7"/>
      <c r="J1578" s="79"/>
      <c r="K1578" s="79"/>
      <c r="L1578" s="7"/>
    </row>
    <row r="1579" spans="1:12" x14ac:dyDescent="0.25">
      <c r="A1579">
        <f t="shared" si="496"/>
        <v>3</v>
      </c>
      <c r="B1579" s="74">
        <v>1568</v>
      </c>
      <c r="C1579" s="5">
        <v>45042</v>
      </c>
      <c r="D1579" s="12">
        <f t="shared" si="497"/>
        <v>76.18761646976219</v>
      </c>
      <c r="E1579" s="12">
        <f t="shared" si="498"/>
        <v>89.715648802742521</v>
      </c>
      <c r="F1579" s="12">
        <f t="shared" si="499"/>
        <v>0.70406533505377411</v>
      </c>
      <c r="G1579" s="1">
        <v>1</v>
      </c>
      <c r="H1579" s="7" t="s">
        <v>39</v>
      </c>
      <c r="I1579" s="7"/>
      <c r="J1579" s="79"/>
      <c r="K1579" s="79"/>
      <c r="L1579" s="7"/>
    </row>
    <row r="1580" spans="1:12" x14ac:dyDescent="0.25">
      <c r="A1580">
        <f t="shared" si="496"/>
        <v>4</v>
      </c>
      <c r="B1580" s="74">
        <v>1569</v>
      </c>
      <c r="C1580" s="5">
        <v>45043</v>
      </c>
      <c r="D1580" s="12">
        <f t="shared" si="497"/>
        <v>76.190517394310575</v>
      </c>
      <c r="E1580" s="12">
        <f t="shared" si="498"/>
        <v>89.719866590580637</v>
      </c>
      <c r="F1580" s="12">
        <f t="shared" si="499"/>
        <v>0.70408898822639543</v>
      </c>
      <c r="G1580" s="1">
        <v>1</v>
      </c>
      <c r="H1580" s="7" t="s">
        <v>39</v>
      </c>
      <c r="I1580" s="7"/>
      <c r="J1580" s="79"/>
      <c r="K1580" s="79"/>
      <c r="L1580" s="7"/>
    </row>
    <row r="1581" spans="1:12" x14ac:dyDescent="0.25">
      <c r="A1581">
        <f t="shared" si="496"/>
        <v>5</v>
      </c>
      <c r="B1581" s="74">
        <v>1570</v>
      </c>
      <c r="C1581" s="5">
        <v>45044</v>
      </c>
      <c r="D1581" s="12">
        <f t="shared" si="497"/>
        <v>76.193416470547533</v>
      </c>
      <c r="E1581" s="12">
        <f t="shared" si="498"/>
        <v>89.724081691073678</v>
      </c>
      <c r="F1581" s="12">
        <f t="shared" si="499"/>
        <v>0.70411262632850136</v>
      </c>
      <c r="G1581" s="1">
        <v>1</v>
      </c>
      <c r="H1581" s="7" t="s">
        <v>39</v>
      </c>
      <c r="I1581" s="7"/>
      <c r="J1581" s="79"/>
      <c r="K1581" s="79"/>
      <c r="L1581" s="7"/>
    </row>
    <row r="1582" spans="1:12" x14ac:dyDescent="0.25">
      <c r="A1582">
        <f t="shared" si="496"/>
        <v>6</v>
      </c>
      <c r="B1582" s="74">
        <v>1571</v>
      </c>
      <c r="C1582" s="5">
        <v>45045</v>
      </c>
      <c r="D1582" s="12">
        <f t="shared" si="497"/>
        <v>76.196313700826892</v>
      </c>
      <c r="E1582" s="12">
        <f t="shared" si="498"/>
        <v>89.728294107643876</v>
      </c>
      <c r="F1582" s="12">
        <f t="shared" si="499"/>
        <v>0.70413624937928354</v>
      </c>
      <c r="G1582" s="1">
        <v>1</v>
      </c>
      <c r="H1582" s="7" t="s">
        <v>39</v>
      </c>
      <c r="I1582" s="7"/>
      <c r="J1582" s="79"/>
      <c r="K1582" s="79"/>
      <c r="L1582" s="7"/>
    </row>
    <row r="1583" spans="1:12" x14ac:dyDescent="0.25">
      <c r="A1583">
        <f t="shared" si="496"/>
        <v>7</v>
      </c>
      <c r="B1583" s="74">
        <v>1572</v>
      </c>
      <c r="C1583" s="5">
        <v>45046</v>
      </c>
      <c r="D1583" s="12">
        <f t="shared" si="497"/>
        <v>76.199209087497934</v>
      </c>
      <c r="E1583" s="12">
        <f t="shared" si="498"/>
        <v>89.732503843707036</v>
      </c>
      <c r="F1583" s="12">
        <f t="shared" si="499"/>
        <v>0.70415985739789755</v>
      </c>
      <c r="G1583" s="1">
        <v>1</v>
      </c>
      <c r="H1583" s="7" t="s">
        <v>39</v>
      </c>
      <c r="I1583" s="7"/>
      <c r="J1583" s="79"/>
      <c r="K1583" s="79"/>
      <c r="L1583" s="7"/>
    </row>
    <row r="1584" spans="1:12" x14ac:dyDescent="0.25">
      <c r="A1584">
        <f t="shared" si="496"/>
        <v>1</v>
      </c>
      <c r="B1584" s="74">
        <v>1573</v>
      </c>
      <c r="C1584" s="5">
        <v>45047</v>
      </c>
      <c r="D1584" s="12">
        <f t="shared" si="497"/>
        <v>76.202102632905465</v>
      </c>
      <c r="E1584" s="12">
        <f t="shared" si="498"/>
        <v>89.736710902672343</v>
      </c>
      <c r="F1584" s="12">
        <f t="shared" si="499"/>
        <v>0.70418345040346209</v>
      </c>
      <c r="G1584" s="1">
        <v>1</v>
      </c>
      <c r="H1584" s="7" t="s">
        <v>39</v>
      </c>
      <c r="I1584" s="7"/>
      <c r="J1584" s="79"/>
      <c r="K1584" s="79"/>
      <c r="L1584" s="7"/>
    </row>
    <row r="1585" spans="1:12" x14ac:dyDescent="0.25">
      <c r="A1585">
        <f t="shared" si="496"/>
        <v>2</v>
      </c>
      <c r="B1585" s="74">
        <v>1574</v>
      </c>
      <c r="C1585" s="5">
        <v>45048</v>
      </c>
      <c r="D1585" s="12">
        <f t="shared" si="497"/>
        <v>76.204994339389827</v>
      </c>
      <c r="E1585" s="12">
        <f t="shared" si="498"/>
        <v>89.740915287942542</v>
      </c>
      <c r="F1585" s="12">
        <f t="shared" si="499"/>
        <v>0.70420702841505967</v>
      </c>
      <c r="G1585" s="1">
        <v>1</v>
      </c>
      <c r="H1585" s="7" t="s">
        <v>39</v>
      </c>
      <c r="I1585" s="7"/>
      <c r="J1585" s="79"/>
      <c r="K1585" s="79"/>
      <c r="L1585" s="7"/>
    </row>
    <row r="1586" spans="1:12" x14ac:dyDescent="0.25">
      <c r="A1586">
        <f t="shared" si="496"/>
        <v>3</v>
      </c>
      <c r="B1586" s="74">
        <v>1575</v>
      </c>
      <c r="C1586" s="5">
        <v>45049</v>
      </c>
      <c r="D1586" s="12">
        <f t="shared" si="497"/>
        <v>76.207884209286902</v>
      </c>
      <c r="E1586" s="12">
        <f t="shared" si="498"/>
        <v>89.745117002913886</v>
      </c>
      <c r="F1586" s="12">
        <f t="shared" si="499"/>
        <v>0.70423059145173617</v>
      </c>
      <c r="G1586" s="1">
        <v>1</v>
      </c>
      <c r="H1586" s="7" t="s">
        <v>39</v>
      </c>
      <c r="I1586" s="7"/>
      <c r="J1586" s="79"/>
      <c r="K1586" s="79"/>
      <c r="L1586" s="7"/>
    </row>
    <row r="1587" spans="1:12" x14ac:dyDescent="0.25">
      <c r="A1587">
        <f t="shared" si="496"/>
        <v>4</v>
      </c>
      <c r="B1587" s="74">
        <v>1576</v>
      </c>
      <c r="C1587" s="5">
        <v>45050</v>
      </c>
      <c r="D1587" s="12">
        <f t="shared" si="497"/>
        <v>76.210772244928137</v>
      </c>
      <c r="E1587" s="12">
        <f t="shared" si="498"/>
        <v>89.749316050976148</v>
      </c>
      <c r="F1587" s="12">
        <f t="shared" si="499"/>
        <v>0.70425413953250127</v>
      </c>
      <c r="G1587" s="1">
        <v>1</v>
      </c>
      <c r="H1587" s="7" t="s">
        <v>39</v>
      </c>
      <c r="I1587" s="7"/>
      <c r="J1587" s="79"/>
      <c r="K1587" s="79"/>
      <c r="L1587" s="7"/>
    </row>
    <row r="1588" spans="1:12" x14ac:dyDescent="0.25">
      <c r="A1588">
        <f t="shared" si="496"/>
        <v>5</v>
      </c>
      <c r="B1588" s="74">
        <v>1577</v>
      </c>
      <c r="C1588" s="5">
        <v>45051</v>
      </c>
      <c r="D1588" s="12">
        <f t="shared" si="497"/>
        <v>76.21365844864053</v>
      </c>
      <c r="E1588" s="12">
        <f t="shared" si="498"/>
        <v>89.753512435512675</v>
      </c>
      <c r="F1588" s="12">
        <f t="shared" si="499"/>
        <v>0.70427767267632868</v>
      </c>
      <c r="G1588" s="1">
        <v>1</v>
      </c>
      <c r="H1588" s="7" t="s">
        <v>39</v>
      </c>
      <c r="I1588" s="7"/>
      <c r="J1588" s="79"/>
      <c r="K1588" s="79"/>
      <c r="L1588" s="7"/>
    </row>
    <row r="1589" spans="1:12" x14ac:dyDescent="0.25">
      <c r="A1589">
        <f t="shared" si="496"/>
        <v>6</v>
      </c>
      <c r="B1589" s="74">
        <v>1578</v>
      </c>
      <c r="C1589" s="5">
        <v>45052</v>
      </c>
      <c r="D1589" s="12">
        <f t="shared" si="497"/>
        <v>76.216542822746618</v>
      </c>
      <c r="E1589" s="12">
        <f t="shared" si="498"/>
        <v>89.757706159900323</v>
      </c>
      <c r="F1589" s="12">
        <f t="shared" si="499"/>
        <v>0.70430119090215593</v>
      </c>
      <c r="G1589" s="1">
        <v>1</v>
      </c>
      <c r="H1589" s="7" t="s">
        <v>39</v>
      </c>
      <c r="I1589" s="7"/>
      <c r="J1589" s="79"/>
      <c r="K1589" s="79"/>
      <c r="L1589" s="7"/>
    </row>
    <row r="1590" spans="1:12" x14ac:dyDescent="0.25">
      <c r="A1590">
        <f t="shared" si="496"/>
        <v>7</v>
      </c>
      <c r="B1590" s="74">
        <v>1579</v>
      </c>
      <c r="C1590" s="5">
        <v>45053</v>
      </c>
      <c r="D1590" s="12">
        <f t="shared" si="497"/>
        <v>76.21942536956459</v>
      </c>
      <c r="E1590" s="12">
        <f t="shared" si="498"/>
        <v>89.761897227509621</v>
      </c>
      <c r="F1590" s="12">
        <f t="shared" si="499"/>
        <v>0.70432469422888433</v>
      </c>
      <c r="G1590" s="1">
        <v>1</v>
      </c>
      <c r="H1590" s="7" t="s">
        <v>39</v>
      </c>
      <c r="I1590" s="7"/>
      <c r="J1590" s="79"/>
      <c r="K1590" s="79"/>
      <c r="L1590" s="7"/>
    </row>
    <row r="1591" spans="1:12" x14ac:dyDescent="0.25">
      <c r="A1591">
        <f t="shared" si="496"/>
        <v>1</v>
      </c>
      <c r="B1591" s="74">
        <v>1580</v>
      </c>
      <c r="C1591" s="5">
        <v>45054</v>
      </c>
      <c r="D1591" s="12">
        <f t="shared" si="497"/>
        <v>76.2223060914082</v>
      </c>
      <c r="E1591" s="12">
        <f t="shared" si="498"/>
        <v>89.766085641704606</v>
      </c>
      <c r="F1591" s="12">
        <f t="shared" si="499"/>
        <v>0.70434818267537957</v>
      </c>
      <c r="G1591" s="1">
        <v>1</v>
      </c>
      <c r="H1591" s="7" t="s">
        <v>39</v>
      </c>
      <c r="I1591" s="7"/>
      <c r="J1591" s="79"/>
      <c r="K1591" s="79"/>
      <c r="L1591" s="7"/>
    </row>
    <row r="1592" spans="1:12" x14ac:dyDescent="0.25">
      <c r="A1592">
        <f t="shared" si="496"/>
        <v>2</v>
      </c>
      <c r="B1592" s="74">
        <v>1581</v>
      </c>
      <c r="C1592" s="5">
        <v>45055</v>
      </c>
      <c r="D1592" s="12">
        <f t="shared" si="497"/>
        <v>76.225184990586826</v>
      </c>
      <c r="E1592" s="12">
        <f t="shared" si="498"/>
        <v>89.770271405842976</v>
      </c>
      <c r="F1592" s="12">
        <f t="shared" si="499"/>
        <v>0.70437165626047138</v>
      </c>
      <c r="G1592" s="1">
        <v>1</v>
      </c>
      <c r="H1592" s="7" t="s">
        <v>39</v>
      </c>
      <c r="I1592" s="7"/>
      <c r="J1592" s="79"/>
      <c r="K1592" s="79"/>
      <c r="L1592" s="7"/>
    </row>
    <row r="1593" spans="1:12" x14ac:dyDescent="0.25">
      <c r="A1593">
        <f t="shared" si="496"/>
        <v>3</v>
      </c>
      <c r="B1593" s="74">
        <v>1582</v>
      </c>
      <c r="C1593" s="5">
        <v>45056</v>
      </c>
      <c r="D1593" s="12">
        <f t="shared" si="497"/>
        <v>76.228062069405411</v>
      </c>
      <c r="E1593" s="12">
        <f t="shared" si="498"/>
        <v>89.774454523276063</v>
      </c>
      <c r="F1593" s="12">
        <f t="shared" si="499"/>
        <v>0.70439511500295393</v>
      </c>
      <c r="G1593" s="1">
        <v>1</v>
      </c>
      <c r="H1593" s="7" t="s">
        <v>39</v>
      </c>
      <c r="I1593" s="7"/>
      <c r="J1593" s="79"/>
      <c r="K1593" s="79"/>
      <c r="L1593" s="7"/>
    </row>
    <row r="1594" spans="1:12" x14ac:dyDescent="0.25">
      <c r="A1594">
        <f t="shared" si="496"/>
        <v>4</v>
      </c>
      <c r="B1594" s="74">
        <v>1583</v>
      </c>
      <c r="C1594" s="5">
        <v>45057</v>
      </c>
      <c r="D1594" s="12">
        <f t="shared" si="497"/>
        <v>76.230937330164593</v>
      </c>
      <c r="E1594" s="12">
        <f t="shared" si="498"/>
        <v>89.778634997348817</v>
      </c>
      <c r="F1594" s="12">
        <f t="shared" si="499"/>
        <v>0.70441855892158556</v>
      </c>
      <c r="G1594" s="1">
        <v>1</v>
      </c>
      <c r="H1594" s="7" t="s">
        <v>39</v>
      </c>
      <c r="I1594" s="7"/>
      <c r="J1594" s="79"/>
      <c r="K1594" s="79"/>
      <c r="L1594" s="7"/>
    </row>
    <row r="1595" spans="1:12" x14ac:dyDescent="0.25">
      <c r="A1595">
        <f t="shared" si="496"/>
        <v>5</v>
      </c>
      <c r="B1595" s="74">
        <v>1584</v>
      </c>
      <c r="C1595" s="5">
        <v>45058</v>
      </c>
      <c r="D1595" s="12">
        <f t="shared" si="497"/>
        <v>76.233810775160634</v>
      </c>
      <c r="E1595" s="12">
        <f t="shared" si="498"/>
        <v>89.782812831399895</v>
      </c>
      <c r="F1595" s="12">
        <f t="shared" si="499"/>
        <v>0.70444198803508917</v>
      </c>
      <c r="G1595" s="1">
        <v>1</v>
      </c>
      <c r="H1595" s="7" t="s">
        <v>39</v>
      </c>
      <c r="I1595" s="7"/>
      <c r="J1595" s="79"/>
      <c r="K1595" s="79"/>
      <c r="L1595" s="7"/>
    </row>
    <row r="1596" spans="1:12" x14ac:dyDescent="0.25">
      <c r="A1596">
        <f t="shared" si="496"/>
        <v>6</v>
      </c>
      <c r="B1596" s="74">
        <v>1585</v>
      </c>
      <c r="C1596" s="5">
        <v>45059</v>
      </c>
      <c r="D1596" s="12">
        <f t="shared" si="497"/>
        <v>76.236682406685418</v>
      </c>
      <c r="E1596" s="12">
        <f t="shared" si="498"/>
        <v>89.786988028761556</v>
      </c>
      <c r="F1596" s="12">
        <f t="shared" si="499"/>
        <v>0.70446540236215216</v>
      </c>
      <c r="G1596" s="1">
        <v>1</v>
      </c>
      <c r="H1596" s="7" t="s">
        <v>39</v>
      </c>
      <c r="I1596" s="7"/>
      <c r="J1596" s="79"/>
      <c r="K1596" s="79"/>
      <c r="L1596" s="7"/>
    </row>
    <row r="1597" spans="1:12" x14ac:dyDescent="0.25">
      <c r="A1597">
        <f t="shared" si="496"/>
        <v>7</v>
      </c>
      <c r="B1597" s="74">
        <v>1586</v>
      </c>
      <c r="C1597" s="5">
        <v>45060</v>
      </c>
      <c r="D1597" s="12">
        <f t="shared" si="497"/>
        <v>76.239552227026536</v>
      </c>
      <c r="E1597" s="12">
        <f t="shared" si="498"/>
        <v>89.791160592759866</v>
      </c>
      <c r="F1597" s="12">
        <f t="shared" si="499"/>
        <v>0.70448880192142682</v>
      </c>
      <c r="G1597" s="1">
        <v>1</v>
      </c>
      <c r="H1597" s="7" t="s">
        <v>39</v>
      </c>
      <c r="I1597" s="7"/>
      <c r="J1597" s="79"/>
      <c r="K1597" s="79"/>
      <c r="L1597" s="7"/>
    </row>
    <row r="1598" spans="1:12" x14ac:dyDescent="0.25">
      <c r="A1598">
        <f t="shared" si="496"/>
        <v>1</v>
      </c>
      <c r="B1598" s="74">
        <v>1587</v>
      </c>
      <c r="C1598" s="5">
        <v>45061</v>
      </c>
      <c r="D1598" s="12">
        <f t="shared" si="497"/>
        <v>76.242420238467218</v>
      </c>
      <c r="E1598" s="12">
        <f t="shared" si="498"/>
        <v>89.795330526714508</v>
      </c>
      <c r="F1598" s="12">
        <f t="shared" si="499"/>
        <v>0.70451218673152982</v>
      </c>
      <c r="G1598" s="1">
        <v>1</v>
      </c>
      <c r="H1598" s="7" t="s">
        <v>39</v>
      </c>
      <c r="I1598" s="7"/>
      <c r="J1598" s="79"/>
      <c r="K1598" s="79"/>
      <c r="L1598" s="7"/>
    </row>
    <row r="1599" spans="1:12" x14ac:dyDescent="0.25">
      <c r="A1599">
        <f t="shared" si="496"/>
        <v>2</v>
      </c>
      <c r="B1599" s="74">
        <v>1588</v>
      </c>
      <c r="C1599" s="5">
        <v>45062</v>
      </c>
      <c r="D1599" s="12">
        <f t="shared" si="497"/>
        <v>76.245286443286403</v>
      </c>
      <c r="E1599" s="12">
        <f t="shared" si="498"/>
        <v>89.799497833938915</v>
      </c>
      <c r="F1599" s="12">
        <f t="shared" si="499"/>
        <v>0.70453555681104274</v>
      </c>
      <c r="G1599" s="1">
        <v>1</v>
      </c>
      <c r="H1599" s="7" t="s">
        <v>39</v>
      </c>
      <c r="I1599" s="7"/>
      <c r="J1599" s="79"/>
      <c r="K1599" s="79"/>
      <c r="L1599" s="7"/>
    </row>
    <row r="1600" spans="1:12" x14ac:dyDescent="0.25">
      <c r="A1600">
        <f t="shared" si="496"/>
        <v>3</v>
      </c>
      <c r="B1600" s="74">
        <v>1589</v>
      </c>
      <c r="C1600" s="5">
        <v>45063</v>
      </c>
      <c r="D1600" s="12">
        <f t="shared" si="497"/>
        <v>76.248150843758708</v>
      </c>
      <c r="E1600" s="12">
        <f t="shared" si="498"/>
        <v>89.803662517740293</v>
      </c>
      <c r="F1600" s="12">
        <f t="shared" si="499"/>
        <v>0.70455891217851219</v>
      </c>
      <c r="G1600" s="1">
        <v>1</v>
      </c>
      <c r="H1600" s="7" t="s">
        <v>39</v>
      </c>
      <c r="I1600" s="7"/>
      <c r="J1600" s="79"/>
      <c r="K1600" s="79"/>
      <c r="L1600" s="7"/>
    </row>
    <row r="1601" spans="1:12" x14ac:dyDescent="0.25">
      <c r="A1601">
        <f t="shared" si="496"/>
        <v>4</v>
      </c>
      <c r="B1601" s="74">
        <v>1590</v>
      </c>
      <c r="C1601" s="5">
        <v>45064</v>
      </c>
      <c r="D1601" s="12">
        <f t="shared" si="497"/>
        <v>76.251013442154488</v>
      </c>
      <c r="E1601" s="12">
        <f t="shared" si="498"/>
        <v>89.807824581419567</v>
      </c>
      <c r="F1601" s="12">
        <f t="shared" si="499"/>
        <v>0.70458225285244969</v>
      </c>
      <c r="G1601" s="1">
        <v>1</v>
      </c>
      <c r="H1601" s="7" t="s">
        <v>39</v>
      </c>
      <c r="I1601" s="7"/>
      <c r="J1601" s="79"/>
      <c r="K1601" s="79"/>
      <c r="L1601" s="7"/>
    </row>
    <row r="1602" spans="1:12" x14ac:dyDescent="0.25">
      <c r="A1602">
        <f t="shared" si="496"/>
        <v>5</v>
      </c>
      <c r="B1602" s="74">
        <v>1591</v>
      </c>
      <c r="C1602" s="5">
        <v>45065</v>
      </c>
      <c r="D1602" s="12">
        <f t="shared" si="497"/>
        <v>76.253874240739762</v>
      </c>
      <c r="E1602" s="12">
        <f t="shared" si="498"/>
        <v>89.811984028271453</v>
      </c>
      <c r="F1602" s="12">
        <f t="shared" si="499"/>
        <v>0.7046055788513319</v>
      </c>
      <c r="G1602" s="1">
        <v>1</v>
      </c>
      <c r="H1602" s="7" t="s">
        <v>39</v>
      </c>
      <c r="I1602" s="7"/>
      <c r="J1602" s="79"/>
      <c r="K1602" s="79"/>
      <c r="L1602" s="7"/>
    </row>
    <row r="1603" spans="1:12" x14ac:dyDescent="0.25">
      <c r="A1603">
        <f t="shared" si="496"/>
        <v>6</v>
      </c>
      <c r="B1603" s="74">
        <v>1592</v>
      </c>
      <c r="C1603" s="5">
        <v>45066</v>
      </c>
      <c r="D1603" s="12">
        <f t="shared" si="497"/>
        <v>76.256733241776331</v>
      </c>
      <c r="E1603" s="12">
        <f t="shared" si="498"/>
        <v>89.816140861584472</v>
      </c>
      <c r="F1603" s="12">
        <f t="shared" si="499"/>
        <v>0.70462889019360064</v>
      </c>
      <c r="G1603" s="1">
        <v>1</v>
      </c>
      <c r="H1603" s="7" t="s">
        <v>39</v>
      </c>
      <c r="I1603" s="7"/>
      <c r="J1603" s="79"/>
      <c r="K1603" s="79"/>
      <c r="L1603" s="7"/>
    </row>
    <row r="1604" spans="1:12" x14ac:dyDescent="0.25">
      <c r="A1604">
        <f t="shared" si="496"/>
        <v>7</v>
      </c>
      <c r="B1604" s="74">
        <v>1593</v>
      </c>
      <c r="C1604" s="5">
        <v>45067</v>
      </c>
      <c r="D1604" s="12">
        <f t="shared" si="497"/>
        <v>76.259590447521703</v>
      </c>
      <c r="E1604" s="12">
        <f t="shared" si="498"/>
        <v>89.820295084640918</v>
      </c>
      <c r="F1604" s="12">
        <f t="shared" si="499"/>
        <v>0.70465218689766274</v>
      </c>
      <c r="G1604" s="1">
        <v>1</v>
      </c>
      <c r="H1604" s="7" t="s">
        <v>39</v>
      </c>
      <c r="I1604" s="7"/>
      <c r="J1604" s="79"/>
      <c r="K1604" s="79"/>
      <c r="L1604" s="7"/>
    </row>
    <row r="1605" spans="1:12" x14ac:dyDescent="0.25">
      <c r="A1605">
        <f t="shared" si="496"/>
        <v>1</v>
      </c>
      <c r="B1605" s="74">
        <v>1594</v>
      </c>
      <c r="C1605" s="5">
        <v>45068</v>
      </c>
      <c r="D1605" s="12">
        <f t="shared" si="497"/>
        <v>76.262445860229164</v>
      </c>
      <c r="E1605" s="12">
        <f t="shared" si="498"/>
        <v>89.824446700716919</v>
      </c>
      <c r="F1605" s="12">
        <f t="shared" si="499"/>
        <v>0.70467546898189093</v>
      </c>
      <c r="G1605" s="1">
        <v>1</v>
      </c>
      <c r="H1605" s="7" t="s">
        <v>39</v>
      </c>
      <c r="I1605" s="7"/>
      <c r="J1605" s="79"/>
      <c r="K1605" s="79"/>
      <c r="L1605" s="7"/>
    </row>
    <row r="1606" spans="1:12" x14ac:dyDescent="0.25">
      <c r="A1606">
        <f t="shared" ref="A1606:A1669" si="500">WEEKDAY(C1606,2)</f>
        <v>2</v>
      </c>
      <c r="B1606" s="74">
        <v>1595</v>
      </c>
      <c r="C1606" s="5">
        <v>45069</v>
      </c>
      <c r="D1606" s="12">
        <f t="shared" si="497"/>
        <v>76.265299482147725</v>
      </c>
      <c r="E1606" s="12">
        <f t="shared" si="498"/>
        <v>89.82859571308245</v>
      </c>
      <c r="F1606" s="12">
        <f t="shared" si="499"/>
        <v>0.70469873646462289</v>
      </c>
      <c r="G1606" s="1">
        <v>1</v>
      </c>
      <c r="H1606" s="7" t="s">
        <v>39</v>
      </c>
      <c r="I1606" s="7"/>
      <c r="J1606" s="79"/>
      <c r="K1606" s="79"/>
      <c r="L1606" s="7"/>
    </row>
    <row r="1607" spans="1:12" x14ac:dyDescent="0.25">
      <c r="A1607">
        <f t="shared" si="500"/>
        <v>3</v>
      </c>
      <c r="B1607" s="74">
        <v>1596</v>
      </c>
      <c r="C1607" s="5">
        <v>45070</v>
      </c>
      <c r="D1607" s="12">
        <f t="shared" ref="D1607:D1670" si="501" xml:space="preserve"> 4.5501*LN(B1607) + 42.71</f>
        <v>76.268151315522175</v>
      </c>
      <c r="E1607" s="12">
        <f t="shared" ref="E1607:E1670" si="502" xml:space="preserve"> 6.6156*LN(B1607) + 41.041</f>
        <v>89.832742125001317</v>
      </c>
      <c r="F1607" s="12">
        <f t="shared" ref="F1607:F1670" si="503">0.0371*LN(B1607) + 0.4311</f>
        <v>0.70472198936416186</v>
      </c>
      <c r="G1607" s="1">
        <v>1</v>
      </c>
      <c r="H1607" s="7" t="s">
        <v>39</v>
      </c>
      <c r="I1607" s="7"/>
      <c r="J1607" s="79"/>
      <c r="K1607" s="79"/>
      <c r="L1607" s="7"/>
    </row>
    <row r="1608" spans="1:12" x14ac:dyDescent="0.25">
      <c r="A1608">
        <f t="shared" si="500"/>
        <v>4</v>
      </c>
      <c r="B1608" s="74">
        <v>1597</v>
      </c>
      <c r="C1608" s="5">
        <v>45071</v>
      </c>
      <c r="D1608" s="12">
        <f t="shared" si="501"/>
        <v>76.271001362593125</v>
      </c>
      <c r="E1608" s="12">
        <f t="shared" si="502"/>
        <v>89.836885939731232</v>
      </c>
      <c r="F1608" s="12">
        <f t="shared" si="503"/>
        <v>0.7047452276987769</v>
      </c>
      <c r="G1608" s="1">
        <v>1</v>
      </c>
      <c r="H1608" s="7" t="s">
        <v>39</v>
      </c>
      <c r="I1608" s="7"/>
      <c r="J1608" s="79"/>
      <c r="K1608" s="79"/>
      <c r="L1608" s="7"/>
    </row>
    <row r="1609" spans="1:12" x14ac:dyDescent="0.25">
      <c r="A1609">
        <f t="shared" si="500"/>
        <v>5</v>
      </c>
      <c r="B1609" s="74">
        <v>1598</v>
      </c>
      <c r="C1609" s="5">
        <v>45072</v>
      </c>
      <c r="D1609" s="12">
        <f t="shared" si="501"/>
        <v>76.273849625596938</v>
      </c>
      <c r="E1609" s="12">
        <f t="shared" si="502"/>
        <v>89.841027160523737</v>
      </c>
      <c r="F1609" s="12">
        <f t="shared" si="503"/>
        <v>0.70476845148670275</v>
      </c>
      <c r="G1609" s="1">
        <v>1</v>
      </c>
      <c r="H1609" s="7" t="s">
        <v>39</v>
      </c>
      <c r="I1609" s="7"/>
      <c r="J1609" s="79"/>
      <c r="K1609" s="79"/>
      <c r="L1609" s="7"/>
    </row>
    <row r="1610" spans="1:12" x14ac:dyDescent="0.25">
      <c r="A1610">
        <f t="shared" si="500"/>
        <v>6</v>
      </c>
      <c r="B1610" s="74">
        <v>1599</v>
      </c>
      <c r="C1610" s="5">
        <v>45073</v>
      </c>
      <c r="D1610" s="12">
        <f t="shared" si="501"/>
        <v>76.276696106765769</v>
      </c>
      <c r="E1610" s="12">
        <f t="shared" si="502"/>
        <v>89.845165790624293</v>
      </c>
      <c r="F1610" s="12">
        <f t="shared" si="503"/>
        <v>0.70479166074613975</v>
      </c>
      <c r="G1610" s="1">
        <v>1</v>
      </c>
      <c r="H1610" s="7" t="s">
        <v>39</v>
      </c>
      <c r="I1610" s="7"/>
      <c r="J1610" s="79"/>
      <c r="K1610" s="79"/>
      <c r="L1610" s="7"/>
    </row>
    <row r="1611" spans="1:12" x14ac:dyDescent="0.25">
      <c r="A1611">
        <f t="shared" si="500"/>
        <v>7</v>
      </c>
      <c r="B1611" s="74">
        <v>1600</v>
      </c>
      <c r="C1611" s="5">
        <v>45074</v>
      </c>
      <c r="D1611" s="12">
        <f t="shared" si="501"/>
        <v>76.279540808327639</v>
      </c>
      <c r="E1611" s="12">
        <f t="shared" si="502"/>
        <v>89.849301833272307</v>
      </c>
      <c r="F1611" s="12">
        <f t="shared" si="503"/>
        <v>0.70481485549525402</v>
      </c>
      <c r="G1611" s="1">
        <v>1</v>
      </c>
      <c r="H1611" s="7" t="s">
        <v>39</v>
      </c>
      <c r="I1611" s="7"/>
      <c r="J1611" s="79"/>
      <c r="K1611" s="79"/>
      <c r="L1611" s="7"/>
    </row>
    <row r="1612" spans="1:12" x14ac:dyDescent="0.25">
      <c r="A1612">
        <f t="shared" si="500"/>
        <v>1</v>
      </c>
      <c r="B1612" s="74">
        <v>1601</v>
      </c>
      <c r="C1612" s="5">
        <v>45075</v>
      </c>
      <c r="D1612" s="12">
        <f t="shared" si="501"/>
        <v>76.282383732506347</v>
      </c>
      <c r="E1612" s="12">
        <f t="shared" si="502"/>
        <v>89.853435291701061</v>
      </c>
      <c r="F1612" s="12">
        <f t="shared" si="503"/>
        <v>0.70483803575217807</v>
      </c>
      <c r="G1612" s="1">
        <v>1</v>
      </c>
      <c r="H1612" s="7" t="s">
        <v>39</v>
      </c>
      <c r="I1612" s="7"/>
      <c r="J1612" s="79"/>
      <c r="K1612" s="79"/>
      <c r="L1612" s="7"/>
    </row>
    <row r="1613" spans="1:12" x14ac:dyDescent="0.25">
      <c r="A1613">
        <f t="shared" si="500"/>
        <v>2</v>
      </c>
      <c r="B1613" s="74">
        <v>1602</v>
      </c>
      <c r="C1613" s="5">
        <v>45076</v>
      </c>
      <c r="D1613" s="12">
        <f t="shared" si="501"/>
        <v>76.285224881521543</v>
      </c>
      <c r="E1613" s="12">
        <f t="shared" si="502"/>
        <v>89.857566169137812</v>
      </c>
      <c r="F1613" s="12">
        <f t="shared" si="503"/>
        <v>0.70486120153501008</v>
      </c>
      <c r="G1613" s="1">
        <v>1</v>
      </c>
      <c r="H1613" s="7" t="s">
        <v>39</v>
      </c>
      <c r="I1613" s="7"/>
      <c r="J1613" s="79"/>
      <c r="K1613" s="79"/>
      <c r="L1613" s="7"/>
    </row>
    <row r="1614" spans="1:12" x14ac:dyDescent="0.25">
      <c r="A1614">
        <f t="shared" si="500"/>
        <v>3</v>
      </c>
      <c r="B1614" s="74">
        <v>1603</v>
      </c>
      <c r="C1614" s="5">
        <v>45077</v>
      </c>
      <c r="D1614" s="12">
        <f t="shared" si="501"/>
        <v>76.288064257588729</v>
      </c>
      <c r="E1614" s="12">
        <f t="shared" si="502"/>
        <v>89.861694468803748</v>
      </c>
      <c r="F1614" s="12">
        <f t="shared" si="503"/>
        <v>0.70488435286181439</v>
      </c>
      <c r="G1614" s="1">
        <v>1</v>
      </c>
      <c r="H1614" s="7" t="s">
        <v>39</v>
      </c>
      <c r="I1614" s="7"/>
      <c r="J1614" s="79"/>
      <c r="K1614" s="79"/>
      <c r="L1614" s="7"/>
    </row>
    <row r="1615" spans="1:12" x14ac:dyDescent="0.25">
      <c r="A1615">
        <f t="shared" si="500"/>
        <v>4</v>
      </c>
      <c r="B1615" s="74">
        <v>1604</v>
      </c>
      <c r="C1615" s="5">
        <v>45078</v>
      </c>
      <c r="D1615" s="12">
        <f t="shared" si="501"/>
        <v>76.290901862919242</v>
      </c>
      <c r="E1615" s="12">
        <f t="shared" si="502"/>
        <v>89.865820193914089</v>
      </c>
      <c r="F1615" s="12">
        <f t="shared" si="503"/>
        <v>0.70490748975062167</v>
      </c>
      <c r="G1615" s="1">
        <v>1</v>
      </c>
      <c r="H1615" s="7" t="s">
        <v>39</v>
      </c>
      <c r="I1615" s="7"/>
      <c r="J1615" s="79"/>
      <c r="K1615" s="79"/>
      <c r="L1615" s="7"/>
    </row>
    <row r="1616" spans="1:12" x14ac:dyDescent="0.25">
      <c r="A1616">
        <f t="shared" si="500"/>
        <v>5</v>
      </c>
      <c r="B1616" s="74">
        <v>1605</v>
      </c>
      <c r="C1616" s="5">
        <v>45079</v>
      </c>
      <c r="D1616" s="12">
        <f t="shared" si="501"/>
        <v>76.293737699720282</v>
      </c>
      <c r="E1616" s="12">
        <f t="shared" si="502"/>
        <v>89.86994334767796</v>
      </c>
      <c r="F1616" s="12">
        <f t="shared" si="503"/>
        <v>0.70493061221942876</v>
      </c>
      <c r="G1616" s="1">
        <v>1</v>
      </c>
      <c r="H1616" s="7" t="s">
        <v>39</v>
      </c>
      <c r="I1616" s="7"/>
      <c r="J1616" s="79"/>
      <c r="K1616" s="79"/>
      <c r="L1616" s="7"/>
    </row>
    <row r="1617" spans="1:12" x14ac:dyDescent="0.25">
      <c r="A1617">
        <f t="shared" si="500"/>
        <v>6</v>
      </c>
      <c r="B1617" s="74">
        <v>1606</v>
      </c>
      <c r="C1617" s="5">
        <v>45080</v>
      </c>
      <c r="D1617" s="12">
        <f t="shared" si="501"/>
        <v>76.296571770194959</v>
      </c>
      <c r="E1617" s="12">
        <f t="shared" si="502"/>
        <v>89.874063933298572</v>
      </c>
      <c r="F1617" s="12">
        <f t="shared" si="503"/>
        <v>0.70495372028619885</v>
      </c>
      <c r="G1617" s="1">
        <v>1</v>
      </c>
      <c r="H1617" s="7" t="s">
        <v>39</v>
      </c>
      <c r="I1617" s="7"/>
      <c r="J1617" s="79"/>
      <c r="K1617" s="79"/>
      <c r="L1617" s="7"/>
    </row>
    <row r="1618" spans="1:12" x14ac:dyDescent="0.25">
      <c r="A1618">
        <f t="shared" si="500"/>
        <v>7</v>
      </c>
      <c r="B1618" s="74">
        <v>1607</v>
      </c>
      <c r="C1618" s="5">
        <v>45081</v>
      </c>
      <c r="D1618" s="12">
        <f t="shared" si="501"/>
        <v>76.29940407654226</v>
      </c>
      <c r="E1618" s="12">
        <f t="shared" si="502"/>
        <v>89.878181953973083</v>
      </c>
      <c r="F1618" s="12">
        <f t="shared" si="503"/>
        <v>0.70497681396886169</v>
      </c>
      <c r="G1618" s="1">
        <v>1</v>
      </c>
      <c r="H1618" s="7" t="s">
        <v>39</v>
      </c>
      <c r="I1618" s="7"/>
      <c r="J1618" s="79"/>
      <c r="K1618" s="79"/>
      <c r="L1618" s="7"/>
    </row>
    <row r="1619" spans="1:12" x14ac:dyDescent="0.25">
      <c r="A1619">
        <f t="shared" si="500"/>
        <v>1</v>
      </c>
      <c r="B1619" s="74">
        <v>1608</v>
      </c>
      <c r="C1619" s="5">
        <v>45082</v>
      </c>
      <c r="D1619" s="12">
        <f t="shared" si="501"/>
        <v>76.302234620957023</v>
      </c>
      <c r="E1619" s="12">
        <f t="shared" si="502"/>
        <v>89.88229741289274</v>
      </c>
      <c r="F1619" s="12">
        <f t="shared" si="503"/>
        <v>0.70499989328531365</v>
      </c>
      <c r="G1619" s="1">
        <v>1</v>
      </c>
      <c r="H1619" s="7" t="s">
        <v>39</v>
      </c>
      <c r="I1619" s="7"/>
      <c r="J1619" s="79"/>
      <c r="K1619" s="79"/>
      <c r="L1619" s="7"/>
    </row>
    <row r="1620" spans="1:12" x14ac:dyDescent="0.25">
      <c r="A1620">
        <f t="shared" si="500"/>
        <v>2</v>
      </c>
      <c r="B1620" s="74">
        <v>1609</v>
      </c>
      <c r="C1620" s="5">
        <v>45083</v>
      </c>
      <c r="D1620" s="12">
        <f t="shared" si="501"/>
        <v>76.305063405630051</v>
      </c>
      <c r="E1620" s="12">
        <f t="shared" si="502"/>
        <v>89.886410313242806</v>
      </c>
      <c r="F1620" s="12">
        <f t="shared" si="503"/>
        <v>0.70502295825341743</v>
      </c>
      <c r="G1620" s="1">
        <v>1</v>
      </c>
      <c r="H1620" s="7" t="s">
        <v>39</v>
      </c>
      <c r="I1620" s="7"/>
      <c r="J1620" s="79"/>
      <c r="K1620" s="79"/>
      <c r="L1620" s="7"/>
    </row>
    <row r="1621" spans="1:12" x14ac:dyDescent="0.25">
      <c r="A1621">
        <f t="shared" si="500"/>
        <v>3</v>
      </c>
      <c r="B1621" s="74">
        <v>1610</v>
      </c>
      <c r="C1621" s="5">
        <v>45084</v>
      </c>
      <c r="D1621" s="12">
        <f t="shared" si="501"/>
        <v>76.30789043274801</v>
      </c>
      <c r="E1621" s="12">
        <f t="shared" si="502"/>
        <v>89.890520658202618</v>
      </c>
      <c r="F1621" s="12">
        <f t="shared" si="503"/>
        <v>0.70504600889100266</v>
      </c>
      <c r="G1621" s="1">
        <v>1</v>
      </c>
      <c r="H1621" s="7" t="s">
        <v>39</v>
      </c>
      <c r="I1621" s="7"/>
      <c r="J1621" s="79"/>
      <c r="K1621" s="79"/>
      <c r="L1621" s="7"/>
    </row>
    <row r="1622" spans="1:12" x14ac:dyDescent="0.25">
      <c r="A1622">
        <f t="shared" si="500"/>
        <v>4</v>
      </c>
      <c r="B1622" s="74">
        <v>1611</v>
      </c>
      <c r="C1622" s="5">
        <v>45085</v>
      </c>
      <c r="D1622" s="12">
        <f t="shared" si="501"/>
        <v>76.310715704493546</v>
      </c>
      <c r="E1622" s="12">
        <f t="shared" si="502"/>
        <v>89.894628450945589</v>
      </c>
      <c r="F1622" s="12">
        <f t="shared" si="503"/>
        <v>0.70506904521586566</v>
      </c>
      <c r="G1622" s="1">
        <v>1</v>
      </c>
      <c r="H1622" s="7" t="s">
        <v>39</v>
      </c>
      <c r="I1622" s="7"/>
      <c r="J1622" s="79"/>
      <c r="K1622" s="79"/>
      <c r="L1622" s="7"/>
    </row>
    <row r="1623" spans="1:12" x14ac:dyDescent="0.25">
      <c r="A1623">
        <f t="shared" si="500"/>
        <v>5</v>
      </c>
      <c r="B1623" s="74">
        <v>1612</v>
      </c>
      <c r="C1623" s="5">
        <v>45086</v>
      </c>
      <c r="D1623" s="12">
        <f t="shared" si="501"/>
        <v>76.313539223045211</v>
      </c>
      <c r="E1623" s="12">
        <f t="shared" si="502"/>
        <v>89.898733694639219</v>
      </c>
      <c r="F1623" s="12">
        <f t="shared" si="503"/>
        <v>0.70509206724576989</v>
      </c>
      <c r="G1623" s="1">
        <v>1</v>
      </c>
      <c r="H1623" s="7" t="s">
        <v>39</v>
      </c>
      <c r="I1623" s="7"/>
      <c r="J1623" s="79"/>
      <c r="K1623" s="79"/>
      <c r="L1623" s="7"/>
    </row>
    <row r="1624" spans="1:12" x14ac:dyDescent="0.25">
      <c r="A1624">
        <f t="shared" si="500"/>
        <v>6</v>
      </c>
      <c r="B1624" s="74">
        <v>1613</v>
      </c>
      <c r="C1624" s="5">
        <v>45087</v>
      </c>
      <c r="D1624" s="12">
        <f t="shared" si="501"/>
        <v>76.316360990577522</v>
      </c>
      <c r="E1624" s="12">
        <f t="shared" si="502"/>
        <v>89.902836392445124</v>
      </c>
      <c r="F1624" s="12">
        <f t="shared" si="503"/>
        <v>0.70511507499844517</v>
      </c>
      <c r="G1624" s="1">
        <v>1</v>
      </c>
      <c r="H1624" s="7" t="s">
        <v>39</v>
      </c>
      <c r="I1624" s="7"/>
      <c r="J1624" s="79"/>
      <c r="K1624" s="79"/>
      <c r="L1624" s="7"/>
    </row>
    <row r="1625" spans="1:12" x14ac:dyDescent="0.25">
      <c r="A1625">
        <f t="shared" si="500"/>
        <v>7</v>
      </c>
      <c r="B1625" s="74">
        <v>1614</v>
      </c>
      <c r="C1625" s="5">
        <v>45088</v>
      </c>
      <c r="D1625" s="12">
        <f t="shared" si="501"/>
        <v>76.319181009260902</v>
      </c>
      <c r="E1625" s="12">
        <f t="shared" si="502"/>
        <v>89.906936547519052</v>
      </c>
      <c r="F1625" s="12">
        <f t="shared" si="503"/>
        <v>0.70513806849158911</v>
      </c>
      <c r="G1625" s="1">
        <v>1</v>
      </c>
      <c r="H1625" s="7" t="s">
        <v>39</v>
      </c>
      <c r="I1625" s="7"/>
      <c r="J1625" s="79"/>
      <c r="K1625" s="79"/>
      <c r="L1625" s="7"/>
    </row>
    <row r="1626" spans="1:12" x14ac:dyDescent="0.25">
      <c r="A1626">
        <f t="shared" si="500"/>
        <v>1</v>
      </c>
      <c r="B1626" s="74">
        <v>1615</v>
      </c>
      <c r="C1626" s="5">
        <v>45089</v>
      </c>
      <c r="D1626" s="12">
        <f t="shared" si="501"/>
        <v>76.32199928126181</v>
      </c>
      <c r="E1626" s="12">
        <f t="shared" si="502"/>
        <v>89.911034163010839</v>
      </c>
      <c r="F1626" s="12">
        <f t="shared" si="503"/>
        <v>0.7051610477428657</v>
      </c>
      <c r="G1626" s="1">
        <v>1</v>
      </c>
      <c r="H1626" s="7" t="s">
        <v>39</v>
      </c>
      <c r="I1626" s="7"/>
      <c r="J1626" s="79"/>
      <c r="K1626" s="79"/>
      <c r="L1626" s="7"/>
    </row>
    <row r="1627" spans="1:12" x14ac:dyDescent="0.25">
      <c r="A1627">
        <f t="shared" si="500"/>
        <v>2</v>
      </c>
      <c r="B1627" s="74">
        <v>1616</v>
      </c>
      <c r="C1627" s="5">
        <v>45090</v>
      </c>
      <c r="D1627" s="12">
        <f t="shared" si="501"/>
        <v>76.324815808742642</v>
      </c>
      <c r="E1627" s="12">
        <f t="shared" si="502"/>
        <v>89.915129242064523</v>
      </c>
      <c r="F1627" s="12">
        <f t="shared" si="503"/>
        <v>0.70518401276990661</v>
      </c>
      <c r="G1627" s="1">
        <v>1</v>
      </c>
      <c r="H1627" s="7" t="s">
        <v>39</v>
      </c>
      <c r="I1627" s="7"/>
      <c r="J1627" s="79"/>
      <c r="K1627" s="79"/>
      <c r="L1627" s="7"/>
    </row>
    <row r="1628" spans="1:12" x14ac:dyDescent="0.25">
      <c r="A1628">
        <f t="shared" si="500"/>
        <v>3</v>
      </c>
      <c r="B1628" s="74">
        <v>1617</v>
      </c>
      <c r="C1628" s="5">
        <v>45091</v>
      </c>
      <c r="D1628" s="12">
        <f t="shared" si="501"/>
        <v>76.327630593861784</v>
      </c>
      <c r="E1628" s="12">
        <f t="shared" si="502"/>
        <v>89.919221787818302</v>
      </c>
      <c r="F1628" s="12">
        <f t="shared" si="503"/>
        <v>0.70520696359031065</v>
      </c>
      <c r="G1628" s="1">
        <v>1</v>
      </c>
      <c r="H1628" s="7" t="s">
        <v>39</v>
      </c>
      <c r="I1628" s="7"/>
      <c r="J1628" s="79"/>
      <c r="K1628" s="79"/>
      <c r="L1628" s="7"/>
    </row>
    <row r="1629" spans="1:12" x14ac:dyDescent="0.25">
      <c r="A1629">
        <f t="shared" si="500"/>
        <v>4</v>
      </c>
      <c r="B1629" s="74">
        <v>1618</v>
      </c>
      <c r="C1629" s="5">
        <v>45092</v>
      </c>
      <c r="D1629" s="12">
        <f t="shared" si="501"/>
        <v>76.330443638773644</v>
      </c>
      <c r="E1629" s="12">
        <f t="shared" si="502"/>
        <v>89.923311803404516</v>
      </c>
      <c r="F1629" s="12">
        <f t="shared" si="503"/>
        <v>0.705229900221644</v>
      </c>
      <c r="G1629" s="1">
        <v>1</v>
      </c>
      <c r="H1629" s="7" t="s">
        <v>39</v>
      </c>
      <c r="I1629" s="7"/>
      <c r="J1629" s="79"/>
      <c r="K1629" s="79"/>
      <c r="L1629" s="7"/>
    </row>
    <row r="1630" spans="1:12" x14ac:dyDescent="0.25">
      <c r="A1630">
        <f t="shared" si="500"/>
        <v>5</v>
      </c>
      <c r="B1630" s="74">
        <v>1619</v>
      </c>
      <c r="C1630" s="5">
        <v>45093</v>
      </c>
      <c r="D1630" s="12">
        <f t="shared" si="501"/>
        <v>76.33325494562861</v>
      </c>
      <c r="E1630" s="12">
        <f t="shared" si="502"/>
        <v>89.927399291949769</v>
      </c>
      <c r="F1630" s="12">
        <f t="shared" si="503"/>
        <v>0.70525282268144029</v>
      </c>
      <c r="G1630" s="1">
        <v>1</v>
      </c>
      <c r="H1630" s="7" t="s">
        <v>39</v>
      </c>
      <c r="I1630" s="7"/>
      <c r="J1630" s="79"/>
      <c r="K1630" s="79"/>
      <c r="L1630" s="7"/>
    </row>
    <row r="1631" spans="1:12" x14ac:dyDescent="0.25">
      <c r="A1631">
        <f t="shared" si="500"/>
        <v>6</v>
      </c>
      <c r="B1631" s="74">
        <v>1620</v>
      </c>
      <c r="C1631" s="5">
        <v>45094</v>
      </c>
      <c r="D1631" s="12">
        <f t="shared" si="501"/>
        <v>76.336064516573074</v>
      </c>
      <c r="E1631" s="12">
        <f t="shared" si="502"/>
        <v>89.931484256574763</v>
      </c>
      <c r="F1631" s="12">
        <f t="shared" si="503"/>
        <v>0.70527573098720053</v>
      </c>
      <c r="G1631" s="1">
        <v>1</v>
      </c>
      <c r="H1631" s="7" t="s">
        <v>39</v>
      </c>
      <c r="I1631" s="7"/>
      <c r="J1631" s="79"/>
      <c r="K1631" s="79"/>
      <c r="L1631" s="7"/>
    </row>
    <row r="1632" spans="1:12" x14ac:dyDescent="0.25">
      <c r="A1632">
        <f t="shared" si="500"/>
        <v>7</v>
      </c>
      <c r="B1632" s="74">
        <v>1621</v>
      </c>
      <c r="C1632" s="5">
        <v>45095</v>
      </c>
      <c r="D1632" s="12">
        <f t="shared" si="501"/>
        <v>76.338872353749508</v>
      </c>
      <c r="E1632" s="12">
        <f t="shared" si="502"/>
        <v>89.935566700394531</v>
      </c>
      <c r="F1632" s="12">
        <f t="shared" si="503"/>
        <v>0.70529862515639352</v>
      </c>
      <c r="G1632" s="1">
        <v>1</v>
      </c>
      <c r="H1632" s="7" t="s">
        <v>39</v>
      </c>
      <c r="I1632" s="7"/>
      <c r="J1632" s="79"/>
      <c r="K1632" s="79"/>
      <c r="L1632" s="7"/>
    </row>
    <row r="1633" spans="1:12" x14ac:dyDescent="0.25">
      <c r="A1633">
        <f t="shared" si="500"/>
        <v>1</v>
      </c>
      <c r="B1633" s="74">
        <v>1622</v>
      </c>
      <c r="C1633" s="5">
        <v>45096</v>
      </c>
      <c r="D1633" s="12">
        <f t="shared" si="501"/>
        <v>76.341678459296347</v>
      </c>
      <c r="E1633" s="12">
        <f t="shared" si="502"/>
        <v>89.939646626518297</v>
      </c>
      <c r="F1633" s="12">
        <f t="shared" si="503"/>
        <v>0.70532150520645587</v>
      </c>
      <c r="G1633" s="1">
        <v>1</v>
      </c>
      <c r="H1633" s="7" t="s">
        <v>39</v>
      </c>
      <c r="I1633" s="7"/>
      <c r="J1633" s="79"/>
      <c r="K1633" s="79"/>
      <c r="L1633" s="7"/>
    </row>
    <row r="1634" spans="1:12" x14ac:dyDescent="0.25">
      <c r="A1634">
        <f t="shared" si="500"/>
        <v>2</v>
      </c>
      <c r="B1634" s="74">
        <v>1623</v>
      </c>
      <c r="C1634" s="5">
        <v>45097</v>
      </c>
      <c r="D1634" s="12">
        <f t="shared" si="501"/>
        <v>76.344482835348145</v>
      </c>
      <c r="E1634" s="12">
        <f t="shared" si="502"/>
        <v>89.943724038049524</v>
      </c>
      <c r="F1634" s="12">
        <f t="shared" si="503"/>
        <v>0.70534437115479132</v>
      </c>
      <c r="G1634" s="1">
        <v>1</v>
      </c>
      <c r="H1634" s="7" t="s">
        <v>39</v>
      </c>
      <c r="I1634" s="7"/>
      <c r="J1634" s="79"/>
      <c r="K1634" s="79"/>
      <c r="L1634" s="7"/>
    </row>
    <row r="1635" spans="1:12" x14ac:dyDescent="0.25">
      <c r="A1635">
        <f t="shared" si="500"/>
        <v>3</v>
      </c>
      <c r="B1635" s="74">
        <v>1624</v>
      </c>
      <c r="C1635" s="5">
        <v>45098</v>
      </c>
      <c r="D1635" s="12">
        <f t="shared" si="501"/>
        <v>76.347285484035453</v>
      </c>
      <c r="E1635" s="12">
        <f t="shared" si="502"/>
        <v>89.947798938085967</v>
      </c>
      <c r="F1635" s="12">
        <f t="shared" si="503"/>
        <v>0.70536722301877219</v>
      </c>
      <c r="G1635" s="1">
        <v>1</v>
      </c>
      <c r="H1635" s="7" t="s">
        <v>39</v>
      </c>
      <c r="I1635" s="7"/>
      <c r="J1635" s="79"/>
      <c r="K1635" s="79"/>
      <c r="L1635" s="7"/>
    </row>
    <row r="1636" spans="1:12" x14ac:dyDescent="0.25">
      <c r="A1636">
        <f t="shared" si="500"/>
        <v>4</v>
      </c>
      <c r="B1636" s="74">
        <v>1625</v>
      </c>
      <c r="C1636" s="5">
        <v>45099</v>
      </c>
      <c r="D1636" s="12">
        <f t="shared" si="501"/>
        <v>76.350086407484937</v>
      </c>
      <c r="E1636" s="12">
        <f t="shared" si="502"/>
        <v>89.951871329719637</v>
      </c>
      <c r="F1636" s="12">
        <f t="shared" si="503"/>
        <v>0.70539006081573841</v>
      </c>
      <c r="G1636" s="1">
        <v>1</v>
      </c>
      <c r="H1636" s="7" t="s">
        <v>39</v>
      </c>
      <c r="I1636" s="7"/>
      <c r="J1636" s="79"/>
      <c r="K1636" s="79"/>
      <c r="L1636" s="7"/>
    </row>
    <row r="1637" spans="1:12" x14ac:dyDescent="0.25">
      <c r="A1637">
        <f t="shared" si="500"/>
        <v>5</v>
      </c>
      <c r="B1637" s="74">
        <v>1626</v>
      </c>
      <c r="C1637" s="5">
        <v>45100</v>
      </c>
      <c r="D1637" s="12">
        <f t="shared" si="501"/>
        <v>76.352885607819303</v>
      </c>
      <c r="E1637" s="12">
        <f t="shared" si="502"/>
        <v>89.955941216036862</v>
      </c>
      <c r="F1637" s="12">
        <f t="shared" si="503"/>
        <v>0.70541288456299767</v>
      </c>
      <c r="G1637" s="1">
        <v>1</v>
      </c>
      <c r="H1637" s="7" t="s">
        <v>39</v>
      </c>
      <c r="I1637" s="7"/>
      <c r="J1637" s="79"/>
      <c r="K1637" s="79"/>
      <c r="L1637" s="7"/>
    </row>
    <row r="1638" spans="1:12" x14ac:dyDescent="0.25">
      <c r="A1638">
        <f t="shared" si="500"/>
        <v>6</v>
      </c>
      <c r="B1638" s="74">
        <v>1627</v>
      </c>
      <c r="C1638" s="5">
        <v>45101</v>
      </c>
      <c r="D1638" s="12">
        <f t="shared" si="501"/>
        <v>76.355683087157345</v>
      </c>
      <c r="E1638" s="12">
        <f t="shared" si="502"/>
        <v>89.960008600118272</v>
      </c>
      <c r="F1638" s="12">
        <f t="shared" si="503"/>
        <v>0.70543569427782638</v>
      </c>
      <c r="G1638" s="1">
        <v>1</v>
      </c>
      <c r="H1638" s="7" t="s">
        <v>39</v>
      </c>
      <c r="I1638" s="7"/>
      <c r="J1638" s="79"/>
      <c r="K1638" s="79"/>
      <c r="L1638" s="7"/>
    </row>
    <row r="1639" spans="1:12" x14ac:dyDescent="0.25">
      <c r="A1639">
        <f t="shared" si="500"/>
        <v>7</v>
      </c>
      <c r="B1639" s="74">
        <v>1628</v>
      </c>
      <c r="C1639" s="5">
        <v>45102</v>
      </c>
      <c r="D1639" s="12">
        <f t="shared" si="501"/>
        <v>76.358478847613952</v>
      </c>
      <c r="E1639" s="12">
        <f t="shared" si="502"/>
        <v>89.964073485038767</v>
      </c>
      <c r="F1639" s="12">
        <f t="shared" si="503"/>
        <v>0.70545848997746818</v>
      </c>
      <c r="G1639" s="1">
        <v>1</v>
      </c>
      <c r="H1639" s="7" t="s">
        <v>39</v>
      </c>
      <c r="I1639" s="7"/>
      <c r="J1639" s="79"/>
      <c r="K1639" s="79"/>
      <c r="L1639" s="7"/>
    </row>
    <row r="1640" spans="1:12" x14ac:dyDescent="0.25">
      <c r="A1640">
        <f t="shared" si="500"/>
        <v>1</v>
      </c>
      <c r="B1640" s="74">
        <v>1629</v>
      </c>
      <c r="C1640" s="5">
        <v>45103</v>
      </c>
      <c r="D1640" s="12">
        <f t="shared" si="501"/>
        <v>76.36127289130016</v>
      </c>
      <c r="E1640" s="12">
        <f t="shared" si="502"/>
        <v>89.968135873867681</v>
      </c>
      <c r="F1640" s="12">
        <f t="shared" si="503"/>
        <v>0.70548127167913588</v>
      </c>
      <c r="G1640" s="1">
        <v>1</v>
      </c>
      <c r="H1640" s="7" t="s">
        <v>39</v>
      </c>
      <c r="I1640" s="7"/>
      <c r="J1640" s="79"/>
      <c r="K1640" s="79"/>
      <c r="L1640" s="7"/>
    </row>
    <row r="1641" spans="1:12" x14ac:dyDescent="0.25">
      <c r="A1641">
        <f t="shared" si="500"/>
        <v>2</v>
      </c>
      <c r="B1641" s="74">
        <v>1630</v>
      </c>
      <c r="C1641" s="5">
        <v>45104</v>
      </c>
      <c r="D1641" s="12">
        <f t="shared" si="501"/>
        <v>76.364065220323056</v>
      </c>
      <c r="E1641" s="12">
        <f t="shared" si="502"/>
        <v>89.972195769668616</v>
      </c>
      <c r="F1641" s="12">
        <f t="shared" si="503"/>
        <v>0.70550403940001005</v>
      </c>
      <c r="G1641" s="1">
        <v>1</v>
      </c>
      <c r="H1641" s="7" t="s">
        <v>39</v>
      </c>
      <c r="I1641" s="7"/>
      <c r="J1641" s="79"/>
      <c r="K1641" s="79"/>
      <c r="L1641" s="7"/>
    </row>
    <row r="1642" spans="1:12" x14ac:dyDescent="0.25">
      <c r="A1642">
        <f t="shared" si="500"/>
        <v>3</v>
      </c>
      <c r="B1642" s="74">
        <v>1631</v>
      </c>
      <c r="C1642" s="5">
        <v>45105</v>
      </c>
      <c r="D1642" s="12">
        <f t="shared" si="501"/>
        <v>76.366855836785874</v>
      </c>
      <c r="E1642" s="12">
        <f t="shared" si="502"/>
        <v>89.976253175499579</v>
      </c>
      <c r="F1642" s="12">
        <f t="shared" si="503"/>
        <v>0.70552679315723954</v>
      </c>
      <c r="G1642" s="1">
        <v>1</v>
      </c>
      <c r="H1642" s="7" t="s">
        <v>39</v>
      </c>
      <c r="I1642" s="7"/>
      <c r="J1642" s="79"/>
      <c r="K1642" s="79"/>
      <c r="L1642" s="7"/>
    </row>
    <row r="1643" spans="1:12" x14ac:dyDescent="0.25">
      <c r="A1643">
        <f t="shared" si="500"/>
        <v>4</v>
      </c>
      <c r="B1643" s="74">
        <v>1632</v>
      </c>
      <c r="C1643" s="5">
        <v>45106</v>
      </c>
      <c r="D1643" s="12">
        <f t="shared" si="501"/>
        <v>76.369644742787983</v>
      </c>
      <c r="E1643" s="12">
        <f t="shared" si="502"/>
        <v>89.980308094412919</v>
      </c>
      <c r="F1643" s="12">
        <f t="shared" si="503"/>
        <v>0.70554953296794232</v>
      </c>
      <c r="G1643" s="1">
        <v>1</v>
      </c>
      <c r="H1643" s="7" t="s">
        <v>39</v>
      </c>
      <c r="I1643" s="7"/>
      <c r="J1643" s="79"/>
      <c r="K1643" s="79"/>
      <c r="L1643" s="7"/>
    </row>
    <row r="1644" spans="1:12" x14ac:dyDescent="0.25">
      <c r="A1644">
        <f t="shared" si="500"/>
        <v>5</v>
      </c>
      <c r="B1644" s="74">
        <v>1633</v>
      </c>
      <c r="C1644" s="5">
        <v>45107</v>
      </c>
      <c r="D1644" s="12">
        <f t="shared" si="501"/>
        <v>76.372431940424917</v>
      </c>
      <c r="E1644" s="12">
        <f t="shared" si="502"/>
        <v>89.984360529455401</v>
      </c>
      <c r="F1644" s="12">
        <f t="shared" si="503"/>
        <v>0.70557225884920427</v>
      </c>
      <c r="G1644" s="1">
        <v>1</v>
      </c>
      <c r="H1644" s="7" t="s">
        <v>39</v>
      </c>
      <c r="I1644" s="7"/>
      <c r="J1644" s="79"/>
      <c r="K1644" s="79"/>
      <c r="L1644" s="7"/>
    </row>
    <row r="1645" spans="1:12" x14ac:dyDescent="0.25">
      <c r="A1645">
        <f t="shared" si="500"/>
        <v>6</v>
      </c>
      <c r="B1645" s="74">
        <v>1634</v>
      </c>
      <c r="C1645" s="5">
        <v>45108</v>
      </c>
      <c r="D1645" s="12">
        <f t="shared" si="501"/>
        <v>76.375217431788315</v>
      </c>
      <c r="E1645" s="12">
        <f t="shared" si="502"/>
        <v>89.988410483668204</v>
      </c>
      <c r="F1645" s="12">
        <f t="shared" si="503"/>
        <v>0.70559497081808009</v>
      </c>
      <c r="G1645" s="1">
        <v>1</v>
      </c>
      <c r="H1645" s="7" t="s">
        <v>39</v>
      </c>
      <c r="I1645" s="7"/>
      <c r="J1645" s="79"/>
      <c r="K1645" s="79"/>
      <c r="L1645" s="7"/>
    </row>
    <row r="1646" spans="1:12" x14ac:dyDescent="0.25">
      <c r="A1646">
        <f t="shared" si="500"/>
        <v>7</v>
      </c>
      <c r="B1646" s="74">
        <v>1635</v>
      </c>
      <c r="C1646" s="5">
        <v>45109</v>
      </c>
      <c r="D1646" s="12">
        <f t="shared" si="501"/>
        <v>76.378001218965991</v>
      </c>
      <c r="E1646" s="12">
        <f t="shared" si="502"/>
        <v>89.992457960086909</v>
      </c>
      <c r="F1646" s="12">
        <f t="shared" si="503"/>
        <v>0.70561766889159316</v>
      </c>
      <c r="G1646" s="1">
        <v>1</v>
      </c>
      <c r="H1646" s="7" t="s">
        <v>39</v>
      </c>
      <c r="I1646" s="7"/>
      <c r="J1646" s="79"/>
      <c r="K1646" s="79"/>
      <c r="L1646" s="7"/>
    </row>
    <row r="1647" spans="1:12" x14ac:dyDescent="0.25">
      <c r="A1647">
        <f t="shared" si="500"/>
        <v>1</v>
      </c>
      <c r="B1647" s="74">
        <v>1636</v>
      </c>
      <c r="C1647" s="5">
        <v>45110</v>
      </c>
      <c r="D1647" s="12">
        <f t="shared" si="501"/>
        <v>76.380783304041955</v>
      </c>
      <c r="E1647" s="12">
        <f t="shared" si="502"/>
        <v>89.996502961741498</v>
      </c>
      <c r="F1647" s="12">
        <f t="shared" si="503"/>
        <v>0.70564035308673589</v>
      </c>
      <c r="G1647" s="1">
        <v>1</v>
      </c>
      <c r="H1647" s="7" t="s">
        <v>39</v>
      </c>
      <c r="I1647" s="7"/>
      <c r="J1647" s="79"/>
      <c r="K1647" s="79"/>
      <c r="L1647" s="7"/>
    </row>
    <row r="1648" spans="1:12" x14ac:dyDescent="0.25">
      <c r="A1648">
        <f t="shared" si="500"/>
        <v>2</v>
      </c>
      <c r="B1648" s="74">
        <v>1637</v>
      </c>
      <c r="C1648" s="5">
        <v>45111</v>
      </c>
      <c r="D1648" s="12">
        <f t="shared" si="501"/>
        <v>76.383563689096405</v>
      </c>
      <c r="E1648" s="12">
        <f t="shared" si="502"/>
        <v>90.000545491656482</v>
      </c>
      <c r="F1648" s="12">
        <f t="shared" si="503"/>
        <v>0.70566302342046905</v>
      </c>
      <c r="G1648" s="1">
        <v>1</v>
      </c>
      <c r="H1648" s="7" t="s">
        <v>39</v>
      </c>
      <c r="I1648" s="7"/>
      <c r="J1648" s="79"/>
      <c r="K1648" s="79"/>
      <c r="L1648" s="7"/>
    </row>
    <row r="1649" spans="1:12" x14ac:dyDescent="0.25">
      <c r="A1649">
        <f t="shared" si="500"/>
        <v>3</v>
      </c>
      <c r="B1649" s="74">
        <v>1638</v>
      </c>
      <c r="C1649" s="5">
        <v>45112</v>
      </c>
      <c r="D1649" s="12">
        <f t="shared" si="501"/>
        <v>76.386342376205661</v>
      </c>
      <c r="E1649" s="12">
        <f t="shared" si="502"/>
        <v>90.004585552850727</v>
      </c>
      <c r="F1649" s="12">
        <f t="shared" si="503"/>
        <v>0.70568567990972286</v>
      </c>
      <c r="G1649" s="1">
        <v>1</v>
      </c>
      <c r="H1649" s="7" t="s">
        <v>39</v>
      </c>
      <c r="I1649" s="7"/>
      <c r="J1649" s="79"/>
      <c r="K1649" s="79"/>
      <c r="L1649" s="7"/>
    </row>
    <row r="1650" spans="1:12" x14ac:dyDescent="0.25">
      <c r="A1650">
        <f t="shared" si="500"/>
        <v>4</v>
      </c>
      <c r="B1650" s="74">
        <v>1639</v>
      </c>
      <c r="C1650" s="5">
        <v>45113</v>
      </c>
      <c r="D1650" s="12">
        <f t="shared" si="501"/>
        <v>76.389119367442305</v>
      </c>
      <c r="E1650" s="12">
        <f t="shared" si="502"/>
        <v>90.008623148337676</v>
      </c>
      <c r="F1650" s="12">
        <f t="shared" si="503"/>
        <v>0.70570832257139604</v>
      </c>
      <c r="G1650" s="1">
        <v>1</v>
      </c>
      <c r="H1650" s="7" t="s">
        <v>39</v>
      </c>
      <c r="I1650" s="7"/>
      <c r="J1650" s="79"/>
      <c r="K1650" s="79"/>
      <c r="L1650" s="7"/>
    </row>
    <row r="1651" spans="1:12" x14ac:dyDescent="0.25">
      <c r="A1651">
        <f t="shared" si="500"/>
        <v>5</v>
      </c>
      <c r="B1651" s="74">
        <v>1640</v>
      </c>
      <c r="C1651" s="5">
        <v>45114</v>
      </c>
      <c r="D1651" s="12">
        <f t="shared" si="501"/>
        <v>76.391894664875082</v>
      </c>
      <c r="E1651" s="12">
        <f t="shared" si="502"/>
        <v>90.012658281125169</v>
      </c>
      <c r="F1651" s="12">
        <f t="shared" si="503"/>
        <v>0.70573095142235687</v>
      </c>
      <c r="G1651" s="1">
        <v>1</v>
      </c>
      <c r="H1651" s="7" t="s">
        <v>39</v>
      </c>
      <c r="I1651" s="7"/>
      <c r="J1651" s="79"/>
      <c r="K1651" s="79"/>
      <c r="L1651" s="7"/>
    </row>
    <row r="1652" spans="1:12" x14ac:dyDescent="0.25">
      <c r="A1652">
        <f t="shared" si="500"/>
        <v>6</v>
      </c>
      <c r="B1652" s="74">
        <v>1641</v>
      </c>
      <c r="C1652" s="5">
        <v>45115</v>
      </c>
      <c r="D1652" s="12">
        <f t="shared" si="501"/>
        <v>76.394668270569014</v>
      </c>
      <c r="E1652" s="12">
        <f t="shared" si="502"/>
        <v>90.016690954215605</v>
      </c>
      <c r="F1652" s="12">
        <f t="shared" si="503"/>
        <v>0.70575356647944232</v>
      </c>
      <c r="G1652" s="1">
        <v>1</v>
      </c>
      <c r="H1652" s="7" t="s">
        <v>39</v>
      </c>
      <c r="I1652" s="7"/>
      <c r="J1652" s="79"/>
      <c r="K1652" s="79"/>
      <c r="L1652" s="7"/>
    </row>
    <row r="1653" spans="1:12" x14ac:dyDescent="0.25">
      <c r="A1653">
        <f t="shared" si="500"/>
        <v>7</v>
      </c>
      <c r="B1653" s="74">
        <v>1642</v>
      </c>
      <c r="C1653" s="5">
        <v>45116</v>
      </c>
      <c r="D1653" s="12">
        <f t="shared" si="501"/>
        <v>76.3974401865853</v>
      </c>
      <c r="E1653" s="12">
        <f t="shared" si="502"/>
        <v>90.020721170605853</v>
      </c>
      <c r="F1653" s="12">
        <f t="shared" si="503"/>
        <v>0.70577616775945906</v>
      </c>
      <c r="G1653" s="1">
        <v>1</v>
      </c>
      <c r="H1653" s="7" t="s">
        <v>39</v>
      </c>
      <c r="I1653" s="7"/>
      <c r="J1653" s="79"/>
      <c r="K1653" s="79"/>
      <c r="L1653" s="7"/>
    </row>
    <row r="1654" spans="1:12" x14ac:dyDescent="0.25">
      <c r="A1654">
        <f t="shared" si="500"/>
        <v>1</v>
      </c>
      <c r="B1654" s="74">
        <v>1643</v>
      </c>
      <c r="C1654" s="5">
        <v>45117</v>
      </c>
      <c r="D1654" s="12">
        <f t="shared" si="501"/>
        <v>76.400210414981373</v>
      </c>
      <c r="E1654" s="12">
        <f t="shared" si="502"/>
        <v>90.024748933287341</v>
      </c>
      <c r="F1654" s="12">
        <f t="shared" si="503"/>
        <v>0.70579875527918268</v>
      </c>
      <c r="G1654" s="1">
        <v>1</v>
      </c>
      <c r="H1654" s="7" t="s">
        <v>39</v>
      </c>
      <c r="I1654" s="7"/>
      <c r="J1654" s="79"/>
      <c r="K1654" s="79"/>
      <c r="L1654" s="7"/>
    </row>
    <row r="1655" spans="1:12" x14ac:dyDescent="0.25">
      <c r="A1655">
        <f t="shared" si="500"/>
        <v>2</v>
      </c>
      <c r="B1655" s="74">
        <v>1644</v>
      </c>
      <c r="C1655" s="5">
        <v>45118</v>
      </c>
      <c r="D1655" s="12">
        <f t="shared" si="501"/>
        <v>76.40297895781093</v>
      </c>
      <c r="E1655" s="12">
        <f t="shared" si="502"/>
        <v>90.028774245246041</v>
      </c>
      <c r="F1655" s="12">
        <f t="shared" si="503"/>
        <v>0.70582132905535822</v>
      </c>
      <c r="G1655" s="1">
        <v>1</v>
      </c>
      <c r="H1655" s="7" t="s">
        <v>39</v>
      </c>
      <c r="I1655" s="7"/>
      <c r="J1655" s="79"/>
      <c r="K1655" s="79"/>
      <c r="L1655" s="7"/>
    </row>
    <row r="1656" spans="1:12" x14ac:dyDescent="0.25">
      <c r="A1656">
        <f t="shared" si="500"/>
        <v>3</v>
      </c>
      <c r="B1656" s="74">
        <v>1645</v>
      </c>
      <c r="C1656" s="5">
        <v>45119</v>
      </c>
      <c r="D1656" s="12">
        <f t="shared" si="501"/>
        <v>76.405745817123915</v>
      </c>
      <c r="E1656" s="12">
        <f t="shared" si="502"/>
        <v>90.032797109462422</v>
      </c>
      <c r="F1656" s="12">
        <f t="shared" si="503"/>
        <v>0.70584388910470042</v>
      </c>
      <c r="G1656" s="1">
        <v>1</v>
      </c>
      <c r="H1656" s="7" t="s">
        <v>39</v>
      </c>
      <c r="I1656" s="7"/>
      <c r="J1656" s="79"/>
      <c r="K1656" s="79"/>
      <c r="L1656" s="7"/>
    </row>
    <row r="1657" spans="1:12" x14ac:dyDescent="0.25">
      <c r="A1657">
        <f t="shared" si="500"/>
        <v>4</v>
      </c>
      <c r="B1657" s="74">
        <v>1646</v>
      </c>
      <c r="C1657" s="5">
        <v>45120</v>
      </c>
      <c r="D1657" s="12">
        <f t="shared" si="501"/>
        <v>76.408510994966548</v>
      </c>
      <c r="E1657" s="12">
        <f t="shared" si="502"/>
        <v>90.036817528911598</v>
      </c>
      <c r="F1657" s="12">
        <f t="shared" si="503"/>
        <v>0.70586643544389327</v>
      </c>
      <c r="G1657" s="1">
        <v>1</v>
      </c>
      <c r="H1657" s="7" t="s">
        <v>39</v>
      </c>
      <c r="I1657" s="7"/>
      <c r="J1657" s="79"/>
      <c r="K1657" s="79"/>
      <c r="L1657" s="7"/>
    </row>
    <row r="1658" spans="1:12" x14ac:dyDescent="0.25">
      <c r="A1658">
        <f t="shared" si="500"/>
        <v>5</v>
      </c>
      <c r="B1658" s="74">
        <v>1647</v>
      </c>
      <c r="C1658" s="5">
        <v>45121</v>
      </c>
      <c r="D1658" s="12">
        <f t="shared" si="501"/>
        <v>76.411274493381285</v>
      </c>
      <c r="E1658" s="12">
        <f t="shared" si="502"/>
        <v>90.040835506563184</v>
      </c>
      <c r="F1658" s="12">
        <f t="shared" si="503"/>
        <v>0.70588896808959045</v>
      </c>
      <c r="G1658" s="1">
        <v>1</v>
      </c>
      <c r="H1658" s="7" t="s">
        <v>39</v>
      </c>
      <c r="I1658" s="7"/>
      <c r="J1658" s="79"/>
      <c r="K1658" s="79"/>
      <c r="L1658" s="7"/>
    </row>
    <row r="1659" spans="1:12" x14ac:dyDescent="0.25">
      <c r="A1659">
        <f t="shared" si="500"/>
        <v>6</v>
      </c>
      <c r="B1659" s="74">
        <v>1648</v>
      </c>
      <c r="C1659" s="5">
        <v>45122</v>
      </c>
      <c r="D1659" s="12">
        <f t="shared" si="501"/>
        <v>76.4140363144069</v>
      </c>
      <c r="E1659" s="12">
        <f t="shared" si="502"/>
        <v>90.044851045381478</v>
      </c>
      <c r="F1659" s="12">
        <f t="shared" si="503"/>
        <v>0.70591148705841533</v>
      </c>
      <c r="G1659" s="1">
        <v>1</v>
      </c>
      <c r="H1659" s="7" t="s">
        <v>39</v>
      </c>
      <c r="I1659" s="7"/>
      <c r="J1659" s="79"/>
      <c r="K1659" s="79"/>
      <c r="L1659" s="7"/>
    </row>
    <row r="1660" spans="1:12" x14ac:dyDescent="0.25">
      <c r="A1660">
        <f t="shared" si="500"/>
        <v>7</v>
      </c>
      <c r="B1660" s="74">
        <v>1649</v>
      </c>
      <c r="C1660" s="5">
        <v>45123</v>
      </c>
      <c r="D1660" s="12">
        <f t="shared" si="501"/>
        <v>76.41679646007843</v>
      </c>
      <c r="E1660" s="12">
        <f t="shared" si="502"/>
        <v>90.048864148325279</v>
      </c>
      <c r="F1660" s="12">
        <f t="shared" si="503"/>
        <v>0.70593399236696119</v>
      </c>
      <c r="G1660" s="1">
        <v>1</v>
      </c>
      <c r="H1660" s="7" t="s">
        <v>39</v>
      </c>
      <c r="I1660" s="7"/>
      <c r="J1660" s="79"/>
      <c r="K1660" s="79"/>
      <c r="L1660" s="7"/>
    </row>
    <row r="1661" spans="1:12" x14ac:dyDescent="0.25">
      <c r="A1661">
        <f t="shared" si="500"/>
        <v>1</v>
      </c>
      <c r="B1661" s="74">
        <v>1650</v>
      </c>
      <c r="C1661" s="5">
        <v>45124</v>
      </c>
      <c r="D1661" s="12">
        <f t="shared" si="501"/>
        <v>76.419554932427246</v>
      </c>
      <c r="E1661" s="12">
        <f t="shared" si="502"/>
        <v>90.052874818348087</v>
      </c>
      <c r="F1661" s="12">
        <f t="shared" si="503"/>
        <v>0.70595648403179068</v>
      </c>
      <c r="G1661" s="1">
        <v>1</v>
      </c>
      <c r="H1661" s="7" t="s">
        <v>39</v>
      </c>
      <c r="I1661" s="7"/>
      <c r="J1661" s="79"/>
      <c r="K1661" s="79"/>
      <c r="L1661" s="7"/>
    </row>
    <row r="1662" spans="1:12" x14ac:dyDescent="0.25">
      <c r="A1662">
        <f t="shared" si="500"/>
        <v>2</v>
      </c>
      <c r="B1662" s="74">
        <v>1651</v>
      </c>
      <c r="C1662" s="5">
        <v>45125</v>
      </c>
      <c r="D1662" s="12">
        <f t="shared" si="501"/>
        <v>76.422311733480967</v>
      </c>
      <c r="E1662" s="12">
        <f t="shared" si="502"/>
        <v>90.056883058398</v>
      </c>
      <c r="F1662" s="12">
        <f t="shared" si="503"/>
        <v>0.70597896206943678</v>
      </c>
      <c r="G1662" s="1">
        <v>1</v>
      </c>
      <c r="H1662" s="7" t="s">
        <v>39</v>
      </c>
      <c r="I1662" s="7"/>
      <c r="J1662" s="79"/>
      <c r="K1662" s="79"/>
      <c r="L1662" s="7"/>
    </row>
    <row r="1663" spans="1:12" x14ac:dyDescent="0.25">
      <c r="A1663">
        <f t="shared" si="500"/>
        <v>3</v>
      </c>
      <c r="B1663" s="74">
        <v>1652</v>
      </c>
      <c r="C1663" s="5">
        <v>45126</v>
      </c>
      <c r="D1663" s="12">
        <f t="shared" si="501"/>
        <v>76.425066865263602</v>
      </c>
      <c r="E1663" s="12">
        <f t="shared" si="502"/>
        <v>90.060888871417745</v>
      </c>
      <c r="F1663" s="12">
        <f t="shared" si="503"/>
        <v>0.7060014264964023</v>
      </c>
      <c r="G1663" s="1">
        <v>1</v>
      </c>
      <c r="H1663" s="7" t="s">
        <v>39</v>
      </c>
      <c r="I1663" s="7"/>
      <c r="J1663" s="79"/>
      <c r="K1663" s="79"/>
      <c r="L1663" s="7"/>
    </row>
    <row r="1664" spans="1:12" x14ac:dyDescent="0.25">
      <c r="A1664">
        <f t="shared" si="500"/>
        <v>4</v>
      </c>
      <c r="B1664" s="74">
        <v>1653</v>
      </c>
      <c r="C1664" s="5">
        <v>45127</v>
      </c>
      <c r="D1664" s="12">
        <f t="shared" si="501"/>
        <v>76.427820329795438</v>
      </c>
      <c r="E1664" s="12">
        <f t="shared" si="502"/>
        <v>90.064892260344763</v>
      </c>
      <c r="F1664" s="12">
        <f t="shared" si="503"/>
        <v>0.70602387732916005</v>
      </c>
      <c r="G1664" s="1">
        <v>1</v>
      </c>
      <c r="H1664" s="7" t="s">
        <v>39</v>
      </c>
      <c r="I1664" s="7"/>
      <c r="J1664" s="79"/>
      <c r="K1664" s="79"/>
      <c r="L1664" s="7"/>
    </row>
    <row r="1665" spans="1:12" x14ac:dyDescent="0.25">
      <c r="A1665">
        <f t="shared" si="500"/>
        <v>5</v>
      </c>
      <c r="B1665" s="74">
        <v>1654</v>
      </c>
      <c r="C1665" s="5">
        <v>45128</v>
      </c>
      <c r="D1665" s="12">
        <f t="shared" si="501"/>
        <v>76.430572129093093</v>
      </c>
      <c r="E1665" s="12">
        <f t="shared" si="502"/>
        <v>90.068893228111108</v>
      </c>
      <c r="F1665" s="12">
        <f t="shared" si="503"/>
        <v>0.7060463145841529</v>
      </c>
      <c r="G1665" s="1">
        <v>1</v>
      </c>
      <c r="H1665" s="7" t="s">
        <v>39</v>
      </c>
      <c r="I1665" s="7"/>
      <c r="J1665" s="79"/>
      <c r="K1665" s="79"/>
      <c r="L1665" s="7"/>
    </row>
    <row r="1666" spans="1:12" x14ac:dyDescent="0.25">
      <c r="A1666">
        <f t="shared" si="500"/>
        <v>6</v>
      </c>
      <c r="B1666" s="74">
        <v>1655</v>
      </c>
      <c r="C1666" s="5">
        <v>45129</v>
      </c>
      <c r="D1666" s="12">
        <f t="shared" si="501"/>
        <v>76.433322265169579</v>
      </c>
      <c r="E1666" s="12">
        <f t="shared" si="502"/>
        <v>90.07289177764352</v>
      </c>
      <c r="F1666" s="12">
        <f t="shared" si="503"/>
        <v>0.70606873827779415</v>
      </c>
      <c r="G1666" s="1">
        <v>1</v>
      </c>
      <c r="H1666" s="7" t="s">
        <v>39</v>
      </c>
      <c r="I1666" s="7"/>
      <c r="J1666" s="79"/>
      <c r="K1666" s="79"/>
      <c r="L1666" s="7"/>
    </row>
    <row r="1667" spans="1:12" x14ac:dyDescent="0.25">
      <c r="A1667">
        <f t="shared" si="500"/>
        <v>7</v>
      </c>
      <c r="B1667" s="74">
        <v>1656</v>
      </c>
      <c r="C1667" s="5">
        <v>45130</v>
      </c>
      <c r="D1667" s="12">
        <f t="shared" si="501"/>
        <v>76.436070740034182</v>
      </c>
      <c r="E1667" s="12">
        <f t="shared" si="502"/>
        <v>90.076887911863494</v>
      </c>
      <c r="F1667" s="12">
        <f t="shared" si="503"/>
        <v>0.70609114842646714</v>
      </c>
      <c r="G1667" s="1">
        <v>1</v>
      </c>
      <c r="H1667" s="7" t="s">
        <v>39</v>
      </c>
      <c r="I1667" s="7"/>
      <c r="J1667" s="79"/>
      <c r="K1667" s="79"/>
      <c r="L1667" s="7"/>
    </row>
    <row r="1668" spans="1:12" x14ac:dyDescent="0.25">
      <c r="A1668">
        <f t="shared" si="500"/>
        <v>1</v>
      </c>
      <c r="B1668" s="74">
        <v>1657</v>
      </c>
      <c r="C1668" s="5">
        <v>45131</v>
      </c>
      <c r="D1668" s="12">
        <f t="shared" si="501"/>
        <v>76.438817555692594</v>
      </c>
      <c r="E1668" s="12">
        <f t="shared" si="502"/>
        <v>90.08088163368717</v>
      </c>
      <c r="F1668" s="12">
        <f t="shared" si="503"/>
        <v>0.70611354504652546</v>
      </c>
      <c r="G1668" s="1">
        <v>1</v>
      </c>
      <c r="H1668" s="7" t="s">
        <v>39</v>
      </c>
      <c r="I1668" s="7"/>
      <c r="J1668" s="79"/>
      <c r="K1668" s="79"/>
      <c r="L1668" s="7"/>
    </row>
    <row r="1669" spans="1:12" x14ac:dyDescent="0.25">
      <c r="A1669">
        <f t="shared" si="500"/>
        <v>2</v>
      </c>
      <c r="B1669" s="74">
        <v>1658</v>
      </c>
      <c r="C1669" s="5">
        <v>45132</v>
      </c>
      <c r="D1669" s="12">
        <f t="shared" si="501"/>
        <v>76.441562714146912</v>
      </c>
      <c r="E1669" s="12">
        <f t="shared" si="502"/>
        <v>90.084872946025428</v>
      </c>
      <c r="F1669" s="12">
        <f t="shared" si="503"/>
        <v>0.70613592815429338</v>
      </c>
      <c r="G1669" s="1">
        <v>1</v>
      </c>
      <c r="H1669" s="7" t="s">
        <v>39</v>
      </c>
      <c r="I1669" s="7"/>
      <c r="J1669" s="79"/>
      <c r="K1669" s="79"/>
      <c r="L1669" s="7"/>
    </row>
    <row r="1670" spans="1:12" x14ac:dyDescent="0.25">
      <c r="A1670">
        <f t="shared" ref="A1670:A1733" si="504">WEEKDAY(C1670,2)</f>
        <v>3</v>
      </c>
      <c r="B1670" s="74">
        <v>1659</v>
      </c>
      <c r="C1670" s="5">
        <v>45133</v>
      </c>
      <c r="D1670" s="12">
        <f t="shared" si="501"/>
        <v>76.444306217395535</v>
      </c>
      <c r="E1670" s="12">
        <f t="shared" si="502"/>
        <v>90.088861851783889</v>
      </c>
      <c r="F1670" s="12">
        <f t="shared" si="503"/>
        <v>0.70615829776606542</v>
      </c>
      <c r="G1670" s="1">
        <v>1</v>
      </c>
      <c r="H1670" s="7" t="s">
        <v>39</v>
      </c>
      <c r="I1670" s="7"/>
      <c r="J1670" s="79"/>
      <c r="K1670" s="79"/>
      <c r="L1670" s="7"/>
    </row>
    <row r="1671" spans="1:12" x14ac:dyDescent="0.25">
      <c r="A1671">
        <f t="shared" si="504"/>
        <v>4</v>
      </c>
      <c r="B1671" s="74">
        <v>1660</v>
      </c>
      <c r="C1671" s="5">
        <v>45134</v>
      </c>
      <c r="D1671" s="12">
        <f t="shared" ref="D1671:D1734" si="505" xml:space="preserve"> 4.5501*LN(B1671) + 42.71</f>
        <v>76.447048067433315</v>
      </c>
      <c r="E1671" s="12">
        <f t="shared" ref="E1671:E1734" si="506" xml:space="preserve"> 6.6156*LN(B1671) + 41.041</f>
        <v>90.092848353862948</v>
      </c>
      <c r="F1671" s="12">
        <f t="shared" ref="F1671:F1734" si="507">0.0371*LN(B1671) + 0.4311</f>
        <v>0.7061806538981068</v>
      </c>
      <c r="G1671" s="1">
        <v>1</v>
      </c>
      <c r="H1671" s="7" t="s">
        <v>39</v>
      </c>
      <c r="I1671" s="7"/>
      <c r="J1671" s="79"/>
      <c r="K1671" s="79"/>
      <c r="L1671" s="7"/>
    </row>
    <row r="1672" spans="1:12" x14ac:dyDescent="0.25">
      <c r="A1672">
        <f t="shared" si="504"/>
        <v>5</v>
      </c>
      <c r="B1672" s="74">
        <v>1661</v>
      </c>
      <c r="C1672" s="5">
        <v>45135</v>
      </c>
      <c r="D1672" s="12">
        <f t="shared" si="505"/>
        <v>76.44978826625146</v>
      </c>
      <c r="E1672" s="12">
        <f t="shared" si="506"/>
        <v>90.09683245515771</v>
      </c>
      <c r="F1672" s="12">
        <f t="shared" si="507"/>
        <v>0.7062029965666532</v>
      </c>
      <c r="G1672" s="1">
        <v>1</v>
      </c>
      <c r="H1672" s="7" t="s">
        <v>39</v>
      </c>
      <c r="I1672" s="7"/>
      <c r="J1672" s="79"/>
      <c r="K1672" s="79"/>
      <c r="L1672" s="7"/>
    </row>
    <row r="1673" spans="1:12" x14ac:dyDescent="0.25">
      <c r="A1673">
        <f t="shared" si="504"/>
        <v>6</v>
      </c>
      <c r="B1673" s="74">
        <v>1662</v>
      </c>
      <c r="C1673" s="5">
        <v>45136</v>
      </c>
      <c r="D1673" s="12">
        <f t="shared" si="505"/>
        <v>76.452526815837587</v>
      </c>
      <c r="E1673" s="12">
        <f t="shared" si="506"/>
        <v>90.10081415855808</v>
      </c>
      <c r="F1673" s="12">
        <f t="shared" si="507"/>
        <v>0.70622532578791108</v>
      </c>
      <c r="G1673" s="1">
        <v>1</v>
      </c>
      <c r="H1673" s="7" t="s">
        <v>39</v>
      </c>
      <c r="I1673" s="7"/>
      <c r="J1673" s="79"/>
      <c r="K1673" s="79"/>
      <c r="L1673" s="7"/>
    </row>
    <row r="1674" spans="1:12" x14ac:dyDescent="0.25">
      <c r="A1674">
        <f t="shared" si="504"/>
        <v>7</v>
      </c>
      <c r="B1674" s="74">
        <v>1663</v>
      </c>
      <c r="C1674" s="5">
        <v>45137</v>
      </c>
      <c r="D1674" s="12">
        <f t="shared" si="505"/>
        <v>76.455263718175729</v>
      </c>
      <c r="E1674" s="12">
        <f t="shared" si="506"/>
        <v>90.104793466948735</v>
      </c>
      <c r="F1674" s="12">
        <f t="shared" si="507"/>
        <v>0.70624764157805764</v>
      </c>
      <c r="G1674" s="1">
        <v>1</v>
      </c>
      <c r="H1674" s="7" t="s">
        <v>39</v>
      </c>
      <c r="I1674" s="7"/>
      <c r="J1674" s="79"/>
      <c r="K1674" s="79"/>
      <c r="L1674" s="7"/>
    </row>
    <row r="1675" spans="1:12" x14ac:dyDescent="0.25">
      <c r="A1675">
        <f t="shared" si="504"/>
        <v>1</v>
      </c>
      <c r="B1675" s="74">
        <v>1664</v>
      </c>
      <c r="C1675" s="5">
        <v>45138</v>
      </c>
      <c r="D1675" s="12">
        <f t="shared" si="505"/>
        <v>76.457998975246397</v>
      </c>
      <c r="E1675" s="12">
        <f t="shared" si="506"/>
        <v>90.108770383209162</v>
      </c>
      <c r="F1675" s="12">
        <f t="shared" si="507"/>
        <v>0.70626994395324083</v>
      </c>
      <c r="G1675" s="1">
        <v>1</v>
      </c>
      <c r="H1675" s="7" t="s">
        <v>39</v>
      </c>
      <c r="I1675" s="7"/>
      <c r="J1675" s="79"/>
      <c r="K1675" s="79"/>
      <c r="L1675" s="7"/>
    </row>
    <row r="1676" spans="1:12" x14ac:dyDescent="0.25">
      <c r="A1676">
        <f t="shared" si="504"/>
        <v>2</v>
      </c>
      <c r="B1676" s="74">
        <v>1665</v>
      </c>
      <c r="C1676" s="5">
        <v>45139</v>
      </c>
      <c r="D1676" s="12">
        <f t="shared" si="505"/>
        <v>76.460732589026406</v>
      </c>
      <c r="E1676" s="12">
        <f t="shared" si="506"/>
        <v>90.11274491021365</v>
      </c>
      <c r="F1676" s="12">
        <f t="shared" si="507"/>
        <v>0.70629223292957954</v>
      </c>
      <c r="G1676" s="1">
        <v>1</v>
      </c>
      <c r="H1676" s="7" t="s">
        <v>39</v>
      </c>
      <c r="I1676" s="7"/>
      <c r="J1676" s="79"/>
      <c r="K1676" s="79"/>
      <c r="L1676" s="7"/>
    </row>
    <row r="1677" spans="1:12" x14ac:dyDescent="0.25">
      <c r="A1677">
        <f t="shared" si="504"/>
        <v>3</v>
      </c>
      <c r="B1677" s="74">
        <v>1666</v>
      </c>
      <c r="C1677" s="5">
        <v>45140</v>
      </c>
      <c r="D1677" s="12">
        <f t="shared" si="505"/>
        <v>76.463464561489161</v>
      </c>
      <c r="E1677" s="12">
        <f t="shared" si="506"/>
        <v>90.11671705083134</v>
      </c>
      <c r="F1677" s="12">
        <f t="shared" si="507"/>
        <v>0.7063145085231638</v>
      </c>
      <c r="G1677" s="1">
        <v>1</v>
      </c>
      <c r="H1677" s="7" t="s">
        <v>39</v>
      </c>
      <c r="I1677" s="7"/>
      <c r="J1677" s="79"/>
      <c r="K1677" s="79"/>
      <c r="L1677" s="7"/>
    </row>
    <row r="1678" spans="1:12" x14ac:dyDescent="0.25">
      <c r="A1678">
        <f t="shared" si="504"/>
        <v>4</v>
      </c>
      <c r="B1678" s="74">
        <v>1667</v>
      </c>
      <c r="C1678" s="5">
        <v>45141</v>
      </c>
      <c r="D1678" s="12">
        <f t="shared" si="505"/>
        <v>76.466194894604385</v>
      </c>
      <c r="E1678" s="12">
        <f t="shared" si="506"/>
        <v>90.120686807926148</v>
      </c>
      <c r="F1678" s="12">
        <f t="shared" si="507"/>
        <v>0.70633677075005452</v>
      </c>
      <c r="G1678" s="1">
        <v>1</v>
      </c>
      <c r="H1678" s="7" t="s">
        <v>39</v>
      </c>
      <c r="I1678" s="7"/>
      <c r="J1678" s="79"/>
      <c r="K1678" s="79"/>
      <c r="L1678" s="7"/>
    </row>
    <row r="1679" spans="1:12" x14ac:dyDescent="0.25">
      <c r="A1679">
        <f t="shared" si="504"/>
        <v>5</v>
      </c>
      <c r="B1679" s="74">
        <v>1668</v>
      </c>
      <c r="C1679" s="5">
        <v>45142</v>
      </c>
      <c r="D1679" s="12">
        <f t="shared" si="505"/>
        <v>76.468923590338335</v>
      </c>
      <c r="E1679" s="12">
        <f t="shared" si="506"/>
        <v>90.124654184356899</v>
      </c>
      <c r="F1679" s="12">
        <f t="shared" si="507"/>
        <v>0.70635901962628345</v>
      </c>
      <c r="G1679" s="1">
        <v>1</v>
      </c>
      <c r="H1679" s="7" t="s">
        <v>39</v>
      </c>
      <c r="I1679" s="7"/>
      <c r="J1679" s="79"/>
      <c r="K1679" s="79"/>
      <c r="L1679" s="7"/>
    </row>
    <row r="1680" spans="1:12" x14ac:dyDescent="0.25">
      <c r="A1680">
        <f t="shared" si="504"/>
        <v>6</v>
      </c>
      <c r="B1680" s="74">
        <v>1669</v>
      </c>
      <c r="C1680" s="5">
        <v>45143</v>
      </c>
      <c r="D1680" s="12">
        <f t="shared" si="505"/>
        <v>76.471650650653714</v>
      </c>
      <c r="E1680" s="12">
        <f t="shared" si="506"/>
        <v>90.128619182977218</v>
      </c>
      <c r="F1680" s="12">
        <f t="shared" si="507"/>
        <v>0.70638125516785411</v>
      </c>
      <c r="G1680" s="1">
        <v>1</v>
      </c>
      <c r="H1680" s="7" t="s">
        <v>39</v>
      </c>
      <c r="I1680" s="7"/>
      <c r="J1680" s="79"/>
      <c r="K1680" s="79"/>
      <c r="L1680" s="7"/>
    </row>
    <row r="1681" spans="1:12" x14ac:dyDescent="0.25">
      <c r="A1681">
        <f t="shared" si="504"/>
        <v>7</v>
      </c>
      <c r="B1681" s="74">
        <v>1670</v>
      </c>
      <c r="C1681" s="5">
        <v>45144</v>
      </c>
      <c r="D1681" s="12">
        <f t="shared" si="505"/>
        <v>76.474376077509675</v>
      </c>
      <c r="E1681" s="12">
        <f t="shared" si="506"/>
        <v>90.132581806635685</v>
      </c>
      <c r="F1681" s="12">
        <f t="shared" si="507"/>
        <v>0.70640347739074061</v>
      </c>
      <c r="G1681" s="1">
        <v>1</v>
      </c>
      <c r="H1681" s="7" t="s">
        <v>39</v>
      </c>
      <c r="I1681" s="7"/>
      <c r="J1681" s="79"/>
      <c r="K1681" s="79"/>
      <c r="L1681" s="7"/>
    </row>
    <row r="1682" spans="1:12" x14ac:dyDescent="0.25">
      <c r="A1682">
        <f t="shared" si="504"/>
        <v>1</v>
      </c>
      <c r="B1682" s="74">
        <v>1671</v>
      </c>
      <c r="C1682" s="5">
        <v>45145</v>
      </c>
      <c r="D1682" s="12">
        <f t="shared" si="505"/>
        <v>76.477099872861899</v>
      </c>
      <c r="E1682" s="12">
        <f t="shared" si="506"/>
        <v>90.136542058175678</v>
      </c>
      <c r="F1682" s="12">
        <f t="shared" si="507"/>
        <v>0.70642568631088909</v>
      </c>
      <c r="G1682" s="1">
        <v>1</v>
      </c>
      <c r="H1682" s="7" t="s">
        <v>39</v>
      </c>
      <c r="I1682" s="7"/>
      <c r="J1682" s="79"/>
      <c r="K1682" s="79"/>
      <c r="L1682" s="7"/>
    </row>
    <row r="1683" spans="1:12" x14ac:dyDescent="0.25">
      <c r="A1683">
        <f t="shared" si="504"/>
        <v>2</v>
      </c>
      <c r="B1683" s="74">
        <v>1672</v>
      </c>
      <c r="C1683" s="5">
        <v>45146</v>
      </c>
      <c r="D1683" s="12">
        <f t="shared" si="505"/>
        <v>76.479822038662505</v>
      </c>
      <c r="E1683" s="12">
        <f t="shared" si="506"/>
        <v>90.140499940435518</v>
      </c>
      <c r="F1683" s="12">
        <f t="shared" si="507"/>
        <v>0.70644788194421637</v>
      </c>
      <c r="G1683" s="1">
        <v>1</v>
      </c>
      <c r="H1683" s="7" t="s">
        <v>39</v>
      </c>
      <c r="I1683" s="7"/>
      <c r="J1683" s="79"/>
      <c r="K1683" s="79"/>
      <c r="L1683" s="7"/>
    </row>
    <row r="1684" spans="1:12" x14ac:dyDescent="0.25">
      <c r="A1684">
        <f t="shared" si="504"/>
        <v>3</v>
      </c>
      <c r="B1684" s="74">
        <v>1673</v>
      </c>
      <c r="C1684" s="5">
        <v>45147</v>
      </c>
      <c r="D1684" s="12">
        <f t="shared" si="505"/>
        <v>76.482542576860141</v>
      </c>
      <c r="E1684" s="12">
        <f t="shared" si="506"/>
        <v>90.144455456248423</v>
      </c>
      <c r="F1684" s="12">
        <f t="shared" si="507"/>
        <v>0.70647006430661108</v>
      </c>
      <c r="G1684" s="1">
        <v>1</v>
      </c>
      <c r="H1684" s="7" t="s">
        <v>39</v>
      </c>
      <c r="I1684" s="7"/>
      <c r="J1684" s="79"/>
      <c r="K1684" s="79"/>
      <c r="L1684" s="7"/>
    </row>
    <row r="1685" spans="1:12" x14ac:dyDescent="0.25">
      <c r="A1685">
        <f t="shared" si="504"/>
        <v>4</v>
      </c>
      <c r="B1685" s="74">
        <v>1674</v>
      </c>
      <c r="C1685" s="5">
        <v>45148</v>
      </c>
      <c r="D1685" s="12">
        <f t="shared" si="505"/>
        <v>76.48526148939996</v>
      </c>
      <c r="E1685" s="12">
        <f t="shared" si="506"/>
        <v>90.148408608442537</v>
      </c>
      <c r="F1685" s="12">
        <f t="shared" si="507"/>
        <v>0.70649223341393352</v>
      </c>
      <c r="G1685" s="1">
        <v>1</v>
      </c>
      <c r="H1685" s="7" t="s">
        <v>39</v>
      </c>
      <c r="I1685" s="7"/>
      <c r="J1685" s="79"/>
      <c r="K1685" s="79"/>
      <c r="L1685" s="7"/>
    </row>
    <row r="1686" spans="1:12" x14ac:dyDescent="0.25">
      <c r="A1686">
        <f t="shared" si="504"/>
        <v>5</v>
      </c>
      <c r="B1686" s="74">
        <v>1675</v>
      </c>
      <c r="C1686" s="5">
        <v>45149</v>
      </c>
      <c r="D1686" s="12">
        <f t="shared" si="505"/>
        <v>76.487978778223635</v>
      </c>
      <c r="E1686" s="12">
        <f t="shared" si="506"/>
        <v>90.152359399840947</v>
      </c>
      <c r="F1686" s="12">
        <f t="shared" si="507"/>
        <v>0.70651438928201515</v>
      </c>
      <c r="G1686" s="1">
        <v>1</v>
      </c>
      <c r="H1686" s="7" t="s">
        <v>39</v>
      </c>
      <c r="I1686" s="7"/>
      <c r="J1686" s="79"/>
      <c r="K1686" s="79"/>
      <c r="L1686" s="7"/>
    </row>
    <row r="1687" spans="1:12" x14ac:dyDescent="0.25">
      <c r="A1687">
        <f t="shared" si="504"/>
        <v>6</v>
      </c>
      <c r="B1687" s="74">
        <v>1676</v>
      </c>
      <c r="C1687" s="5">
        <v>45150</v>
      </c>
      <c r="D1687" s="12">
        <f t="shared" si="505"/>
        <v>76.490694445269327</v>
      </c>
      <c r="E1687" s="12">
        <f t="shared" si="506"/>
        <v>90.156307833261636</v>
      </c>
      <c r="F1687" s="12">
        <f t="shared" si="507"/>
        <v>0.70653653192665922</v>
      </c>
      <c r="G1687" s="1">
        <v>1</v>
      </c>
      <c r="H1687" s="7" t="s">
        <v>39</v>
      </c>
      <c r="I1687" s="7"/>
      <c r="J1687" s="79"/>
      <c r="K1687" s="79"/>
      <c r="L1687" s="7"/>
    </row>
    <row r="1688" spans="1:12" x14ac:dyDescent="0.25">
      <c r="A1688">
        <f t="shared" si="504"/>
        <v>7</v>
      </c>
      <c r="B1688" s="74">
        <v>1677</v>
      </c>
      <c r="C1688" s="5">
        <v>45151</v>
      </c>
      <c r="D1688" s="12">
        <f t="shared" si="505"/>
        <v>76.493408492471787</v>
      </c>
      <c r="E1688" s="12">
        <f t="shared" si="506"/>
        <v>90.160253911517614</v>
      </c>
      <c r="F1688" s="12">
        <f t="shared" si="507"/>
        <v>0.70655866136364098</v>
      </c>
      <c r="G1688" s="1">
        <v>1</v>
      </c>
      <c r="H1688" s="7" t="s">
        <v>39</v>
      </c>
      <c r="I1688" s="7"/>
      <c r="J1688" s="79"/>
      <c r="K1688" s="79"/>
      <c r="L1688" s="7"/>
    </row>
    <row r="1689" spans="1:12" x14ac:dyDescent="0.25">
      <c r="A1689">
        <f t="shared" si="504"/>
        <v>1</v>
      </c>
      <c r="B1689" s="74">
        <v>1678</v>
      </c>
      <c r="C1689" s="5">
        <v>45152</v>
      </c>
      <c r="D1689" s="12">
        <f t="shared" si="505"/>
        <v>76.496120921762241</v>
      </c>
      <c r="E1689" s="12">
        <f t="shared" si="506"/>
        <v>90.164197637416819</v>
      </c>
      <c r="F1689" s="12">
        <f t="shared" si="507"/>
        <v>0.7065807776087073</v>
      </c>
      <c r="G1689" s="1">
        <v>1</v>
      </c>
      <c r="H1689" s="7" t="s">
        <v>39</v>
      </c>
      <c r="I1689" s="7"/>
      <c r="J1689" s="79"/>
      <c r="K1689" s="79"/>
      <c r="L1689" s="7"/>
    </row>
    <row r="1690" spans="1:12" x14ac:dyDescent="0.25">
      <c r="A1690">
        <f t="shared" si="504"/>
        <v>2</v>
      </c>
      <c r="B1690" s="74">
        <v>1679</v>
      </c>
      <c r="C1690" s="5">
        <v>45153</v>
      </c>
      <c r="D1690" s="12">
        <f t="shared" si="505"/>
        <v>76.498831735068507</v>
      </c>
      <c r="E1690" s="12">
        <f t="shared" si="506"/>
        <v>90.168139013762172</v>
      </c>
      <c r="F1690" s="12">
        <f t="shared" si="507"/>
        <v>0.70660288067757682</v>
      </c>
      <c r="G1690" s="1">
        <v>1</v>
      </c>
      <c r="H1690" s="7" t="s">
        <v>39</v>
      </c>
      <c r="I1690" s="7"/>
      <c r="J1690" s="79"/>
      <c r="K1690" s="79"/>
      <c r="L1690" s="7"/>
    </row>
    <row r="1691" spans="1:12" x14ac:dyDescent="0.25">
      <c r="A1691">
        <f t="shared" si="504"/>
        <v>3</v>
      </c>
      <c r="B1691" s="74">
        <v>1680</v>
      </c>
      <c r="C1691" s="5">
        <v>45154</v>
      </c>
      <c r="D1691" s="12">
        <f t="shared" si="505"/>
        <v>76.501540934314974</v>
      </c>
      <c r="E1691" s="12">
        <f t="shared" si="506"/>
        <v>90.172078043351604</v>
      </c>
      <c r="F1691" s="12">
        <f t="shared" si="507"/>
        <v>0.70662497058593998</v>
      </c>
      <c r="G1691" s="1">
        <v>1</v>
      </c>
      <c r="H1691" s="7" t="s">
        <v>39</v>
      </c>
      <c r="I1691" s="7"/>
      <c r="J1691" s="79"/>
      <c r="K1691" s="79"/>
      <c r="L1691" s="7"/>
    </row>
    <row r="1692" spans="1:12" x14ac:dyDescent="0.25">
      <c r="A1692">
        <f t="shared" si="504"/>
        <v>4</v>
      </c>
      <c r="B1692" s="74">
        <v>1681</v>
      </c>
      <c r="C1692" s="5">
        <v>45155</v>
      </c>
      <c r="D1692" s="12">
        <f t="shared" si="505"/>
        <v>76.504248521422539</v>
      </c>
      <c r="E1692" s="12">
        <f t="shared" si="506"/>
        <v>90.176014728978032</v>
      </c>
      <c r="F1692" s="12">
        <f t="shared" si="507"/>
        <v>0.70664704734945971</v>
      </c>
      <c r="G1692" s="1">
        <v>1</v>
      </c>
      <c r="H1692" s="7" t="s">
        <v>39</v>
      </c>
      <c r="I1692" s="7"/>
      <c r="J1692" s="79"/>
      <c r="K1692" s="79"/>
      <c r="L1692" s="7"/>
    </row>
    <row r="1693" spans="1:12" x14ac:dyDescent="0.25">
      <c r="A1693">
        <f t="shared" si="504"/>
        <v>5</v>
      </c>
      <c r="B1693" s="74">
        <v>1682</v>
      </c>
      <c r="C1693" s="5">
        <v>45156</v>
      </c>
      <c r="D1693" s="12">
        <f t="shared" si="505"/>
        <v>76.506954498308716</v>
      </c>
      <c r="E1693" s="12">
        <f t="shared" si="506"/>
        <v>90.179949073429412</v>
      </c>
      <c r="F1693" s="12">
        <f t="shared" si="507"/>
        <v>0.70666911098377039</v>
      </c>
      <c r="G1693" s="1">
        <v>1</v>
      </c>
      <c r="H1693" s="7" t="s">
        <v>39</v>
      </c>
      <c r="I1693" s="7"/>
      <c r="J1693" s="79"/>
      <c r="K1693" s="79"/>
      <c r="L1693" s="7"/>
    </row>
    <row r="1694" spans="1:12" x14ac:dyDescent="0.25">
      <c r="A1694">
        <f t="shared" si="504"/>
        <v>6</v>
      </c>
      <c r="B1694" s="74">
        <v>1683</v>
      </c>
      <c r="C1694" s="5">
        <v>45157</v>
      </c>
      <c r="D1694" s="12">
        <f t="shared" si="505"/>
        <v>76.509658866887577</v>
      </c>
      <c r="E1694" s="12">
        <f t="shared" si="506"/>
        <v>90.183881079488685</v>
      </c>
      <c r="F1694" s="12">
        <f t="shared" si="507"/>
        <v>0.70669116150447886</v>
      </c>
      <c r="G1694" s="1">
        <v>1</v>
      </c>
      <c r="H1694" s="7" t="s">
        <v>39</v>
      </c>
      <c r="I1694" s="7"/>
      <c r="J1694" s="79"/>
      <c r="K1694" s="79"/>
      <c r="L1694" s="7"/>
    </row>
    <row r="1695" spans="1:12" x14ac:dyDescent="0.25">
      <c r="A1695">
        <f t="shared" si="504"/>
        <v>7</v>
      </c>
      <c r="B1695" s="74">
        <v>1684</v>
      </c>
      <c r="C1695" s="5">
        <v>45158</v>
      </c>
      <c r="D1695" s="12">
        <f t="shared" si="505"/>
        <v>76.512361629069815</v>
      </c>
      <c r="E1695" s="12">
        <f t="shared" si="506"/>
        <v>90.187810749933902</v>
      </c>
      <c r="F1695" s="12">
        <f t="shared" si="507"/>
        <v>0.70671319892716422</v>
      </c>
      <c r="G1695" s="1">
        <v>1</v>
      </c>
      <c r="H1695" s="7" t="s">
        <v>39</v>
      </c>
      <c r="I1695" s="7"/>
      <c r="J1695" s="79"/>
      <c r="K1695" s="79"/>
      <c r="L1695" s="7"/>
    </row>
    <row r="1696" spans="1:12" x14ac:dyDescent="0.25">
      <c r="A1696">
        <f t="shared" si="504"/>
        <v>1</v>
      </c>
      <c r="B1696" s="74">
        <v>1685</v>
      </c>
      <c r="C1696" s="5">
        <v>45159</v>
      </c>
      <c r="D1696" s="12">
        <f t="shared" si="505"/>
        <v>76.515062786762684</v>
      </c>
      <c r="E1696" s="12">
        <f t="shared" si="506"/>
        <v>90.191738087538113</v>
      </c>
      <c r="F1696" s="12">
        <f t="shared" si="507"/>
        <v>0.70673522326737781</v>
      </c>
      <c r="G1696" s="1">
        <v>1</v>
      </c>
      <c r="H1696" s="7" t="s">
        <v>39</v>
      </c>
      <c r="I1696" s="7"/>
      <c r="J1696" s="79"/>
      <c r="K1696" s="79"/>
      <c r="L1696" s="7"/>
    </row>
    <row r="1697" spans="1:12" x14ac:dyDescent="0.25">
      <c r="A1697">
        <f t="shared" si="504"/>
        <v>2</v>
      </c>
      <c r="B1697" s="74">
        <v>1686</v>
      </c>
      <c r="C1697" s="5">
        <v>45160</v>
      </c>
      <c r="D1697" s="12">
        <f t="shared" si="505"/>
        <v>76.517762341870053</v>
      </c>
      <c r="E1697" s="12">
        <f t="shared" si="506"/>
        <v>90.195663095069449</v>
      </c>
      <c r="F1697" s="12">
        <f t="shared" si="507"/>
        <v>0.70675723454064276</v>
      </c>
      <c r="G1697" s="1">
        <v>1</v>
      </c>
      <c r="H1697" s="7" t="s">
        <v>39</v>
      </c>
      <c r="I1697" s="7"/>
      <c r="J1697" s="79"/>
      <c r="K1697" s="79"/>
      <c r="L1697" s="7"/>
    </row>
    <row r="1698" spans="1:12" x14ac:dyDescent="0.25">
      <c r="A1698">
        <f t="shared" si="504"/>
        <v>3</v>
      </c>
      <c r="B1698" s="74">
        <v>1687</v>
      </c>
      <c r="C1698" s="5">
        <v>45161</v>
      </c>
      <c r="D1698" s="12">
        <f t="shared" si="505"/>
        <v>76.520460296292413</v>
      </c>
      <c r="E1698" s="12">
        <f t="shared" si="506"/>
        <v>90.199585775291098</v>
      </c>
      <c r="F1698" s="12">
        <f t="shared" si="507"/>
        <v>0.70677923276245536</v>
      </c>
      <c r="G1698" s="1">
        <v>1</v>
      </c>
      <c r="H1698" s="7" t="s">
        <v>39</v>
      </c>
      <c r="I1698" s="7"/>
      <c r="J1698" s="79"/>
      <c r="K1698" s="79"/>
      <c r="L1698" s="7"/>
    </row>
    <row r="1699" spans="1:12" x14ac:dyDescent="0.25">
      <c r="A1699">
        <f t="shared" si="504"/>
        <v>4</v>
      </c>
      <c r="B1699" s="74">
        <v>1688</v>
      </c>
      <c r="C1699" s="5">
        <v>45162</v>
      </c>
      <c r="D1699" s="12">
        <f t="shared" si="505"/>
        <v>76.523156651926868</v>
      </c>
      <c r="E1699" s="12">
        <f t="shared" si="506"/>
        <v>90.203506130961387</v>
      </c>
      <c r="F1699" s="12">
        <f t="shared" si="507"/>
        <v>0.70680121794828399</v>
      </c>
      <c r="G1699" s="1">
        <v>1</v>
      </c>
      <c r="H1699" s="7" t="s">
        <v>39</v>
      </c>
      <c r="I1699" s="7"/>
      <c r="J1699" s="79"/>
      <c r="K1699" s="79"/>
      <c r="L1699" s="7"/>
    </row>
    <row r="1700" spans="1:12" x14ac:dyDescent="0.25">
      <c r="A1700">
        <f t="shared" si="504"/>
        <v>5</v>
      </c>
      <c r="B1700" s="74">
        <v>1689</v>
      </c>
      <c r="C1700" s="5">
        <v>45163</v>
      </c>
      <c r="D1700" s="12">
        <f t="shared" si="505"/>
        <v>76.525851410667173</v>
      </c>
      <c r="E1700" s="12">
        <f t="shared" si="506"/>
        <v>90.207424164833668</v>
      </c>
      <c r="F1700" s="12">
        <f t="shared" si="507"/>
        <v>0.70682319011356931</v>
      </c>
      <c r="G1700" s="1">
        <v>1</v>
      </c>
      <c r="H1700" s="7" t="s">
        <v>39</v>
      </c>
      <c r="I1700" s="7"/>
      <c r="J1700" s="79"/>
      <c r="K1700" s="79"/>
      <c r="L1700" s="7"/>
    </row>
    <row r="1701" spans="1:12" x14ac:dyDescent="0.25">
      <c r="A1701">
        <f t="shared" si="504"/>
        <v>6</v>
      </c>
      <c r="B1701" s="74">
        <v>1690</v>
      </c>
      <c r="C1701" s="5">
        <v>45164</v>
      </c>
      <c r="D1701" s="12">
        <f t="shared" si="505"/>
        <v>76.528544574403682</v>
      </c>
      <c r="E1701" s="12">
        <f t="shared" si="506"/>
        <v>90.211339879656492</v>
      </c>
      <c r="F1701" s="12">
        <f t="shared" si="507"/>
        <v>0.7068451492737251</v>
      </c>
      <c r="G1701" s="1">
        <v>1</v>
      </c>
      <c r="H1701" s="7" t="s">
        <v>39</v>
      </c>
      <c r="I1701" s="7"/>
      <c r="J1701" s="79"/>
      <c r="K1701" s="79"/>
      <c r="L1701" s="7"/>
    </row>
    <row r="1702" spans="1:12" x14ac:dyDescent="0.25">
      <c r="A1702">
        <f t="shared" si="504"/>
        <v>7</v>
      </c>
      <c r="B1702" s="74">
        <v>1691</v>
      </c>
      <c r="C1702" s="5">
        <v>45165</v>
      </c>
      <c r="D1702" s="12">
        <f t="shared" si="505"/>
        <v>76.531236145023428</v>
      </c>
      <c r="E1702" s="12">
        <f t="shared" si="506"/>
        <v>90.215253278173435</v>
      </c>
      <c r="F1702" s="12">
        <f t="shared" si="507"/>
        <v>0.70686709544413728</v>
      </c>
      <c r="G1702" s="1">
        <v>1</v>
      </c>
      <c r="H1702" s="7" t="s">
        <v>39</v>
      </c>
      <c r="I1702" s="7"/>
      <c r="J1702" s="79"/>
      <c r="K1702" s="79"/>
      <c r="L1702" s="7"/>
    </row>
    <row r="1703" spans="1:12" x14ac:dyDescent="0.25">
      <c r="A1703">
        <f t="shared" si="504"/>
        <v>1</v>
      </c>
      <c r="B1703" s="74">
        <v>1692</v>
      </c>
      <c r="C1703" s="5">
        <v>45166</v>
      </c>
      <c r="D1703" s="12">
        <f t="shared" si="505"/>
        <v>76.533926124410073</v>
      </c>
      <c r="E1703" s="12">
        <f t="shared" si="506"/>
        <v>90.219164363123298</v>
      </c>
      <c r="F1703" s="12">
        <f t="shared" si="507"/>
        <v>0.70688902864016478</v>
      </c>
      <c r="G1703" s="1">
        <v>1</v>
      </c>
      <c r="H1703" s="7" t="s">
        <v>39</v>
      </c>
      <c r="I1703" s="7"/>
      <c r="J1703" s="79"/>
      <c r="K1703" s="79"/>
      <c r="L1703" s="7"/>
    </row>
    <row r="1704" spans="1:12" x14ac:dyDescent="0.25">
      <c r="A1704">
        <f t="shared" si="504"/>
        <v>2</v>
      </c>
      <c r="B1704" s="74">
        <v>1693</v>
      </c>
      <c r="C1704" s="5">
        <v>45167</v>
      </c>
      <c r="D1704" s="12">
        <f t="shared" si="505"/>
        <v>76.536614514443983</v>
      </c>
      <c r="E1704" s="12">
        <f t="shared" si="506"/>
        <v>90.223073137239965</v>
      </c>
      <c r="F1704" s="12">
        <f t="shared" si="507"/>
        <v>0.70691094887713934</v>
      </c>
      <c r="G1704" s="1">
        <v>1</v>
      </c>
      <c r="H1704" s="7" t="s">
        <v>39</v>
      </c>
      <c r="I1704" s="7"/>
      <c r="J1704" s="79"/>
      <c r="K1704" s="79"/>
      <c r="L1704" s="7"/>
    </row>
    <row r="1705" spans="1:12" x14ac:dyDescent="0.25">
      <c r="A1705">
        <f t="shared" si="504"/>
        <v>3</v>
      </c>
      <c r="B1705" s="74">
        <v>1694</v>
      </c>
      <c r="C1705" s="5">
        <v>45168</v>
      </c>
      <c r="D1705" s="12">
        <f t="shared" si="505"/>
        <v>76.539301317002113</v>
      </c>
      <c r="E1705" s="12">
        <f t="shared" si="506"/>
        <v>90.226979603252488</v>
      </c>
      <c r="F1705" s="12">
        <f t="shared" si="507"/>
        <v>0.70693285617036516</v>
      </c>
      <c r="G1705" s="1">
        <v>1</v>
      </c>
      <c r="H1705" s="7" t="s">
        <v>39</v>
      </c>
      <c r="I1705" s="7"/>
      <c r="J1705" s="79"/>
      <c r="K1705" s="79"/>
      <c r="L1705" s="7"/>
    </row>
    <row r="1706" spans="1:12" x14ac:dyDescent="0.25">
      <c r="A1706">
        <f t="shared" si="504"/>
        <v>4</v>
      </c>
      <c r="B1706" s="74">
        <v>1695</v>
      </c>
      <c r="C1706" s="5">
        <v>45169</v>
      </c>
      <c r="D1706" s="12">
        <f t="shared" si="505"/>
        <v>76.54198653395818</v>
      </c>
      <c r="E1706" s="12">
        <f t="shared" si="506"/>
        <v>90.230883763885132</v>
      </c>
      <c r="F1706" s="12">
        <f t="shared" si="507"/>
        <v>0.7069547505351198</v>
      </c>
      <c r="G1706" s="1">
        <v>1</v>
      </c>
      <c r="H1706" s="7" t="s">
        <v>39</v>
      </c>
      <c r="I1706" s="7"/>
      <c r="J1706" s="79"/>
      <c r="K1706" s="79"/>
      <c r="L1706" s="7"/>
    </row>
    <row r="1707" spans="1:12" x14ac:dyDescent="0.25">
      <c r="A1707">
        <f t="shared" si="504"/>
        <v>5</v>
      </c>
      <c r="B1707" s="74">
        <v>1696</v>
      </c>
      <c r="C1707" s="5">
        <v>45170</v>
      </c>
      <c r="D1707" s="12">
        <f t="shared" si="505"/>
        <v>76.544670167182545</v>
      </c>
      <c r="E1707" s="12">
        <f t="shared" si="506"/>
        <v>90.234785621857284</v>
      </c>
      <c r="F1707" s="12">
        <f t="shared" si="507"/>
        <v>0.7069766319866535</v>
      </c>
      <c r="G1707" s="1">
        <v>1</v>
      </c>
      <c r="H1707" s="7" t="s">
        <v>39</v>
      </c>
      <c r="I1707" s="7"/>
      <c r="J1707" s="79"/>
      <c r="K1707" s="79"/>
      <c r="L1707" s="7"/>
    </row>
    <row r="1708" spans="1:12" x14ac:dyDescent="0.25">
      <c r="A1708">
        <f t="shared" si="504"/>
        <v>6</v>
      </c>
      <c r="B1708" s="74">
        <v>1697</v>
      </c>
      <c r="C1708" s="5">
        <v>45171</v>
      </c>
      <c r="D1708" s="12">
        <f t="shared" si="505"/>
        <v>76.547352218542244</v>
      </c>
      <c r="E1708" s="12">
        <f t="shared" si="506"/>
        <v>90.238685179883547</v>
      </c>
      <c r="F1708" s="12">
        <f t="shared" si="507"/>
        <v>0.70699850054018976</v>
      </c>
      <c r="G1708" s="1">
        <v>1</v>
      </c>
      <c r="H1708" s="7" t="s">
        <v>39</v>
      </c>
      <c r="I1708" s="7"/>
      <c r="J1708" s="79"/>
      <c r="K1708" s="79"/>
      <c r="L1708" s="7"/>
    </row>
    <row r="1709" spans="1:12" x14ac:dyDescent="0.25">
      <c r="A1709">
        <f t="shared" si="504"/>
        <v>7</v>
      </c>
      <c r="B1709" s="74">
        <v>1698</v>
      </c>
      <c r="C1709" s="5">
        <v>45172</v>
      </c>
      <c r="D1709" s="12">
        <f t="shared" si="505"/>
        <v>76.550032689901059</v>
      </c>
      <c r="E1709" s="12">
        <f t="shared" si="506"/>
        <v>90.242582440673715</v>
      </c>
      <c r="F1709" s="12">
        <f t="shared" si="507"/>
        <v>0.70702035621092496</v>
      </c>
      <c r="G1709" s="1">
        <v>1</v>
      </c>
      <c r="H1709" s="7" t="s">
        <v>39</v>
      </c>
      <c r="I1709" s="7"/>
      <c r="J1709" s="79"/>
      <c r="K1709" s="79"/>
      <c r="L1709" s="7"/>
    </row>
    <row r="1710" spans="1:12" x14ac:dyDescent="0.25">
      <c r="A1710">
        <f t="shared" si="504"/>
        <v>1</v>
      </c>
      <c r="B1710" s="74">
        <v>1699</v>
      </c>
      <c r="C1710" s="5">
        <v>45173</v>
      </c>
      <c r="D1710" s="12">
        <f t="shared" si="505"/>
        <v>76.552711583119461</v>
      </c>
      <c r="E1710" s="12">
        <f t="shared" si="506"/>
        <v>90.246477406932826</v>
      </c>
      <c r="F1710" s="12">
        <f t="shared" si="507"/>
        <v>0.70704219901402876</v>
      </c>
      <c r="G1710" s="1">
        <v>1</v>
      </c>
      <c r="H1710" s="7" t="s">
        <v>39</v>
      </c>
      <c r="I1710" s="7"/>
      <c r="J1710" s="79"/>
      <c r="K1710" s="79"/>
      <c r="L1710" s="7"/>
    </row>
    <row r="1711" spans="1:12" x14ac:dyDescent="0.25">
      <c r="A1711">
        <f t="shared" si="504"/>
        <v>2</v>
      </c>
      <c r="B1711" s="74">
        <v>1700</v>
      </c>
      <c r="C1711" s="5">
        <v>45174</v>
      </c>
      <c r="D1711" s="12">
        <f t="shared" si="505"/>
        <v>76.555388900054595</v>
      </c>
      <c r="E1711" s="12">
        <f t="shared" si="506"/>
        <v>90.250370081361112</v>
      </c>
      <c r="F1711" s="12">
        <f t="shared" si="507"/>
        <v>0.70706402896464371</v>
      </c>
      <c r="G1711" s="1">
        <v>1</v>
      </c>
      <c r="H1711" s="7" t="s">
        <v>39</v>
      </c>
      <c r="I1711" s="7"/>
      <c r="J1711" s="79"/>
      <c r="K1711" s="79"/>
      <c r="L1711" s="7"/>
    </row>
    <row r="1712" spans="1:12" x14ac:dyDescent="0.25">
      <c r="A1712">
        <f t="shared" si="504"/>
        <v>3</v>
      </c>
      <c r="B1712" s="74">
        <v>1701</v>
      </c>
      <c r="C1712" s="5">
        <v>45175</v>
      </c>
      <c r="D1712" s="12">
        <f t="shared" si="505"/>
        <v>76.55806464256041</v>
      </c>
      <c r="E1712" s="12">
        <f t="shared" si="506"/>
        <v>90.25426046665406</v>
      </c>
      <c r="F1712" s="12">
        <f t="shared" si="507"/>
        <v>0.70708584607788638</v>
      </c>
      <c r="G1712" s="1">
        <v>1</v>
      </c>
      <c r="H1712" s="7" t="s">
        <v>39</v>
      </c>
      <c r="I1712" s="7"/>
      <c r="J1712" s="79"/>
      <c r="K1712" s="79"/>
      <c r="L1712" s="7"/>
    </row>
    <row r="1713" spans="1:12" x14ac:dyDescent="0.25">
      <c r="A1713">
        <f t="shared" si="504"/>
        <v>4</v>
      </c>
      <c r="B1713" s="74">
        <v>1702</v>
      </c>
      <c r="C1713" s="5">
        <v>45176</v>
      </c>
      <c r="D1713" s="12">
        <f t="shared" si="505"/>
        <v>76.560738812487514</v>
      </c>
      <c r="E1713" s="12">
        <f t="shared" si="506"/>
        <v>90.258148565502381</v>
      </c>
      <c r="F1713" s="12">
        <f t="shared" si="507"/>
        <v>0.70710765036884615</v>
      </c>
      <c r="G1713" s="1">
        <v>1</v>
      </c>
      <c r="H1713" s="7" t="s">
        <v>39</v>
      </c>
      <c r="I1713" s="7"/>
      <c r="J1713" s="79"/>
      <c r="K1713" s="79"/>
      <c r="L1713" s="7"/>
    </row>
    <row r="1714" spans="1:12" x14ac:dyDescent="0.25">
      <c r="A1714">
        <f t="shared" si="504"/>
        <v>5</v>
      </c>
      <c r="B1714" s="74">
        <v>1703</v>
      </c>
      <c r="C1714" s="5">
        <v>45177</v>
      </c>
      <c r="D1714" s="12">
        <f t="shared" si="505"/>
        <v>76.56341141168329</v>
      </c>
      <c r="E1714" s="12">
        <f t="shared" si="506"/>
        <v>90.26203438059207</v>
      </c>
      <c r="F1714" s="12">
        <f t="shared" si="507"/>
        <v>0.70712944185258575</v>
      </c>
      <c r="G1714" s="1">
        <v>1</v>
      </c>
      <c r="H1714" s="7" t="s">
        <v>39</v>
      </c>
      <c r="I1714" s="7"/>
      <c r="J1714" s="79"/>
      <c r="K1714" s="79"/>
      <c r="L1714" s="7"/>
    </row>
    <row r="1715" spans="1:12" x14ac:dyDescent="0.25">
      <c r="A1715">
        <f t="shared" si="504"/>
        <v>6</v>
      </c>
      <c r="B1715" s="74">
        <v>1704</v>
      </c>
      <c r="C1715" s="5">
        <v>45178</v>
      </c>
      <c r="D1715" s="12">
        <f t="shared" si="505"/>
        <v>76.566082441991881</v>
      </c>
      <c r="E1715" s="12">
        <f t="shared" si="506"/>
        <v>90.265917914604387</v>
      </c>
      <c r="F1715" s="12">
        <f t="shared" si="507"/>
        <v>0.70715122054414159</v>
      </c>
      <c r="G1715" s="1">
        <v>1</v>
      </c>
      <c r="H1715" s="7" t="s">
        <v>39</v>
      </c>
      <c r="I1715" s="7"/>
      <c r="J1715" s="79"/>
      <c r="K1715" s="79"/>
      <c r="L1715" s="7"/>
    </row>
    <row r="1716" spans="1:12" x14ac:dyDescent="0.25">
      <c r="A1716">
        <f t="shared" si="504"/>
        <v>7</v>
      </c>
      <c r="B1716" s="74">
        <v>1705</v>
      </c>
      <c r="C1716" s="5">
        <v>45179</v>
      </c>
      <c r="D1716" s="12">
        <f t="shared" si="505"/>
        <v>76.568751905254132</v>
      </c>
      <c r="E1716" s="12">
        <f t="shared" si="506"/>
        <v>90.269799170215862</v>
      </c>
      <c r="F1716" s="12">
        <f t="shared" si="507"/>
        <v>0.70717298645852367</v>
      </c>
      <c r="G1716" s="1">
        <v>1</v>
      </c>
      <c r="H1716" s="7" t="s">
        <v>39</v>
      </c>
      <c r="I1716" s="7"/>
      <c r="J1716" s="79"/>
      <c r="K1716" s="79"/>
      <c r="L1716" s="7"/>
    </row>
    <row r="1717" spans="1:12" x14ac:dyDescent="0.25">
      <c r="A1717">
        <f t="shared" si="504"/>
        <v>1</v>
      </c>
      <c r="B1717" s="74">
        <v>1706</v>
      </c>
      <c r="C1717" s="5">
        <v>45180</v>
      </c>
      <c r="D1717" s="12">
        <f t="shared" si="505"/>
        <v>76.571419803307691</v>
      </c>
      <c r="E1717" s="12">
        <f t="shared" si="506"/>
        <v>90.27367815009832</v>
      </c>
      <c r="F1717" s="12">
        <f t="shared" si="507"/>
        <v>0.70719473961071522</v>
      </c>
      <c r="G1717" s="1">
        <v>1</v>
      </c>
      <c r="H1717" s="7" t="s">
        <v>39</v>
      </c>
      <c r="I1717" s="7"/>
      <c r="J1717" s="79"/>
      <c r="K1717" s="79"/>
      <c r="L1717" s="7"/>
    </row>
    <row r="1718" spans="1:12" x14ac:dyDescent="0.25">
      <c r="A1718">
        <f t="shared" si="504"/>
        <v>2</v>
      </c>
      <c r="B1718" s="74">
        <v>1707</v>
      </c>
      <c r="C1718" s="5">
        <v>45181</v>
      </c>
      <c r="D1718" s="12">
        <f t="shared" si="505"/>
        <v>76.574086137986981</v>
      </c>
      <c r="E1718" s="12">
        <f t="shared" si="506"/>
        <v>90.277554856918897</v>
      </c>
      <c r="F1718" s="12">
        <f t="shared" si="507"/>
        <v>0.70721648001567372</v>
      </c>
      <c r="G1718" s="1">
        <v>1</v>
      </c>
      <c r="H1718" s="7" t="s">
        <v>39</v>
      </c>
      <c r="I1718" s="7"/>
      <c r="J1718" s="79"/>
      <c r="K1718" s="79"/>
      <c r="L1718" s="7"/>
    </row>
    <row r="1719" spans="1:12" x14ac:dyDescent="0.25">
      <c r="A1719">
        <f t="shared" si="504"/>
        <v>3</v>
      </c>
      <c r="B1719" s="74">
        <v>1708</v>
      </c>
      <c r="C1719" s="5">
        <v>45182</v>
      </c>
      <c r="D1719" s="12">
        <f t="shared" si="505"/>
        <v>76.576750911123185</v>
      </c>
      <c r="E1719" s="12">
        <f t="shared" si="506"/>
        <v>90.28142929334004</v>
      </c>
      <c r="F1719" s="12">
        <f t="shared" si="507"/>
        <v>0.7072382076883299</v>
      </c>
      <c r="G1719" s="1">
        <v>1</v>
      </c>
      <c r="H1719" s="7" t="s">
        <v>39</v>
      </c>
      <c r="I1719" s="7"/>
      <c r="J1719" s="79"/>
      <c r="K1719" s="79"/>
      <c r="L1719" s="7"/>
    </row>
    <row r="1720" spans="1:12" x14ac:dyDescent="0.25">
      <c r="A1720">
        <f t="shared" si="504"/>
        <v>4</v>
      </c>
      <c r="B1720" s="74">
        <v>1709</v>
      </c>
      <c r="C1720" s="5">
        <v>45183</v>
      </c>
      <c r="D1720" s="12">
        <f t="shared" si="505"/>
        <v>76.579414124544257</v>
      </c>
      <c r="E1720" s="12">
        <f t="shared" si="506"/>
        <v>90.285301462019504</v>
      </c>
      <c r="F1720" s="12">
        <f t="shared" si="507"/>
        <v>0.70725992264358839</v>
      </c>
      <c r="G1720" s="1">
        <v>1</v>
      </c>
      <c r="H1720" s="7" t="s">
        <v>39</v>
      </c>
      <c r="I1720" s="7"/>
      <c r="J1720" s="79"/>
      <c r="K1720" s="79"/>
      <c r="L1720" s="7"/>
    </row>
    <row r="1721" spans="1:12" x14ac:dyDescent="0.25">
      <c r="A1721">
        <f t="shared" si="504"/>
        <v>5</v>
      </c>
      <c r="B1721" s="74">
        <v>1710</v>
      </c>
      <c r="C1721" s="5">
        <v>45184</v>
      </c>
      <c r="D1721" s="12">
        <f t="shared" si="505"/>
        <v>76.582075780074959</v>
      </c>
      <c r="E1721" s="12">
        <f t="shared" si="506"/>
        <v>90.2891713656104</v>
      </c>
      <c r="F1721" s="12">
        <f t="shared" si="507"/>
        <v>0.70728162489632773</v>
      </c>
      <c r="G1721" s="1">
        <v>1</v>
      </c>
      <c r="H1721" s="7" t="s">
        <v>39</v>
      </c>
      <c r="I1721" s="7"/>
      <c r="J1721" s="79"/>
      <c r="K1721" s="79"/>
      <c r="L1721" s="7"/>
    </row>
    <row r="1722" spans="1:12" x14ac:dyDescent="0.25">
      <c r="A1722">
        <f t="shared" si="504"/>
        <v>6</v>
      </c>
      <c r="B1722" s="74">
        <v>1711</v>
      </c>
      <c r="C1722" s="5">
        <v>45185</v>
      </c>
      <c r="D1722" s="12">
        <f t="shared" si="505"/>
        <v>76.584735879536865</v>
      </c>
      <c r="E1722" s="12">
        <f t="shared" si="506"/>
        <v>90.293039006761191</v>
      </c>
      <c r="F1722" s="12">
        <f t="shared" si="507"/>
        <v>0.70730331446140038</v>
      </c>
      <c r="G1722" s="1">
        <v>1</v>
      </c>
      <c r="H1722" s="7" t="s">
        <v>39</v>
      </c>
      <c r="I1722" s="7"/>
      <c r="J1722" s="79"/>
      <c r="K1722" s="79"/>
      <c r="L1722" s="7"/>
    </row>
    <row r="1723" spans="1:12" x14ac:dyDescent="0.25">
      <c r="A1723">
        <f t="shared" si="504"/>
        <v>7</v>
      </c>
      <c r="B1723" s="74">
        <v>1712</v>
      </c>
      <c r="C1723" s="5">
        <v>45186</v>
      </c>
      <c r="D1723" s="12">
        <f t="shared" si="505"/>
        <v>76.587394424748339</v>
      </c>
      <c r="E1723" s="12">
        <f t="shared" si="506"/>
        <v>90.296904388115678</v>
      </c>
      <c r="F1723" s="12">
        <f t="shared" si="507"/>
        <v>0.70732499135363258</v>
      </c>
      <c r="G1723" s="1">
        <v>1</v>
      </c>
      <c r="H1723" s="7" t="s">
        <v>39</v>
      </c>
      <c r="I1723" s="7"/>
      <c r="J1723" s="79"/>
      <c r="K1723" s="79"/>
      <c r="L1723" s="7"/>
    </row>
    <row r="1724" spans="1:12" x14ac:dyDescent="0.25">
      <c r="A1724">
        <f t="shared" si="504"/>
        <v>1</v>
      </c>
      <c r="B1724" s="74">
        <v>1713</v>
      </c>
      <c r="C1724" s="5">
        <v>45187</v>
      </c>
      <c r="D1724" s="12">
        <f t="shared" si="505"/>
        <v>76.590051417524577</v>
      </c>
      <c r="E1724" s="12">
        <f t="shared" si="506"/>
        <v>90.30076751231303</v>
      </c>
      <c r="F1724" s="12">
        <f t="shared" si="507"/>
        <v>0.70734665558782484</v>
      </c>
      <c r="G1724" s="1">
        <v>1</v>
      </c>
      <c r="H1724" s="7" t="s">
        <v>39</v>
      </c>
      <c r="I1724" s="7"/>
      <c r="J1724" s="79"/>
      <c r="K1724" s="79"/>
      <c r="L1724" s="7"/>
    </row>
    <row r="1725" spans="1:12" x14ac:dyDescent="0.25">
      <c r="A1725">
        <f t="shared" si="504"/>
        <v>2</v>
      </c>
      <c r="B1725" s="74">
        <v>1714</v>
      </c>
      <c r="C1725" s="5">
        <v>45188</v>
      </c>
      <c r="D1725" s="12">
        <f t="shared" si="505"/>
        <v>76.592706859677563</v>
      </c>
      <c r="E1725" s="12">
        <f t="shared" si="506"/>
        <v>90.30462838198784</v>
      </c>
      <c r="F1725" s="12">
        <f t="shared" si="507"/>
        <v>0.70736830717875154</v>
      </c>
      <c r="G1725" s="1">
        <v>1</v>
      </c>
      <c r="H1725" s="7" t="s">
        <v>39</v>
      </c>
      <c r="I1725" s="7"/>
      <c r="J1725" s="79"/>
      <c r="K1725" s="79"/>
      <c r="L1725" s="7"/>
    </row>
    <row r="1726" spans="1:12" x14ac:dyDescent="0.25">
      <c r="A1726">
        <f t="shared" si="504"/>
        <v>3</v>
      </c>
      <c r="B1726" s="74">
        <v>1715</v>
      </c>
      <c r="C1726" s="5">
        <v>45189</v>
      </c>
      <c r="D1726" s="12">
        <f t="shared" si="505"/>
        <v>76.595360753016138</v>
      </c>
      <c r="E1726" s="12">
        <f t="shared" si="506"/>
        <v>90.308486999770025</v>
      </c>
      <c r="F1726" s="12">
        <f t="shared" si="507"/>
        <v>0.70738994614116146</v>
      </c>
      <c r="G1726" s="1">
        <v>1</v>
      </c>
      <c r="H1726" s="7" t="s">
        <v>39</v>
      </c>
      <c r="I1726" s="7"/>
      <c r="J1726" s="79"/>
      <c r="K1726" s="79"/>
      <c r="L1726" s="7"/>
    </row>
    <row r="1727" spans="1:12" x14ac:dyDescent="0.25">
      <c r="A1727">
        <f t="shared" si="504"/>
        <v>4</v>
      </c>
      <c r="B1727" s="74">
        <v>1716</v>
      </c>
      <c r="C1727" s="5">
        <v>45190</v>
      </c>
      <c r="D1727" s="12">
        <f t="shared" si="505"/>
        <v>76.598013099345991</v>
      </c>
      <c r="E1727" s="12">
        <f t="shared" si="506"/>
        <v>90.312343368284928</v>
      </c>
      <c r="F1727" s="12">
        <f t="shared" si="507"/>
        <v>0.70741157248977737</v>
      </c>
      <c r="G1727" s="1">
        <v>1</v>
      </c>
      <c r="H1727" s="7" t="s">
        <v>39</v>
      </c>
      <c r="I1727" s="7"/>
      <c r="J1727" s="79"/>
      <c r="K1727" s="79"/>
      <c r="L1727" s="7"/>
    </row>
    <row r="1728" spans="1:12" x14ac:dyDescent="0.25">
      <c r="A1728">
        <f t="shared" si="504"/>
        <v>5</v>
      </c>
      <c r="B1728" s="74">
        <v>1717</v>
      </c>
      <c r="C1728" s="5">
        <v>45191</v>
      </c>
      <c r="D1728" s="12">
        <f t="shared" si="505"/>
        <v>76.600663900469613</v>
      </c>
      <c r="E1728" s="12">
        <f t="shared" si="506"/>
        <v>90.316197490153343</v>
      </c>
      <c r="F1728" s="12">
        <f t="shared" si="507"/>
        <v>0.70743318623929641</v>
      </c>
      <c r="G1728" s="1">
        <v>1</v>
      </c>
      <c r="H1728" s="7" t="s">
        <v>39</v>
      </c>
      <c r="I1728" s="7"/>
      <c r="J1728" s="79"/>
      <c r="K1728" s="79"/>
      <c r="L1728" s="7"/>
    </row>
    <row r="1729" spans="1:12" x14ac:dyDescent="0.25">
      <c r="A1729">
        <f t="shared" si="504"/>
        <v>6</v>
      </c>
      <c r="B1729" s="74">
        <v>1718</v>
      </c>
      <c r="C1729" s="5">
        <v>45192</v>
      </c>
      <c r="D1729" s="12">
        <f t="shared" si="505"/>
        <v>76.603313158186367</v>
      </c>
      <c r="E1729" s="12">
        <f t="shared" si="506"/>
        <v>90.320049367991402</v>
      </c>
      <c r="F1729" s="12">
        <f t="shared" si="507"/>
        <v>0.70745478740438983</v>
      </c>
      <c r="G1729" s="1">
        <v>1</v>
      </c>
      <c r="H1729" s="7" t="s">
        <v>39</v>
      </c>
      <c r="I1729" s="7"/>
      <c r="J1729" s="79"/>
      <c r="K1729" s="79"/>
      <c r="L1729" s="7"/>
    </row>
    <row r="1730" spans="1:12" x14ac:dyDescent="0.25">
      <c r="A1730">
        <f t="shared" si="504"/>
        <v>7</v>
      </c>
      <c r="B1730" s="74">
        <v>1719</v>
      </c>
      <c r="C1730" s="5">
        <v>45193</v>
      </c>
      <c r="D1730" s="12">
        <f t="shared" si="505"/>
        <v>76.605960874292492</v>
      </c>
      <c r="E1730" s="12">
        <f t="shared" si="506"/>
        <v>90.323899004410777</v>
      </c>
      <c r="F1730" s="12">
        <f t="shared" si="507"/>
        <v>0.7074763759997037</v>
      </c>
      <c r="G1730" s="1">
        <v>1</v>
      </c>
      <c r="H1730" s="7" t="s">
        <v>39</v>
      </c>
      <c r="I1730" s="7"/>
      <c r="J1730" s="79"/>
      <c r="K1730" s="79"/>
      <c r="L1730" s="7"/>
    </row>
    <row r="1731" spans="1:12" x14ac:dyDescent="0.25">
      <c r="A1731">
        <f t="shared" si="504"/>
        <v>1</v>
      </c>
      <c r="B1731" s="74">
        <v>1720</v>
      </c>
      <c r="C1731" s="5">
        <v>45194</v>
      </c>
      <c r="D1731" s="12">
        <f t="shared" si="505"/>
        <v>76.608607050581099</v>
      </c>
      <c r="E1731" s="12">
        <f t="shared" si="506"/>
        <v>90.327746402018477</v>
      </c>
      <c r="F1731" s="12">
        <f t="shared" si="507"/>
        <v>0.70749795203985821</v>
      </c>
      <c r="G1731" s="1">
        <v>1</v>
      </c>
      <c r="H1731" s="7" t="s">
        <v>39</v>
      </c>
      <c r="I1731" s="7"/>
      <c r="J1731" s="79"/>
      <c r="K1731" s="79"/>
      <c r="L1731" s="7"/>
    </row>
    <row r="1732" spans="1:12" x14ac:dyDescent="0.25">
      <c r="A1732">
        <f t="shared" si="504"/>
        <v>2</v>
      </c>
      <c r="B1732" s="74">
        <v>1721</v>
      </c>
      <c r="C1732" s="5">
        <v>45195</v>
      </c>
      <c r="D1732" s="12">
        <f t="shared" si="505"/>
        <v>76.611251688842117</v>
      </c>
      <c r="E1732" s="12">
        <f t="shared" si="506"/>
        <v>90.331591563417049</v>
      </c>
      <c r="F1732" s="12">
        <f t="shared" si="507"/>
        <v>0.70751951553944803</v>
      </c>
      <c r="G1732" s="1">
        <v>1</v>
      </c>
      <c r="H1732" s="7" t="s">
        <v>39</v>
      </c>
      <c r="I1732" s="7"/>
      <c r="J1732" s="79"/>
      <c r="K1732" s="79"/>
      <c r="L1732" s="7"/>
    </row>
    <row r="1733" spans="1:12" x14ac:dyDescent="0.25">
      <c r="A1733">
        <f t="shared" si="504"/>
        <v>3</v>
      </c>
      <c r="B1733" s="74">
        <v>1722</v>
      </c>
      <c r="C1733" s="5">
        <v>45196</v>
      </c>
      <c r="D1733" s="12">
        <f t="shared" si="505"/>
        <v>76.613894790862417</v>
      </c>
      <c r="E1733" s="12">
        <f t="shared" si="506"/>
        <v>90.335434491204467</v>
      </c>
      <c r="F1733" s="12">
        <f t="shared" si="507"/>
        <v>0.70754106651304283</v>
      </c>
      <c r="G1733" s="1">
        <v>1</v>
      </c>
      <c r="H1733" s="7" t="s">
        <v>39</v>
      </c>
      <c r="I1733" s="7"/>
      <c r="J1733" s="79"/>
      <c r="K1733" s="79"/>
      <c r="L1733" s="7"/>
    </row>
    <row r="1734" spans="1:12" x14ac:dyDescent="0.25">
      <c r="A1734">
        <f t="shared" ref="A1734:A1797" si="508">WEEKDAY(C1734,2)</f>
        <v>4</v>
      </c>
      <c r="B1734" s="74">
        <v>1723</v>
      </c>
      <c r="C1734" s="5">
        <v>45197</v>
      </c>
      <c r="D1734" s="12">
        <f t="shared" si="505"/>
        <v>76.616536358425734</v>
      </c>
      <c r="E1734" s="12">
        <f t="shared" si="506"/>
        <v>90.339275187974167</v>
      </c>
      <c r="F1734" s="12">
        <f t="shared" si="507"/>
        <v>0.70756260497518619</v>
      </c>
      <c r="G1734" s="1">
        <v>1</v>
      </c>
      <c r="H1734" s="7" t="s">
        <v>39</v>
      </c>
      <c r="I1734" s="7"/>
      <c r="J1734" s="79"/>
      <c r="K1734" s="79"/>
      <c r="L1734" s="7"/>
    </row>
    <row r="1735" spans="1:12" x14ac:dyDescent="0.25">
      <c r="A1735">
        <f t="shared" si="508"/>
        <v>5</v>
      </c>
      <c r="B1735" s="74">
        <v>1724</v>
      </c>
      <c r="C1735" s="5">
        <v>45198</v>
      </c>
      <c r="D1735" s="12">
        <f t="shared" ref="D1735:D1798" si="509" xml:space="preserve"> 4.5501*LN(B1735) + 42.71</f>
        <v>76.619176393312671</v>
      </c>
      <c r="E1735" s="12">
        <f t="shared" ref="E1735:E1798" si="510" xml:space="preserve"> 6.6156*LN(B1735) + 41.041</f>
        <v>90.343113656315097</v>
      </c>
      <c r="F1735" s="12">
        <f t="shared" ref="F1735:F1798" si="511">0.0371*LN(B1735) + 0.4311</f>
        <v>0.70758413094039696</v>
      </c>
      <c r="G1735" s="1">
        <v>1</v>
      </c>
      <c r="H1735" s="7" t="s">
        <v>39</v>
      </c>
      <c r="I1735" s="7"/>
      <c r="J1735" s="79"/>
      <c r="K1735" s="79"/>
      <c r="L1735" s="7"/>
    </row>
    <row r="1736" spans="1:12" x14ac:dyDescent="0.25">
      <c r="A1736">
        <f t="shared" si="508"/>
        <v>6</v>
      </c>
      <c r="B1736" s="74">
        <v>1725</v>
      </c>
      <c r="C1736" s="5">
        <v>45199</v>
      </c>
      <c r="D1736" s="12">
        <f t="shared" si="509"/>
        <v>76.621814897300794</v>
      </c>
      <c r="E1736" s="12">
        <f t="shared" si="510"/>
        <v>90.346949898811687</v>
      </c>
      <c r="F1736" s="12">
        <f t="shared" si="511"/>
        <v>0.70760564442316853</v>
      </c>
      <c r="G1736" s="1">
        <v>1</v>
      </c>
      <c r="H1736" s="7" t="s">
        <v>39</v>
      </c>
      <c r="I1736" s="7"/>
      <c r="J1736" s="79"/>
      <c r="K1736" s="79"/>
      <c r="L1736" s="7"/>
    </row>
    <row r="1737" spans="1:12" x14ac:dyDescent="0.25">
      <c r="A1737">
        <f t="shared" si="508"/>
        <v>7</v>
      </c>
      <c r="B1737" s="74">
        <v>1726</v>
      </c>
      <c r="C1737" s="5">
        <v>45200</v>
      </c>
      <c r="D1737" s="12">
        <f t="shared" si="509"/>
        <v>76.624451872164514</v>
      </c>
      <c r="E1737" s="12">
        <f t="shared" si="510"/>
        <v>90.350783918043902</v>
      </c>
      <c r="F1737" s="12">
        <f t="shared" si="511"/>
        <v>0.70762714543796912</v>
      </c>
      <c r="G1737" s="1">
        <v>1</v>
      </c>
      <c r="H1737" s="7" t="s">
        <v>39</v>
      </c>
      <c r="I1737" s="7"/>
      <c r="J1737" s="79"/>
      <c r="K1737" s="79"/>
      <c r="L1737" s="7"/>
    </row>
    <row r="1738" spans="1:12" x14ac:dyDescent="0.25">
      <c r="A1738">
        <f t="shared" si="508"/>
        <v>1</v>
      </c>
      <c r="B1738" s="74">
        <v>1727</v>
      </c>
      <c r="C1738" s="5">
        <v>45201</v>
      </c>
      <c r="D1738" s="12">
        <f t="shared" si="509"/>
        <v>76.627087319675198</v>
      </c>
      <c r="E1738" s="12">
        <f t="shared" si="510"/>
        <v>90.354615716587162</v>
      </c>
      <c r="F1738" s="12">
        <f t="shared" si="511"/>
        <v>0.70764863399924183</v>
      </c>
      <c r="G1738" s="1">
        <v>1</v>
      </c>
      <c r="H1738" s="7" t="s">
        <v>39</v>
      </c>
      <c r="I1738" s="7"/>
      <c r="J1738" s="79"/>
      <c r="K1738" s="79"/>
      <c r="L1738" s="7"/>
    </row>
    <row r="1739" spans="1:12" x14ac:dyDescent="0.25">
      <c r="A1739">
        <f t="shared" si="508"/>
        <v>2</v>
      </c>
      <c r="B1739" s="74">
        <v>1728</v>
      </c>
      <c r="C1739" s="5">
        <v>45202</v>
      </c>
      <c r="D1739" s="12">
        <f t="shared" si="509"/>
        <v>76.629721241601146</v>
      </c>
      <c r="E1739" s="12">
        <f t="shared" si="510"/>
        <v>90.35844529701248</v>
      </c>
      <c r="F1739" s="12">
        <f t="shared" si="511"/>
        <v>0.70767011012140446</v>
      </c>
      <c r="G1739" s="1">
        <v>1</v>
      </c>
      <c r="H1739" s="7" t="s">
        <v>39</v>
      </c>
      <c r="I1739" s="7"/>
      <c r="J1739" s="79"/>
      <c r="K1739" s="79"/>
      <c r="L1739" s="7"/>
    </row>
    <row r="1740" spans="1:12" x14ac:dyDescent="0.25">
      <c r="A1740">
        <f t="shared" si="508"/>
        <v>3</v>
      </c>
      <c r="B1740" s="74">
        <v>1729</v>
      </c>
      <c r="C1740" s="5">
        <v>45203</v>
      </c>
      <c r="D1740" s="12">
        <f t="shared" si="509"/>
        <v>76.632353639707532</v>
      </c>
      <c r="E1740" s="12">
        <f t="shared" si="510"/>
        <v>90.362272661886379</v>
      </c>
      <c r="F1740" s="12">
        <f t="shared" si="511"/>
        <v>0.70769157381885006</v>
      </c>
      <c r="G1740" s="1">
        <v>1</v>
      </c>
      <c r="H1740" s="7" t="s">
        <v>39</v>
      </c>
      <c r="I1740" s="7"/>
      <c r="J1740" s="79"/>
      <c r="K1740" s="79"/>
      <c r="L1740" s="7"/>
    </row>
    <row r="1741" spans="1:12" x14ac:dyDescent="0.25">
      <c r="A1741">
        <f t="shared" si="508"/>
        <v>4</v>
      </c>
      <c r="B1741" s="74">
        <v>1730</v>
      </c>
      <c r="C1741" s="5">
        <v>45204</v>
      </c>
      <c r="D1741" s="12">
        <f t="shared" si="509"/>
        <v>76.634984515756543</v>
      </c>
      <c r="E1741" s="12">
        <f t="shared" si="510"/>
        <v>90.366097813770907</v>
      </c>
      <c r="F1741" s="12">
        <f t="shared" si="511"/>
        <v>0.70771302510594669</v>
      </c>
      <c r="G1741" s="1">
        <v>1</v>
      </c>
      <c r="H1741" s="7" t="s">
        <v>39</v>
      </c>
      <c r="I1741" s="7"/>
      <c r="J1741" s="79"/>
      <c r="K1741" s="79"/>
      <c r="L1741" s="7"/>
    </row>
    <row r="1742" spans="1:12" x14ac:dyDescent="0.25">
      <c r="A1742">
        <f t="shared" si="508"/>
        <v>5</v>
      </c>
      <c r="B1742" s="74">
        <v>1731</v>
      </c>
      <c r="C1742" s="5">
        <v>45205</v>
      </c>
      <c r="D1742" s="12">
        <f t="shared" si="509"/>
        <v>76.637613871507256</v>
      </c>
      <c r="E1742" s="12">
        <f t="shared" si="510"/>
        <v>90.369920755223717</v>
      </c>
      <c r="F1742" s="12">
        <f t="shared" si="511"/>
        <v>0.70773446399703732</v>
      </c>
      <c r="G1742" s="1">
        <v>1</v>
      </c>
      <c r="H1742" s="7" t="s">
        <v>39</v>
      </c>
      <c r="I1742" s="7"/>
      <c r="J1742" s="79"/>
      <c r="K1742" s="79"/>
      <c r="L1742" s="7"/>
    </row>
    <row r="1743" spans="1:12" x14ac:dyDescent="0.25">
      <c r="A1743">
        <f t="shared" si="508"/>
        <v>6</v>
      </c>
      <c r="B1743" s="74">
        <v>1732</v>
      </c>
      <c r="C1743" s="5">
        <v>45206</v>
      </c>
      <c r="D1743" s="12">
        <f t="shared" si="509"/>
        <v>76.640241708715735</v>
      </c>
      <c r="E1743" s="12">
        <f t="shared" si="510"/>
        <v>90.373741488798018</v>
      </c>
      <c r="F1743" s="12">
        <f t="shared" si="511"/>
        <v>0.70775589050644028</v>
      </c>
      <c r="G1743" s="1">
        <v>1</v>
      </c>
      <c r="H1743" s="7" t="s">
        <v>39</v>
      </c>
      <c r="I1743" s="7"/>
      <c r="J1743" s="79"/>
      <c r="K1743" s="79"/>
      <c r="L1743" s="7"/>
    </row>
    <row r="1744" spans="1:12" x14ac:dyDescent="0.25">
      <c r="A1744">
        <f t="shared" si="508"/>
        <v>7</v>
      </c>
      <c r="B1744" s="74">
        <v>1733</v>
      </c>
      <c r="C1744" s="5">
        <v>45207</v>
      </c>
      <c r="D1744" s="12">
        <f t="shared" si="509"/>
        <v>76.642868029134974</v>
      </c>
      <c r="E1744" s="12">
        <f t="shared" si="510"/>
        <v>90.377560017042555</v>
      </c>
      <c r="F1744" s="12">
        <f t="shared" si="511"/>
        <v>0.70777730464844901</v>
      </c>
      <c r="G1744" s="1">
        <v>1</v>
      </c>
      <c r="H1744" s="7" t="s">
        <v>39</v>
      </c>
      <c r="I1744" s="7"/>
      <c r="J1744" s="79"/>
      <c r="K1744" s="79"/>
      <c r="L1744" s="7"/>
    </row>
    <row r="1745" spans="1:12" x14ac:dyDescent="0.25">
      <c r="A1745">
        <f t="shared" si="508"/>
        <v>1</v>
      </c>
      <c r="B1745" s="74">
        <v>1734</v>
      </c>
      <c r="C1745" s="5">
        <v>45208</v>
      </c>
      <c r="D1745" s="12">
        <f t="shared" si="509"/>
        <v>76.645492834514954</v>
      </c>
      <c r="E1745" s="12">
        <f t="shared" si="510"/>
        <v>90.38137634250171</v>
      </c>
      <c r="F1745" s="12">
        <f t="shared" si="511"/>
        <v>0.70779870643733211</v>
      </c>
      <c r="G1745" s="1">
        <v>1</v>
      </c>
      <c r="H1745" s="7" t="s">
        <v>39</v>
      </c>
      <c r="I1745" s="7"/>
      <c r="J1745" s="79"/>
      <c r="K1745" s="79"/>
      <c r="L1745" s="7"/>
    </row>
    <row r="1746" spans="1:12" x14ac:dyDescent="0.25">
      <c r="A1746">
        <f t="shared" si="508"/>
        <v>2</v>
      </c>
      <c r="B1746" s="74">
        <v>1735</v>
      </c>
      <c r="C1746" s="5">
        <v>45209</v>
      </c>
      <c r="D1746" s="12">
        <f t="shared" si="509"/>
        <v>76.648116126602602</v>
      </c>
      <c r="E1746" s="12">
        <f t="shared" si="510"/>
        <v>90.385190467715475</v>
      </c>
      <c r="F1746" s="12">
        <f t="shared" si="511"/>
        <v>0.70782009588733352</v>
      </c>
      <c r="G1746" s="1">
        <v>1</v>
      </c>
      <c r="H1746" s="7" t="s">
        <v>39</v>
      </c>
      <c r="I1746" s="7"/>
      <c r="J1746" s="79"/>
      <c r="K1746" s="79"/>
      <c r="L1746" s="7"/>
    </row>
    <row r="1747" spans="1:12" x14ac:dyDescent="0.25">
      <c r="A1747">
        <f t="shared" si="508"/>
        <v>3</v>
      </c>
      <c r="B1747" s="74">
        <v>1736</v>
      </c>
      <c r="C1747" s="5">
        <v>45210</v>
      </c>
      <c r="D1747" s="12">
        <f t="shared" si="509"/>
        <v>76.65073790714186</v>
      </c>
      <c r="E1747" s="12">
        <f t="shared" si="510"/>
        <v>90.389002395219393</v>
      </c>
      <c r="F1747" s="12">
        <f t="shared" si="511"/>
        <v>0.70784147301267297</v>
      </c>
      <c r="G1747" s="1">
        <v>1</v>
      </c>
      <c r="H1747" s="7" t="s">
        <v>39</v>
      </c>
      <c r="I1747" s="7"/>
      <c r="J1747" s="79"/>
      <c r="K1747" s="79"/>
      <c r="L1747" s="7"/>
    </row>
    <row r="1748" spans="1:12" x14ac:dyDescent="0.25">
      <c r="A1748">
        <f t="shared" si="508"/>
        <v>4</v>
      </c>
      <c r="B1748" s="74">
        <v>1737</v>
      </c>
      <c r="C1748" s="5">
        <v>45211</v>
      </c>
      <c r="D1748" s="12">
        <f t="shared" si="509"/>
        <v>76.653358177873656</v>
      </c>
      <c r="E1748" s="12">
        <f t="shared" si="510"/>
        <v>90.392812127544644</v>
      </c>
      <c r="F1748" s="12">
        <f t="shared" si="511"/>
        <v>0.707862837827545</v>
      </c>
      <c r="G1748" s="1">
        <v>1</v>
      </c>
      <c r="H1748" s="7" t="s">
        <v>39</v>
      </c>
      <c r="I1748" s="7"/>
      <c r="J1748" s="79"/>
      <c r="K1748" s="79"/>
      <c r="L1748" s="7"/>
    </row>
    <row r="1749" spans="1:12" x14ac:dyDescent="0.25">
      <c r="A1749">
        <f t="shared" si="508"/>
        <v>5</v>
      </c>
      <c r="B1749" s="74">
        <v>1738</v>
      </c>
      <c r="C1749" s="5">
        <v>45212</v>
      </c>
      <c r="D1749" s="12">
        <f t="shared" si="509"/>
        <v>76.655976940535865</v>
      </c>
      <c r="E1749" s="12">
        <f t="shared" si="510"/>
        <v>90.39661966721809</v>
      </c>
      <c r="F1749" s="12">
        <f t="shared" si="511"/>
        <v>0.70788419034611993</v>
      </c>
      <c r="G1749" s="1">
        <v>1</v>
      </c>
      <c r="H1749" s="7" t="s">
        <v>39</v>
      </c>
      <c r="I1749" s="7"/>
      <c r="J1749" s="79"/>
      <c r="K1749" s="79"/>
      <c r="L1749" s="7"/>
    </row>
    <row r="1750" spans="1:12" x14ac:dyDescent="0.25">
      <c r="A1750">
        <f t="shared" si="508"/>
        <v>6</v>
      </c>
      <c r="B1750" s="74">
        <v>1739</v>
      </c>
      <c r="C1750" s="5">
        <v>45213</v>
      </c>
      <c r="D1750" s="12">
        <f t="shared" si="509"/>
        <v>76.658594196863419</v>
      </c>
      <c r="E1750" s="12">
        <f t="shared" si="510"/>
        <v>90.400425016762199</v>
      </c>
      <c r="F1750" s="12">
        <f t="shared" si="511"/>
        <v>0.70790553058254391</v>
      </c>
      <c r="G1750" s="1">
        <v>1</v>
      </c>
      <c r="H1750" s="7" t="s">
        <v>39</v>
      </c>
      <c r="I1750" s="7"/>
      <c r="J1750" s="79"/>
      <c r="K1750" s="79"/>
      <c r="L1750" s="7"/>
    </row>
    <row r="1751" spans="1:12" x14ac:dyDescent="0.25">
      <c r="A1751">
        <f t="shared" si="508"/>
        <v>7</v>
      </c>
      <c r="B1751" s="74">
        <v>1740</v>
      </c>
      <c r="C1751" s="5">
        <v>45214</v>
      </c>
      <c r="D1751" s="12">
        <f t="shared" si="509"/>
        <v>76.661209948588237</v>
      </c>
      <c r="E1751" s="12">
        <f t="shared" si="510"/>
        <v>90.404228178695035</v>
      </c>
      <c r="F1751" s="12">
        <f t="shared" si="511"/>
        <v>0.70792685855093818</v>
      </c>
      <c r="G1751" s="1">
        <v>1</v>
      </c>
      <c r="H1751" s="7" t="s">
        <v>39</v>
      </c>
      <c r="I1751" s="7"/>
      <c r="J1751" s="79"/>
      <c r="K1751" s="79"/>
      <c r="L1751" s="7"/>
    </row>
    <row r="1752" spans="1:12" x14ac:dyDescent="0.25">
      <c r="A1752">
        <f t="shared" si="508"/>
        <v>1</v>
      </c>
      <c r="B1752" s="74">
        <v>1741</v>
      </c>
      <c r="C1752" s="5">
        <v>45215</v>
      </c>
      <c r="D1752" s="12">
        <f t="shared" si="509"/>
        <v>76.663824197439226</v>
      </c>
      <c r="E1752" s="12">
        <f t="shared" si="510"/>
        <v>90.408029155530429</v>
      </c>
      <c r="F1752" s="12">
        <f t="shared" si="511"/>
        <v>0.7079481742653998</v>
      </c>
      <c r="G1752" s="1">
        <v>1</v>
      </c>
      <c r="H1752" s="7" t="s">
        <v>39</v>
      </c>
      <c r="I1752" s="7"/>
      <c r="J1752" s="79"/>
      <c r="K1752" s="79"/>
      <c r="L1752" s="7"/>
    </row>
    <row r="1753" spans="1:12" x14ac:dyDescent="0.25">
      <c r="A1753">
        <f t="shared" si="508"/>
        <v>2</v>
      </c>
      <c r="B1753" s="74">
        <v>1742</v>
      </c>
      <c r="C1753" s="5">
        <v>45216</v>
      </c>
      <c r="D1753" s="12">
        <f t="shared" si="509"/>
        <v>76.666436945142379</v>
      </c>
      <c r="E1753" s="12">
        <f t="shared" si="510"/>
        <v>90.411827949777788</v>
      </c>
      <c r="F1753" s="12">
        <f t="shared" si="511"/>
        <v>0.70796947774000185</v>
      </c>
      <c r="G1753" s="1">
        <v>1</v>
      </c>
      <c r="H1753" s="7" t="s">
        <v>39</v>
      </c>
      <c r="I1753" s="7"/>
      <c r="J1753" s="79"/>
      <c r="K1753" s="79"/>
      <c r="L1753" s="7"/>
    </row>
    <row r="1754" spans="1:12" x14ac:dyDescent="0.25">
      <c r="A1754">
        <f t="shared" si="508"/>
        <v>3</v>
      </c>
      <c r="B1754" s="74">
        <v>1743</v>
      </c>
      <c r="C1754" s="5">
        <v>45217</v>
      </c>
      <c r="D1754" s="12">
        <f t="shared" si="509"/>
        <v>76.66904819342065</v>
      </c>
      <c r="E1754" s="12">
        <f t="shared" si="510"/>
        <v>90.415624563942245</v>
      </c>
      <c r="F1754" s="12">
        <f t="shared" si="511"/>
        <v>0.70799076898879276</v>
      </c>
      <c r="G1754" s="1">
        <v>1</v>
      </c>
      <c r="H1754" s="7" t="s">
        <v>39</v>
      </c>
      <c r="I1754" s="7"/>
      <c r="J1754" s="79"/>
      <c r="K1754" s="79"/>
      <c r="L1754" s="7"/>
    </row>
    <row r="1755" spans="1:12" x14ac:dyDescent="0.25">
      <c r="A1755">
        <f t="shared" si="508"/>
        <v>4</v>
      </c>
      <c r="B1755" s="74">
        <v>1744</v>
      </c>
      <c r="C1755" s="5">
        <v>45218</v>
      </c>
      <c r="D1755" s="12">
        <f t="shared" si="509"/>
        <v>76.671657943994063</v>
      </c>
      <c r="E1755" s="12">
        <f t="shared" si="510"/>
        <v>90.419419000524613</v>
      </c>
      <c r="F1755" s="12">
        <f t="shared" si="511"/>
        <v>0.70801204802579709</v>
      </c>
      <c r="G1755" s="1">
        <v>1</v>
      </c>
      <c r="H1755" s="7" t="s">
        <v>39</v>
      </c>
      <c r="I1755" s="7"/>
      <c r="J1755" s="79"/>
      <c r="K1755" s="79"/>
      <c r="L1755" s="7"/>
    </row>
    <row r="1756" spans="1:12" x14ac:dyDescent="0.25">
      <c r="A1756">
        <f t="shared" si="508"/>
        <v>5</v>
      </c>
      <c r="B1756" s="74">
        <v>1745</v>
      </c>
      <c r="C1756" s="5">
        <v>45219</v>
      </c>
      <c r="D1756" s="12">
        <f t="shared" si="509"/>
        <v>76.674266198579659</v>
      </c>
      <c r="E1756" s="12">
        <f t="shared" si="510"/>
        <v>90.423211262021397</v>
      </c>
      <c r="F1756" s="12">
        <f t="shared" si="511"/>
        <v>0.70803331486501508</v>
      </c>
      <c r="G1756" s="1">
        <v>1</v>
      </c>
      <c r="H1756" s="7" t="s">
        <v>39</v>
      </c>
      <c r="I1756" s="7"/>
      <c r="J1756" s="79"/>
      <c r="K1756" s="79"/>
      <c r="L1756" s="7"/>
    </row>
    <row r="1757" spans="1:12" x14ac:dyDescent="0.25">
      <c r="A1757">
        <f t="shared" si="508"/>
        <v>6</v>
      </c>
      <c r="B1757" s="74">
        <v>1746</v>
      </c>
      <c r="C1757" s="5">
        <v>45220</v>
      </c>
      <c r="D1757" s="12">
        <f t="shared" si="509"/>
        <v>76.676872958891579</v>
      </c>
      <c r="E1757" s="12">
        <f t="shared" si="510"/>
        <v>90.42700135092484</v>
      </c>
      <c r="F1757" s="12">
        <f t="shared" si="511"/>
        <v>0.70805456952042323</v>
      </c>
      <c r="G1757" s="1">
        <v>1</v>
      </c>
      <c r="H1757" s="7" t="s">
        <v>39</v>
      </c>
      <c r="I1757" s="7"/>
      <c r="J1757" s="79"/>
      <c r="K1757" s="79"/>
      <c r="L1757" s="7"/>
    </row>
    <row r="1758" spans="1:12" x14ac:dyDescent="0.25">
      <c r="A1758">
        <f t="shared" si="508"/>
        <v>7</v>
      </c>
      <c r="B1758" s="74">
        <v>1747</v>
      </c>
      <c r="C1758" s="5">
        <v>45221</v>
      </c>
      <c r="D1758" s="12">
        <f t="shared" si="509"/>
        <v>76.679478226640967</v>
      </c>
      <c r="E1758" s="12">
        <f t="shared" si="510"/>
        <v>90.430789269722851</v>
      </c>
      <c r="F1758" s="12">
        <f t="shared" si="511"/>
        <v>0.70807581200597347</v>
      </c>
      <c r="G1758" s="1">
        <v>1</v>
      </c>
      <c r="H1758" s="7" t="s">
        <v>39</v>
      </c>
      <c r="I1758" s="7"/>
      <c r="J1758" s="79"/>
      <c r="K1758" s="79"/>
      <c r="L1758" s="7"/>
    </row>
    <row r="1759" spans="1:12" x14ac:dyDescent="0.25">
      <c r="A1759">
        <f t="shared" si="508"/>
        <v>1</v>
      </c>
      <c r="B1759" s="74">
        <v>1748</v>
      </c>
      <c r="C1759" s="5">
        <v>45222</v>
      </c>
      <c r="D1759" s="12">
        <f t="shared" si="509"/>
        <v>76.682082003536067</v>
      </c>
      <c r="E1759" s="12">
        <f t="shared" si="510"/>
        <v>90.434575020899132</v>
      </c>
      <c r="F1759" s="12">
        <f t="shared" si="511"/>
        <v>0.70809704233559434</v>
      </c>
      <c r="G1759" s="1">
        <v>1</v>
      </c>
      <c r="H1759" s="7" t="s">
        <v>39</v>
      </c>
      <c r="I1759" s="7"/>
      <c r="J1759" s="79"/>
      <c r="K1759" s="79"/>
      <c r="L1759" s="7"/>
    </row>
    <row r="1760" spans="1:12" x14ac:dyDescent="0.25">
      <c r="A1760">
        <f t="shared" si="508"/>
        <v>2</v>
      </c>
      <c r="B1760" s="74">
        <v>1749</v>
      </c>
      <c r="C1760" s="5">
        <v>45223</v>
      </c>
      <c r="D1760" s="12">
        <f t="shared" si="509"/>
        <v>76.684684291282139</v>
      </c>
      <c r="E1760" s="12">
        <f t="shared" si="510"/>
        <v>90.438358606933065</v>
      </c>
      <c r="F1760" s="12">
        <f t="shared" si="511"/>
        <v>0.70811826052319016</v>
      </c>
      <c r="G1760" s="1">
        <v>1</v>
      </c>
      <c r="H1760" s="7" t="s">
        <v>39</v>
      </c>
      <c r="I1760" s="7"/>
      <c r="J1760" s="79"/>
      <c r="K1760" s="79"/>
      <c r="L1760" s="7"/>
    </row>
    <row r="1761" spans="1:12" x14ac:dyDescent="0.25">
      <c r="A1761">
        <f t="shared" si="508"/>
        <v>3</v>
      </c>
      <c r="B1761" s="74">
        <v>1750</v>
      </c>
      <c r="C1761" s="5">
        <v>45224</v>
      </c>
      <c r="D1761" s="12">
        <f t="shared" si="509"/>
        <v>76.687285091581586</v>
      </c>
      <c r="E1761" s="12">
        <f t="shared" si="510"/>
        <v>90.442140030299811</v>
      </c>
      <c r="F1761" s="12">
        <f t="shared" si="511"/>
        <v>0.70813946658264149</v>
      </c>
      <c r="G1761" s="1">
        <v>1</v>
      </c>
      <c r="H1761" s="7" t="s">
        <v>39</v>
      </c>
      <c r="I1761" s="7"/>
      <c r="J1761" s="79"/>
      <c r="K1761" s="79"/>
      <c r="L1761" s="7"/>
    </row>
    <row r="1762" spans="1:12" x14ac:dyDescent="0.25">
      <c r="A1762">
        <f t="shared" si="508"/>
        <v>4</v>
      </c>
      <c r="B1762" s="74">
        <v>1751</v>
      </c>
      <c r="C1762" s="5">
        <v>45225</v>
      </c>
      <c r="D1762" s="12">
        <f t="shared" si="509"/>
        <v>76.689884406133856</v>
      </c>
      <c r="E1762" s="12">
        <f t="shared" si="510"/>
        <v>90.445919293470268</v>
      </c>
      <c r="F1762" s="12">
        <f t="shared" si="511"/>
        <v>0.70816066052780502</v>
      </c>
      <c r="G1762" s="1">
        <v>1</v>
      </c>
      <c r="H1762" s="7" t="s">
        <v>39</v>
      </c>
      <c r="I1762" s="7"/>
      <c r="J1762" s="79"/>
      <c r="K1762" s="79"/>
      <c r="L1762" s="7"/>
    </row>
    <row r="1763" spans="1:12" x14ac:dyDescent="0.25">
      <c r="A1763">
        <f t="shared" si="508"/>
        <v>5</v>
      </c>
      <c r="B1763" s="74">
        <v>1752</v>
      </c>
      <c r="C1763" s="5">
        <v>45226</v>
      </c>
      <c r="D1763" s="12">
        <f t="shared" si="509"/>
        <v>76.692482236635485</v>
      </c>
      <c r="E1763" s="12">
        <f t="shared" si="510"/>
        <v>90.449696398911158</v>
      </c>
      <c r="F1763" s="12">
        <f t="shared" si="511"/>
        <v>0.70818184237251414</v>
      </c>
      <c r="G1763" s="1">
        <v>1</v>
      </c>
      <c r="H1763" s="7" t="s">
        <v>39</v>
      </c>
      <c r="I1763" s="7"/>
      <c r="J1763" s="79"/>
      <c r="K1763" s="79"/>
      <c r="L1763" s="7"/>
    </row>
    <row r="1764" spans="1:12" x14ac:dyDescent="0.25">
      <c r="A1764">
        <f t="shared" si="508"/>
        <v>6</v>
      </c>
      <c r="B1764" s="74">
        <v>1753</v>
      </c>
      <c r="C1764" s="5">
        <v>45227</v>
      </c>
      <c r="D1764" s="12">
        <f t="shared" si="509"/>
        <v>76.695078584780106</v>
      </c>
      <c r="E1764" s="12">
        <f t="shared" si="510"/>
        <v>90.453471349084907</v>
      </c>
      <c r="F1764" s="12">
        <f t="shared" si="511"/>
        <v>0.70820301213057779</v>
      </c>
      <c r="G1764" s="1">
        <v>1</v>
      </c>
      <c r="H1764" s="7" t="s">
        <v>39</v>
      </c>
      <c r="I1764" s="7"/>
      <c r="J1764" s="79"/>
      <c r="K1764" s="79"/>
      <c r="L1764" s="7"/>
    </row>
    <row r="1765" spans="1:12" x14ac:dyDescent="0.25">
      <c r="A1765">
        <f t="shared" si="508"/>
        <v>7</v>
      </c>
      <c r="B1765" s="74">
        <v>1754</v>
      </c>
      <c r="C1765" s="5">
        <v>45228</v>
      </c>
      <c r="D1765" s="12">
        <f t="shared" si="509"/>
        <v>76.697673452258471</v>
      </c>
      <c r="E1765" s="12">
        <f t="shared" si="510"/>
        <v>90.457244146449781</v>
      </c>
      <c r="F1765" s="12">
        <f t="shared" si="511"/>
        <v>0.70822416981578196</v>
      </c>
      <c r="G1765" s="1">
        <v>1</v>
      </c>
      <c r="H1765" s="7" t="s">
        <v>39</v>
      </c>
      <c r="I1765" s="7"/>
      <c r="J1765" s="79"/>
      <c r="K1765" s="79"/>
      <c r="L1765" s="7"/>
    </row>
    <row r="1766" spans="1:12" x14ac:dyDescent="0.25">
      <c r="A1766">
        <f t="shared" si="508"/>
        <v>1</v>
      </c>
      <c r="B1766" s="74">
        <v>1755</v>
      </c>
      <c r="C1766" s="5">
        <v>45229</v>
      </c>
      <c r="D1766" s="12">
        <f t="shared" si="509"/>
        <v>76.700266840758431</v>
      </c>
      <c r="E1766" s="12">
        <f t="shared" si="510"/>
        <v>90.46101479345981</v>
      </c>
      <c r="F1766" s="12">
        <f t="shared" si="511"/>
        <v>0.70824531544188873</v>
      </c>
      <c r="G1766" s="1">
        <v>1</v>
      </c>
      <c r="H1766" s="7" t="s">
        <v>39</v>
      </c>
      <c r="I1766" s="7"/>
      <c r="J1766" s="79"/>
      <c r="K1766" s="79"/>
      <c r="L1766" s="7"/>
    </row>
    <row r="1767" spans="1:12" x14ac:dyDescent="0.25">
      <c r="A1767">
        <f t="shared" si="508"/>
        <v>2</v>
      </c>
      <c r="B1767" s="74">
        <v>1756</v>
      </c>
      <c r="C1767" s="5">
        <v>45230</v>
      </c>
      <c r="D1767" s="12">
        <f t="shared" si="509"/>
        <v>76.702858751964953</v>
      </c>
      <c r="E1767" s="12">
        <f t="shared" si="510"/>
        <v>90.464783292564846</v>
      </c>
      <c r="F1767" s="12">
        <f t="shared" si="511"/>
        <v>0.7082664490226368</v>
      </c>
      <c r="G1767" s="1">
        <v>1</v>
      </c>
      <c r="H1767" s="7" t="s">
        <v>39</v>
      </c>
      <c r="I1767" s="7"/>
      <c r="J1767" s="79"/>
      <c r="K1767" s="79"/>
      <c r="L1767" s="7"/>
    </row>
    <row r="1768" spans="1:12" x14ac:dyDescent="0.25">
      <c r="A1768">
        <f t="shared" si="508"/>
        <v>3</v>
      </c>
      <c r="B1768" s="74">
        <v>1757</v>
      </c>
      <c r="C1768" s="5">
        <v>45231</v>
      </c>
      <c r="D1768" s="12">
        <f t="shared" si="509"/>
        <v>76.705449187560106</v>
      </c>
      <c r="E1768" s="12">
        <f t="shared" si="510"/>
        <v>90.468549646210562</v>
      </c>
      <c r="F1768" s="12">
        <f t="shared" si="511"/>
        <v>0.7082875705717413</v>
      </c>
      <c r="G1768" s="1">
        <v>1</v>
      </c>
      <c r="H1768" s="7" t="s">
        <v>39</v>
      </c>
      <c r="I1768" s="7"/>
      <c r="J1768" s="79"/>
      <c r="K1768" s="79"/>
      <c r="L1768" s="7"/>
    </row>
    <row r="1769" spans="1:12" x14ac:dyDescent="0.25">
      <c r="A1769">
        <f t="shared" si="508"/>
        <v>4</v>
      </c>
      <c r="B1769" s="74">
        <v>1758</v>
      </c>
      <c r="C1769" s="5">
        <v>45232</v>
      </c>
      <c r="D1769" s="12">
        <f t="shared" si="509"/>
        <v>76.708038149223128</v>
      </c>
      <c r="E1769" s="12">
        <f t="shared" si="510"/>
        <v>90.472313856838426</v>
      </c>
      <c r="F1769" s="12">
        <f t="shared" si="511"/>
        <v>0.70830868010289405</v>
      </c>
      <c r="G1769" s="1">
        <v>1</v>
      </c>
      <c r="H1769" s="7" t="s">
        <v>39</v>
      </c>
      <c r="I1769" s="7"/>
      <c r="J1769" s="79"/>
      <c r="K1769" s="79"/>
      <c r="L1769" s="7"/>
    </row>
    <row r="1770" spans="1:12" x14ac:dyDescent="0.25">
      <c r="A1770">
        <f t="shared" si="508"/>
        <v>5</v>
      </c>
      <c r="B1770" s="74">
        <v>1759</v>
      </c>
      <c r="C1770" s="5">
        <v>45233</v>
      </c>
      <c r="D1770" s="12">
        <f t="shared" si="509"/>
        <v>76.710625638630361</v>
      </c>
      <c r="E1770" s="12">
        <f t="shared" si="510"/>
        <v>90.476075926885784</v>
      </c>
      <c r="F1770" s="12">
        <f t="shared" si="511"/>
        <v>0.70832977762976346</v>
      </c>
      <c r="G1770" s="1">
        <v>1</v>
      </c>
      <c r="H1770" s="7" t="s">
        <v>39</v>
      </c>
      <c r="I1770" s="7"/>
      <c r="J1770" s="79"/>
      <c r="K1770" s="79"/>
      <c r="L1770" s="7"/>
    </row>
    <row r="1771" spans="1:12" x14ac:dyDescent="0.25">
      <c r="A1771">
        <f t="shared" si="508"/>
        <v>6</v>
      </c>
      <c r="B1771" s="74">
        <v>1760</v>
      </c>
      <c r="C1771" s="5">
        <v>45234</v>
      </c>
      <c r="D1771" s="12">
        <f t="shared" si="509"/>
        <v>76.713211657455304</v>
      </c>
      <c r="E1771" s="12">
        <f t="shared" si="510"/>
        <v>90.479835858785805</v>
      </c>
      <c r="F1771" s="12">
        <f t="shared" si="511"/>
        <v>0.70835086316599449</v>
      </c>
      <c r="G1771" s="1">
        <v>1</v>
      </c>
      <c r="H1771" s="7" t="s">
        <v>39</v>
      </c>
      <c r="I1771" s="7"/>
      <c r="J1771" s="79"/>
      <c r="K1771" s="79"/>
      <c r="L1771" s="7"/>
    </row>
    <row r="1772" spans="1:12" x14ac:dyDescent="0.25">
      <c r="A1772">
        <f t="shared" si="508"/>
        <v>7</v>
      </c>
      <c r="B1772" s="74">
        <v>1761</v>
      </c>
      <c r="C1772" s="5">
        <v>45235</v>
      </c>
      <c r="D1772" s="12">
        <f t="shared" si="509"/>
        <v>76.715796207368584</v>
      </c>
      <c r="E1772" s="12">
        <f t="shared" si="510"/>
        <v>90.483593654967493</v>
      </c>
      <c r="F1772" s="12">
        <f t="shared" si="511"/>
        <v>0.70837193672520926</v>
      </c>
      <c r="G1772" s="1">
        <v>1</v>
      </c>
      <c r="H1772" s="7" t="s">
        <v>39</v>
      </c>
      <c r="I1772" s="7"/>
      <c r="J1772" s="79"/>
      <c r="K1772" s="79"/>
      <c r="L1772" s="7"/>
    </row>
    <row r="1773" spans="1:12" x14ac:dyDescent="0.25">
      <c r="A1773">
        <f t="shared" si="508"/>
        <v>1</v>
      </c>
      <c r="B1773" s="74">
        <v>1762</v>
      </c>
      <c r="C1773" s="5">
        <v>45236</v>
      </c>
      <c r="D1773" s="12">
        <f t="shared" si="509"/>
        <v>76.718379290038015</v>
      </c>
      <c r="E1773" s="12">
        <f t="shared" si="510"/>
        <v>90.487349317855745</v>
      </c>
      <c r="F1773" s="12">
        <f t="shared" si="511"/>
        <v>0.70839299832100622</v>
      </c>
      <c r="G1773" s="1">
        <v>1</v>
      </c>
      <c r="H1773" s="7" t="s">
        <v>39</v>
      </c>
      <c r="I1773" s="7"/>
      <c r="J1773" s="79"/>
      <c r="K1773" s="79"/>
      <c r="L1773" s="7"/>
    </row>
    <row r="1774" spans="1:12" x14ac:dyDescent="0.25">
      <c r="A1774">
        <f t="shared" si="508"/>
        <v>2</v>
      </c>
      <c r="B1774" s="74">
        <v>1763</v>
      </c>
      <c r="C1774" s="5">
        <v>45237</v>
      </c>
      <c r="D1774" s="12">
        <f t="shared" si="509"/>
        <v>76.720960907128543</v>
      </c>
      <c r="E1774" s="12">
        <f t="shared" si="510"/>
        <v>90.491102849871339</v>
      </c>
      <c r="F1774" s="12">
        <f t="shared" si="511"/>
        <v>0.70841404796696095</v>
      </c>
      <c r="G1774" s="1">
        <v>1</v>
      </c>
      <c r="H1774" s="7" t="s">
        <v>39</v>
      </c>
      <c r="I1774" s="7"/>
      <c r="J1774" s="79"/>
      <c r="K1774" s="79"/>
      <c r="L1774" s="7"/>
    </row>
    <row r="1775" spans="1:12" x14ac:dyDescent="0.25">
      <c r="A1775">
        <f t="shared" si="508"/>
        <v>3</v>
      </c>
      <c r="B1775" s="74">
        <v>1764</v>
      </c>
      <c r="C1775" s="5">
        <v>45238</v>
      </c>
      <c r="D1775" s="12">
        <f t="shared" si="509"/>
        <v>76.72354106030231</v>
      </c>
      <c r="E1775" s="12">
        <f t="shared" si="510"/>
        <v>90.494854253430901</v>
      </c>
      <c r="F1775" s="12">
        <f t="shared" si="511"/>
        <v>0.70843508567662594</v>
      </c>
      <c r="G1775" s="1">
        <v>1</v>
      </c>
      <c r="H1775" s="7" t="s">
        <v>39</v>
      </c>
      <c r="I1775" s="7"/>
      <c r="J1775" s="79"/>
      <c r="K1775" s="79"/>
      <c r="L1775" s="7"/>
    </row>
    <row r="1776" spans="1:12" x14ac:dyDescent="0.25">
      <c r="A1776">
        <f t="shared" si="508"/>
        <v>4</v>
      </c>
      <c r="B1776" s="74">
        <v>1765</v>
      </c>
      <c r="C1776" s="5">
        <v>45239</v>
      </c>
      <c r="D1776" s="12">
        <f t="shared" si="509"/>
        <v>76.72611975121859</v>
      </c>
      <c r="E1776" s="12">
        <f t="shared" si="510"/>
        <v>90.498603530946951</v>
      </c>
      <c r="F1776" s="12">
        <f t="shared" si="511"/>
        <v>0.70845611146353038</v>
      </c>
      <c r="G1776" s="1">
        <v>1</v>
      </c>
      <c r="H1776" s="7" t="s">
        <v>39</v>
      </c>
      <c r="I1776" s="7"/>
      <c r="J1776" s="79"/>
      <c r="K1776" s="79"/>
      <c r="L1776" s="7"/>
    </row>
    <row r="1777" spans="1:12" x14ac:dyDescent="0.25">
      <c r="A1777">
        <f t="shared" si="508"/>
        <v>5</v>
      </c>
      <c r="B1777" s="74">
        <v>1766</v>
      </c>
      <c r="C1777" s="5">
        <v>45240</v>
      </c>
      <c r="D1777" s="12">
        <f t="shared" si="509"/>
        <v>76.728696981533886</v>
      </c>
      <c r="E1777" s="12">
        <f t="shared" si="510"/>
        <v>90.502350684827917</v>
      </c>
      <c r="F1777" s="12">
        <f t="shared" si="511"/>
        <v>0.70847712534118079</v>
      </c>
      <c r="G1777" s="1">
        <v>1</v>
      </c>
      <c r="H1777" s="7" t="s">
        <v>39</v>
      </c>
      <c r="I1777" s="7"/>
      <c r="J1777" s="79"/>
      <c r="K1777" s="79"/>
      <c r="L1777" s="7"/>
    </row>
    <row r="1778" spans="1:12" x14ac:dyDescent="0.25">
      <c r="A1778">
        <f t="shared" si="508"/>
        <v>6</v>
      </c>
      <c r="B1778" s="74">
        <v>1767</v>
      </c>
      <c r="C1778" s="5">
        <v>45241</v>
      </c>
      <c r="D1778" s="12">
        <f t="shared" si="509"/>
        <v>76.731272752901845</v>
      </c>
      <c r="E1778" s="12">
        <f t="shared" si="510"/>
        <v>90.506095717478189</v>
      </c>
      <c r="F1778" s="12">
        <f t="shared" si="511"/>
        <v>0.70849812732306072</v>
      </c>
      <c r="G1778" s="1">
        <v>1</v>
      </c>
      <c r="H1778" s="7" t="s">
        <v>39</v>
      </c>
      <c r="I1778" s="7"/>
      <c r="J1778" s="79"/>
      <c r="K1778" s="79"/>
      <c r="L1778" s="7"/>
    </row>
    <row r="1779" spans="1:12" x14ac:dyDescent="0.25">
      <c r="A1779">
        <f t="shared" si="508"/>
        <v>7</v>
      </c>
      <c r="B1779" s="74">
        <v>1768</v>
      </c>
      <c r="C1779" s="5">
        <v>45242</v>
      </c>
      <c r="D1779" s="12">
        <f t="shared" si="509"/>
        <v>76.73384706697334</v>
      </c>
      <c r="E1779" s="12">
        <f t="shared" si="510"/>
        <v>90.509838631297953</v>
      </c>
      <c r="F1779" s="12">
        <f t="shared" si="511"/>
        <v>0.70851911742263052</v>
      </c>
      <c r="G1779" s="1">
        <v>1</v>
      </c>
      <c r="H1779" s="7" t="s">
        <v>39</v>
      </c>
      <c r="I1779" s="7"/>
      <c r="J1779" s="79"/>
      <c r="K1779" s="79"/>
      <c r="L1779" s="7"/>
    </row>
    <row r="1780" spans="1:12" x14ac:dyDescent="0.25">
      <c r="A1780">
        <f t="shared" si="508"/>
        <v>1</v>
      </c>
      <c r="B1780" s="74">
        <v>1769</v>
      </c>
      <c r="C1780" s="5">
        <v>45243</v>
      </c>
      <c r="D1780" s="12">
        <f t="shared" si="509"/>
        <v>76.736419925396433</v>
      </c>
      <c r="E1780" s="12">
        <f t="shared" si="510"/>
        <v>90.513579428683471</v>
      </c>
      <c r="F1780" s="12">
        <f t="shared" si="511"/>
        <v>0.70854009565332809</v>
      </c>
      <c r="G1780" s="1">
        <v>1</v>
      </c>
      <c r="H1780" s="7" t="s">
        <v>39</v>
      </c>
      <c r="I1780" s="7"/>
      <c r="J1780" s="79"/>
      <c r="K1780" s="79"/>
      <c r="L1780" s="7"/>
    </row>
    <row r="1781" spans="1:12" x14ac:dyDescent="0.25">
      <c r="A1781">
        <f t="shared" si="508"/>
        <v>2</v>
      </c>
      <c r="B1781" s="74">
        <v>1770</v>
      </c>
      <c r="C1781" s="5">
        <v>45244</v>
      </c>
      <c r="D1781" s="12">
        <f t="shared" si="509"/>
        <v>76.738991329816386</v>
      </c>
      <c r="E1781" s="12">
        <f t="shared" si="510"/>
        <v>90.517318112026828</v>
      </c>
      <c r="F1781" s="12">
        <f t="shared" si="511"/>
        <v>0.70856106202856817</v>
      </c>
      <c r="G1781" s="1">
        <v>1</v>
      </c>
      <c r="H1781" s="7" t="s">
        <v>39</v>
      </c>
      <c r="I1781" s="7"/>
      <c r="J1781" s="79"/>
      <c r="K1781" s="79"/>
      <c r="L1781" s="7"/>
    </row>
    <row r="1782" spans="1:12" x14ac:dyDescent="0.25">
      <c r="A1782">
        <f t="shared" si="508"/>
        <v>3</v>
      </c>
      <c r="B1782" s="74">
        <v>1771</v>
      </c>
      <c r="C1782" s="5">
        <v>45245</v>
      </c>
      <c r="D1782" s="12">
        <f t="shared" si="509"/>
        <v>76.741561281875676</v>
      </c>
      <c r="E1782" s="12">
        <f t="shared" si="510"/>
        <v>90.521054683716102</v>
      </c>
      <c r="F1782" s="12">
        <f t="shared" si="511"/>
        <v>0.70858201656174313</v>
      </c>
      <c r="G1782" s="1">
        <v>1</v>
      </c>
      <c r="H1782" s="7" t="s">
        <v>39</v>
      </c>
      <c r="I1782" s="7"/>
      <c r="J1782" s="79"/>
      <c r="K1782" s="79"/>
      <c r="L1782" s="7"/>
    </row>
    <row r="1783" spans="1:12" x14ac:dyDescent="0.25">
      <c r="A1783">
        <f t="shared" si="508"/>
        <v>4</v>
      </c>
      <c r="B1783" s="74">
        <v>1772</v>
      </c>
      <c r="C1783" s="5">
        <v>45246</v>
      </c>
      <c r="D1783" s="12">
        <f t="shared" si="509"/>
        <v>76.744129783213992</v>
      </c>
      <c r="E1783" s="12">
        <f t="shared" si="510"/>
        <v>90.524789146135333</v>
      </c>
      <c r="F1783" s="12">
        <f t="shared" si="511"/>
        <v>0.70860295926622241</v>
      </c>
      <c r="G1783" s="1">
        <v>1</v>
      </c>
      <c r="H1783" s="7" t="s">
        <v>39</v>
      </c>
      <c r="I1783" s="7"/>
      <c r="J1783" s="79"/>
      <c r="K1783" s="79"/>
      <c r="L1783" s="7"/>
    </row>
    <row r="1784" spans="1:12" x14ac:dyDescent="0.25">
      <c r="A1784">
        <f t="shared" si="508"/>
        <v>5</v>
      </c>
      <c r="B1784" s="74">
        <v>1773</v>
      </c>
      <c r="C1784" s="5">
        <v>45247</v>
      </c>
      <c r="D1784" s="12">
        <f t="shared" si="509"/>
        <v>76.746696835468242</v>
      </c>
      <c r="E1784" s="12">
        <f t="shared" si="510"/>
        <v>90.528521501664528</v>
      </c>
      <c r="F1784" s="12">
        <f t="shared" si="511"/>
        <v>0.7086238901553531</v>
      </c>
      <c r="G1784" s="1">
        <v>1</v>
      </c>
      <c r="H1784" s="7" t="s">
        <v>39</v>
      </c>
      <c r="I1784" s="7"/>
      <c r="J1784" s="79"/>
      <c r="K1784" s="79"/>
      <c r="L1784" s="7"/>
    </row>
    <row r="1785" spans="1:12" x14ac:dyDescent="0.25">
      <c r="A1785">
        <f t="shared" si="508"/>
        <v>6</v>
      </c>
      <c r="B1785" s="74">
        <v>1774</v>
      </c>
      <c r="C1785" s="5">
        <v>45248</v>
      </c>
      <c r="D1785" s="12">
        <f t="shared" si="509"/>
        <v>76.749262440272616</v>
      </c>
      <c r="E1785" s="12">
        <f t="shared" si="510"/>
        <v>90.532251752679628</v>
      </c>
      <c r="F1785" s="12">
        <f t="shared" si="511"/>
        <v>0.70864480924245932</v>
      </c>
      <c r="G1785" s="1">
        <v>1</v>
      </c>
      <c r="H1785" s="7" t="s">
        <v>39</v>
      </c>
      <c r="I1785" s="7"/>
      <c r="J1785" s="79"/>
      <c r="K1785" s="79"/>
      <c r="L1785" s="7"/>
    </row>
    <row r="1786" spans="1:12" x14ac:dyDescent="0.25">
      <c r="A1786">
        <f t="shared" si="508"/>
        <v>7</v>
      </c>
      <c r="B1786" s="74">
        <v>1775</v>
      </c>
      <c r="C1786" s="5">
        <v>45249</v>
      </c>
      <c r="D1786" s="12">
        <f t="shared" si="509"/>
        <v>76.751826599258493</v>
      </c>
      <c r="E1786" s="12">
        <f t="shared" si="510"/>
        <v>90.535979901552594</v>
      </c>
      <c r="F1786" s="12">
        <f t="shared" si="511"/>
        <v>0.70866571654084298</v>
      </c>
      <c r="G1786" s="1">
        <v>1</v>
      </c>
      <c r="H1786" s="7" t="s">
        <v>39</v>
      </c>
      <c r="I1786" s="7"/>
      <c r="J1786" s="79"/>
      <c r="K1786" s="79"/>
      <c r="L1786" s="7"/>
    </row>
    <row r="1787" spans="1:12" x14ac:dyDescent="0.25">
      <c r="A1787">
        <f t="shared" si="508"/>
        <v>1</v>
      </c>
      <c r="B1787" s="74">
        <v>1776</v>
      </c>
      <c r="C1787" s="5">
        <v>45250</v>
      </c>
      <c r="D1787" s="12">
        <f t="shared" si="509"/>
        <v>76.754389314054478</v>
      </c>
      <c r="E1787" s="12">
        <f t="shared" si="510"/>
        <v>90.539705950651367</v>
      </c>
      <c r="F1787" s="12">
        <f t="shared" si="511"/>
        <v>0.70868661206378347</v>
      </c>
      <c r="G1787" s="1">
        <v>1</v>
      </c>
      <c r="H1787" s="7" t="s">
        <v>39</v>
      </c>
      <c r="I1787" s="7"/>
      <c r="J1787" s="79"/>
      <c r="K1787" s="79"/>
      <c r="L1787" s="7"/>
    </row>
    <row r="1788" spans="1:12" x14ac:dyDescent="0.25">
      <c r="A1788">
        <f t="shared" si="508"/>
        <v>2</v>
      </c>
      <c r="B1788" s="74">
        <v>1777</v>
      </c>
      <c r="C1788" s="5">
        <v>45251</v>
      </c>
      <c r="D1788" s="12">
        <f t="shared" si="509"/>
        <v>76.756950586286479</v>
      </c>
      <c r="E1788" s="12">
        <f t="shared" si="510"/>
        <v>90.543429902339909</v>
      </c>
      <c r="F1788" s="12">
        <f t="shared" si="511"/>
        <v>0.70870749582453763</v>
      </c>
      <c r="G1788" s="1">
        <v>1</v>
      </c>
      <c r="H1788" s="7" t="s">
        <v>39</v>
      </c>
      <c r="I1788" s="7"/>
      <c r="J1788" s="79"/>
      <c r="K1788" s="79"/>
      <c r="L1788" s="7"/>
    </row>
    <row r="1789" spans="1:12" x14ac:dyDescent="0.25">
      <c r="A1789">
        <f t="shared" si="508"/>
        <v>3</v>
      </c>
      <c r="B1789" s="74">
        <v>1778</v>
      </c>
      <c r="C1789" s="5">
        <v>45252</v>
      </c>
      <c r="D1789" s="12">
        <f t="shared" si="509"/>
        <v>76.759510417577616</v>
      </c>
      <c r="E1789" s="12">
        <f t="shared" si="510"/>
        <v>90.54715175897816</v>
      </c>
      <c r="F1789" s="12">
        <f t="shared" si="511"/>
        <v>0.70872836783633986</v>
      </c>
      <c r="G1789" s="1">
        <v>1</v>
      </c>
      <c r="H1789" s="7" t="s">
        <v>39</v>
      </c>
      <c r="I1789" s="7"/>
      <c r="J1789" s="79"/>
      <c r="K1789" s="79"/>
      <c r="L1789" s="7"/>
    </row>
    <row r="1790" spans="1:12" x14ac:dyDescent="0.25">
      <c r="A1790">
        <f t="shared" si="508"/>
        <v>4</v>
      </c>
      <c r="B1790" s="74">
        <v>1779</v>
      </c>
      <c r="C1790" s="5">
        <v>45253</v>
      </c>
      <c r="D1790" s="12">
        <f t="shared" si="509"/>
        <v>76.76206880954831</v>
      </c>
      <c r="E1790" s="12">
        <f t="shared" si="510"/>
        <v>90.550871522922094</v>
      </c>
      <c r="F1790" s="12">
        <f t="shared" si="511"/>
        <v>0.70874922811240249</v>
      </c>
      <c r="G1790" s="1">
        <v>1</v>
      </c>
      <c r="H1790" s="7" t="s">
        <v>39</v>
      </c>
      <c r="I1790" s="7"/>
      <c r="J1790" s="79"/>
      <c r="K1790" s="79"/>
      <c r="L1790" s="7"/>
    </row>
    <row r="1791" spans="1:12" x14ac:dyDescent="0.25">
      <c r="A1791">
        <f t="shared" si="508"/>
        <v>5</v>
      </c>
      <c r="B1791" s="74">
        <v>1780</v>
      </c>
      <c r="C1791" s="5">
        <v>45254</v>
      </c>
      <c r="D1791" s="12">
        <f t="shared" si="509"/>
        <v>76.764625763816213</v>
      </c>
      <c r="E1791" s="12">
        <f t="shared" si="510"/>
        <v>90.554589196523722</v>
      </c>
      <c r="F1791" s="12">
        <f t="shared" si="511"/>
        <v>0.70877007666591552</v>
      </c>
      <c r="G1791" s="1">
        <v>1</v>
      </c>
      <c r="H1791" s="7" t="s">
        <v>39</v>
      </c>
      <c r="I1791" s="7"/>
      <c r="J1791" s="79"/>
      <c r="K1791" s="79"/>
      <c r="L1791" s="7"/>
    </row>
    <row r="1792" spans="1:12" x14ac:dyDescent="0.25">
      <c r="A1792">
        <f t="shared" si="508"/>
        <v>6</v>
      </c>
      <c r="B1792" s="74">
        <v>1781</v>
      </c>
      <c r="C1792" s="5">
        <v>45255</v>
      </c>
      <c r="D1792" s="12">
        <f t="shared" si="509"/>
        <v>76.767181281996287</v>
      </c>
      <c r="E1792" s="12">
        <f t="shared" si="510"/>
        <v>90.558304782131074</v>
      </c>
      <c r="F1792" s="12">
        <f t="shared" si="511"/>
        <v>0.70879091351004642</v>
      </c>
      <c r="G1792" s="1">
        <v>1</v>
      </c>
      <c r="H1792" s="7" t="s">
        <v>39</v>
      </c>
      <c r="I1792" s="7"/>
      <c r="J1792" s="79"/>
      <c r="K1792" s="79"/>
      <c r="L1792" s="7"/>
    </row>
    <row r="1793" spans="1:12" x14ac:dyDescent="0.25">
      <c r="A1793">
        <f t="shared" si="508"/>
        <v>7</v>
      </c>
      <c r="B1793" s="74">
        <v>1782</v>
      </c>
      <c r="C1793" s="5">
        <v>45256</v>
      </c>
      <c r="D1793" s="12">
        <f t="shared" si="509"/>
        <v>76.76973536570074</v>
      </c>
      <c r="E1793" s="12">
        <f t="shared" si="510"/>
        <v>90.562018282088246</v>
      </c>
      <c r="F1793" s="12">
        <f t="shared" si="511"/>
        <v>0.70881173865794089</v>
      </c>
      <c r="G1793" s="1">
        <v>1</v>
      </c>
      <c r="H1793" s="7" t="s">
        <v>39</v>
      </c>
      <c r="I1793" s="7"/>
      <c r="J1793" s="79"/>
      <c r="K1793" s="79"/>
      <c r="L1793" s="7"/>
    </row>
    <row r="1794" spans="1:12" x14ac:dyDescent="0.25">
      <c r="A1794">
        <f t="shared" si="508"/>
        <v>1</v>
      </c>
      <c r="B1794" s="74">
        <v>1783</v>
      </c>
      <c r="C1794" s="5">
        <v>45257</v>
      </c>
      <c r="D1794" s="12">
        <f t="shared" si="509"/>
        <v>76.772288016539079</v>
      </c>
      <c r="E1794" s="12">
        <f t="shared" si="510"/>
        <v>90.565729698735382</v>
      </c>
      <c r="F1794" s="12">
        <f t="shared" si="511"/>
        <v>0.70883255212272256</v>
      </c>
      <c r="G1794" s="1">
        <v>1</v>
      </c>
      <c r="H1794" s="7" t="s">
        <v>39</v>
      </c>
      <c r="I1794" s="7"/>
      <c r="J1794" s="79"/>
      <c r="K1794" s="79"/>
      <c r="L1794" s="7"/>
    </row>
    <row r="1795" spans="1:12" x14ac:dyDescent="0.25">
      <c r="A1795">
        <f t="shared" si="508"/>
        <v>2</v>
      </c>
      <c r="B1795" s="74">
        <v>1784</v>
      </c>
      <c r="C1795" s="5">
        <v>45258</v>
      </c>
      <c r="D1795" s="12">
        <f t="shared" si="509"/>
        <v>76.774839236118112</v>
      </c>
      <c r="E1795" s="12">
        <f t="shared" si="510"/>
        <v>90.569439034408674</v>
      </c>
      <c r="F1795" s="12">
        <f t="shared" si="511"/>
        <v>0.70885335391749238</v>
      </c>
      <c r="G1795" s="1">
        <v>1</v>
      </c>
      <c r="H1795" s="7" t="s">
        <v>39</v>
      </c>
      <c r="I1795" s="7"/>
      <c r="J1795" s="79"/>
      <c r="K1795" s="79"/>
      <c r="L1795" s="7"/>
    </row>
    <row r="1796" spans="1:12" x14ac:dyDescent="0.25">
      <c r="A1796">
        <f t="shared" si="508"/>
        <v>3</v>
      </c>
      <c r="B1796" s="74">
        <v>1785</v>
      </c>
      <c r="C1796" s="5">
        <v>45259</v>
      </c>
      <c r="D1796" s="12">
        <f t="shared" si="509"/>
        <v>76.777389026041931</v>
      </c>
      <c r="E1796" s="12">
        <f t="shared" si="510"/>
        <v>90.573146291440409</v>
      </c>
      <c r="F1796" s="12">
        <f t="shared" si="511"/>
        <v>0.70887414405532967</v>
      </c>
      <c r="G1796" s="1">
        <v>1</v>
      </c>
      <c r="H1796" s="7" t="s">
        <v>39</v>
      </c>
      <c r="I1796" s="7"/>
      <c r="J1796" s="79"/>
      <c r="K1796" s="79"/>
      <c r="L1796" s="7"/>
    </row>
    <row r="1797" spans="1:12" x14ac:dyDescent="0.25">
      <c r="A1797">
        <f t="shared" si="508"/>
        <v>4</v>
      </c>
      <c r="B1797" s="74">
        <v>1786</v>
      </c>
      <c r="C1797" s="5">
        <v>45260</v>
      </c>
      <c r="D1797" s="12">
        <f t="shared" si="509"/>
        <v>76.779937387911957</v>
      </c>
      <c r="E1797" s="12">
        <f t="shared" si="510"/>
        <v>90.576851472158936</v>
      </c>
      <c r="F1797" s="12">
        <f t="shared" si="511"/>
        <v>0.70889492254929198</v>
      </c>
      <c r="G1797" s="1">
        <v>1</v>
      </c>
      <c r="H1797" s="7" t="s">
        <v>39</v>
      </c>
      <c r="I1797" s="7"/>
      <c r="J1797" s="79"/>
      <c r="K1797" s="79"/>
      <c r="L1797" s="7"/>
    </row>
    <row r="1798" spans="1:12" x14ac:dyDescent="0.25">
      <c r="A1798">
        <f t="shared" ref="A1798:A1861" si="512">WEEKDAY(C1798,2)</f>
        <v>5</v>
      </c>
      <c r="B1798" s="74">
        <v>1787</v>
      </c>
      <c r="C1798" s="5">
        <v>45261</v>
      </c>
      <c r="D1798" s="12">
        <f t="shared" si="509"/>
        <v>76.782484323326912</v>
      </c>
      <c r="E1798" s="12">
        <f t="shared" si="510"/>
        <v>90.580554578888695</v>
      </c>
      <c r="F1798" s="12">
        <f t="shared" si="511"/>
        <v>0.70891568941241467</v>
      </c>
      <c r="G1798" s="1">
        <v>1</v>
      </c>
      <c r="H1798" s="7" t="s">
        <v>39</v>
      </c>
      <c r="I1798" s="7"/>
      <c r="J1798" s="79"/>
      <c r="K1798" s="79"/>
      <c r="L1798" s="7"/>
    </row>
    <row r="1799" spans="1:12" x14ac:dyDescent="0.25">
      <c r="A1799">
        <f t="shared" si="512"/>
        <v>6</v>
      </c>
      <c r="B1799" s="74">
        <v>1788</v>
      </c>
      <c r="C1799" s="5">
        <v>45262</v>
      </c>
      <c r="D1799" s="12">
        <f t="shared" ref="D1799:D1862" si="513" xml:space="preserve"> 4.5501*LN(B1799) + 42.71</f>
        <v>76.785029833882817</v>
      </c>
      <c r="E1799" s="12">
        <f t="shared" ref="E1799:E1862" si="514" xml:space="preserve"> 6.6156*LN(B1799) + 41.041</f>
        <v>90.584255613950262</v>
      </c>
      <c r="F1799" s="12">
        <f t="shared" ref="F1799:F1862" si="515">0.0371*LN(B1799) + 0.4311</f>
        <v>0.70893644465771133</v>
      </c>
      <c r="G1799" s="1">
        <v>1</v>
      </c>
      <c r="H1799" s="7" t="s">
        <v>39</v>
      </c>
      <c r="I1799" s="7"/>
      <c r="J1799" s="79"/>
      <c r="K1799" s="79"/>
      <c r="L1799" s="7"/>
    </row>
    <row r="1800" spans="1:12" x14ac:dyDescent="0.25">
      <c r="A1800">
        <f t="shared" si="512"/>
        <v>7</v>
      </c>
      <c r="B1800" s="74">
        <v>1789</v>
      </c>
      <c r="C1800" s="5">
        <v>45263</v>
      </c>
      <c r="D1800" s="12">
        <f t="shared" si="513"/>
        <v>76.787573921173021</v>
      </c>
      <c r="E1800" s="12">
        <f t="shared" si="514"/>
        <v>90.587954579660277</v>
      </c>
      <c r="F1800" s="12">
        <f t="shared" si="515"/>
        <v>0.70895718829817345</v>
      </c>
      <c r="G1800" s="1">
        <v>1</v>
      </c>
      <c r="H1800" s="7" t="s">
        <v>39</v>
      </c>
      <c r="I1800" s="7"/>
      <c r="J1800" s="79"/>
      <c r="K1800" s="79"/>
      <c r="L1800" s="7"/>
    </row>
    <row r="1801" spans="1:12" x14ac:dyDescent="0.25">
      <c r="A1801">
        <f t="shared" si="512"/>
        <v>1</v>
      </c>
      <c r="B1801" s="74">
        <v>1790</v>
      </c>
      <c r="C1801" s="5">
        <v>45264</v>
      </c>
      <c r="D1801" s="12">
        <f t="shared" si="513"/>
        <v>76.79011658678823</v>
      </c>
      <c r="E1801" s="12">
        <f t="shared" si="514"/>
        <v>90.591651478331499</v>
      </c>
      <c r="F1801" s="12">
        <f t="shared" si="515"/>
        <v>0.7089779203467711</v>
      </c>
      <c r="G1801" s="1">
        <v>1</v>
      </c>
      <c r="H1801" s="7" t="s">
        <v>39</v>
      </c>
      <c r="I1801" s="7"/>
      <c r="J1801" s="79"/>
      <c r="K1801" s="79"/>
      <c r="L1801" s="7"/>
    </row>
    <row r="1802" spans="1:12" x14ac:dyDescent="0.25">
      <c r="A1802">
        <f t="shared" si="512"/>
        <v>2</v>
      </c>
      <c r="B1802" s="74">
        <v>1791</v>
      </c>
      <c r="C1802" s="5">
        <v>45265</v>
      </c>
      <c r="D1802" s="12">
        <f t="shared" si="513"/>
        <v>76.792657832316451</v>
      </c>
      <c r="E1802" s="12">
        <f t="shared" si="514"/>
        <v>90.595346312272838</v>
      </c>
      <c r="F1802" s="12">
        <f t="shared" si="515"/>
        <v>0.70899864081645236</v>
      </c>
      <c r="G1802" s="1">
        <v>1</v>
      </c>
      <c r="H1802" s="7" t="s">
        <v>39</v>
      </c>
      <c r="I1802" s="7"/>
      <c r="J1802" s="79"/>
      <c r="K1802" s="79"/>
      <c r="L1802" s="7"/>
    </row>
    <row r="1803" spans="1:12" x14ac:dyDescent="0.25">
      <c r="A1803">
        <f t="shared" si="512"/>
        <v>3</v>
      </c>
      <c r="B1803" s="74">
        <v>1792</v>
      </c>
      <c r="C1803" s="5">
        <v>45266</v>
      </c>
      <c r="D1803" s="12">
        <f t="shared" si="513"/>
        <v>76.795197659343046</v>
      </c>
      <c r="E1803" s="12">
        <f t="shared" si="514"/>
        <v>90.599039083789322</v>
      </c>
      <c r="F1803" s="12">
        <f t="shared" si="515"/>
        <v>0.7090193497201438</v>
      </c>
      <c r="G1803" s="1">
        <v>1</v>
      </c>
      <c r="H1803" s="7" t="s">
        <v>39</v>
      </c>
      <c r="I1803" s="7"/>
      <c r="J1803" s="79"/>
      <c r="K1803" s="79"/>
      <c r="L1803" s="7"/>
    </row>
    <row r="1804" spans="1:12" x14ac:dyDescent="0.25">
      <c r="A1804">
        <f t="shared" si="512"/>
        <v>4</v>
      </c>
      <c r="B1804" s="74">
        <v>1793</v>
      </c>
      <c r="C1804" s="5">
        <v>45267</v>
      </c>
      <c r="D1804" s="12">
        <f t="shared" si="513"/>
        <v>76.797736069450707</v>
      </c>
      <c r="E1804" s="12">
        <f t="shared" si="514"/>
        <v>90.602729795182114</v>
      </c>
      <c r="F1804" s="12">
        <f t="shared" si="515"/>
        <v>0.70904004707075041</v>
      </c>
      <c r="G1804" s="1">
        <v>1</v>
      </c>
      <c r="H1804" s="7" t="s">
        <v>39</v>
      </c>
      <c r="I1804" s="7"/>
      <c r="J1804" s="79"/>
      <c r="K1804" s="79"/>
      <c r="L1804" s="7"/>
    </row>
    <row r="1805" spans="1:12" x14ac:dyDescent="0.25">
      <c r="A1805">
        <f t="shared" si="512"/>
        <v>5</v>
      </c>
      <c r="B1805" s="74">
        <v>1794</v>
      </c>
      <c r="C1805" s="5">
        <v>45268</v>
      </c>
      <c r="D1805" s="12">
        <f t="shared" si="513"/>
        <v>76.800273064219539</v>
      </c>
      <c r="E1805" s="12">
        <f t="shared" si="514"/>
        <v>90.606418448748542</v>
      </c>
      <c r="F1805" s="12">
        <f t="shared" si="515"/>
        <v>0.70906073288115534</v>
      </c>
      <c r="G1805" s="1">
        <v>1</v>
      </c>
      <c r="H1805" s="7" t="s">
        <v>39</v>
      </c>
      <c r="I1805" s="7"/>
      <c r="J1805" s="79"/>
      <c r="K1805" s="79"/>
      <c r="L1805" s="7"/>
    </row>
    <row r="1806" spans="1:12" x14ac:dyDescent="0.25">
      <c r="A1806">
        <f t="shared" si="512"/>
        <v>6</v>
      </c>
      <c r="B1806" s="74">
        <v>1795</v>
      </c>
      <c r="C1806" s="5">
        <v>45269</v>
      </c>
      <c r="D1806" s="12">
        <f t="shared" si="513"/>
        <v>76.802808645226918</v>
      </c>
      <c r="E1806" s="12">
        <f t="shared" si="514"/>
        <v>90.610105046782081</v>
      </c>
      <c r="F1806" s="12">
        <f t="shared" si="515"/>
        <v>0.70908140716422019</v>
      </c>
      <c r="G1806" s="1">
        <v>1</v>
      </c>
      <c r="H1806" s="7" t="s">
        <v>39</v>
      </c>
      <c r="I1806" s="7"/>
      <c r="J1806" s="79"/>
      <c r="K1806" s="79"/>
      <c r="L1806" s="7"/>
    </row>
    <row r="1807" spans="1:12" x14ac:dyDescent="0.25">
      <c r="A1807">
        <f t="shared" si="512"/>
        <v>7</v>
      </c>
      <c r="B1807" s="74">
        <v>1796</v>
      </c>
      <c r="C1807" s="5">
        <v>45270</v>
      </c>
      <c r="D1807" s="12">
        <f t="shared" si="513"/>
        <v>76.805342814047648</v>
      </c>
      <c r="E1807" s="12">
        <f t="shared" si="514"/>
        <v>90.613789591572413</v>
      </c>
      <c r="F1807" s="12">
        <f t="shared" si="515"/>
        <v>0.70910206993278557</v>
      </c>
      <c r="G1807" s="1">
        <v>1</v>
      </c>
      <c r="H1807" s="7" t="s">
        <v>39</v>
      </c>
      <c r="I1807" s="7"/>
      <c r="J1807" s="79"/>
      <c r="K1807" s="79"/>
      <c r="L1807" s="7"/>
    </row>
    <row r="1808" spans="1:12" x14ac:dyDescent="0.25">
      <c r="A1808">
        <f t="shared" si="512"/>
        <v>1</v>
      </c>
      <c r="B1808" s="74">
        <v>1797</v>
      </c>
      <c r="C1808" s="5">
        <v>45271</v>
      </c>
      <c r="D1808" s="12">
        <f t="shared" si="513"/>
        <v>76.807875572253863</v>
      </c>
      <c r="E1808" s="12">
        <f t="shared" si="514"/>
        <v>90.617472085405311</v>
      </c>
      <c r="F1808" s="12">
        <f t="shared" si="515"/>
        <v>0.70912272119967001</v>
      </c>
      <c r="G1808" s="1">
        <v>1</v>
      </c>
      <c r="H1808" s="7" t="s">
        <v>39</v>
      </c>
      <c r="I1808" s="7"/>
      <c r="J1808" s="79"/>
      <c r="K1808" s="79"/>
      <c r="L1808" s="7"/>
    </row>
    <row r="1809" spans="1:12" x14ac:dyDescent="0.25">
      <c r="A1809">
        <f t="shared" si="512"/>
        <v>2</v>
      </c>
      <c r="B1809" s="74">
        <v>1798</v>
      </c>
      <c r="C1809" s="5">
        <v>45272</v>
      </c>
      <c r="D1809" s="12">
        <f t="shared" si="513"/>
        <v>76.810406921415122</v>
      </c>
      <c r="E1809" s="12">
        <f t="shared" si="514"/>
        <v>90.621152530562824</v>
      </c>
      <c r="F1809" s="12">
        <f t="shared" si="515"/>
        <v>0.70914336097767106</v>
      </c>
      <c r="G1809" s="1">
        <v>1</v>
      </c>
      <c r="H1809" s="7" t="s">
        <v>39</v>
      </c>
      <c r="I1809" s="7"/>
      <c r="J1809" s="79"/>
      <c r="K1809" s="79"/>
      <c r="L1809" s="7"/>
    </row>
    <row r="1810" spans="1:12" x14ac:dyDescent="0.25">
      <c r="A1810">
        <f t="shared" si="512"/>
        <v>3</v>
      </c>
      <c r="B1810" s="74">
        <v>1799</v>
      </c>
      <c r="C1810" s="5">
        <v>45273</v>
      </c>
      <c r="D1810" s="12">
        <f t="shared" si="513"/>
        <v>76.812936863098315</v>
      </c>
      <c r="E1810" s="12">
        <f t="shared" si="514"/>
        <v>90.624830929323139</v>
      </c>
      <c r="F1810" s="12">
        <f t="shared" si="515"/>
        <v>0.70916398927956481</v>
      </c>
      <c r="G1810" s="1">
        <v>1</v>
      </c>
      <c r="H1810" s="7" t="s">
        <v>39</v>
      </c>
      <c r="I1810" s="7"/>
      <c r="J1810" s="79"/>
      <c r="K1810" s="79"/>
      <c r="L1810" s="7"/>
    </row>
    <row r="1811" spans="1:12" x14ac:dyDescent="0.25">
      <c r="A1811">
        <f t="shared" si="512"/>
        <v>4</v>
      </c>
      <c r="B1811" s="74">
        <v>1800</v>
      </c>
      <c r="C1811" s="5">
        <v>45274</v>
      </c>
      <c r="D1811" s="12">
        <f t="shared" si="513"/>
        <v>76.815465398867758</v>
      </c>
      <c r="E1811" s="12">
        <f t="shared" si="514"/>
        <v>90.628507283960687</v>
      </c>
      <c r="F1811" s="12">
        <f t="shared" si="515"/>
        <v>0.70918460611810596</v>
      </c>
      <c r="G1811" s="1">
        <v>1</v>
      </c>
      <c r="H1811" s="7" t="s">
        <v>39</v>
      </c>
      <c r="I1811" s="7"/>
      <c r="J1811" s="79"/>
      <c r="K1811" s="79"/>
      <c r="L1811" s="7"/>
    </row>
    <row r="1812" spans="1:12" x14ac:dyDescent="0.25">
      <c r="A1812">
        <f t="shared" si="512"/>
        <v>5</v>
      </c>
      <c r="B1812" s="74">
        <v>1801</v>
      </c>
      <c r="C1812" s="5">
        <v>45275</v>
      </c>
      <c r="D1812" s="12">
        <f t="shared" si="513"/>
        <v>76.817992530285125</v>
      </c>
      <c r="E1812" s="12">
        <f t="shared" si="514"/>
        <v>90.632181596746051</v>
      </c>
      <c r="F1812" s="12">
        <f t="shared" si="515"/>
        <v>0.70920521150602789</v>
      </c>
      <c r="G1812" s="1">
        <v>1</v>
      </c>
      <c r="H1812" s="7" t="s">
        <v>39</v>
      </c>
      <c r="I1812" s="7"/>
      <c r="J1812" s="79"/>
      <c r="K1812" s="79"/>
      <c r="L1812" s="7"/>
    </row>
    <row r="1813" spans="1:12" x14ac:dyDescent="0.25">
      <c r="A1813">
        <f t="shared" si="512"/>
        <v>6</v>
      </c>
      <c r="B1813" s="74">
        <v>1802</v>
      </c>
      <c r="C1813" s="5">
        <v>45276</v>
      </c>
      <c r="D1813" s="12">
        <f t="shared" si="513"/>
        <v>76.820518258909502</v>
      </c>
      <c r="E1813" s="12">
        <f t="shared" si="514"/>
        <v>90.635853869946089</v>
      </c>
      <c r="F1813" s="12">
        <f t="shared" si="515"/>
        <v>0.7092258054560433</v>
      </c>
      <c r="G1813" s="1">
        <v>1</v>
      </c>
      <c r="H1813" s="7" t="s">
        <v>39</v>
      </c>
      <c r="I1813" s="7"/>
      <c r="J1813" s="79"/>
      <c r="K1813" s="79"/>
      <c r="L1813" s="7"/>
    </row>
    <row r="1814" spans="1:12" x14ac:dyDescent="0.25">
      <c r="A1814">
        <f t="shared" si="512"/>
        <v>7</v>
      </c>
      <c r="B1814" s="74">
        <v>1803</v>
      </c>
      <c r="C1814" s="5">
        <v>45277</v>
      </c>
      <c r="D1814" s="12">
        <f t="shared" si="513"/>
        <v>76.823042586297419</v>
      </c>
      <c r="E1814" s="12">
        <f t="shared" si="514"/>
        <v>90.639524105823853</v>
      </c>
      <c r="F1814" s="12">
        <f t="shared" si="515"/>
        <v>0.70924638798084305</v>
      </c>
      <c r="G1814" s="1">
        <v>1</v>
      </c>
      <c r="H1814" s="7" t="s">
        <v>39</v>
      </c>
      <c r="I1814" s="7"/>
      <c r="J1814" s="79"/>
      <c r="K1814" s="79"/>
      <c r="L1814" s="7"/>
    </row>
    <row r="1815" spans="1:12" x14ac:dyDescent="0.25">
      <c r="A1815">
        <f t="shared" si="512"/>
        <v>1</v>
      </c>
      <c r="B1815" s="74">
        <v>1804</v>
      </c>
      <c r="C1815" s="5">
        <v>45278</v>
      </c>
      <c r="D1815" s="12">
        <f t="shared" si="513"/>
        <v>76.825565514002747</v>
      </c>
      <c r="E1815" s="12">
        <f t="shared" si="514"/>
        <v>90.643192306638667</v>
      </c>
      <c r="F1815" s="12">
        <f t="shared" si="515"/>
        <v>0.70926695909309734</v>
      </c>
      <c r="G1815" s="1">
        <v>1</v>
      </c>
      <c r="H1815" s="7" t="s">
        <v>39</v>
      </c>
      <c r="I1815" s="7"/>
      <c r="J1815" s="79"/>
      <c r="K1815" s="79"/>
      <c r="L1815" s="7"/>
    </row>
    <row r="1816" spans="1:12" x14ac:dyDescent="0.25">
      <c r="A1816">
        <f t="shared" si="512"/>
        <v>2</v>
      </c>
      <c r="B1816" s="74">
        <v>1805</v>
      </c>
      <c r="C1816" s="5">
        <v>45279</v>
      </c>
      <c r="D1816" s="12">
        <f t="shared" si="513"/>
        <v>76.828087043576829</v>
      </c>
      <c r="E1816" s="12">
        <f t="shared" si="514"/>
        <v>90.646858474646024</v>
      </c>
      <c r="F1816" s="12">
        <f t="shared" si="515"/>
        <v>0.70928751880545504</v>
      </c>
      <c r="G1816" s="1">
        <v>1</v>
      </c>
      <c r="H1816" s="7" t="s">
        <v>39</v>
      </c>
      <c r="I1816" s="7"/>
      <c r="J1816" s="79"/>
      <c r="K1816" s="79"/>
      <c r="L1816" s="7"/>
    </row>
    <row r="1817" spans="1:12" x14ac:dyDescent="0.25">
      <c r="A1817">
        <f t="shared" si="512"/>
        <v>3</v>
      </c>
      <c r="B1817" s="74">
        <v>1806</v>
      </c>
      <c r="C1817" s="5">
        <v>45280</v>
      </c>
      <c r="D1817" s="12">
        <f t="shared" si="513"/>
        <v>76.830607176568435</v>
      </c>
      <c r="E1817" s="12">
        <f t="shared" si="514"/>
        <v>90.650522612097774</v>
      </c>
      <c r="F1817" s="12">
        <f t="shared" si="515"/>
        <v>0.70930806713054406</v>
      </c>
      <c r="G1817" s="1">
        <v>1</v>
      </c>
      <c r="H1817" s="7" t="s">
        <v>39</v>
      </c>
      <c r="I1817" s="7"/>
      <c r="J1817" s="79"/>
      <c r="K1817" s="79"/>
      <c r="L1817" s="7"/>
    </row>
    <row r="1818" spans="1:12" x14ac:dyDescent="0.25">
      <c r="A1818">
        <f t="shared" si="512"/>
        <v>4</v>
      </c>
      <c r="B1818" s="74">
        <v>1807</v>
      </c>
      <c r="C1818" s="5">
        <v>45281</v>
      </c>
      <c r="D1818" s="12">
        <f t="shared" si="513"/>
        <v>76.833125914523691</v>
      </c>
      <c r="E1818" s="12">
        <f t="shared" si="514"/>
        <v>90.654184721241933</v>
      </c>
      <c r="F1818" s="12">
        <f t="shared" si="515"/>
        <v>0.70932860408097165</v>
      </c>
      <c r="G1818" s="1">
        <v>1</v>
      </c>
      <c r="H1818" s="7" t="s">
        <v>39</v>
      </c>
      <c r="I1818" s="7"/>
      <c r="J1818" s="79"/>
      <c r="K1818" s="79"/>
      <c r="L1818" s="7"/>
    </row>
    <row r="1819" spans="1:12" x14ac:dyDescent="0.25">
      <c r="A1819">
        <f t="shared" si="512"/>
        <v>5</v>
      </c>
      <c r="B1819" s="74">
        <v>1808</v>
      </c>
      <c r="C1819" s="5">
        <v>45282</v>
      </c>
      <c r="D1819" s="12">
        <f t="shared" si="513"/>
        <v>76.835643258986238</v>
      </c>
      <c r="E1819" s="12">
        <f t="shared" si="514"/>
        <v>90.657844804322849</v>
      </c>
      <c r="F1819" s="12">
        <f t="shared" si="515"/>
        <v>0.70934912966932373</v>
      </c>
      <c r="G1819" s="1">
        <v>1</v>
      </c>
      <c r="H1819" s="7" t="s">
        <v>39</v>
      </c>
      <c r="I1819" s="7"/>
      <c r="J1819" s="79"/>
      <c r="K1819" s="79"/>
      <c r="L1819" s="7"/>
    </row>
    <row r="1820" spans="1:12" x14ac:dyDescent="0.25">
      <c r="A1820">
        <f t="shared" si="512"/>
        <v>6</v>
      </c>
      <c r="B1820" s="74">
        <v>1809</v>
      </c>
      <c r="C1820" s="5">
        <v>45283</v>
      </c>
      <c r="D1820" s="12">
        <f t="shared" si="513"/>
        <v>76.838159211497128</v>
      </c>
      <c r="E1820" s="12">
        <f t="shared" si="514"/>
        <v>90.661502863581106</v>
      </c>
      <c r="F1820" s="12">
        <f t="shared" si="515"/>
        <v>0.70936964390816537</v>
      </c>
      <c r="G1820" s="1">
        <v>1</v>
      </c>
      <c r="H1820" s="7" t="s">
        <v>39</v>
      </c>
      <c r="I1820" s="7"/>
      <c r="J1820" s="79"/>
      <c r="K1820" s="79"/>
      <c r="L1820" s="7"/>
    </row>
    <row r="1821" spans="1:12" x14ac:dyDescent="0.25">
      <c r="A1821">
        <f t="shared" si="512"/>
        <v>7</v>
      </c>
      <c r="B1821" s="74">
        <v>1810</v>
      </c>
      <c r="C1821" s="5">
        <v>45284</v>
      </c>
      <c r="D1821" s="12">
        <f t="shared" si="513"/>
        <v>76.84067377359483</v>
      </c>
      <c r="E1821" s="12">
        <f t="shared" si="514"/>
        <v>90.665158901253591</v>
      </c>
      <c r="F1821" s="12">
        <f t="shared" si="515"/>
        <v>0.7093901468100412</v>
      </c>
      <c r="G1821" s="1">
        <v>1</v>
      </c>
      <c r="H1821" s="7" t="s">
        <v>39</v>
      </c>
      <c r="I1821" s="7"/>
      <c r="J1821" s="79"/>
      <c r="K1821" s="79"/>
      <c r="L1821" s="7"/>
    </row>
    <row r="1822" spans="1:12" x14ac:dyDescent="0.25">
      <c r="A1822">
        <f t="shared" si="512"/>
        <v>1</v>
      </c>
      <c r="B1822" s="74">
        <v>1811</v>
      </c>
      <c r="C1822" s="5">
        <v>45285</v>
      </c>
      <c r="D1822" s="12">
        <f t="shared" si="513"/>
        <v>76.843186946815308</v>
      </c>
      <c r="E1822" s="12">
        <f t="shared" si="514"/>
        <v>90.668812919573497</v>
      </c>
      <c r="F1822" s="12">
        <f t="shared" si="515"/>
        <v>0.70941063838747453</v>
      </c>
      <c r="G1822" s="1">
        <v>1</v>
      </c>
      <c r="H1822" s="7" t="s">
        <v>39</v>
      </c>
      <c r="I1822" s="7"/>
      <c r="J1822" s="79"/>
      <c r="K1822" s="79"/>
      <c r="L1822" s="7"/>
    </row>
    <row r="1823" spans="1:12" x14ac:dyDescent="0.25">
      <c r="A1823">
        <f t="shared" si="512"/>
        <v>2</v>
      </c>
      <c r="B1823" s="74">
        <v>1812</v>
      </c>
      <c r="C1823" s="5">
        <v>45286</v>
      </c>
      <c r="D1823" s="12">
        <f t="shared" si="513"/>
        <v>76.845698732691972</v>
      </c>
      <c r="E1823" s="12">
        <f t="shared" si="514"/>
        <v>90.672464920770295</v>
      </c>
      <c r="F1823" s="12">
        <f t="shared" si="515"/>
        <v>0.70943111865296848</v>
      </c>
      <c r="G1823" s="1">
        <v>1</v>
      </c>
      <c r="H1823" s="7" t="s">
        <v>39</v>
      </c>
      <c r="I1823" s="7"/>
      <c r="J1823" s="79"/>
      <c r="K1823" s="79"/>
      <c r="L1823" s="7"/>
    </row>
    <row r="1824" spans="1:12" x14ac:dyDescent="0.25">
      <c r="A1824">
        <f t="shared" si="512"/>
        <v>3</v>
      </c>
      <c r="B1824" s="74">
        <v>1813</v>
      </c>
      <c r="C1824" s="5">
        <v>45287</v>
      </c>
      <c r="D1824" s="12">
        <f t="shared" si="513"/>
        <v>76.848209132755642</v>
      </c>
      <c r="E1824" s="12">
        <f t="shared" si="514"/>
        <v>90.676114907069788</v>
      </c>
      <c r="F1824" s="12">
        <f t="shared" si="515"/>
        <v>0.70945158761900495</v>
      </c>
      <c r="G1824" s="1">
        <v>1</v>
      </c>
      <c r="H1824" s="7" t="s">
        <v>39</v>
      </c>
      <c r="I1824" s="7"/>
      <c r="J1824" s="79"/>
      <c r="K1824" s="79"/>
      <c r="L1824" s="7"/>
    </row>
    <row r="1825" spans="1:12" x14ac:dyDescent="0.25">
      <c r="A1825">
        <f t="shared" si="512"/>
        <v>4</v>
      </c>
      <c r="B1825" s="74">
        <v>1814</v>
      </c>
      <c r="C1825" s="5">
        <v>45288</v>
      </c>
      <c r="D1825" s="12">
        <f t="shared" si="513"/>
        <v>76.850718148534696</v>
      </c>
      <c r="E1825" s="12">
        <f t="shared" si="514"/>
        <v>90.679762880694057</v>
      </c>
      <c r="F1825" s="12">
        <f t="shared" si="515"/>
        <v>0.70947204529804553</v>
      </c>
      <c r="G1825" s="1">
        <v>1</v>
      </c>
      <c r="H1825" s="7" t="s">
        <v>39</v>
      </c>
      <c r="I1825" s="7"/>
      <c r="J1825" s="79"/>
      <c r="K1825" s="79"/>
      <c r="L1825" s="7"/>
    </row>
    <row r="1826" spans="1:12" x14ac:dyDescent="0.25">
      <c r="A1826">
        <f t="shared" si="512"/>
        <v>5</v>
      </c>
      <c r="B1826" s="74">
        <v>1815</v>
      </c>
      <c r="C1826" s="5">
        <v>45289</v>
      </c>
      <c r="D1826" s="12">
        <f t="shared" si="513"/>
        <v>76.853225781554897</v>
      </c>
      <c r="E1826" s="12">
        <f t="shared" si="514"/>
        <v>90.683408843861571</v>
      </c>
      <c r="F1826" s="12">
        <f t="shared" si="515"/>
        <v>0.70949249170253115</v>
      </c>
      <c r="G1826" s="1">
        <v>1</v>
      </c>
      <c r="H1826" s="7" t="s">
        <v>39</v>
      </c>
      <c r="I1826" s="7"/>
      <c r="J1826" s="79"/>
      <c r="K1826" s="79"/>
      <c r="L1826" s="7"/>
    </row>
    <row r="1827" spans="1:12" x14ac:dyDescent="0.25">
      <c r="A1827">
        <f t="shared" si="512"/>
        <v>6</v>
      </c>
      <c r="B1827" s="74">
        <v>1816</v>
      </c>
      <c r="C1827" s="5">
        <v>45290</v>
      </c>
      <c r="D1827" s="12">
        <f t="shared" si="513"/>
        <v>76.85573203333955</v>
      </c>
      <c r="E1827" s="12">
        <f t="shared" si="514"/>
        <v>90.687052798787079</v>
      </c>
      <c r="F1827" s="12">
        <f t="shared" si="515"/>
        <v>0.70951292684488187</v>
      </c>
      <c r="G1827" s="1">
        <v>1</v>
      </c>
      <c r="H1827" s="7" t="s">
        <v>39</v>
      </c>
      <c r="I1827" s="7"/>
      <c r="J1827" s="79"/>
      <c r="K1827" s="79"/>
      <c r="L1827" s="7"/>
    </row>
    <row r="1828" spans="1:12" x14ac:dyDescent="0.25">
      <c r="A1828">
        <f t="shared" si="512"/>
        <v>7</v>
      </c>
      <c r="B1828" s="74">
        <v>1817</v>
      </c>
      <c r="C1828" s="5">
        <v>45291</v>
      </c>
      <c r="D1828" s="12">
        <f t="shared" si="513"/>
        <v>76.858236905409413</v>
      </c>
      <c r="E1828" s="12">
        <f t="shared" si="514"/>
        <v>90.690694747681704</v>
      </c>
      <c r="F1828" s="12">
        <f t="shared" si="515"/>
        <v>0.7095333507374979</v>
      </c>
      <c r="G1828" s="1">
        <v>1</v>
      </c>
      <c r="H1828" s="7" t="s">
        <v>39</v>
      </c>
      <c r="I1828" s="7"/>
      <c r="J1828" s="79"/>
      <c r="K1828" s="79"/>
      <c r="L1828" s="7"/>
    </row>
    <row r="1829" spans="1:12" x14ac:dyDescent="0.25">
      <c r="A1829">
        <f t="shared" si="512"/>
        <v>1</v>
      </c>
      <c r="B1829" s="74">
        <v>1818</v>
      </c>
      <c r="C1829" s="5">
        <v>45292</v>
      </c>
      <c r="D1829" s="12">
        <f t="shared" si="513"/>
        <v>76.860740399282747</v>
      </c>
      <c r="E1829" s="12">
        <f t="shared" si="514"/>
        <v>90.694334692752903</v>
      </c>
      <c r="F1829" s="12">
        <f t="shared" si="515"/>
        <v>0.70955376339275844</v>
      </c>
      <c r="G1829" s="1">
        <v>1</v>
      </c>
      <c r="H1829" s="7" t="s">
        <v>39</v>
      </c>
      <c r="I1829" s="7"/>
      <c r="J1829" s="79"/>
      <c r="K1829" s="79"/>
      <c r="L1829" s="7"/>
    </row>
    <row r="1830" spans="1:12" x14ac:dyDescent="0.25">
      <c r="A1830">
        <f t="shared" si="512"/>
        <v>2</v>
      </c>
      <c r="B1830" s="74">
        <v>1819</v>
      </c>
      <c r="C1830" s="5">
        <v>45293</v>
      </c>
      <c r="D1830" s="12">
        <f t="shared" si="513"/>
        <v>76.86324251647531</v>
      </c>
      <c r="E1830" s="12">
        <f t="shared" si="514"/>
        <v>90.697972636204483</v>
      </c>
      <c r="F1830" s="12">
        <f t="shared" si="515"/>
        <v>0.70957416482302227</v>
      </c>
      <c r="G1830" s="1">
        <v>1</v>
      </c>
      <c r="H1830" s="7" t="s">
        <v>39</v>
      </c>
      <c r="I1830" s="7"/>
      <c r="J1830" s="79"/>
      <c r="K1830" s="79"/>
      <c r="L1830" s="7"/>
    </row>
    <row r="1831" spans="1:12" x14ac:dyDescent="0.25">
      <c r="A1831">
        <f t="shared" si="512"/>
        <v>3</v>
      </c>
      <c r="B1831" s="74">
        <v>1820</v>
      </c>
      <c r="C1831" s="5">
        <v>45294</v>
      </c>
      <c r="D1831" s="12">
        <f t="shared" si="513"/>
        <v>76.865743258500331</v>
      </c>
      <c r="E1831" s="12">
        <f t="shared" si="514"/>
        <v>90.701608580236652</v>
      </c>
      <c r="F1831" s="12">
        <f t="shared" si="515"/>
        <v>0.70959455504062818</v>
      </c>
      <c r="G1831" s="1">
        <v>1</v>
      </c>
      <c r="H1831" s="7" t="s">
        <v>39</v>
      </c>
      <c r="I1831" s="7"/>
      <c r="J1831" s="79"/>
      <c r="K1831" s="79"/>
      <c r="L1831" s="7"/>
    </row>
    <row r="1832" spans="1:12" x14ac:dyDescent="0.25">
      <c r="A1832">
        <f t="shared" si="512"/>
        <v>4</v>
      </c>
      <c r="B1832" s="74">
        <v>1821</v>
      </c>
      <c r="C1832" s="5">
        <v>45295</v>
      </c>
      <c r="D1832" s="12">
        <f t="shared" si="513"/>
        <v>76.868242626868579</v>
      </c>
      <c r="E1832" s="12">
        <f t="shared" si="514"/>
        <v>90.705242527045954</v>
      </c>
      <c r="F1832" s="12">
        <f t="shared" si="515"/>
        <v>0.70961493405789433</v>
      </c>
      <c r="G1832" s="1">
        <v>1</v>
      </c>
      <c r="H1832" s="7" t="s">
        <v>39</v>
      </c>
      <c r="I1832" s="7"/>
      <c r="J1832" s="79"/>
      <c r="K1832" s="79"/>
      <c r="L1832" s="7"/>
    </row>
    <row r="1833" spans="1:12" x14ac:dyDescent="0.25">
      <c r="A1833">
        <f t="shared" si="512"/>
        <v>5</v>
      </c>
      <c r="B1833" s="74">
        <v>1822</v>
      </c>
      <c r="C1833" s="5">
        <v>45296</v>
      </c>
      <c r="D1833" s="12">
        <f t="shared" si="513"/>
        <v>76.870740623088338</v>
      </c>
      <c r="E1833" s="12">
        <f t="shared" si="514"/>
        <v>90.708874478825351</v>
      </c>
      <c r="F1833" s="12">
        <f t="shared" si="515"/>
        <v>0.70963530188711843</v>
      </c>
      <c r="G1833" s="1">
        <v>1</v>
      </c>
      <c r="H1833" s="7" t="s">
        <v>39</v>
      </c>
      <c r="I1833" s="7"/>
      <c r="J1833" s="79"/>
      <c r="K1833" s="79"/>
      <c r="L1833" s="7"/>
    </row>
    <row r="1834" spans="1:12" x14ac:dyDescent="0.25">
      <c r="A1834">
        <f t="shared" si="512"/>
        <v>6</v>
      </c>
      <c r="B1834" s="74">
        <v>1823</v>
      </c>
      <c r="C1834" s="5">
        <v>45297</v>
      </c>
      <c r="D1834" s="12">
        <f t="shared" si="513"/>
        <v>76.87323724866539</v>
      </c>
      <c r="E1834" s="12">
        <f t="shared" si="514"/>
        <v>90.712504437764153</v>
      </c>
      <c r="F1834" s="12">
        <f t="shared" si="515"/>
        <v>0.70965565854057844</v>
      </c>
      <c r="G1834" s="1">
        <v>1</v>
      </c>
      <c r="H1834" s="7" t="s">
        <v>39</v>
      </c>
      <c r="I1834" s="7"/>
      <c r="J1834" s="79"/>
      <c r="K1834" s="79"/>
      <c r="L1834" s="7"/>
    </row>
    <row r="1835" spans="1:12" x14ac:dyDescent="0.25">
      <c r="A1835">
        <f t="shared" si="512"/>
        <v>7</v>
      </c>
      <c r="B1835" s="74">
        <v>1824</v>
      </c>
      <c r="C1835" s="5">
        <v>45298</v>
      </c>
      <c r="D1835" s="12">
        <f t="shared" si="513"/>
        <v>76.875732505103016</v>
      </c>
      <c r="E1835" s="12">
        <f t="shared" si="514"/>
        <v>90.716132406048104</v>
      </c>
      <c r="F1835" s="12">
        <f t="shared" si="515"/>
        <v>0.70967600403053166</v>
      </c>
      <c r="G1835" s="1">
        <v>1</v>
      </c>
      <c r="H1835" s="7" t="s">
        <v>39</v>
      </c>
      <c r="I1835" s="7"/>
      <c r="J1835" s="79"/>
      <c r="K1835" s="79"/>
      <c r="L1835" s="7"/>
    </row>
    <row r="1836" spans="1:12" x14ac:dyDescent="0.25">
      <c r="A1836">
        <f t="shared" si="512"/>
        <v>1</v>
      </c>
      <c r="B1836" s="74">
        <v>1825</v>
      </c>
      <c r="C1836" s="5">
        <v>45299</v>
      </c>
      <c r="D1836" s="12">
        <f t="shared" si="513"/>
        <v>76.878226393902082</v>
      </c>
      <c r="E1836" s="12">
        <f t="shared" si="514"/>
        <v>90.719758385859365</v>
      </c>
      <c r="F1836" s="12">
        <f t="shared" si="515"/>
        <v>0.70969633836921553</v>
      </c>
      <c r="G1836" s="1">
        <v>1</v>
      </c>
      <c r="H1836" s="7" t="s">
        <v>39</v>
      </c>
      <c r="I1836" s="7"/>
      <c r="J1836" s="79"/>
      <c r="K1836" s="79"/>
      <c r="L1836" s="7"/>
    </row>
    <row r="1837" spans="1:12" x14ac:dyDescent="0.25">
      <c r="A1837">
        <f t="shared" si="512"/>
        <v>2</v>
      </c>
      <c r="B1837" s="74">
        <v>1826</v>
      </c>
      <c r="C1837" s="5">
        <v>45300</v>
      </c>
      <c r="D1837" s="12">
        <f t="shared" si="513"/>
        <v>76.880718916560966</v>
      </c>
      <c r="E1837" s="12">
        <f t="shared" si="514"/>
        <v>90.723382379376432</v>
      </c>
      <c r="F1837" s="12">
        <f t="shared" si="515"/>
        <v>0.70971666156884727</v>
      </c>
      <c r="G1837" s="1">
        <v>1</v>
      </c>
      <c r="H1837" s="7" t="s">
        <v>39</v>
      </c>
      <c r="I1837" s="7"/>
      <c r="J1837" s="79"/>
      <c r="K1837" s="79"/>
      <c r="L1837" s="7"/>
    </row>
    <row r="1838" spans="1:12" x14ac:dyDescent="0.25">
      <c r="A1838">
        <f t="shared" si="512"/>
        <v>3</v>
      </c>
      <c r="B1838" s="74">
        <v>1827</v>
      </c>
      <c r="C1838" s="5">
        <v>45301</v>
      </c>
      <c r="D1838" s="12">
        <f t="shared" si="513"/>
        <v>76.883210074575572</v>
      </c>
      <c r="E1838" s="12">
        <f t="shared" si="514"/>
        <v>90.727004388774333</v>
      </c>
      <c r="F1838" s="12">
        <f t="shared" si="515"/>
        <v>0.70973697364162402</v>
      </c>
      <c r="G1838" s="1">
        <v>1</v>
      </c>
      <c r="H1838" s="7" t="s">
        <v>39</v>
      </c>
      <c r="I1838" s="7"/>
      <c r="J1838" s="79"/>
      <c r="K1838" s="79"/>
      <c r="L1838" s="7"/>
    </row>
    <row r="1839" spans="1:12" x14ac:dyDescent="0.25">
      <c r="A1839">
        <f t="shared" si="512"/>
        <v>4</v>
      </c>
      <c r="B1839" s="74">
        <v>1828</v>
      </c>
      <c r="C1839" s="5">
        <v>45302</v>
      </c>
      <c r="D1839" s="12">
        <f t="shared" si="513"/>
        <v>76.885699869439321</v>
      </c>
      <c r="E1839" s="12">
        <f t="shared" si="514"/>
        <v>90.730624416224444</v>
      </c>
      <c r="F1839" s="12">
        <f t="shared" si="515"/>
        <v>0.70975727459972293</v>
      </c>
      <c r="G1839" s="1">
        <v>1</v>
      </c>
      <c r="H1839" s="7" t="s">
        <v>39</v>
      </c>
      <c r="I1839" s="7"/>
      <c r="J1839" s="79"/>
      <c r="K1839" s="79"/>
      <c r="L1839" s="7"/>
    </row>
    <row r="1840" spans="1:12" x14ac:dyDescent="0.25">
      <c r="A1840">
        <f t="shared" si="512"/>
        <v>5</v>
      </c>
      <c r="B1840" s="74">
        <v>1829</v>
      </c>
      <c r="C1840" s="5">
        <v>45303</v>
      </c>
      <c r="D1840" s="12">
        <f t="shared" si="513"/>
        <v>76.888188302643272</v>
      </c>
      <c r="E1840" s="12">
        <f t="shared" si="514"/>
        <v>90.734242463894617</v>
      </c>
      <c r="F1840" s="12">
        <f t="shared" si="515"/>
        <v>0.70977756445530105</v>
      </c>
      <c r="G1840" s="1">
        <v>1</v>
      </c>
      <c r="H1840" s="7" t="s">
        <v>39</v>
      </c>
      <c r="I1840" s="7"/>
      <c r="J1840" s="79"/>
      <c r="K1840" s="79"/>
      <c r="L1840" s="7"/>
    </row>
    <row r="1841" spans="1:12" x14ac:dyDescent="0.25">
      <c r="A1841">
        <f t="shared" si="512"/>
        <v>6</v>
      </c>
      <c r="B1841" s="74">
        <v>1830</v>
      </c>
      <c r="C1841" s="5">
        <v>45304</v>
      </c>
      <c r="D1841" s="12">
        <f t="shared" si="513"/>
        <v>76.890675375675954</v>
      </c>
      <c r="E1841" s="12">
        <f t="shared" si="514"/>
        <v>90.737858533949108</v>
      </c>
      <c r="F1841" s="12">
        <f t="shared" si="515"/>
        <v>0.70979784322049577</v>
      </c>
      <c r="G1841" s="1">
        <v>1</v>
      </c>
      <c r="H1841" s="7" t="s">
        <v>39</v>
      </c>
      <c r="I1841" s="7"/>
      <c r="J1841" s="79"/>
      <c r="K1841" s="79"/>
      <c r="L1841" s="7"/>
    </row>
    <row r="1842" spans="1:12" x14ac:dyDescent="0.25">
      <c r="A1842">
        <f t="shared" si="512"/>
        <v>7</v>
      </c>
      <c r="B1842" s="74">
        <v>1831</v>
      </c>
      <c r="C1842" s="5">
        <v>45305</v>
      </c>
      <c r="D1842" s="12">
        <f t="shared" si="513"/>
        <v>76.893161090023483</v>
      </c>
      <c r="E1842" s="12">
        <f t="shared" si="514"/>
        <v>90.741472628548678</v>
      </c>
      <c r="F1842" s="12">
        <f t="shared" si="515"/>
        <v>0.7098181109074243</v>
      </c>
      <c r="G1842" s="1">
        <v>1</v>
      </c>
      <c r="H1842" s="7" t="s">
        <v>39</v>
      </c>
      <c r="I1842" s="7"/>
      <c r="J1842" s="79"/>
      <c r="K1842" s="79"/>
      <c r="L1842" s="7"/>
    </row>
    <row r="1843" spans="1:12" x14ac:dyDescent="0.25">
      <c r="A1843">
        <f t="shared" si="512"/>
        <v>1</v>
      </c>
      <c r="B1843" s="74">
        <v>1832</v>
      </c>
      <c r="C1843" s="5">
        <v>45306</v>
      </c>
      <c r="D1843" s="12">
        <f t="shared" si="513"/>
        <v>76.895645447169557</v>
      </c>
      <c r="E1843" s="12">
        <f t="shared" si="514"/>
        <v>90.745084749850548</v>
      </c>
      <c r="F1843" s="12">
        <f t="shared" si="515"/>
        <v>0.70983836752818419</v>
      </c>
      <c r="G1843" s="1">
        <v>1</v>
      </c>
      <c r="H1843" s="7" t="s">
        <v>39</v>
      </c>
      <c r="I1843" s="7"/>
      <c r="J1843" s="79"/>
      <c r="K1843" s="79"/>
      <c r="L1843" s="7"/>
    </row>
    <row r="1844" spans="1:12" x14ac:dyDescent="0.25">
      <c r="A1844">
        <f t="shared" si="512"/>
        <v>2</v>
      </c>
      <c r="B1844" s="74">
        <v>1833</v>
      </c>
      <c r="C1844" s="5">
        <v>45307</v>
      </c>
      <c r="D1844" s="12">
        <f t="shared" si="513"/>
        <v>76.898128448595429</v>
      </c>
      <c r="E1844" s="12">
        <f t="shared" si="514"/>
        <v>90.748694900008346</v>
      </c>
      <c r="F1844" s="12">
        <f t="shared" si="515"/>
        <v>0.70985861309485299</v>
      </c>
      <c r="G1844" s="1">
        <v>1</v>
      </c>
      <c r="H1844" s="7" t="s">
        <v>39</v>
      </c>
      <c r="I1844" s="7"/>
      <c r="J1844" s="79"/>
      <c r="K1844" s="79"/>
      <c r="L1844" s="7"/>
    </row>
    <row r="1845" spans="1:12" x14ac:dyDescent="0.25">
      <c r="A1845">
        <f t="shared" si="512"/>
        <v>3</v>
      </c>
      <c r="B1845" s="74">
        <v>1834</v>
      </c>
      <c r="C1845" s="5">
        <v>45308</v>
      </c>
      <c r="D1845" s="12">
        <f t="shared" si="513"/>
        <v>76.900610095779939</v>
      </c>
      <c r="E1845" s="12">
        <f t="shared" si="514"/>
        <v>90.752303081172244</v>
      </c>
      <c r="F1845" s="12">
        <f t="shared" si="515"/>
        <v>0.70987884761948883</v>
      </c>
      <c r="G1845" s="1">
        <v>1</v>
      </c>
      <c r="H1845" s="7" t="s">
        <v>39</v>
      </c>
      <c r="I1845" s="7"/>
      <c r="J1845" s="79"/>
      <c r="K1845" s="79"/>
      <c r="L1845" s="7"/>
    </row>
    <row r="1846" spans="1:12" x14ac:dyDescent="0.25">
      <c r="A1846">
        <f t="shared" si="512"/>
        <v>4</v>
      </c>
      <c r="B1846" s="74">
        <v>1835</v>
      </c>
      <c r="C1846" s="5">
        <v>45309</v>
      </c>
      <c r="D1846" s="12">
        <f t="shared" si="513"/>
        <v>76.903090390199495</v>
      </c>
      <c r="E1846" s="12">
        <f t="shared" si="514"/>
        <v>90.755909295488834</v>
      </c>
      <c r="F1846" s="12">
        <f t="shared" si="515"/>
        <v>0.70989907111412964</v>
      </c>
      <c r="G1846" s="1">
        <v>1</v>
      </c>
      <c r="H1846" s="7" t="s">
        <v>39</v>
      </c>
      <c r="I1846" s="7"/>
      <c r="J1846" s="79"/>
      <c r="K1846" s="79"/>
      <c r="L1846" s="7"/>
    </row>
    <row r="1847" spans="1:12" x14ac:dyDescent="0.25">
      <c r="A1847">
        <f t="shared" si="512"/>
        <v>5</v>
      </c>
      <c r="B1847" s="74">
        <v>1836</v>
      </c>
      <c r="C1847" s="5">
        <v>45310</v>
      </c>
      <c r="D1847" s="12">
        <f t="shared" si="513"/>
        <v>76.905569333328103</v>
      </c>
      <c r="E1847" s="12">
        <f t="shared" si="514"/>
        <v>90.759513545101285</v>
      </c>
      <c r="F1847" s="12">
        <f t="shared" si="515"/>
        <v>0.70991928359079415</v>
      </c>
      <c r="G1847" s="1">
        <v>1</v>
      </c>
      <c r="H1847" s="7" t="s">
        <v>39</v>
      </c>
      <c r="I1847" s="7"/>
      <c r="J1847" s="79"/>
      <c r="K1847" s="79"/>
      <c r="L1847" s="7"/>
    </row>
    <row r="1848" spans="1:12" x14ac:dyDescent="0.25">
      <c r="A1848">
        <f t="shared" si="512"/>
        <v>6</v>
      </c>
      <c r="B1848" s="74">
        <v>1837</v>
      </c>
      <c r="C1848" s="5">
        <v>45311</v>
      </c>
      <c r="D1848" s="12">
        <f t="shared" si="513"/>
        <v>76.90804692663734</v>
      </c>
      <c r="E1848" s="12">
        <f t="shared" si="514"/>
        <v>90.763115832149168</v>
      </c>
      <c r="F1848" s="12">
        <f t="shared" si="515"/>
        <v>0.70993948506148108</v>
      </c>
      <c r="G1848" s="1">
        <v>1</v>
      </c>
      <c r="H1848" s="7" t="s">
        <v>39</v>
      </c>
      <c r="I1848" s="7"/>
      <c r="J1848" s="79"/>
      <c r="K1848" s="79"/>
      <c r="L1848" s="7"/>
    </row>
    <row r="1849" spans="1:12" x14ac:dyDescent="0.25">
      <c r="A1849">
        <f t="shared" si="512"/>
        <v>7</v>
      </c>
      <c r="B1849" s="74">
        <v>1838</v>
      </c>
      <c r="C1849" s="5">
        <v>45312</v>
      </c>
      <c r="D1849" s="12">
        <f t="shared" si="513"/>
        <v>76.910523171596424</v>
      </c>
      <c r="E1849" s="12">
        <f t="shared" si="514"/>
        <v>90.766716158768645</v>
      </c>
      <c r="F1849" s="12">
        <f t="shared" si="515"/>
        <v>0.70995967553816997</v>
      </c>
      <c r="G1849" s="1">
        <v>1</v>
      </c>
      <c r="H1849" s="7" t="s">
        <v>39</v>
      </c>
      <c r="I1849" s="7"/>
      <c r="J1849" s="79"/>
      <c r="K1849" s="79"/>
      <c r="L1849" s="7"/>
    </row>
    <row r="1850" spans="1:12" x14ac:dyDescent="0.25">
      <c r="A1850">
        <f t="shared" si="512"/>
        <v>1</v>
      </c>
      <c r="B1850" s="74">
        <v>1839</v>
      </c>
      <c r="C1850" s="5">
        <v>45313</v>
      </c>
      <c r="D1850" s="12">
        <f t="shared" si="513"/>
        <v>76.912998069672113</v>
      </c>
      <c r="E1850" s="12">
        <f t="shared" si="514"/>
        <v>90.770314527092339</v>
      </c>
      <c r="F1850" s="12">
        <f t="shared" si="515"/>
        <v>0.70997985503282024</v>
      </c>
      <c r="G1850" s="1">
        <v>1</v>
      </c>
      <c r="H1850" s="7" t="s">
        <v>39</v>
      </c>
      <c r="I1850" s="7"/>
      <c r="J1850" s="79"/>
      <c r="K1850" s="79"/>
      <c r="L1850" s="7"/>
    </row>
    <row r="1851" spans="1:12" x14ac:dyDescent="0.25">
      <c r="A1851">
        <f t="shared" si="512"/>
        <v>2</v>
      </c>
      <c r="B1851" s="74">
        <v>1840</v>
      </c>
      <c r="C1851" s="5">
        <v>45314</v>
      </c>
      <c r="D1851" s="12">
        <f t="shared" si="513"/>
        <v>76.915471622328852</v>
      </c>
      <c r="E1851" s="12">
        <f t="shared" si="514"/>
        <v>90.773910939249404</v>
      </c>
      <c r="F1851" s="12">
        <f t="shared" si="515"/>
        <v>0.71000002355737246</v>
      </c>
      <c r="G1851" s="1">
        <v>1</v>
      </c>
      <c r="H1851" s="7" t="s">
        <v>39</v>
      </c>
      <c r="I1851" s="7"/>
      <c r="J1851" s="79"/>
      <c r="K1851" s="79"/>
      <c r="L1851" s="7"/>
    </row>
    <row r="1852" spans="1:12" x14ac:dyDescent="0.25">
      <c r="A1852">
        <f t="shared" si="512"/>
        <v>3</v>
      </c>
      <c r="B1852" s="74">
        <v>1841</v>
      </c>
      <c r="C1852" s="5">
        <v>45315</v>
      </c>
      <c r="D1852" s="12">
        <f t="shared" si="513"/>
        <v>76.917943831028623</v>
      </c>
      <c r="E1852" s="12">
        <f t="shared" si="514"/>
        <v>90.777505397365545</v>
      </c>
      <c r="F1852" s="12">
        <f t="shared" si="515"/>
        <v>0.71002018112374721</v>
      </c>
      <c r="G1852" s="1">
        <v>1</v>
      </c>
      <c r="H1852" s="7" t="s">
        <v>39</v>
      </c>
      <c r="I1852" s="7"/>
      <c r="J1852" s="79"/>
      <c r="K1852" s="79"/>
      <c r="L1852" s="7"/>
    </row>
    <row r="1853" spans="1:12" x14ac:dyDescent="0.25">
      <c r="A1853">
        <f t="shared" si="512"/>
        <v>4</v>
      </c>
      <c r="B1853" s="74">
        <v>1842</v>
      </c>
      <c r="C1853" s="5">
        <v>45316</v>
      </c>
      <c r="D1853" s="12">
        <f t="shared" si="513"/>
        <v>76.920414697231081</v>
      </c>
      <c r="E1853" s="12">
        <f t="shared" si="514"/>
        <v>90.78109790356298</v>
      </c>
      <c r="F1853" s="12">
        <f t="shared" si="515"/>
        <v>0.71004032774384584</v>
      </c>
      <c r="G1853" s="1">
        <v>1</v>
      </c>
      <c r="H1853" s="7" t="s">
        <v>39</v>
      </c>
      <c r="I1853" s="7"/>
      <c r="J1853" s="79"/>
      <c r="K1853" s="79"/>
      <c r="L1853" s="7"/>
    </row>
    <row r="1854" spans="1:12" x14ac:dyDescent="0.25">
      <c r="A1854">
        <f t="shared" si="512"/>
        <v>5</v>
      </c>
      <c r="B1854" s="74">
        <v>1843</v>
      </c>
      <c r="C1854" s="5">
        <v>45317</v>
      </c>
      <c r="D1854" s="12">
        <f t="shared" si="513"/>
        <v>76.922884222393463</v>
      </c>
      <c r="E1854" s="12">
        <f t="shared" si="514"/>
        <v>90.784688459960478</v>
      </c>
      <c r="F1854" s="12">
        <f t="shared" si="515"/>
        <v>0.71006046342955043</v>
      </c>
      <c r="G1854" s="1">
        <v>1</v>
      </c>
      <c r="H1854" s="7" t="s">
        <v>39</v>
      </c>
      <c r="I1854" s="7"/>
      <c r="J1854" s="79"/>
      <c r="K1854" s="79"/>
      <c r="L1854" s="7"/>
    </row>
    <row r="1855" spans="1:12" x14ac:dyDescent="0.25">
      <c r="A1855">
        <f t="shared" si="512"/>
        <v>6</v>
      </c>
      <c r="B1855" s="74">
        <v>1844</v>
      </c>
      <c r="C1855" s="5">
        <v>45318</v>
      </c>
      <c r="D1855" s="12">
        <f t="shared" si="513"/>
        <v>76.925352407970664</v>
      </c>
      <c r="E1855" s="12">
        <f t="shared" si="514"/>
        <v>90.788277068673381</v>
      </c>
      <c r="F1855" s="12">
        <f t="shared" si="515"/>
        <v>0.71008058819272368</v>
      </c>
      <c r="G1855" s="1">
        <v>1</v>
      </c>
      <c r="H1855" s="7" t="s">
        <v>39</v>
      </c>
      <c r="I1855" s="7"/>
      <c r="J1855" s="79"/>
      <c r="K1855" s="79"/>
      <c r="L1855" s="7"/>
    </row>
    <row r="1856" spans="1:12" x14ac:dyDescent="0.25">
      <c r="A1856">
        <f t="shared" si="512"/>
        <v>7</v>
      </c>
      <c r="B1856" s="74">
        <v>1845</v>
      </c>
      <c r="C1856" s="5">
        <v>45319</v>
      </c>
      <c r="D1856" s="12">
        <f t="shared" si="513"/>
        <v>76.927819255415201</v>
      </c>
      <c r="E1856" s="12">
        <f t="shared" si="514"/>
        <v>90.79186373181355</v>
      </c>
      <c r="F1856" s="12">
        <f t="shared" si="515"/>
        <v>0.7101007020452087</v>
      </c>
      <c r="G1856" s="1">
        <v>1</v>
      </c>
      <c r="H1856" s="7" t="s">
        <v>39</v>
      </c>
      <c r="I1856" s="7"/>
      <c r="J1856" s="79"/>
      <c r="K1856" s="79"/>
      <c r="L1856" s="7"/>
    </row>
    <row r="1857" spans="1:12" x14ac:dyDescent="0.25">
      <c r="A1857">
        <f t="shared" si="512"/>
        <v>1</v>
      </c>
      <c r="B1857" s="74">
        <v>1846</v>
      </c>
      <c r="C1857" s="5">
        <v>45320</v>
      </c>
      <c r="D1857" s="12">
        <f t="shared" si="513"/>
        <v>76.930284766177238</v>
      </c>
      <c r="E1857" s="12">
        <f t="shared" si="514"/>
        <v>90.795448451489435</v>
      </c>
      <c r="F1857" s="12">
        <f t="shared" si="515"/>
        <v>0.71012080499882979</v>
      </c>
      <c r="G1857" s="1">
        <v>1</v>
      </c>
      <c r="H1857" s="7" t="s">
        <v>39</v>
      </c>
      <c r="I1857" s="7"/>
      <c r="J1857" s="79"/>
      <c r="K1857" s="79"/>
      <c r="L1857" s="7"/>
    </row>
    <row r="1858" spans="1:12" x14ac:dyDescent="0.25">
      <c r="A1858">
        <f t="shared" si="512"/>
        <v>2</v>
      </c>
      <c r="B1858" s="74">
        <v>1847</v>
      </c>
      <c r="C1858" s="5">
        <v>45321</v>
      </c>
      <c r="D1858" s="12">
        <f t="shared" si="513"/>
        <v>76.93274894170456</v>
      </c>
      <c r="E1858" s="12">
        <f t="shared" si="514"/>
        <v>90.799031229806076</v>
      </c>
      <c r="F1858" s="12">
        <f t="shared" si="515"/>
        <v>0.71014089706539174</v>
      </c>
      <c r="G1858" s="1">
        <v>1</v>
      </c>
      <c r="H1858" s="7" t="s">
        <v>39</v>
      </c>
      <c r="I1858" s="7"/>
      <c r="J1858" s="79"/>
      <c r="K1858" s="79"/>
      <c r="L1858" s="7"/>
    </row>
    <row r="1859" spans="1:12" x14ac:dyDescent="0.25">
      <c r="A1859">
        <f t="shared" si="512"/>
        <v>3</v>
      </c>
      <c r="B1859" s="74">
        <v>1848</v>
      </c>
      <c r="C1859" s="5">
        <v>45322</v>
      </c>
      <c r="D1859" s="12">
        <f t="shared" si="513"/>
        <v>76.935211783442639</v>
      </c>
      <c r="E1859" s="12">
        <f t="shared" si="514"/>
        <v>90.802612068865102</v>
      </c>
      <c r="F1859" s="12">
        <f t="shared" si="515"/>
        <v>0.71016097825668045</v>
      </c>
      <c r="G1859" s="1">
        <v>1</v>
      </c>
      <c r="H1859" s="7" t="s">
        <v>39</v>
      </c>
      <c r="I1859" s="7"/>
      <c r="J1859" s="79"/>
      <c r="K1859" s="79"/>
      <c r="L1859" s="7"/>
    </row>
    <row r="1860" spans="1:12" x14ac:dyDescent="0.25">
      <c r="A1860">
        <f t="shared" si="512"/>
        <v>4</v>
      </c>
      <c r="B1860" s="74">
        <v>1849</v>
      </c>
      <c r="C1860" s="5">
        <v>45323</v>
      </c>
      <c r="D1860" s="12">
        <f t="shared" si="513"/>
        <v>76.937673292834546</v>
      </c>
      <c r="E1860" s="12">
        <f t="shared" si="514"/>
        <v>90.806190970764661</v>
      </c>
      <c r="F1860" s="12">
        <f t="shared" si="515"/>
        <v>0.71018104858446229</v>
      </c>
      <c r="G1860" s="1">
        <v>1</v>
      </c>
      <c r="H1860" s="7" t="s">
        <v>39</v>
      </c>
      <c r="I1860" s="7"/>
      <c r="J1860" s="79"/>
      <c r="K1860" s="79"/>
      <c r="L1860" s="7"/>
    </row>
    <row r="1861" spans="1:12" x14ac:dyDescent="0.25">
      <c r="A1861">
        <f t="shared" si="512"/>
        <v>5</v>
      </c>
      <c r="B1861" s="74">
        <v>1850</v>
      </c>
      <c r="C1861" s="5">
        <v>45324</v>
      </c>
      <c r="D1861" s="12">
        <f t="shared" si="513"/>
        <v>76.94013347132109</v>
      </c>
      <c r="E1861" s="12">
        <f t="shared" si="514"/>
        <v>90.80976793759956</v>
      </c>
      <c r="F1861" s="12">
        <f t="shared" si="515"/>
        <v>0.71020110806048486</v>
      </c>
      <c r="G1861" s="1">
        <v>1</v>
      </c>
      <c r="H1861" s="7" t="s">
        <v>39</v>
      </c>
      <c r="I1861" s="7"/>
      <c r="J1861" s="79"/>
      <c r="K1861" s="79"/>
      <c r="L1861" s="7"/>
    </row>
    <row r="1862" spans="1:12" x14ac:dyDescent="0.25">
      <c r="A1862">
        <f t="shared" ref="A1862:A1925" si="516">WEEKDAY(C1862,2)</f>
        <v>6</v>
      </c>
      <c r="B1862" s="74">
        <v>1851</v>
      </c>
      <c r="C1862" s="5">
        <v>45325</v>
      </c>
      <c r="D1862" s="12">
        <f t="shared" si="513"/>
        <v>76.942592320340665</v>
      </c>
      <c r="E1862" s="12">
        <f t="shared" si="514"/>
        <v>90.813342971461225</v>
      </c>
      <c r="F1862" s="12">
        <f t="shared" si="515"/>
        <v>0.71022115669647667</v>
      </c>
      <c r="G1862" s="1">
        <v>1</v>
      </c>
      <c r="H1862" s="7" t="s">
        <v>39</v>
      </c>
      <c r="I1862" s="7"/>
      <c r="J1862" s="79"/>
      <c r="K1862" s="79"/>
      <c r="L1862" s="7"/>
    </row>
    <row r="1863" spans="1:12" x14ac:dyDescent="0.25">
      <c r="A1863">
        <f t="shared" si="516"/>
        <v>7</v>
      </c>
      <c r="B1863" s="74">
        <v>1852</v>
      </c>
      <c r="C1863" s="5">
        <v>45326</v>
      </c>
      <c r="D1863" s="12">
        <f t="shared" ref="D1863:D1926" si="517" xml:space="preserve"> 4.5501*LN(B1863) + 42.71</f>
        <v>76.945049841329393</v>
      </c>
      <c r="E1863" s="12">
        <f t="shared" ref="E1863:E1926" si="518" xml:space="preserve"> 6.6156*LN(B1863) + 41.041</f>
        <v>90.816916074437643</v>
      </c>
      <c r="F1863" s="12">
        <f t="shared" ref="F1863:F1926" si="519">0.0371*LN(B1863) + 0.4311</f>
        <v>0.71024119450414724</v>
      </c>
      <c r="G1863" s="1">
        <v>1</v>
      </c>
      <c r="H1863" s="7" t="s">
        <v>39</v>
      </c>
      <c r="I1863" s="7"/>
      <c r="J1863" s="79"/>
      <c r="K1863" s="79"/>
      <c r="L1863" s="7"/>
    </row>
    <row r="1864" spans="1:12" x14ac:dyDescent="0.25">
      <c r="A1864">
        <f t="shared" si="516"/>
        <v>1</v>
      </c>
      <c r="B1864" s="74">
        <v>1853</v>
      </c>
      <c r="C1864" s="5">
        <v>45327</v>
      </c>
      <c r="D1864" s="12">
        <f t="shared" si="517"/>
        <v>76.947506035721005</v>
      </c>
      <c r="E1864" s="12">
        <f t="shared" si="518"/>
        <v>90.820487248613418</v>
      </c>
      <c r="F1864" s="12">
        <f t="shared" si="519"/>
        <v>0.71026122149518689</v>
      </c>
      <c r="G1864" s="1">
        <v>1</v>
      </c>
      <c r="H1864" s="7" t="s">
        <v>39</v>
      </c>
      <c r="I1864" s="7"/>
      <c r="J1864" s="79"/>
      <c r="K1864" s="79"/>
      <c r="L1864" s="7"/>
    </row>
    <row r="1865" spans="1:12" x14ac:dyDescent="0.25">
      <c r="A1865">
        <f t="shared" si="516"/>
        <v>2</v>
      </c>
      <c r="B1865" s="74">
        <v>1854</v>
      </c>
      <c r="C1865" s="5">
        <v>45328</v>
      </c>
      <c r="D1865" s="12">
        <f t="shared" si="517"/>
        <v>76.949960904947005</v>
      </c>
      <c r="E1865" s="12">
        <f t="shared" si="518"/>
        <v>90.824056496069829</v>
      </c>
      <c r="F1865" s="12">
        <f t="shared" si="519"/>
        <v>0.71028123768126716</v>
      </c>
      <c r="G1865" s="1">
        <v>1</v>
      </c>
      <c r="H1865" s="7" t="s">
        <v>39</v>
      </c>
      <c r="I1865" s="7"/>
      <c r="J1865" s="79"/>
      <c r="K1865" s="79"/>
      <c r="L1865" s="7"/>
    </row>
    <row r="1866" spans="1:12" x14ac:dyDescent="0.25">
      <c r="A1866">
        <f t="shared" si="516"/>
        <v>3</v>
      </c>
      <c r="B1866" s="74">
        <v>1855</v>
      </c>
      <c r="C1866" s="5">
        <v>45329</v>
      </c>
      <c r="D1866" s="12">
        <f t="shared" si="517"/>
        <v>76.952414450436493</v>
      </c>
      <c r="E1866" s="12">
        <f t="shared" si="518"/>
        <v>90.827623818884774</v>
      </c>
      <c r="F1866" s="12">
        <f t="shared" si="519"/>
        <v>0.71030124307404097</v>
      </c>
      <c r="G1866" s="1">
        <v>1</v>
      </c>
      <c r="H1866" s="7" t="s">
        <v>39</v>
      </c>
      <c r="I1866" s="7"/>
      <c r="J1866" s="79"/>
      <c r="K1866" s="79"/>
      <c r="L1866" s="7"/>
    </row>
    <row r="1867" spans="1:12" x14ac:dyDescent="0.25">
      <c r="A1867">
        <f t="shared" si="516"/>
        <v>4</v>
      </c>
      <c r="B1867" s="74">
        <v>1856</v>
      </c>
      <c r="C1867" s="5">
        <v>45330</v>
      </c>
      <c r="D1867" s="12">
        <f t="shared" si="517"/>
        <v>76.954866673616294</v>
      </c>
      <c r="E1867" s="12">
        <f t="shared" si="518"/>
        <v>90.831189219132767</v>
      </c>
      <c r="F1867" s="12">
        <f t="shared" si="519"/>
        <v>0.71032123768514199</v>
      </c>
      <c r="G1867" s="1">
        <v>1</v>
      </c>
      <c r="H1867" s="7" t="s">
        <v>39</v>
      </c>
      <c r="I1867" s="7"/>
      <c r="J1867" s="79"/>
      <c r="K1867" s="79"/>
      <c r="L1867" s="7"/>
    </row>
    <row r="1868" spans="1:12" x14ac:dyDescent="0.25">
      <c r="A1868">
        <f t="shared" si="516"/>
        <v>5</v>
      </c>
      <c r="B1868" s="74">
        <v>1857</v>
      </c>
      <c r="C1868" s="5">
        <v>45331</v>
      </c>
      <c r="D1868" s="12">
        <f t="shared" si="517"/>
        <v>76.957317575910949</v>
      </c>
      <c r="E1868" s="12">
        <f t="shared" si="518"/>
        <v>90.834752698884955</v>
      </c>
      <c r="F1868" s="12">
        <f t="shared" si="519"/>
        <v>0.7103412215261854</v>
      </c>
      <c r="G1868" s="1">
        <v>1</v>
      </c>
      <c r="H1868" s="7" t="s">
        <v>39</v>
      </c>
      <c r="I1868" s="7"/>
      <c r="J1868" s="79"/>
      <c r="K1868" s="79"/>
      <c r="L1868" s="7"/>
    </row>
    <row r="1869" spans="1:12" x14ac:dyDescent="0.25">
      <c r="A1869">
        <f t="shared" si="516"/>
        <v>6</v>
      </c>
      <c r="B1869" s="74">
        <v>1858</v>
      </c>
      <c r="C1869" s="5">
        <v>45332</v>
      </c>
      <c r="D1869" s="12">
        <f t="shared" si="517"/>
        <v>76.95976715874265</v>
      </c>
      <c r="E1869" s="12">
        <f t="shared" si="518"/>
        <v>90.838314260209188</v>
      </c>
      <c r="F1869" s="12">
        <f t="shared" si="519"/>
        <v>0.71036119460876734</v>
      </c>
      <c r="G1869" s="1">
        <v>1</v>
      </c>
      <c r="H1869" s="7" t="s">
        <v>39</v>
      </c>
      <c r="I1869" s="7"/>
      <c r="J1869" s="79"/>
      <c r="K1869" s="79"/>
      <c r="L1869" s="7"/>
    </row>
    <row r="1870" spans="1:12" x14ac:dyDescent="0.25">
      <c r="A1870">
        <f t="shared" si="516"/>
        <v>7</v>
      </c>
      <c r="B1870" s="74">
        <v>1859</v>
      </c>
      <c r="C1870" s="5">
        <v>45333</v>
      </c>
      <c r="D1870" s="12">
        <f t="shared" si="517"/>
        <v>76.962215423531347</v>
      </c>
      <c r="E1870" s="12">
        <f t="shared" si="518"/>
        <v>90.84187390516999</v>
      </c>
      <c r="F1870" s="12">
        <f t="shared" si="519"/>
        <v>0.71038115694446557</v>
      </c>
      <c r="G1870" s="1">
        <v>1</v>
      </c>
      <c r="H1870" s="7" t="s">
        <v>39</v>
      </c>
      <c r="I1870" s="7"/>
      <c r="J1870" s="79"/>
      <c r="K1870" s="79"/>
      <c r="L1870" s="7"/>
    </row>
    <row r="1871" spans="1:12" x14ac:dyDescent="0.25">
      <c r="A1871">
        <f t="shared" si="516"/>
        <v>1</v>
      </c>
      <c r="B1871" s="74">
        <v>1860</v>
      </c>
      <c r="C1871" s="5">
        <v>45334</v>
      </c>
      <c r="D1871" s="12">
        <f t="shared" si="517"/>
        <v>76.964662371694644</v>
      </c>
      <c r="E1871" s="12">
        <f t="shared" si="518"/>
        <v>90.845431635828447</v>
      </c>
      <c r="F1871" s="12">
        <f t="shared" si="519"/>
        <v>0.71040110854483884</v>
      </c>
      <c r="G1871" s="1">
        <v>1</v>
      </c>
      <c r="H1871" s="7" t="s">
        <v>39</v>
      </c>
      <c r="I1871" s="7"/>
      <c r="J1871" s="79"/>
      <c r="K1871" s="79"/>
      <c r="L1871" s="7"/>
    </row>
    <row r="1872" spans="1:12" x14ac:dyDescent="0.25">
      <c r="A1872">
        <f t="shared" si="516"/>
        <v>2</v>
      </c>
      <c r="B1872" s="74">
        <v>1861</v>
      </c>
      <c r="C1872" s="5">
        <v>45335</v>
      </c>
      <c r="D1872" s="12">
        <f t="shared" si="517"/>
        <v>76.967108004647912</v>
      </c>
      <c r="E1872" s="12">
        <f t="shared" si="518"/>
        <v>90.848987454242462</v>
      </c>
      <c r="F1872" s="12">
        <f t="shared" si="519"/>
        <v>0.71042104942142748</v>
      </c>
      <c r="G1872" s="1">
        <v>1</v>
      </c>
      <c r="H1872" s="7" t="s">
        <v>39</v>
      </c>
      <c r="I1872" s="7"/>
      <c r="J1872" s="79"/>
      <c r="K1872" s="79"/>
      <c r="L1872" s="7"/>
    </row>
    <row r="1873" spans="1:12" x14ac:dyDescent="0.25">
      <c r="A1873">
        <f t="shared" si="516"/>
        <v>3</v>
      </c>
      <c r="B1873" s="74">
        <v>1862</v>
      </c>
      <c r="C1873" s="5">
        <v>45336</v>
      </c>
      <c r="D1873" s="12">
        <f t="shared" si="517"/>
        <v>76.96955232380418</v>
      </c>
      <c r="E1873" s="12">
        <f t="shared" si="518"/>
        <v>90.852541362466525</v>
      </c>
      <c r="F1873" s="12">
        <f t="shared" si="519"/>
        <v>0.71044097958575314</v>
      </c>
      <c r="G1873" s="1">
        <v>1</v>
      </c>
      <c r="H1873" s="7" t="s">
        <v>39</v>
      </c>
      <c r="I1873" s="7"/>
      <c r="J1873" s="79"/>
      <c r="K1873" s="79"/>
      <c r="L1873" s="7"/>
    </row>
    <row r="1874" spans="1:12" x14ac:dyDescent="0.25">
      <c r="A1874">
        <f t="shared" si="516"/>
        <v>4</v>
      </c>
      <c r="B1874" s="74">
        <v>1863</v>
      </c>
      <c r="C1874" s="5">
        <v>45337</v>
      </c>
      <c r="D1874" s="12">
        <f t="shared" si="517"/>
        <v>76.971995330574288</v>
      </c>
      <c r="E1874" s="12">
        <f t="shared" si="518"/>
        <v>90.85609336255186</v>
      </c>
      <c r="F1874" s="12">
        <f t="shared" si="519"/>
        <v>0.71046089904931886</v>
      </c>
      <c r="G1874" s="1">
        <v>1</v>
      </c>
      <c r="H1874" s="7" t="s">
        <v>39</v>
      </c>
      <c r="I1874" s="7"/>
      <c r="J1874" s="79"/>
      <c r="K1874" s="79"/>
      <c r="L1874" s="7"/>
    </row>
    <row r="1875" spans="1:12" x14ac:dyDescent="0.25">
      <c r="A1875">
        <f t="shared" si="516"/>
        <v>5</v>
      </c>
      <c r="B1875" s="74">
        <v>1864</v>
      </c>
      <c r="C1875" s="5">
        <v>45338</v>
      </c>
      <c r="D1875" s="12">
        <f t="shared" si="517"/>
        <v>76.974437026366715</v>
      </c>
      <c r="E1875" s="12">
        <f t="shared" si="518"/>
        <v>90.859643456546365</v>
      </c>
      <c r="F1875" s="12">
        <f t="shared" si="519"/>
        <v>0.71048080782360934</v>
      </c>
      <c r="G1875" s="1">
        <v>1</v>
      </c>
      <c r="H1875" s="7" t="s">
        <v>39</v>
      </c>
      <c r="I1875" s="7"/>
      <c r="J1875" s="79"/>
      <c r="K1875" s="79"/>
      <c r="L1875" s="7"/>
    </row>
    <row r="1876" spans="1:12" x14ac:dyDescent="0.25">
      <c r="A1876">
        <f t="shared" si="516"/>
        <v>6</v>
      </c>
      <c r="B1876" s="74">
        <v>1865</v>
      </c>
      <c r="C1876" s="5">
        <v>45339</v>
      </c>
      <c r="D1876" s="12">
        <f t="shared" si="517"/>
        <v>76.976877412587726</v>
      </c>
      <c r="E1876" s="12">
        <f t="shared" si="518"/>
        <v>90.863191646494656</v>
      </c>
      <c r="F1876" s="12">
        <f t="shared" si="519"/>
        <v>0.71050070592009074</v>
      </c>
      <c r="G1876" s="1">
        <v>1</v>
      </c>
      <c r="H1876" s="7" t="s">
        <v>39</v>
      </c>
      <c r="I1876" s="7"/>
      <c r="J1876" s="79"/>
      <c r="K1876" s="79"/>
      <c r="L1876" s="7"/>
    </row>
    <row r="1877" spans="1:12" x14ac:dyDescent="0.25">
      <c r="A1877">
        <f t="shared" si="516"/>
        <v>7</v>
      </c>
      <c r="B1877" s="74">
        <v>1866</v>
      </c>
      <c r="C1877" s="5">
        <v>45340</v>
      </c>
      <c r="D1877" s="12">
        <f t="shared" si="517"/>
        <v>76.97931649064131</v>
      </c>
      <c r="E1877" s="12">
        <f t="shared" si="518"/>
        <v>90.866737934438049</v>
      </c>
      <c r="F1877" s="12">
        <f t="shared" si="519"/>
        <v>0.71052059335021045</v>
      </c>
      <c r="G1877" s="1">
        <v>1</v>
      </c>
      <c r="H1877" s="7" t="s">
        <v>39</v>
      </c>
      <c r="I1877" s="7"/>
      <c r="J1877" s="79"/>
      <c r="K1877" s="79"/>
      <c r="L1877" s="7"/>
    </row>
    <row r="1878" spans="1:12" x14ac:dyDescent="0.25">
      <c r="A1878">
        <f t="shared" si="516"/>
        <v>1</v>
      </c>
      <c r="B1878" s="74">
        <v>1867</v>
      </c>
      <c r="C1878" s="5">
        <v>45341</v>
      </c>
      <c r="D1878" s="12">
        <f t="shared" si="517"/>
        <v>76.981754261929183</v>
      </c>
      <c r="E1878" s="12">
        <f t="shared" si="518"/>
        <v>90.87028232241461</v>
      </c>
      <c r="F1878" s="12">
        <f t="shared" si="519"/>
        <v>0.71054047012539789</v>
      </c>
      <c r="G1878" s="1">
        <v>1</v>
      </c>
      <c r="H1878" s="7" t="s">
        <v>39</v>
      </c>
      <c r="I1878" s="7"/>
      <c r="J1878" s="79"/>
      <c r="K1878" s="79"/>
      <c r="L1878" s="7"/>
    </row>
    <row r="1879" spans="1:12" x14ac:dyDescent="0.25">
      <c r="A1879">
        <f t="shared" si="516"/>
        <v>2</v>
      </c>
      <c r="B1879" s="74">
        <v>1868</v>
      </c>
      <c r="C1879" s="5">
        <v>45342</v>
      </c>
      <c r="D1879" s="12">
        <f t="shared" si="517"/>
        <v>76.984190727850859</v>
      </c>
      <c r="E1879" s="12">
        <f t="shared" si="518"/>
        <v>90.873824812459105</v>
      </c>
      <c r="F1879" s="12">
        <f t="shared" si="519"/>
        <v>0.71056033625706405</v>
      </c>
      <c r="G1879" s="1">
        <v>1</v>
      </c>
      <c r="H1879" s="7" t="s">
        <v>39</v>
      </c>
      <c r="I1879" s="7"/>
      <c r="J1879" s="79"/>
      <c r="K1879" s="79"/>
      <c r="L1879" s="7"/>
    </row>
    <row r="1880" spans="1:12" x14ac:dyDescent="0.25">
      <c r="A1880">
        <f t="shared" si="516"/>
        <v>3</v>
      </c>
      <c r="B1880" s="74">
        <v>1869</v>
      </c>
      <c r="C1880" s="5">
        <v>45343</v>
      </c>
      <c r="D1880" s="12">
        <f t="shared" si="517"/>
        <v>76.986625889803548</v>
      </c>
      <c r="E1880" s="12">
        <f t="shared" si="518"/>
        <v>90.877365406603019</v>
      </c>
      <c r="F1880" s="12">
        <f t="shared" si="519"/>
        <v>0.71058019175660136</v>
      </c>
      <c r="G1880" s="1">
        <v>1</v>
      </c>
      <c r="H1880" s="7" t="s">
        <v>39</v>
      </c>
      <c r="I1880" s="7"/>
      <c r="J1880" s="79"/>
      <c r="K1880" s="79"/>
      <c r="L1880" s="7"/>
    </row>
    <row r="1881" spans="1:12" x14ac:dyDescent="0.25">
      <c r="A1881">
        <f t="shared" si="516"/>
        <v>4</v>
      </c>
      <c r="B1881" s="74">
        <v>1870</v>
      </c>
      <c r="C1881" s="5">
        <v>45344</v>
      </c>
      <c r="D1881" s="12">
        <f t="shared" si="517"/>
        <v>76.98905974918226</v>
      </c>
      <c r="E1881" s="12">
        <f t="shared" si="518"/>
        <v>90.88090410687461</v>
      </c>
      <c r="F1881" s="12">
        <f t="shared" si="519"/>
        <v>0.71060003663538429</v>
      </c>
      <c r="G1881" s="1">
        <v>1</v>
      </c>
      <c r="H1881" s="7" t="s">
        <v>39</v>
      </c>
      <c r="I1881" s="7"/>
      <c r="J1881" s="79"/>
      <c r="K1881" s="79"/>
      <c r="L1881" s="7"/>
    </row>
    <row r="1882" spans="1:12" x14ac:dyDescent="0.25">
      <c r="A1882">
        <f t="shared" si="516"/>
        <v>5</v>
      </c>
      <c r="B1882" s="74">
        <v>1871</v>
      </c>
      <c r="C1882" s="5">
        <v>45345</v>
      </c>
      <c r="D1882" s="12">
        <f t="shared" si="517"/>
        <v>76.99149230737973</v>
      </c>
      <c r="E1882" s="12">
        <f t="shared" si="518"/>
        <v>90.884440915298853</v>
      </c>
      <c r="F1882" s="12">
        <f t="shared" si="519"/>
        <v>0.71061987090476864</v>
      </c>
      <c r="G1882" s="1">
        <v>1</v>
      </c>
      <c r="H1882" s="7" t="s">
        <v>39</v>
      </c>
      <c r="I1882" s="7"/>
      <c r="J1882" s="79"/>
      <c r="K1882" s="79"/>
      <c r="L1882" s="7"/>
    </row>
    <row r="1883" spans="1:12" x14ac:dyDescent="0.25">
      <c r="A1883">
        <f t="shared" si="516"/>
        <v>6</v>
      </c>
      <c r="B1883" s="74">
        <v>1872</v>
      </c>
      <c r="C1883" s="5">
        <v>45346</v>
      </c>
      <c r="D1883" s="12">
        <f t="shared" si="517"/>
        <v>76.993923565786503</v>
      </c>
      <c r="E1883" s="12">
        <f t="shared" si="518"/>
        <v>90.887975833897528</v>
      </c>
      <c r="F1883" s="12">
        <f t="shared" si="519"/>
        <v>0.71063969457609266</v>
      </c>
      <c r="G1883" s="1">
        <v>1</v>
      </c>
      <c r="H1883" s="7" t="s">
        <v>39</v>
      </c>
      <c r="I1883" s="7"/>
      <c r="J1883" s="79"/>
      <c r="K1883" s="79"/>
      <c r="L1883" s="7"/>
    </row>
    <row r="1884" spans="1:12" x14ac:dyDescent="0.25">
      <c r="A1884">
        <f t="shared" si="516"/>
        <v>7</v>
      </c>
      <c r="B1884" s="74">
        <v>1873</v>
      </c>
      <c r="C1884" s="5">
        <v>45347</v>
      </c>
      <c r="D1884" s="12">
        <f t="shared" si="517"/>
        <v>76.996353525790852</v>
      </c>
      <c r="E1884" s="12">
        <f t="shared" si="518"/>
        <v>90.891508864689115</v>
      </c>
      <c r="F1884" s="12">
        <f t="shared" si="519"/>
        <v>0.71065950766067565</v>
      </c>
      <c r="G1884" s="1">
        <v>1</v>
      </c>
      <c r="H1884" s="7" t="s">
        <v>39</v>
      </c>
      <c r="I1884" s="7"/>
      <c r="J1884" s="79"/>
      <c r="K1884" s="79"/>
      <c r="L1884" s="7"/>
    </row>
    <row r="1885" spans="1:12" x14ac:dyDescent="0.25">
      <c r="A1885">
        <f t="shared" si="516"/>
        <v>1</v>
      </c>
      <c r="B1885" s="74">
        <v>1874</v>
      </c>
      <c r="C1885" s="5">
        <v>45348</v>
      </c>
      <c r="D1885" s="12">
        <f t="shared" si="517"/>
        <v>76.998782188778847</v>
      </c>
      <c r="E1885" s="12">
        <f t="shared" si="518"/>
        <v>90.89504000968887</v>
      </c>
      <c r="F1885" s="12">
        <f t="shared" si="519"/>
        <v>0.71067931016981944</v>
      </c>
      <c r="G1885" s="1">
        <v>1</v>
      </c>
      <c r="H1885" s="7" t="s">
        <v>39</v>
      </c>
      <c r="I1885" s="7"/>
      <c r="J1885" s="79"/>
      <c r="K1885" s="79"/>
      <c r="L1885" s="7"/>
    </row>
    <row r="1886" spans="1:12" x14ac:dyDescent="0.25">
      <c r="A1886">
        <f t="shared" si="516"/>
        <v>2</v>
      </c>
      <c r="B1886" s="74">
        <v>1875</v>
      </c>
      <c r="C1886" s="5">
        <v>45349</v>
      </c>
      <c r="D1886" s="12">
        <f t="shared" si="517"/>
        <v>77.00120955613437</v>
      </c>
      <c r="E1886" s="12">
        <f t="shared" si="518"/>
        <v>90.89856927090888</v>
      </c>
      <c r="F1886" s="12">
        <f t="shared" si="519"/>
        <v>0.71069910211480736</v>
      </c>
      <c r="G1886" s="1">
        <v>1</v>
      </c>
      <c r="H1886" s="7" t="s">
        <v>39</v>
      </c>
      <c r="I1886" s="7"/>
      <c r="J1886" s="79"/>
      <c r="K1886" s="79"/>
      <c r="L1886" s="7"/>
    </row>
    <row r="1887" spans="1:12" x14ac:dyDescent="0.25">
      <c r="A1887">
        <f t="shared" si="516"/>
        <v>3</v>
      </c>
      <c r="B1887" s="74">
        <v>1876</v>
      </c>
      <c r="C1887" s="5">
        <v>45350</v>
      </c>
      <c r="D1887" s="12">
        <f t="shared" si="517"/>
        <v>77.003635629239028</v>
      </c>
      <c r="E1887" s="12">
        <f t="shared" si="518"/>
        <v>90.902096650357947</v>
      </c>
      <c r="F1887" s="12">
        <f t="shared" si="519"/>
        <v>0.71071888350690493</v>
      </c>
      <c r="G1887" s="1">
        <v>1</v>
      </c>
      <c r="H1887" s="7" t="s">
        <v>39</v>
      </c>
      <c r="I1887" s="7"/>
      <c r="J1887" s="79"/>
      <c r="K1887" s="79"/>
      <c r="L1887" s="7"/>
    </row>
    <row r="1888" spans="1:12" x14ac:dyDescent="0.25">
      <c r="A1888">
        <f t="shared" si="516"/>
        <v>4</v>
      </c>
      <c r="B1888" s="74">
        <v>1877</v>
      </c>
      <c r="C1888" s="5">
        <v>45351</v>
      </c>
      <c r="D1888" s="12">
        <f t="shared" si="517"/>
        <v>77.006060409472269</v>
      </c>
      <c r="E1888" s="12">
        <f t="shared" si="518"/>
        <v>90.905622150041694</v>
      </c>
      <c r="F1888" s="12">
        <f t="shared" si="519"/>
        <v>0.7107386543573595</v>
      </c>
      <c r="G1888" s="1">
        <v>1</v>
      </c>
      <c r="H1888" s="7" t="s">
        <v>39</v>
      </c>
      <c r="I1888" s="7"/>
      <c r="J1888" s="79"/>
      <c r="K1888" s="79"/>
      <c r="L1888" s="7"/>
    </row>
    <row r="1889" spans="1:12" x14ac:dyDescent="0.25">
      <c r="A1889">
        <f t="shared" si="516"/>
        <v>5</v>
      </c>
      <c r="B1889" s="74">
        <v>1878</v>
      </c>
      <c r="C1889" s="5">
        <v>45352</v>
      </c>
      <c r="D1889" s="12">
        <f t="shared" si="517"/>
        <v>77.008483898211324</v>
      </c>
      <c r="E1889" s="12">
        <f t="shared" si="518"/>
        <v>90.909145771962557</v>
      </c>
      <c r="F1889" s="12">
        <f t="shared" si="519"/>
        <v>0.71075841467740053</v>
      </c>
      <c r="G1889" s="1">
        <v>1</v>
      </c>
      <c r="H1889" s="7" t="s">
        <v>39</v>
      </c>
      <c r="I1889" s="7"/>
      <c r="J1889" s="79"/>
      <c r="K1889" s="79"/>
      <c r="L1889" s="7"/>
    </row>
    <row r="1890" spans="1:12" x14ac:dyDescent="0.25">
      <c r="A1890">
        <f t="shared" si="516"/>
        <v>6</v>
      </c>
      <c r="B1890" s="74">
        <v>1879</v>
      </c>
      <c r="C1890" s="5">
        <v>45353</v>
      </c>
      <c r="D1890" s="12">
        <f t="shared" si="517"/>
        <v>77.010906096831206</v>
      </c>
      <c r="E1890" s="12">
        <f t="shared" si="518"/>
        <v>90.912667518119719</v>
      </c>
      <c r="F1890" s="12">
        <f t="shared" si="519"/>
        <v>0.7107781644782396</v>
      </c>
      <c r="G1890" s="1">
        <v>1</v>
      </c>
      <c r="H1890" s="7" t="s">
        <v>39</v>
      </c>
      <c r="I1890" s="7"/>
      <c r="J1890" s="79"/>
      <c r="K1890" s="79"/>
      <c r="L1890" s="7"/>
    </row>
    <row r="1891" spans="1:12" x14ac:dyDescent="0.25">
      <c r="A1891">
        <f t="shared" si="516"/>
        <v>7</v>
      </c>
      <c r="B1891" s="74">
        <v>1880</v>
      </c>
      <c r="C1891" s="5">
        <v>45354</v>
      </c>
      <c r="D1891" s="12">
        <f t="shared" si="517"/>
        <v>77.013327006704756</v>
      </c>
      <c r="E1891" s="12">
        <f t="shared" si="518"/>
        <v>90.916187390509208</v>
      </c>
      <c r="F1891" s="12">
        <f t="shared" si="519"/>
        <v>0.71079790377107022</v>
      </c>
      <c r="G1891" s="1">
        <v>1</v>
      </c>
      <c r="H1891" s="7" t="s">
        <v>39</v>
      </c>
      <c r="I1891" s="7"/>
      <c r="J1891" s="79"/>
      <c r="K1891" s="79"/>
      <c r="L1891" s="7"/>
    </row>
    <row r="1892" spans="1:12" x14ac:dyDescent="0.25">
      <c r="A1892">
        <f t="shared" si="516"/>
        <v>1</v>
      </c>
      <c r="B1892" s="74">
        <v>1881</v>
      </c>
      <c r="C1892" s="5">
        <v>45355</v>
      </c>
      <c r="D1892" s="12">
        <f t="shared" si="517"/>
        <v>77.015746629202624</v>
      </c>
      <c r="E1892" s="12">
        <f t="shared" si="518"/>
        <v>90.919705391123898</v>
      </c>
      <c r="F1892" s="12">
        <f t="shared" si="519"/>
        <v>0.7108176325670682</v>
      </c>
      <c r="G1892" s="1">
        <v>1</v>
      </c>
      <c r="H1892" s="7" t="s">
        <v>39</v>
      </c>
      <c r="I1892" s="7"/>
      <c r="J1892" s="79"/>
      <c r="K1892" s="79"/>
      <c r="L1892" s="7"/>
    </row>
    <row r="1893" spans="1:12" x14ac:dyDescent="0.25">
      <c r="A1893">
        <f t="shared" si="516"/>
        <v>2</v>
      </c>
      <c r="B1893" s="74">
        <v>1882</v>
      </c>
      <c r="C1893" s="5">
        <v>45356</v>
      </c>
      <c r="D1893" s="12">
        <f t="shared" si="517"/>
        <v>77.018164965693245</v>
      </c>
      <c r="E1893" s="12">
        <f t="shared" si="518"/>
        <v>90.923221521953394</v>
      </c>
      <c r="F1893" s="12">
        <f t="shared" si="519"/>
        <v>0.71083735087739153</v>
      </c>
      <c r="G1893" s="1">
        <v>1</v>
      </c>
      <c r="H1893" s="7" t="s">
        <v>39</v>
      </c>
      <c r="I1893" s="7"/>
      <c r="J1893" s="79"/>
      <c r="K1893" s="79"/>
      <c r="L1893" s="7"/>
    </row>
    <row r="1894" spans="1:12" x14ac:dyDescent="0.25">
      <c r="A1894">
        <f t="shared" si="516"/>
        <v>3</v>
      </c>
      <c r="B1894" s="74">
        <v>1883</v>
      </c>
      <c r="C1894" s="5">
        <v>45357</v>
      </c>
      <c r="D1894" s="12">
        <f t="shared" si="517"/>
        <v>77.020582017542907</v>
      </c>
      <c r="E1894" s="12">
        <f t="shared" si="518"/>
        <v>90.92673578498426</v>
      </c>
      <c r="F1894" s="12">
        <f t="shared" si="519"/>
        <v>0.71085705871318039</v>
      </c>
      <c r="G1894" s="1">
        <v>1</v>
      </c>
      <c r="H1894" s="7" t="s">
        <v>39</v>
      </c>
      <c r="I1894" s="7"/>
      <c r="J1894" s="79"/>
      <c r="K1894" s="79"/>
      <c r="L1894" s="7"/>
    </row>
    <row r="1895" spans="1:12" x14ac:dyDescent="0.25">
      <c r="A1895">
        <f t="shared" si="516"/>
        <v>4</v>
      </c>
      <c r="B1895" s="74">
        <v>1884</v>
      </c>
      <c r="C1895" s="5">
        <v>45358</v>
      </c>
      <c r="D1895" s="12">
        <f t="shared" si="517"/>
        <v>77.022997786115724</v>
      </c>
      <c r="E1895" s="12">
        <f t="shared" si="518"/>
        <v>90.930248182199762</v>
      </c>
      <c r="F1895" s="12">
        <f t="shared" si="519"/>
        <v>0.71087675608555712</v>
      </c>
      <c r="G1895" s="1">
        <v>1</v>
      </c>
      <c r="H1895" s="7" t="s">
        <v>39</v>
      </c>
      <c r="I1895" s="7"/>
      <c r="J1895" s="79"/>
      <c r="K1895" s="79"/>
      <c r="L1895" s="7"/>
    </row>
    <row r="1896" spans="1:12" x14ac:dyDescent="0.25">
      <c r="A1896">
        <f t="shared" si="516"/>
        <v>5</v>
      </c>
      <c r="B1896" s="74">
        <v>1885</v>
      </c>
      <c r="C1896" s="5">
        <v>45359</v>
      </c>
      <c r="D1896" s="12">
        <f t="shared" si="517"/>
        <v>77.025412272773593</v>
      </c>
      <c r="E1896" s="12">
        <f t="shared" si="518"/>
        <v>90.933758715580097</v>
      </c>
      <c r="F1896" s="12">
        <f t="shared" si="519"/>
        <v>0.71089644300562638</v>
      </c>
      <c r="G1896" s="1">
        <v>1</v>
      </c>
      <c r="H1896" s="7" t="s">
        <v>39</v>
      </c>
      <c r="I1896" s="7"/>
      <c r="J1896" s="79"/>
      <c r="K1896" s="79"/>
      <c r="L1896" s="7"/>
    </row>
    <row r="1897" spans="1:12" x14ac:dyDescent="0.25">
      <c r="A1897">
        <f t="shared" si="516"/>
        <v>6</v>
      </c>
      <c r="B1897" s="74">
        <v>1886</v>
      </c>
      <c r="C1897" s="5">
        <v>45360</v>
      </c>
      <c r="D1897" s="12">
        <f t="shared" si="517"/>
        <v>77.027825478876309</v>
      </c>
      <c r="E1897" s="12">
        <f t="shared" si="518"/>
        <v>90.937267387102281</v>
      </c>
      <c r="F1897" s="12">
        <f t="shared" si="519"/>
        <v>0.71091611948447531</v>
      </c>
      <c r="G1897" s="1">
        <v>1</v>
      </c>
      <c r="H1897" s="7" t="s">
        <v>39</v>
      </c>
      <c r="I1897" s="7"/>
      <c r="J1897" s="79"/>
      <c r="K1897" s="79"/>
      <c r="L1897" s="7"/>
    </row>
    <row r="1898" spans="1:12" x14ac:dyDescent="0.25">
      <c r="A1898">
        <f t="shared" si="516"/>
        <v>7</v>
      </c>
      <c r="B1898" s="74">
        <v>1887</v>
      </c>
      <c r="C1898" s="5">
        <v>45361</v>
      </c>
      <c r="D1898" s="12">
        <f t="shared" si="517"/>
        <v>77.030237405781435</v>
      </c>
      <c r="E1898" s="12">
        <f t="shared" si="518"/>
        <v>90.940774198740172</v>
      </c>
      <c r="F1898" s="12">
        <f t="shared" si="519"/>
        <v>0.71093578553317327</v>
      </c>
      <c r="G1898" s="1">
        <v>1</v>
      </c>
      <c r="H1898" s="7" t="s">
        <v>39</v>
      </c>
      <c r="I1898" s="7"/>
      <c r="J1898" s="79"/>
      <c r="K1898" s="79"/>
      <c r="L1898" s="7"/>
    </row>
    <row r="1899" spans="1:12" x14ac:dyDescent="0.25">
      <c r="A1899">
        <f t="shared" si="516"/>
        <v>1</v>
      </c>
      <c r="B1899" s="74">
        <v>1888</v>
      </c>
      <c r="C1899" s="5">
        <v>45362</v>
      </c>
      <c r="D1899" s="12">
        <f t="shared" si="517"/>
        <v>77.032648054844444</v>
      </c>
      <c r="E1899" s="12">
        <f t="shared" si="518"/>
        <v>90.944279152464532</v>
      </c>
      <c r="F1899" s="12">
        <f t="shared" si="519"/>
        <v>0.71095544116277209</v>
      </c>
      <c r="G1899" s="1">
        <v>1</v>
      </c>
      <c r="H1899" s="7" t="s">
        <v>39</v>
      </c>
      <c r="I1899" s="7"/>
      <c r="J1899" s="79"/>
      <c r="K1899" s="79"/>
      <c r="L1899" s="7"/>
    </row>
    <row r="1900" spans="1:12" x14ac:dyDescent="0.25">
      <c r="A1900">
        <f t="shared" si="516"/>
        <v>2</v>
      </c>
      <c r="B1900" s="74">
        <v>1889</v>
      </c>
      <c r="C1900" s="5">
        <v>45363</v>
      </c>
      <c r="D1900" s="12">
        <f t="shared" si="517"/>
        <v>77.035057427418622</v>
      </c>
      <c r="E1900" s="12">
        <f t="shared" si="518"/>
        <v>90.94778225024298</v>
      </c>
      <c r="F1900" s="12">
        <f t="shared" si="519"/>
        <v>0.71097508638430595</v>
      </c>
      <c r="G1900" s="1">
        <v>1</v>
      </c>
      <c r="H1900" s="7" t="s">
        <v>39</v>
      </c>
      <c r="I1900" s="7"/>
      <c r="J1900" s="79"/>
      <c r="K1900" s="79"/>
      <c r="L1900" s="7"/>
    </row>
    <row r="1901" spans="1:12" x14ac:dyDescent="0.25">
      <c r="A1901">
        <f t="shared" si="516"/>
        <v>3</v>
      </c>
      <c r="B1901" s="74">
        <v>1890</v>
      </c>
      <c r="C1901" s="5">
        <v>45364</v>
      </c>
      <c r="D1901" s="12">
        <f t="shared" si="517"/>
        <v>77.037465524855094</v>
      </c>
      <c r="E1901" s="12">
        <f t="shared" si="518"/>
        <v>90.951283494039984</v>
      </c>
      <c r="F1901" s="12">
        <f t="shared" si="519"/>
        <v>0.71099472120879181</v>
      </c>
      <c r="G1901" s="1">
        <v>1</v>
      </c>
      <c r="H1901" s="7" t="s">
        <v>39</v>
      </c>
      <c r="I1901" s="7"/>
      <c r="J1901" s="79"/>
      <c r="K1901" s="79"/>
      <c r="L1901" s="7"/>
    </row>
    <row r="1902" spans="1:12" x14ac:dyDescent="0.25">
      <c r="A1902">
        <f t="shared" si="516"/>
        <v>4</v>
      </c>
      <c r="B1902" s="74">
        <v>1891</v>
      </c>
      <c r="C1902" s="5">
        <v>45365</v>
      </c>
      <c r="D1902" s="12">
        <f t="shared" si="517"/>
        <v>77.039872348502854</v>
      </c>
      <c r="E1902" s="12">
        <f t="shared" si="518"/>
        <v>90.954782885816883</v>
      </c>
      <c r="F1902" s="12">
        <f t="shared" si="519"/>
        <v>0.71101434564722876</v>
      </c>
      <c r="G1902" s="1">
        <v>1</v>
      </c>
      <c r="H1902" s="7" t="s">
        <v>39</v>
      </c>
      <c r="I1902" s="7"/>
      <c r="J1902" s="79"/>
      <c r="K1902" s="79"/>
      <c r="L1902" s="7"/>
    </row>
    <row r="1903" spans="1:12" x14ac:dyDescent="0.25">
      <c r="A1903">
        <f t="shared" si="516"/>
        <v>5</v>
      </c>
      <c r="B1903" s="74">
        <v>1892</v>
      </c>
      <c r="C1903" s="5">
        <v>45366</v>
      </c>
      <c r="D1903" s="12">
        <f t="shared" si="517"/>
        <v>77.042277899708751</v>
      </c>
      <c r="E1903" s="12">
        <f t="shared" si="518"/>
        <v>90.958280427531975</v>
      </c>
      <c r="F1903" s="12">
        <f t="shared" si="519"/>
        <v>0.71103395971059857</v>
      </c>
      <c r="G1903" s="1">
        <v>1</v>
      </c>
      <c r="H1903" s="7" t="s">
        <v>39</v>
      </c>
      <c r="I1903" s="7"/>
      <c r="J1903" s="79"/>
      <c r="K1903" s="79"/>
      <c r="L1903" s="7"/>
    </row>
    <row r="1904" spans="1:12" x14ac:dyDescent="0.25">
      <c r="A1904">
        <f t="shared" si="516"/>
        <v>6</v>
      </c>
      <c r="B1904" s="74">
        <v>1893</v>
      </c>
      <c r="C1904" s="5">
        <v>45367</v>
      </c>
      <c r="D1904" s="12">
        <f t="shared" si="517"/>
        <v>77.044682179817528</v>
      </c>
      <c r="E1904" s="12">
        <f t="shared" si="518"/>
        <v>90.961776121140389</v>
      </c>
      <c r="F1904" s="12">
        <f t="shared" si="519"/>
        <v>0.71105356340986581</v>
      </c>
      <c r="G1904" s="1">
        <v>1</v>
      </c>
      <c r="H1904" s="7" t="s">
        <v>39</v>
      </c>
      <c r="I1904" s="7"/>
      <c r="J1904" s="79"/>
      <c r="K1904" s="79"/>
      <c r="L1904" s="7"/>
    </row>
    <row r="1905" spans="1:12" x14ac:dyDescent="0.25">
      <c r="A1905">
        <f t="shared" si="516"/>
        <v>7</v>
      </c>
      <c r="B1905" s="74">
        <v>1894</v>
      </c>
      <c r="C1905" s="5">
        <v>45368</v>
      </c>
      <c r="D1905" s="12">
        <f t="shared" si="517"/>
        <v>77.047085190171771</v>
      </c>
      <c r="E1905" s="12">
        <f t="shared" si="518"/>
        <v>90.965269968594185</v>
      </c>
      <c r="F1905" s="12">
        <f t="shared" si="519"/>
        <v>0.71107315675597749</v>
      </c>
      <c r="G1905" s="1">
        <v>1</v>
      </c>
      <c r="H1905" s="7" t="s">
        <v>39</v>
      </c>
      <c r="I1905" s="7"/>
      <c r="J1905" s="79"/>
      <c r="K1905" s="79"/>
      <c r="L1905" s="7"/>
    </row>
    <row r="1906" spans="1:12" x14ac:dyDescent="0.25">
      <c r="A1906">
        <f t="shared" si="516"/>
        <v>1</v>
      </c>
      <c r="B1906" s="74">
        <v>1895</v>
      </c>
      <c r="C1906" s="5">
        <v>45369</v>
      </c>
      <c r="D1906" s="12">
        <f t="shared" si="517"/>
        <v>77.049486932111947</v>
      </c>
      <c r="E1906" s="12">
        <f t="shared" si="518"/>
        <v>90.968761971842326</v>
      </c>
      <c r="F1906" s="12">
        <f t="shared" si="519"/>
        <v>0.7110927397598632</v>
      </c>
      <c r="G1906" s="1">
        <v>1</v>
      </c>
      <c r="H1906" s="7" t="s">
        <v>39</v>
      </c>
      <c r="I1906" s="7"/>
      <c r="J1906" s="79"/>
      <c r="K1906" s="79"/>
      <c r="L1906" s="7"/>
    </row>
    <row r="1907" spans="1:12" x14ac:dyDescent="0.25">
      <c r="A1907">
        <f t="shared" si="516"/>
        <v>2</v>
      </c>
      <c r="B1907" s="74">
        <v>1896</v>
      </c>
      <c r="C1907" s="5">
        <v>45370</v>
      </c>
      <c r="D1907" s="12">
        <f t="shared" si="517"/>
        <v>77.051887406976377</v>
      </c>
      <c r="E1907" s="12">
        <f t="shared" si="518"/>
        <v>90.97225213283069</v>
      </c>
      <c r="F1907" s="12">
        <f t="shared" si="519"/>
        <v>0.71111231243243522</v>
      </c>
      <c r="G1907" s="1">
        <v>1</v>
      </c>
      <c r="H1907" s="7" t="s">
        <v>39</v>
      </c>
      <c r="I1907" s="7"/>
      <c r="J1907" s="79"/>
      <c r="K1907" s="79"/>
      <c r="L1907" s="7"/>
    </row>
    <row r="1908" spans="1:12" x14ac:dyDescent="0.25">
      <c r="A1908">
        <f t="shared" si="516"/>
        <v>3</v>
      </c>
      <c r="B1908" s="74">
        <v>1897</v>
      </c>
      <c r="C1908" s="5">
        <v>45371</v>
      </c>
      <c r="D1908" s="12">
        <f t="shared" si="517"/>
        <v>77.054286616101308</v>
      </c>
      <c r="E1908" s="12">
        <f t="shared" si="518"/>
        <v>90.975740453502084</v>
      </c>
      <c r="F1908" s="12">
        <f t="shared" si="519"/>
        <v>0.71113187478458895</v>
      </c>
      <c r="G1908" s="1">
        <v>1</v>
      </c>
      <c r="H1908" s="7" t="s">
        <v>39</v>
      </c>
      <c r="I1908" s="7"/>
      <c r="J1908" s="79"/>
      <c r="K1908" s="79"/>
      <c r="L1908" s="7"/>
    </row>
    <row r="1909" spans="1:12" x14ac:dyDescent="0.25">
      <c r="A1909">
        <f t="shared" si="516"/>
        <v>4</v>
      </c>
      <c r="B1909" s="74">
        <v>1898</v>
      </c>
      <c r="C1909" s="5">
        <v>45372</v>
      </c>
      <c r="D1909" s="12">
        <f t="shared" si="517"/>
        <v>77.056684560820841</v>
      </c>
      <c r="E1909" s="12">
        <f t="shared" si="518"/>
        <v>90.97922693579622</v>
      </c>
      <c r="F1909" s="12">
        <f t="shared" si="519"/>
        <v>0.71115142682720234</v>
      </c>
      <c r="G1909" s="1">
        <v>1</v>
      </c>
      <c r="H1909" s="7" t="s">
        <v>39</v>
      </c>
      <c r="I1909" s="7"/>
      <c r="J1909" s="79"/>
      <c r="K1909" s="79"/>
      <c r="L1909" s="7"/>
    </row>
    <row r="1910" spans="1:12" x14ac:dyDescent="0.25">
      <c r="A1910">
        <f t="shared" si="516"/>
        <v>5</v>
      </c>
      <c r="B1910" s="74">
        <v>1899</v>
      </c>
      <c r="C1910" s="5">
        <v>45373</v>
      </c>
      <c r="D1910" s="12">
        <f t="shared" si="517"/>
        <v>77.059081242466988</v>
      </c>
      <c r="E1910" s="12">
        <f t="shared" si="518"/>
        <v>90.982711581649752</v>
      </c>
      <c r="F1910" s="12">
        <f t="shared" si="519"/>
        <v>0.71117096857113582</v>
      </c>
      <c r="G1910" s="1">
        <v>1</v>
      </c>
      <c r="H1910" s="7" t="s">
        <v>39</v>
      </c>
      <c r="I1910" s="7"/>
      <c r="J1910" s="79"/>
      <c r="K1910" s="79"/>
      <c r="L1910" s="7"/>
    </row>
    <row r="1911" spans="1:12" x14ac:dyDescent="0.25">
      <c r="A1911">
        <f t="shared" si="516"/>
        <v>6</v>
      </c>
      <c r="B1911" s="74">
        <v>1900</v>
      </c>
      <c r="C1911" s="5">
        <v>45374</v>
      </c>
      <c r="D1911" s="12">
        <f t="shared" si="517"/>
        <v>77.061476662369643</v>
      </c>
      <c r="E1911" s="12">
        <f t="shared" si="518"/>
        <v>90.98619439299631</v>
      </c>
      <c r="F1911" s="12">
        <f t="shared" si="519"/>
        <v>0.71119050002723316</v>
      </c>
      <c r="G1911" s="1">
        <v>1</v>
      </c>
      <c r="H1911" s="7" t="s">
        <v>39</v>
      </c>
      <c r="I1911" s="7"/>
      <c r="J1911" s="79"/>
      <c r="K1911" s="79"/>
      <c r="L1911" s="7"/>
    </row>
    <row r="1912" spans="1:12" x14ac:dyDescent="0.25">
      <c r="A1912">
        <f t="shared" si="516"/>
        <v>7</v>
      </c>
      <c r="B1912" s="74">
        <v>1901</v>
      </c>
      <c r="C1912" s="5">
        <v>45375</v>
      </c>
      <c r="D1912" s="12">
        <f t="shared" si="517"/>
        <v>77.063870821856597</v>
      </c>
      <c r="E1912" s="12">
        <f t="shared" si="518"/>
        <v>90.989675371766452</v>
      </c>
      <c r="F1912" s="12">
        <f t="shared" si="519"/>
        <v>0.71121002120632071</v>
      </c>
      <c r="G1912" s="1">
        <v>1</v>
      </c>
      <c r="H1912" s="7" t="s">
        <v>39</v>
      </c>
      <c r="I1912" s="7"/>
      <c r="J1912" s="79"/>
      <c r="K1912" s="79"/>
      <c r="L1912" s="7"/>
    </row>
    <row r="1913" spans="1:12" x14ac:dyDescent="0.25">
      <c r="A1913">
        <f t="shared" si="516"/>
        <v>1</v>
      </c>
      <c r="B1913" s="74">
        <v>1902</v>
      </c>
      <c r="C1913" s="5">
        <v>45376</v>
      </c>
      <c r="D1913" s="12">
        <f t="shared" si="517"/>
        <v>77.066263722253581</v>
      </c>
      <c r="E1913" s="12">
        <f t="shared" si="518"/>
        <v>90.993154519887653</v>
      </c>
      <c r="F1913" s="12">
        <f t="shared" si="519"/>
        <v>0.71122953211920792</v>
      </c>
      <c r="G1913" s="1">
        <v>1</v>
      </c>
      <c r="H1913" s="7" t="s">
        <v>39</v>
      </c>
      <c r="I1913" s="7"/>
      <c r="J1913" s="79"/>
      <c r="K1913" s="79"/>
      <c r="L1913" s="7"/>
    </row>
    <row r="1914" spans="1:12" x14ac:dyDescent="0.25">
      <c r="A1914">
        <f t="shared" si="516"/>
        <v>2</v>
      </c>
      <c r="B1914" s="74">
        <v>1903</v>
      </c>
      <c r="C1914" s="5">
        <v>45377</v>
      </c>
      <c r="D1914" s="12">
        <f t="shared" si="517"/>
        <v>77.068655364884208</v>
      </c>
      <c r="E1914" s="12">
        <f t="shared" si="518"/>
        <v>90.99663183928439</v>
      </c>
      <c r="F1914" s="12">
        <f t="shared" si="519"/>
        <v>0.71124903277668716</v>
      </c>
      <c r="G1914" s="1">
        <v>1</v>
      </c>
      <c r="H1914" s="7" t="s">
        <v>39</v>
      </c>
      <c r="I1914" s="7"/>
      <c r="J1914" s="79"/>
      <c r="K1914" s="79"/>
      <c r="L1914" s="7"/>
    </row>
    <row r="1915" spans="1:12" x14ac:dyDescent="0.25">
      <c r="A1915">
        <f t="shared" si="516"/>
        <v>3</v>
      </c>
      <c r="B1915" s="74">
        <v>1904</v>
      </c>
      <c r="C1915" s="5">
        <v>45378</v>
      </c>
      <c r="D1915" s="12">
        <f t="shared" si="517"/>
        <v>77.071045751069988</v>
      </c>
      <c r="E1915" s="12">
        <f t="shared" si="518"/>
        <v>91.000107331878127</v>
      </c>
      <c r="F1915" s="12">
        <f t="shared" si="519"/>
        <v>0.7112685231895336</v>
      </c>
      <c r="G1915" s="1">
        <v>1</v>
      </c>
      <c r="H1915" s="7" t="s">
        <v>39</v>
      </c>
      <c r="I1915" s="7"/>
      <c r="J1915" s="79"/>
      <c r="K1915" s="79"/>
      <c r="L1915" s="7"/>
    </row>
    <row r="1916" spans="1:12" x14ac:dyDescent="0.25">
      <c r="A1916">
        <f t="shared" si="516"/>
        <v>4</v>
      </c>
      <c r="B1916" s="74">
        <v>1905</v>
      </c>
      <c r="C1916" s="5">
        <v>45379</v>
      </c>
      <c r="D1916" s="12">
        <f t="shared" si="517"/>
        <v>77.0734348821304</v>
      </c>
      <c r="E1916" s="12">
        <f t="shared" si="518"/>
        <v>91.003580999587228</v>
      </c>
      <c r="F1916" s="12">
        <f t="shared" si="519"/>
        <v>0.71128800336850573</v>
      </c>
      <c r="G1916" s="1">
        <v>1</v>
      </c>
      <c r="H1916" s="7" t="s">
        <v>39</v>
      </c>
      <c r="I1916" s="7"/>
      <c r="J1916" s="79"/>
      <c r="K1916" s="79"/>
      <c r="L1916" s="7"/>
    </row>
    <row r="1917" spans="1:12" x14ac:dyDescent="0.25">
      <c r="A1917">
        <f t="shared" si="516"/>
        <v>5</v>
      </c>
      <c r="B1917" s="74">
        <v>1906</v>
      </c>
      <c r="C1917" s="5">
        <v>45380</v>
      </c>
      <c r="D1917" s="12">
        <f t="shared" si="517"/>
        <v>77.075822759382788</v>
      </c>
      <c r="E1917" s="12">
        <f t="shared" si="518"/>
        <v>91.007052844327106</v>
      </c>
      <c r="F1917" s="12">
        <f t="shared" si="519"/>
        <v>0.71130747332434485</v>
      </c>
      <c r="G1917" s="1">
        <v>1</v>
      </c>
      <c r="H1917" s="7" t="s">
        <v>39</v>
      </c>
      <c r="I1917" s="7"/>
      <c r="J1917" s="79"/>
      <c r="K1917" s="79"/>
      <c r="L1917" s="7"/>
    </row>
    <row r="1918" spans="1:12" x14ac:dyDescent="0.25">
      <c r="A1918">
        <f t="shared" si="516"/>
        <v>6</v>
      </c>
      <c r="B1918" s="74">
        <v>1907</v>
      </c>
      <c r="C1918" s="5">
        <v>45381</v>
      </c>
      <c r="D1918" s="12">
        <f t="shared" si="517"/>
        <v>77.078209384142468</v>
      </c>
      <c r="E1918" s="12">
        <f t="shared" si="518"/>
        <v>91.010522868010128</v>
      </c>
      <c r="F1918" s="12">
        <f t="shared" si="519"/>
        <v>0.7113269330677755</v>
      </c>
      <c r="G1918" s="1">
        <v>1</v>
      </c>
      <c r="H1918" s="7" t="s">
        <v>39</v>
      </c>
      <c r="I1918" s="7"/>
      <c r="J1918" s="79"/>
      <c r="K1918" s="79"/>
      <c r="L1918" s="7"/>
    </row>
    <row r="1919" spans="1:12" x14ac:dyDescent="0.25">
      <c r="A1919">
        <f t="shared" si="516"/>
        <v>7</v>
      </c>
      <c r="B1919" s="74">
        <v>1908</v>
      </c>
      <c r="C1919" s="5">
        <v>45382</v>
      </c>
      <c r="D1919" s="12">
        <f t="shared" si="517"/>
        <v>77.08059475772265</v>
      </c>
      <c r="E1919" s="12">
        <f t="shared" si="518"/>
        <v>91.01399107254565</v>
      </c>
      <c r="F1919" s="12">
        <f t="shared" si="519"/>
        <v>0.71134638260950545</v>
      </c>
      <c r="G1919" s="1">
        <v>1</v>
      </c>
      <c r="H1919" s="7" t="s">
        <v>39</v>
      </c>
      <c r="I1919" s="7"/>
      <c r="J1919" s="79"/>
      <c r="K1919" s="79"/>
      <c r="L1919" s="7"/>
    </row>
    <row r="1920" spans="1:12" x14ac:dyDescent="0.25">
      <c r="A1920">
        <f t="shared" si="516"/>
        <v>1</v>
      </c>
      <c r="B1920" s="74">
        <v>1909</v>
      </c>
      <c r="C1920" s="5">
        <v>45383</v>
      </c>
      <c r="D1920" s="12">
        <f t="shared" si="517"/>
        <v>77.082978881434514</v>
      </c>
      <c r="E1920" s="12">
        <f t="shared" si="518"/>
        <v>91.017457459840045</v>
      </c>
      <c r="F1920" s="12">
        <f t="shared" si="519"/>
        <v>0.71136582196022524</v>
      </c>
      <c r="G1920" s="1">
        <v>1</v>
      </c>
      <c r="H1920" s="7" t="s">
        <v>39</v>
      </c>
      <c r="I1920" s="7"/>
      <c r="J1920" s="79"/>
      <c r="K1920" s="79"/>
      <c r="L1920" s="7"/>
    </row>
    <row r="1921" spans="1:12" x14ac:dyDescent="0.25">
      <c r="A1921">
        <f t="shared" si="516"/>
        <v>2</v>
      </c>
      <c r="B1921" s="74">
        <v>1910</v>
      </c>
      <c r="C1921" s="5">
        <v>45384</v>
      </c>
      <c r="D1921" s="12">
        <f t="shared" si="517"/>
        <v>77.085361756587176</v>
      </c>
      <c r="E1921" s="12">
        <f t="shared" si="518"/>
        <v>91.020922031796687</v>
      </c>
      <c r="F1921" s="12">
        <f t="shared" si="519"/>
        <v>0.71138525113060913</v>
      </c>
      <c r="G1921" s="1">
        <v>1</v>
      </c>
      <c r="H1921" s="7" t="s">
        <v>39</v>
      </c>
      <c r="I1921" s="7"/>
      <c r="J1921" s="79"/>
      <c r="K1921" s="79"/>
      <c r="L1921" s="7"/>
    </row>
    <row r="1922" spans="1:12" x14ac:dyDescent="0.25">
      <c r="A1922">
        <f t="shared" si="516"/>
        <v>3</v>
      </c>
      <c r="B1922" s="74">
        <v>1911</v>
      </c>
      <c r="C1922" s="5">
        <v>45385</v>
      </c>
      <c r="D1922" s="12">
        <f t="shared" si="517"/>
        <v>77.087743384487666</v>
      </c>
      <c r="E1922" s="12">
        <f t="shared" si="518"/>
        <v>91.024384790315949</v>
      </c>
      <c r="F1922" s="12">
        <f t="shared" si="519"/>
        <v>0.71140467013131414</v>
      </c>
      <c r="G1922" s="1">
        <v>1</v>
      </c>
      <c r="H1922" s="7" t="s">
        <v>39</v>
      </c>
      <c r="I1922" s="7"/>
      <c r="J1922" s="79"/>
      <c r="K1922" s="79"/>
      <c r="L1922" s="7"/>
    </row>
    <row r="1923" spans="1:12" x14ac:dyDescent="0.25">
      <c r="A1923">
        <f t="shared" si="516"/>
        <v>4</v>
      </c>
      <c r="B1923" s="74">
        <v>1912</v>
      </c>
      <c r="C1923" s="5">
        <v>45386</v>
      </c>
      <c r="D1923" s="12">
        <f t="shared" si="517"/>
        <v>77.090123766440982</v>
      </c>
      <c r="E1923" s="12">
        <f t="shared" si="518"/>
        <v>91.027845737295223</v>
      </c>
      <c r="F1923" s="12">
        <f t="shared" si="519"/>
        <v>0.71142407897298088</v>
      </c>
      <c r="G1923" s="1">
        <v>1</v>
      </c>
      <c r="H1923" s="7" t="s">
        <v>39</v>
      </c>
      <c r="I1923" s="7"/>
      <c r="J1923" s="79"/>
      <c r="K1923" s="79"/>
      <c r="L1923" s="7"/>
    </row>
    <row r="1924" spans="1:12" x14ac:dyDescent="0.25">
      <c r="A1924">
        <f t="shared" si="516"/>
        <v>5</v>
      </c>
      <c r="B1924" s="74">
        <v>1913</v>
      </c>
      <c r="C1924" s="5">
        <v>45387</v>
      </c>
      <c r="D1924" s="12">
        <f t="shared" si="517"/>
        <v>77.092502903750102</v>
      </c>
      <c r="E1924" s="12">
        <f t="shared" si="518"/>
        <v>91.03130487462893</v>
      </c>
      <c r="F1924" s="12">
        <f t="shared" si="519"/>
        <v>0.71144347766623339</v>
      </c>
      <c r="G1924" s="1">
        <v>1</v>
      </c>
      <c r="H1924" s="7" t="s">
        <v>39</v>
      </c>
      <c r="I1924" s="7"/>
      <c r="J1924" s="79"/>
      <c r="K1924" s="79"/>
      <c r="L1924" s="7"/>
    </row>
    <row r="1925" spans="1:12" x14ac:dyDescent="0.25">
      <c r="A1925">
        <f t="shared" si="516"/>
        <v>6</v>
      </c>
      <c r="B1925" s="74">
        <v>1914</v>
      </c>
      <c r="C1925" s="5">
        <v>45388</v>
      </c>
      <c r="D1925" s="12">
        <f t="shared" si="517"/>
        <v>77.094880797715888</v>
      </c>
      <c r="E1925" s="12">
        <f t="shared" si="518"/>
        <v>91.034762204208533</v>
      </c>
      <c r="F1925" s="12">
        <f t="shared" si="519"/>
        <v>0.71146286622167865</v>
      </c>
      <c r="G1925" s="1">
        <v>1</v>
      </c>
      <c r="H1925" s="7" t="s">
        <v>39</v>
      </c>
      <c r="I1925" s="7"/>
      <c r="J1925" s="79"/>
      <c r="K1925" s="79"/>
      <c r="L1925" s="7"/>
    </row>
    <row r="1926" spans="1:12" x14ac:dyDescent="0.25">
      <c r="A1926">
        <f t="shared" ref="A1926:A1985" si="520">WEEKDAY(C1926,2)</f>
        <v>7</v>
      </c>
      <c r="B1926" s="74">
        <v>1915</v>
      </c>
      <c r="C1926" s="5">
        <v>45389</v>
      </c>
      <c r="D1926" s="12">
        <f t="shared" si="517"/>
        <v>77.097257449637254</v>
      </c>
      <c r="E1926" s="12">
        <f t="shared" si="518"/>
        <v>91.0382177279225</v>
      </c>
      <c r="F1926" s="12">
        <f t="shared" si="519"/>
        <v>0.71148224464990706</v>
      </c>
      <c r="G1926" s="1">
        <v>1</v>
      </c>
      <c r="H1926" s="7" t="s">
        <v>39</v>
      </c>
      <c r="I1926" s="7"/>
      <c r="J1926" s="79"/>
      <c r="K1926" s="79"/>
      <c r="L1926" s="7"/>
    </row>
    <row r="1927" spans="1:12" x14ac:dyDescent="0.25">
      <c r="A1927">
        <f t="shared" si="520"/>
        <v>1</v>
      </c>
      <c r="B1927" s="74">
        <v>1916</v>
      </c>
      <c r="C1927" s="5">
        <v>45390</v>
      </c>
      <c r="D1927" s="12">
        <f t="shared" ref="D1927:D1985" si="521" xml:space="preserve"> 4.5501*LN(B1927) + 42.71</f>
        <v>77.099632860811013</v>
      </c>
      <c r="E1927" s="12">
        <f t="shared" ref="E1927:E1985" si="522" xml:space="preserve"> 6.6156*LN(B1927) + 41.041</f>
        <v>91.041671447656398</v>
      </c>
      <c r="F1927" s="12">
        <f t="shared" ref="F1927:F1985" si="523">0.0371*LN(B1927) + 0.4311</f>
        <v>0.71150161296149284</v>
      </c>
      <c r="G1927" s="1">
        <v>1</v>
      </c>
      <c r="H1927" s="7" t="s">
        <v>39</v>
      </c>
      <c r="I1927" s="7"/>
      <c r="J1927" s="79"/>
      <c r="K1927" s="79"/>
      <c r="L1927" s="7"/>
    </row>
    <row r="1928" spans="1:12" x14ac:dyDescent="0.25">
      <c r="A1928">
        <f t="shared" si="520"/>
        <v>2</v>
      </c>
      <c r="B1928" s="74">
        <v>1917</v>
      </c>
      <c r="C1928" s="5">
        <v>45391</v>
      </c>
      <c r="D1928" s="12">
        <f t="shared" si="521"/>
        <v>77.102007032531986</v>
      </c>
      <c r="E1928" s="12">
        <f t="shared" si="522"/>
        <v>91.045123365292767</v>
      </c>
      <c r="F1928" s="12">
        <f t="shared" si="523"/>
        <v>0.71152097116699342</v>
      </c>
      <c r="G1928" s="1">
        <v>1</v>
      </c>
      <c r="H1928" s="7" t="s">
        <v>39</v>
      </c>
      <c r="I1928" s="7"/>
      <c r="J1928" s="79"/>
      <c r="K1928" s="79"/>
      <c r="L1928" s="7"/>
    </row>
    <row r="1929" spans="1:12" x14ac:dyDescent="0.25">
      <c r="A1929">
        <f t="shared" si="520"/>
        <v>3</v>
      </c>
      <c r="B1929" s="74">
        <v>1918</v>
      </c>
      <c r="C1929" s="5">
        <v>45392</v>
      </c>
      <c r="D1929" s="12">
        <f t="shared" si="521"/>
        <v>77.104379966092949</v>
      </c>
      <c r="E1929" s="12">
        <f t="shared" si="522"/>
        <v>91.048573482711248</v>
      </c>
      <c r="F1929" s="12">
        <f t="shared" si="523"/>
        <v>0.71154031927694961</v>
      </c>
      <c r="G1929" s="1">
        <v>1</v>
      </c>
      <c r="H1929" s="7" t="s">
        <v>39</v>
      </c>
      <c r="I1929" s="7"/>
      <c r="J1929" s="79"/>
      <c r="K1929" s="79"/>
      <c r="L1929" s="7"/>
    </row>
    <row r="1930" spans="1:12" x14ac:dyDescent="0.25">
      <c r="A1930">
        <f t="shared" si="520"/>
        <v>4</v>
      </c>
      <c r="B1930" s="74">
        <v>1919</v>
      </c>
      <c r="C1930" s="5">
        <v>45393</v>
      </c>
      <c r="D1930" s="12">
        <f t="shared" si="521"/>
        <v>77.106751662784632</v>
      </c>
      <c r="E1930" s="12">
        <f t="shared" si="522"/>
        <v>91.052021801788527</v>
      </c>
      <c r="F1930" s="12">
        <f t="shared" si="523"/>
        <v>0.71155965730188564</v>
      </c>
      <c r="G1930" s="1">
        <v>1</v>
      </c>
      <c r="H1930" s="7" t="s">
        <v>39</v>
      </c>
      <c r="I1930" s="7"/>
      <c r="J1930" s="79"/>
      <c r="K1930" s="79"/>
      <c r="L1930" s="7"/>
    </row>
    <row r="1931" spans="1:12" x14ac:dyDescent="0.25">
      <c r="A1931">
        <f t="shared" si="520"/>
        <v>5</v>
      </c>
      <c r="B1931" s="74">
        <v>1920</v>
      </c>
      <c r="C1931" s="5">
        <v>45394</v>
      </c>
      <c r="D1931" s="12">
        <f t="shared" si="521"/>
        <v>77.109122123895816</v>
      </c>
      <c r="E1931" s="12">
        <f t="shared" si="522"/>
        <v>91.05546832439839</v>
      </c>
      <c r="F1931" s="12">
        <f t="shared" si="523"/>
        <v>0.71157898525230978</v>
      </c>
      <c r="G1931" s="1">
        <v>1</v>
      </c>
      <c r="H1931" s="7" t="s">
        <v>39</v>
      </c>
      <c r="I1931" s="7"/>
      <c r="J1931" s="79"/>
      <c r="K1931" s="79"/>
      <c r="L1931" s="7"/>
    </row>
    <row r="1932" spans="1:12" x14ac:dyDescent="0.25">
      <c r="A1932">
        <f t="shared" si="520"/>
        <v>6</v>
      </c>
      <c r="B1932" s="74">
        <v>1921</v>
      </c>
      <c r="C1932" s="5">
        <v>45395</v>
      </c>
      <c r="D1932" s="12">
        <f t="shared" si="521"/>
        <v>77.111491350713209</v>
      </c>
      <c r="E1932" s="12">
        <f t="shared" si="522"/>
        <v>91.058913052411668</v>
      </c>
      <c r="F1932" s="12">
        <f t="shared" si="523"/>
        <v>0.71159830313871342</v>
      </c>
      <c r="G1932" s="1">
        <v>1</v>
      </c>
      <c r="H1932" s="7" t="s">
        <v>39</v>
      </c>
      <c r="I1932" s="7"/>
      <c r="J1932" s="79"/>
      <c r="K1932" s="79"/>
      <c r="L1932" s="7"/>
    </row>
    <row r="1933" spans="1:12" x14ac:dyDescent="0.25">
      <c r="A1933">
        <f t="shared" si="520"/>
        <v>7</v>
      </c>
      <c r="B1933" s="74">
        <v>1922</v>
      </c>
      <c r="C1933" s="5">
        <v>45396</v>
      </c>
      <c r="D1933" s="12">
        <f t="shared" si="521"/>
        <v>77.113859344521529</v>
      </c>
      <c r="E1933" s="12">
        <f t="shared" si="522"/>
        <v>91.062355987696236</v>
      </c>
      <c r="F1933" s="12">
        <f t="shared" si="523"/>
        <v>0.71161761097157183</v>
      </c>
      <c r="G1933" s="1">
        <v>1</v>
      </c>
      <c r="H1933" s="7" t="s">
        <v>39</v>
      </c>
      <c r="I1933" s="7"/>
      <c r="J1933" s="79"/>
      <c r="K1933" s="79"/>
      <c r="L1933" s="7"/>
    </row>
    <row r="1934" spans="1:12" x14ac:dyDescent="0.25">
      <c r="A1934">
        <f t="shared" si="520"/>
        <v>1</v>
      </c>
      <c r="B1934" s="74">
        <v>1923</v>
      </c>
      <c r="C1934" s="5">
        <v>45397</v>
      </c>
      <c r="D1934" s="12">
        <f t="shared" si="521"/>
        <v>77.116226106603506</v>
      </c>
      <c r="E1934" s="12">
        <f t="shared" si="522"/>
        <v>91.065797132117126</v>
      </c>
      <c r="F1934" s="12">
        <f t="shared" si="523"/>
        <v>0.71163690876134367</v>
      </c>
      <c r="G1934" s="1">
        <v>1</v>
      </c>
      <c r="H1934" s="7" t="s">
        <v>39</v>
      </c>
      <c r="I1934" s="7"/>
      <c r="J1934" s="79"/>
      <c r="K1934" s="79"/>
      <c r="L1934" s="7"/>
    </row>
    <row r="1935" spans="1:12" x14ac:dyDescent="0.25">
      <c r="A1935">
        <f t="shared" si="520"/>
        <v>2</v>
      </c>
      <c r="B1935" s="74">
        <v>1924</v>
      </c>
      <c r="C1935" s="5">
        <v>45398</v>
      </c>
      <c r="D1935" s="12">
        <f t="shared" si="521"/>
        <v>77.118591638239835</v>
      </c>
      <c r="E1935" s="12">
        <f t="shared" si="522"/>
        <v>91.069236487536415</v>
      </c>
      <c r="F1935" s="12">
        <f t="shared" si="523"/>
        <v>0.71165619651847167</v>
      </c>
      <c r="G1935" s="1">
        <v>1</v>
      </c>
      <c r="H1935" s="7" t="s">
        <v>39</v>
      </c>
      <c r="I1935" s="7"/>
      <c r="J1935" s="79"/>
      <c r="K1935" s="79"/>
      <c r="L1935" s="7"/>
    </row>
    <row r="1936" spans="1:12" x14ac:dyDescent="0.25">
      <c r="A1936">
        <f t="shared" si="520"/>
        <v>3</v>
      </c>
      <c r="B1936" s="74">
        <v>1925</v>
      </c>
      <c r="C1936" s="5">
        <v>45399</v>
      </c>
      <c r="D1936" s="12">
        <f t="shared" si="521"/>
        <v>77.120955940709251</v>
      </c>
      <c r="E1936" s="12">
        <f t="shared" si="522"/>
        <v>91.072674055813295</v>
      </c>
      <c r="F1936" s="12">
        <f t="shared" si="523"/>
        <v>0.71167547425338196</v>
      </c>
      <c r="G1936" s="1">
        <v>1</v>
      </c>
      <c r="H1936" s="7" t="s">
        <v>39</v>
      </c>
      <c r="I1936" s="7"/>
      <c r="J1936" s="79"/>
      <c r="K1936" s="79"/>
      <c r="L1936" s="7"/>
    </row>
    <row r="1937" spans="1:12" x14ac:dyDescent="0.25">
      <c r="A1937">
        <f t="shared" si="520"/>
        <v>4</v>
      </c>
      <c r="B1937" s="74">
        <v>1926</v>
      </c>
      <c r="C1937" s="5">
        <v>45400</v>
      </c>
      <c r="D1937" s="12">
        <f t="shared" si="521"/>
        <v>77.123319015288459</v>
      </c>
      <c r="E1937" s="12">
        <f t="shared" si="522"/>
        <v>91.076109838804058</v>
      </c>
      <c r="F1937" s="12">
        <f t="shared" si="523"/>
        <v>0.71169474197648441</v>
      </c>
      <c r="G1937" s="1">
        <v>1</v>
      </c>
      <c r="H1937" s="7" t="s">
        <v>39</v>
      </c>
      <c r="I1937" s="7"/>
      <c r="J1937" s="79"/>
      <c r="K1937" s="79"/>
      <c r="L1937" s="7"/>
    </row>
    <row r="1938" spans="1:12" x14ac:dyDescent="0.25">
      <c r="A1938">
        <f t="shared" si="520"/>
        <v>5</v>
      </c>
      <c r="B1938" s="74">
        <v>1927</v>
      </c>
      <c r="C1938" s="5">
        <v>45401</v>
      </c>
      <c r="D1938" s="12">
        <f t="shared" si="521"/>
        <v>77.1256808632522</v>
      </c>
      <c r="E1938" s="12">
        <f t="shared" si="522"/>
        <v>91.079543838362071</v>
      </c>
      <c r="F1938" s="12">
        <f t="shared" si="523"/>
        <v>0.71171399969817295</v>
      </c>
      <c r="G1938" s="1">
        <v>1</v>
      </c>
      <c r="H1938" s="7" t="s">
        <v>39</v>
      </c>
      <c r="I1938" s="7"/>
      <c r="J1938" s="79"/>
      <c r="K1938" s="79"/>
      <c r="L1938" s="7"/>
    </row>
    <row r="1939" spans="1:12" x14ac:dyDescent="0.25">
      <c r="A1939">
        <f t="shared" si="520"/>
        <v>6</v>
      </c>
      <c r="B1939" s="74">
        <v>1928</v>
      </c>
      <c r="C1939" s="5">
        <v>45402</v>
      </c>
      <c r="D1939" s="12">
        <f t="shared" si="521"/>
        <v>77.12804148587324</v>
      </c>
      <c r="E1939" s="12">
        <f t="shared" si="522"/>
        <v>91.082976056337884</v>
      </c>
      <c r="F1939" s="12">
        <f t="shared" si="523"/>
        <v>0.71173324742882516</v>
      </c>
      <c r="G1939" s="1">
        <v>1</v>
      </c>
      <c r="H1939" s="7" t="s">
        <v>39</v>
      </c>
      <c r="I1939" s="7"/>
      <c r="J1939" s="79"/>
      <c r="K1939" s="79"/>
      <c r="L1939" s="7"/>
    </row>
    <row r="1940" spans="1:12" x14ac:dyDescent="0.25">
      <c r="A1940">
        <f t="shared" si="520"/>
        <v>7</v>
      </c>
      <c r="B1940" s="74">
        <v>1929</v>
      </c>
      <c r="C1940" s="5">
        <v>45403</v>
      </c>
      <c r="D1940" s="12">
        <f t="shared" si="521"/>
        <v>77.130400884422357</v>
      </c>
      <c r="E1940" s="12">
        <f t="shared" si="522"/>
        <v>91.086406494579137</v>
      </c>
      <c r="F1940" s="12">
        <f t="shared" si="523"/>
        <v>0.71175248517880252</v>
      </c>
      <c r="G1940" s="1">
        <v>1</v>
      </c>
      <c r="H1940" s="7" t="s">
        <v>39</v>
      </c>
      <c r="I1940" s="7"/>
      <c r="J1940" s="79"/>
      <c r="K1940" s="79"/>
      <c r="L1940" s="7"/>
    </row>
    <row r="1941" spans="1:12" x14ac:dyDescent="0.25">
      <c r="A1941">
        <f t="shared" si="520"/>
        <v>1</v>
      </c>
      <c r="B1941" s="74">
        <v>1930</v>
      </c>
      <c r="C1941" s="5">
        <v>45404</v>
      </c>
      <c r="D1941" s="12">
        <f t="shared" si="521"/>
        <v>77.132759060168326</v>
      </c>
      <c r="E1941" s="12">
        <f t="shared" si="522"/>
        <v>91.089835154930569</v>
      </c>
      <c r="F1941" s="12">
        <f t="shared" si="523"/>
        <v>0.71177171295845043</v>
      </c>
      <c r="G1941" s="1">
        <v>1</v>
      </c>
      <c r="H1941" s="7" t="s">
        <v>39</v>
      </c>
      <c r="I1941" s="7"/>
      <c r="J1941" s="79"/>
      <c r="K1941" s="79"/>
      <c r="L1941" s="7"/>
    </row>
    <row r="1942" spans="1:12" x14ac:dyDescent="0.25">
      <c r="A1942">
        <f t="shared" si="520"/>
        <v>2</v>
      </c>
      <c r="B1942" s="74">
        <v>1931</v>
      </c>
      <c r="C1942" s="5">
        <v>45405</v>
      </c>
      <c r="D1942" s="12">
        <f t="shared" si="521"/>
        <v>77.135116014377985</v>
      </c>
      <c r="E1942" s="12">
        <f t="shared" si="522"/>
        <v>91.093262039234077</v>
      </c>
      <c r="F1942" s="12">
        <f t="shared" si="523"/>
        <v>0.71179093077809785</v>
      </c>
      <c r="G1942" s="1">
        <v>1</v>
      </c>
      <c r="H1942" s="7" t="s">
        <v>39</v>
      </c>
      <c r="I1942" s="7"/>
      <c r="J1942" s="79"/>
      <c r="K1942" s="79"/>
      <c r="L1942" s="7"/>
    </row>
    <row r="1943" spans="1:12" x14ac:dyDescent="0.25">
      <c r="A1943">
        <f t="shared" si="520"/>
        <v>3</v>
      </c>
      <c r="B1943" s="74">
        <v>1932</v>
      </c>
      <c r="C1943" s="5">
        <v>45406</v>
      </c>
      <c r="D1943" s="12">
        <f t="shared" si="521"/>
        <v>77.137471748316187</v>
      </c>
      <c r="E1943" s="12">
        <f t="shared" si="522"/>
        <v>91.096687149328702</v>
      </c>
      <c r="F1943" s="12">
        <f t="shared" si="523"/>
        <v>0.71181013864805842</v>
      </c>
      <c r="G1943" s="1">
        <v>1</v>
      </c>
      <c r="H1943" s="7" t="s">
        <v>39</v>
      </c>
      <c r="I1943" s="7"/>
      <c r="J1943" s="79"/>
      <c r="K1943" s="79"/>
      <c r="L1943" s="7"/>
    </row>
    <row r="1944" spans="1:12" x14ac:dyDescent="0.25">
      <c r="A1944">
        <f t="shared" si="520"/>
        <v>4</v>
      </c>
      <c r="B1944" s="74">
        <v>1933</v>
      </c>
      <c r="C1944" s="5">
        <v>45407</v>
      </c>
      <c r="D1944" s="12">
        <f t="shared" si="521"/>
        <v>77.139826263245823</v>
      </c>
      <c r="E1944" s="12">
        <f t="shared" si="522"/>
        <v>91.100110487050628</v>
      </c>
      <c r="F1944" s="12">
        <f t="shared" si="523"/>
        <v>0.71182933657862901</v>
      </c>
      <c r="G1944" s="1">
        <v>1</v>
      </c>
      <c r="H1944" s="7" t="s">
        <v>39</v>
      </c>
      <c r="I1944" s="7"/>
      <c r="J1944" s="79"/>
      <c r="K1944" s="79"/>
      <c r="L1944" s="7"/>
    </row>
    <row r="1945" spans="1:12" x14ac:dyDescent="0.25">
      <c r="A1945">
        <f t="shared" si="520"/>
        <v>5</v>
      </c>
      <c r="B1945" s="74">
        <v>1934</v>
      </c>
      <c r="C1945" s="5">
        <v>45408</v>
      </c>
      <c r="D1945" s="12">
        <f t="shared" si="521"/>
        <v>77.142179560427849</v>
      </c>
      <c r="E1945" s="12">
        <f t="shared" si="522"/>
        <v>91.103532054233185</v>
      </c>
      <c r="F1945" s="12">
        <f t="shared" si="523"/>
        <v>0.71184852458009118</v>
      </c>
      <c r="G1945" s="1">
        <v>1</v>
      </c>
      <c r="H1945" s="7" t="s">
        <v>39</v>
      </c>
      <c r="I1945" s="7"/>
      <c r="J1945" s="79"/>
      <c r="K1945" s="79"/>
      <c r="L1945" s="7"/>
    </row>
    <row r="1946" spans="1:12" x14ac:dyDescent="0.25">
      <c r="A1946">
        <f t="shared" si="520"/>
        <v>6</v>
      </c>
      <c r="B1946" s="74">
        <v>1935</v>
      </c>
      <c r="C1946" s="5">
        <v>45409</v>
      </c>
      <c r="D1946" s="12">
        <f t="shared" si="521"/>
        <v>77.144531641121205</v>
      </c>
      <c r="E1946" s="12">
        <f t="shared" si="522"/>
        <v>91.106951852706857</v>
      </c>
      <c r="F1946" s="12">
        <f t="shared" si="523"/>
        <v>0.71186770266271004</v>
      </c>
      <c r="G1946" s="1">
        <v>1</v>
      </c>
      <c r="H1946" s="7" t="s">
        <v>39</v>
      </c>
      <c r="I1946" s="7"/>
      <c r="J1946" s="79"/>
      <c r="K1946" s="79"/>
      <c r="L1946" s="7"/>
    </row>
    <row r="1947" spans="1:12" x14ac:dyDescent="0.25">
      <c r="A1947">
        <f t="shared" si="520"/>
        <v>7</v>
      </c>
      <c r="B1947" s="74">
        <v>1936</v>
      </c>
      <c r="C1947" s="5">
        <v>45410</v>
      </c>
      <c r="D1947" s="12">
        <f t="shared" si="521"/>
        <v>77.146882506582955</v>
      </c>
      <c r="E1947" s="12">
        <f t="shared" si="522"/>
        <v>91.110369884299288</v>
      </c>
      <c r="F1947" s="12">
        <f t="shared" si="523"/>
        <v>0.71188687083673496</v>
      </c>
      <c r="G1947" s="1">
        <v>1</v>
      </c>
      <c r="H1947" s="7" t="s">
        <v>39</v>
      </c>
      <c r="I1947" s="7"/>
      <c r="J1947" s="79"/>
      <c r="K1947" s="79"/>
      <c r="L1947" s="7"/>
    </row>
    <row r="1948" spans="1:12" x14ac:dyDescent="0.25">
      <c r="A1948">
        <f t="shared" si="520"/>
        <v>1</v>
      </c>
      <c r="B1948" s="74">
        <v>1937</v>
      </c>
      <c r="C1948" s="5">
        <v>45411</v>
      </c>
      <c r="D1948" s="12">
        <f t="shared" si="521"/>
        <v>77.149232158068173</v>
      </c>
      <c r="E1948" s="12">
        <f t="shared" si="522"/>
        <v>91.113786150835324</v>
      </c>
      <c r="F1948" s="12">
        <f t="shared" si="523"/>
        <v>0.71190602911239953</v>
      </c>
      <c r="G1948" s="1">
        <v>1</v>
      </c>
      <c r="H1948" s="7" t="s">
        <v>39</v>
      </c>
      <c r="I1948" s="7"/>
      <c r="J1948" s="79"/>
      <c r="K1948" s="79"/>
      <c r="L1948" s="7"/>
    </row>
    <row r="1949" spans="1:12" x14ac:dyDescent="0.25">
      <c r="A1949">
        <f t="shared" si="520"/>
        <v>2</v>
      </c>
      <c r="B1949" s="74">
        <v>1938</v>
      </c>
      <c r="C1949" s="5">
        <v>45412</v>
      </c>
      <c r="D1949" s="12">
        <f t="shared" si="521"/>
        <v>77.151580596829973</v>
      </c>
      <c r="E1949" s="12">
        <f t="shared" si="522"/>
        <v>91.117200654136923</v>
      </c>
      <c r="F1949" s="12">
        <f t="shared" si="523"/>
        <v>0.71192517749992135</v>
      </c>
      <c r="G1949" s="1">
        <v>1</v>
      </c>
      <c r="H1949" s="7" t="s">
        <v>39</v>
      </c>
      <c r="I1949" s="7"/>
      <c r="J1949" s="79"/>
      <c r="K1949" s="79"/>
      <c r="L1949" s="7"/>
    </row>
    <row r="1950" spans="1:12" x14ac:dyDescent="0.25">
      <c r="A1950">
        <f t="shared" si="520"/>
        <v>3</v>
      </c>
      <c r="B1950" s="74">
        <v>1939</v>
      </c>
      <c r="C1950" s="5">
        <v>45413</v>
      </c>
      <c r="D1950" s="12">
        <f t="shared" si="521"/>
        <v>77.153927824119592</v>
      </c>
      <c r="E1950" s="12">
        <f t="shared" si="522"/>
        <v>91.120613396023288</v>
      </c>
      <c r="F1950" s="12">
        <f t="shared" si="523"/>
        <v>0.71194431600950236</v>
      </c>
      <c r="G1950" s="1">
        <v>1</v>
      </c>
      <c r="H1950" s="7" t="s">
        <v>39</v>
      </c>
      <c r="I1950" s="7"/>
      <c r="J1950" s="79"/>
      <c r="K1950" s="79"/>
      <c r="L1950" s="7"/>
    </row>
    <row r="1951" spans="1:12" x14ac:dyDescent="0.25">
      <c r="A1951">
        <f t="shared" si="520"/>
        <v>4</v>
      </c>
      <c r="B1951" s="74">
        <v>1940</v>
      </c>
      <c r="C1951" s="5">
        <v>45414</v>
      </c>
      <c r="D1951" s="12">
        <f t="shared" si="521"/>
        <v>77.156273841186248</v>
      </c>
      <c r="E1951" s="12">
        <f t="shared" si="522"/>
        <v>91.124024378310764</v>
      </c>
      <c r="F1951" s="12">
        <f t="shared" si="523"/>
        <v>0.71196344465132855</v>
      </c>
      <c r="G1951" s="1">
        <v>1</v>
      </c>
      <c r="H1951" s="7" t="s">
        <v>39</v>
      </c>
      <c r="I1951" s="7"/>
      <c r="J1951" s="79"/>
      <c r="K1951" s="79"/>
      <c r="L1951" s="7"/>
    </row>
    <row r="1952" spans="1:12" x14ac:dyDescent="0.25">
      <c r="A1952">
        <f t="shared" si="520"/>
        <v>5</v>
      </c>
      <c r="B1952" s="74">
        <v>1941</v>
      </c>
      <c r="C1952" s="5">
        <v>45415</v>
      </c>
      <c r="D1952" s="12">
        <f t="shared" si="521"/>
        <v>77.158618649277315</v>
      </c>
      <c r="E1952" s="12">
        <f t="shared" si="522"/>
        <v>91.1274336028129</v>
      </c>
      <c r="F1952" s="12">
        <f t="shared" si="523"/>
        <v>0.71198256343557031</v>
      </c>
      <c r="G1952" s="1">
        <v>1</v>
      </c>
      <c r="H1952" s="7" t="s">
        <v>39</v>
      </c>
      <c r="I1952" s="7"/>
      <c r="J1952" s="79"/>
      <c r="K1952" s="79"/>
      <c r="L1952" s="7"/>
    </row>
    <row r="1953" spans="1:12" x14ac:dyDescent="0.25">
      <c r="A1953">
        <f t="shared" si="520"/>
        <v>6</v>
      </c>
      <c r="B1953" s="74">
        <v>1942</v>
      </c>
      <c r="C1953" s="5">
        <v>45416</v>
      </c>
      <c r="D1953" s="12">
        <f t="shared" si="521"/>
        <v>77.160962249638175</v>
      </c>
      <c r="E1953" s="12">
        <f t="shared" si="522"/>
        <v>91.130841071340456</v>
      </c>
      <c r="F1953" s="12">
        <f t="shared" si="523"/>
        <v>0.7120016723723821</v>
      </c>
      <c r="G1953" s="1">
        <v>1</v>
      </c>
      <c r="H1953" s="7" t="s">
        <v>39</v>
      </c>
      <c r="I1953" s="7"/>
      <c r="J1953" s="79"/>
      <c r="K1953" s="79"/>
      <c r="L1953" s="7"/>
    </row>
    <row r="1954" spans="1:12" x14ac:dyDescent="0.25">
      <c r="A1954">
        <f t="shared" si="520"/>
        <v>7</v>
      </c>
      <c r="B1954" s="74">
        <v>1943</v>
      </c>
      <c r="C1954" s="5">
        <v>45417</v>
      </c>
      <c r="D1954" s="12">
        <f t="shared" si="521"/>
        <v>77.163304643512291</v>
      </c>
      <c r="E1954" s="12">
        <f t="shared" si="522"/>
        <v>91.134246785701379</v>
      </c>
      <c r="F1954" s="12">
        <f t="shared" si="523"/>
        <v>0.71202077147190301</v>
      </c>
      <c r="G1954" s="1">
        <v>1</v>
      </c>
      <c r="H1954" s="7" t="s">
        <v>39</v>
      </c>
      <c r="I1954" s="7"/>
      <c r="J1954" s="79"/>
      <c r="K1954" s="79"/>
      <c r="L1954" s="7"/>
    </row>
    <row r="1955" spans="1:12" x14ac:dyDescent="0.25">
      <c r="A1955">
        <f t="shared" si="520"/>
        <v>1</v>
      </c>
      <c r="B1955" s="74">
        <v>1944</v>
      </c>
      <c r="C1955" s="5">
        <v>45418</v>
      </c>
      <c r="D1955" s="12">
        <f t="shared" si="521"/>
        <v>77.165645832141252</v>
      </c>
      <c r="E1955" s="12">
        <f t="shared" si="522"/>
        <v>91.13765074770086</v>
      </c>
      <c r="F1955" s="12">
        <f t="shared" si="523"/>
        <v>0.71203986074425618</v>
      </c>
      <c r="G1955" s="1">
        <v>1</v>
      </c>
      <c r="H1955" s="7" t="s">
        <v>39</v>
      </c>
      <c r="I1955" s="7"/>
      <c r="J1955" s="79"/>
      <c r="K1955" s="79"/>
      <c r="L1955" s="7"/>
    </row>
    <row r="1956" spans="1:12" x14ac:dyDescent="0.25">
      <c r="A1956">
        <f t="shared" si="520"/>
        <v>2</v>
      </c>
      <c r="B1956" s="74">
        <v>1945</v>
      </c>
      <c r="C1956" s="5">
        <v>45419</v>
      </c>
      <c r="D1956" s="12">
        <f t="shared" si="521"/>
        <v>77.167985816764684</v>
      </c>
      <c r="E1956" s="12">
        <f t="shared" si="522"/>
        <v>91.14105295914122</v>
      </c>
      <c r="F1956" s="12">
        <f t="shared" si="523"/>
        <v>0.71205894019954941</v>
      </c>
      <c r="G1956" s="1">
        <v>1</v>
      </c>
      <c r="H1956" s="7" t="s">
        <v>39</v>
      </c>
      <c r="I1956" s="7"/>
      <c r="J1956" s="79"/>
      <c r="K1956" s="79"/>
      <c r="L1956" s="7"/>
    </row>
    <row r="1957" spans="1:12" x14ac:dyDescent="0.25">
      <c r="A1957">
        <f t="shared" si="520"/>
        <v>3</v>
      </c>
      <c r="B1957" s="74">
        <v>1946</v>
      </c>
      <c r="C1957" s="5">
        <v>45420</v>
      </c>
      <c r="D1957" s="12">
        <f t="shared" si="521"/>
        <v>77.17032459862034</v>
      </c>
      <c r="E1957" s="12">
        <f t="shared" si="522"/>
        <v>91.144453421822107</v>
      </c>
      <c r="F1957" s="12">
        <f t="shared" si="523"/>
        <v>0.71207800984787473</v>
      </c>
      <c r="G1957" s="1">
        <v>1</v>
      </c>
      <c r="H1957" s="7" t="s">
        <v>39</v>
      </c>
      <c r="I1957" s="7"/>
      <c r="J1957" s="79"/>
      <c r="K1957" s="79"/>
      <c r="L1957" s="7"/>
    </row>
    <row r="1958" spans="1:12" x14ac:dyDescent="0.25">
      <c r="A1958">
        <f t="shared" si="520"/>
        <v>4</v>
      </c>
      <c r="B1958" s="74">
        <v>1947</v>
      </c>
      <c r="C1958" s="5">
        <v>45421</v>
      </c>
      <c r="D1958" s="12">
        <f t="shared" si="521"/>
        <v>77.172662178944051</v>
      </c>
      <c r="E1958" s="12">
        <f t="shared" si="522"/>
        <v>91.147852137540326</v>
      </c>
      <c r="F1958" s="12">
        <f t="shared" si="523"/>
        <v>0.71209706969930853</v>
      </c>
      <c r="G1958" s="1">
        <v>1</v>
      </c>
      <c r="H1958" s="7" t="s">
        <v>39</v>
      </c>
      <c r="I1958" s="7"/>
      <c r="J1958" s="79"/>
      <c r="K1958" s="79"/>
      <c r="L1958" s="7"/>
    </row>
    <row r="1959" spans="1:12" x14ac:dyDescent="0.25">
      <c r="A1959">
        <f t="shared" si="520"/>
        <v>5</v>
      </c>
      <c r="B1959" s="74">
        <v>1948</v>
      </c>
      <c r="C1959" s="5">
        <v>45422</v>
      </c>
      <c r="D1959" s="12">
        <f t="shared" si="521"/>
        <v>77.174998558969705</v>
      </c>
      <c r="E1959" s="12">
        <f t="shared" si="522"/>
        <v>91.151249108089928</v>
      </c>
      <c r="F1959" s="12">
        <f t="shared" si="523"/>
        <v>0.71211611976391209</v>
      </c>
      <c r="G1959" s="1">
        <v>1</v>
      </c>
      <c r="H1959" s="7" t="s">
        <v>39</v>
      </c>
      <c r="I1959" s="7"/>
      <c r="J1959" s="79"/>
      <c r="K1959" s="79"/>
      <c r="L1959" s="7"/>
    </row>
    <row r="1960" spans="1:12" x14ac:dyDescent="0.25">
      <c r="A1960">
        <f t="shared" si="520"/>
        <v>6</v>
      </c>
      <c r="B1960" s="74">
        <v>1949</v>
      </c>
      <c r="C1960" s="5">
        <v>45423</v>
      </c>
      <c r="D1960" s="12">
        <f t="shared" si="521"/>
        <v>77.177333739929352</v>
      </c>
      <c r="E1960" s="12">
        <f t="shared" si="522"/>
        <v>91.154644335262219</v>
      </c>
      <c r="F1960" s="12">
        <f t="shared" si="523"/>
        <v>0.7121351600517305</v>
      </c>
      <c r="G1960" s="1">
        <v>1</v>
      </c>
      <c r="H1960" s="7" t="s">
        <v>39</v>
      </c>
      <c r="I1960" s="7"/>
      <c r="J1960" s="79"/>
      <c r="K1960" s="79"/>
      <c r="L1960" s="7"/>
    </row>
    <row r="1961" spans="1:12" x14ac:dyDescent="0.25">
      <c r="A1961">
        <f t="shared" si="520"/>
        <v>7</v>
      </c>
      <c r="B1961" s="74">
        <v>1950</v>
      </c>
      <c r="C1961" s="5">
        <v>45424</v>
      </c>
      <c r="D1961" s="12">
        <f t="shared" si="521"/>
        <v>77.179667723053115</v>
      </c>
      <c r="E1961" s="12">
        <f t="shared" si="522"/>
        <v>91.15803782084572</v>
      </c>
      <c r="F1961" s="12">
        <f t="shared" si="523"/>
        <v>0.71215419057279417</v>
      </c>
      <c r="G1961" s="1">
        <v>1</v>
      </c>
      <c r="H1961" s="7" t="s">
        <v>39</v>
      </c>
      <c r="I1961" s="7"/>
      <c r="J1961" s="79"/>
      <c r="K1961" s="79"/>
      <c r="L1961" s="7"/>
    </row>
    <row r="1962" spans="1:12" x14ac:dyDescent="0.25">
      <c r="A1962">
        <f t="shared" si="520"/>
        <v>1</v>
      </c>
      <c r="B1962" s="74">
        <v>1951</v>
      </c>
      <c r="C1962" s="5">
        <v>45425</v>
      </c>
      <c r="D1962" s="12">
        <f t="shared" si="521"/>
        <v>77.182000509569207</v>
      </c>
      <c r="E1962" s="12">
        <f t="shared" si="522"/>
        <v>91.161429566626254</v>
      </c>
      <c r="F1962" s="12">
        <f t="shared" si="523"/>
        <v>0.71217321133711742</v>
      </c>
      <c r="G1962" s="1">
        <v>1</v>
      </c>
      <c r="H1962" s="7" t="s">
        <v>39</v>
      </c>
      <c r="I1962" s="7"/>
      <c r="J1962" s="79"/>
      <c r="K1962" s="79"/>
      <c r="L1962" s="7"/>
    </row>
    <row r="1963" spans="1:12" x14ac:dyDescent="0.25">
      <c r="A1963">
        <f t="shared" si="520"/>
        <v>2</v>
      </c>
      <c r="B1963" s="74">
        <v>1952</v>
      </c>
      <c r="C1963" s="5">
        <v>45426</v>
      </c>
      <c r="D1963" s="12">
        <f t="shared" si="521"/>
        <v>77.184332100704012</v>
      </c>
      <c r="E1963" s="12">
        <f t="shared" si="522"/>
        <v>91.164819574386826</v>
      </c>
      <c r="F1963" s="12">
        <f t="shared" si="523"/>
        <v>0.7121922223546997</v>
      </c>
      <c r="G1963" s="1">
        <v>1</v>
      </c>
      <c r="H1963" s="7" t="s">
        <v>39</v>
      </c>
      <c r="I1963" s="7"/>
      <c r="J1963" s="79"/>
      <c r="K1963" s="79"/>
      <c r="L1963" s="7"/>
    </row>
    <row r="1964" spans="1:12" x14ac:dyDescent="0.25">
      <c r="A1964">
        <f t="shared" si="520"/>
        <v>3</v>
      </c>
      <c r="B1964" s="74">
        <v>1953</v>
      </c>
      <c r="C1964" s="5">
        <v>45427</v>
      </c>
      <c r="D1964" s="12">
        <f t="shared" si="521"/>
        <v>77.186662497681965</v>
      </c>
      <c r="E1964" s="12">
        <f t="shared" si="522"/>
        <v>91.168207845907745</v>
      </c>
      <c r="F1964" s="12">
        <f t="shared" si="523"/>
        <v>0.7122112236355248</v>
      </c>
      <c r="G1964" s="1">
        <v>1</v>
      </c>
      <c r="H1964" s="7" t="s">
        <v>39</v>
      </c>
      <c r="I1964" s="7"/>
      <c r="J1964" s="79"/>
      <c r="K1964" s="79"/>
      <c r="L1964" s="7"/>
    </row>
    <row r="1965" spans="1:12" x14ac:dyDescent="0.25">
      <c r="A1965">
        <f t="shared" si="520"/>
        <v>4</v>
      </c>
      <c r="B1965" s="74">
        <v>1954</v>
      </c>
      <c r="C1965" s="5">
        <v>45428</v>
      </c>
      <c r="D1965" s="12">
        <f t="shared" si="521"/>
        <v>77.188991701725669</v>
      </c>
      <c r="E1965" s="12">
        <f t="shared" si="522"/>
        <v>91.171594382966603</v>
      </c>
      <c r="F1965" s="12">
        <f t="shared" si="523"/>
        <v>0.7122302151895612</v>
      </c>
      <c r="G1965" s="1">
        <v>1</v>
      </c>
      <c r="H1965" s="7" t="s">
        <v>39</v>
      </c>
      <c r="I1965" s="7"/>
      <c r="J1965" s="79"/>
      <c r="K1965" s="79"/>
      <c r="L1965" s="7"/>
    </row>
    <row r="1966" spans="1:12" x14ac:dyDescent="0.25">
      <c r="A1966">
        <f t="shared" si="520"/>
        <v>5</v>
      </c>
      <c r="B1966" s="74">
        <v>1955</v>
      </c>
      <c r="C1966" s="5">
        <v>45429</v>
      </c>
      <c r="D1966" s="12">
        <f t="shared" si="521"/>
        <v>77.191319714055808</v>
      </c>
      <c r="E1966" s="12">
        <f t="shared" si="522"/>
        <v>91.174979187338209</v>
      </c>
      <c r="F1966" s="12">
        <f t="shared" si="523"/>
        <v>0.71224919702676215</v>
      </c>
      <c r="G1966" s="1">
        <v>1</v>
      </c>
      <c r="H1966" s="7" t="s">
        <v>39</v>
      </c>
      <c r="I1966" s="7"/>
      <c r="J1966" s="79"/>
      <c r="K1966" s="79"/>
      <c r="L1966" s="7"/>
    </row>
    <row r="1967" spans="1:12" x14ac:dyDescent="0.25">
      <c r="A1967">
        <f t="shared" si="520"/>
        <v>6</v>
      </c>
      <c r="B1967" s="74">
        <v>1956</v>
      </c>
      <c r="C1967" s="5">
        <v>45430</v>
      </c>
      <c r="D1967" s="12">
        <f t="shared" si="521"/>
        <v>77.193646535891219</v>
      </c>
      <c r="E1967" s="12">
        <f t="shared" si="522"/>
        <v>91.1783622607947</v>
      </c>
      <c r="F1967" s="12">
        <f t="shared" si="523"/>
        <v>0.71226816915706559</v>
      </c>
      <c r="G1967" s="1">
        <v>1</v>
      </c>
      <c r="H1967" s="7" t="s">
        <v>39</v>
      </c>
      <c r="I1967" s="7"/>
      <c r="J1967" s="79"/>
      <c r="K1967" s="79"/>
      <c r="L1967" s="7"/>
    </row>
    <row r="1968" spans="1:12" x14ac:dyDescent="0.25">
      <c r="A1968">
        <f t="shared" si="520"/>
        <v>7</v>
      </c>
      <c r="B1968" s="74">
        <v>1957</v>
      </c>
      <c r="C1968" s="5">
        <v>45431</v>
      </c>
      <c r="D1968" s="12">
        <f t="shared" si="521"/>
        <v>77.19597216844889</v>
      </c>
      <c r="E1968" s="12">
        <f t="shared" si="522"/>
        <v>91.181743605105481</v>
      </c>
      <c r="F1968" s="12">
        <f t="shared" si="523"/>
        <v>0.71228713159039447</v>
      </c>
      <c r="G1968" s="1">
        <v>1</v>
      </c>
      <c r="H1968" s="7" t="s">
        <v>39</v>
      </c>
      <c r="I1968" s="7"/>
      <c r="J1968" s="79"/>
      <c r="K1968" s="79"/>
      <c r="L1968" s="7"/>
    </row>
    <row r="1969" spans="1:12" x14ac:dyDescent="0.25">
      <c r="A1969">
        <f t="shared" si="520"/>
        <v>1</v>
      </c>
      <c r="B1969" s="74">
        <v>1958</v>
      </c>
      <c r="C1969" s="5">
        <v>45432</v>
      </c>
      <c r="D1969" s="12">
        <f t="shared" si="521"/>
        <v>77.198296612943878</v>
      </c>
      <c r="E1969" s="12">
        <f t="shared" si="522"/>
        <v>91.18512322203722</v>
      </c>
      <c r="F1969" s="12">
        <f t="shared" si="523"/>
        <v>0.71230608433665588</v>
      </c>
      <c r="G1969" s="1">
        <v>1</v>
      </c>
      <c r="H1969" s="7" t="s">
        <v>39</v>
      </c>
      <c r="I1969" s="7"/>
      <c r="J1969" s="79"/>
      <c r="K1969" s="79"/>
      <c r="L1969" s="7"/>
    </row>
    <row r="1970" spans="1:12" x14ac:dyDescent="0.25">
      <c r="A1970">
        <f t="shared" si="520"/>
        <v>2</v>
      </c>
      <c r="B1970" s="74">
        <v>1959</v>
      </c>
      <c r="C1970" s="5">
        <v>45433</v>
      </c>
      <c r="D1970" s="12">
        <f t="shared" si="521"/>
        <v>77.200619870589463</v>
      </c>
      <c r="E1970" s="12">
        <f t="shared" si="522"/>
        <v>91.188501113353908</v>
      </c>
      <c r="F1970" s="12">
        <f t="shared" si="523"/>
        <v>0.71232502740574244</v>
      </c>
      <c r="G1970" s="1">
        <v>1</v>
      </c>
      <c r="H1970" s="7" t="s">
        <v>39</v>
      </c>
      <c r="I1970" s="7"/>
      <c r="J1970" s="79"/>
      <c r="K1970" s="79"/>
      <c r="L1970" s="7"/>
    </row>
    <row r="1971" spans="1:12" x14ac:dyDescent="0.25">
      <c r="A1971">
        <f t="shared" si="520"/>
        <v>3</v>
      </c>
      <c r="B1971" s="74">
        <v>1960</v>
      </c>
      <c r="C1971" s="5">
        <v>45434</v>
      </c>
      <c r="D1971" s="12">
        <f t="shared" si="521"/>
        <v>77.202941942596979</v>
      </c>
      <c r="E1971" s="12">
        <f t="shared" si="522"/>
        <v>91.191877280816811</v>
      </c>
      <c r="F1971" s="12">
        <f t="shared" si="523"/>
        <v>0.71234396080753126</v>
      </c>
      <c r="G1971" s="1">
        <v>1</v>
      </c>
      <c r="H1971" s="7" t="s">
        <v>39</v>
      </c>
      <c r="I1971" s="7"/>
      <c r="J1971" s="79"/>
      <c r="K1971" s="79"/>
      <c r="L1971" s="7"/>
    </row>
    <row r="1972" spans="1:12" x14ac:dyDescent="0.25">
      <c r="A1972">
        <f t="shared" si="520"/>
        <v>4</v>
      </c>
      <c r="B1972" s="74">
        <v>1961</v>
      </c>
      <c r="C1972" s="5">
        <v>45435</v>
      </c>
      <c r="D1972" s="12">
        <f t="shared" si="521"/>
        <v>77.205262830175997</v>
      </c>
      <c r="E1972" s="12">
        <f t="shared" si="522"/>
        <v>91.195251726184551</v>
      </c>
      <c r="F1972" s="12">
        <f t="shared" si="523"/>
        <v>0.71236288455188446</v>
      </c>
      <c r="G1972" s="1">
        <v>1</v>
      </c>
      <c r="H1972" s="7" t="s">
        <v>39</v>
      </c>
      <c r="I1972" s="7"/>
      <c r="J1972" s="79"/>
      <c r="K1972" s="79"/>
      <c r="L1972" s="7"/>
    </row>
    <row r="1973" spans="1:12" x14ac:dyDescent="0.25">
      <c r="A1973">
        <f t="shared" si="520"/>
        <v>5</v>
      </c>
      <c r="B1973" s="74">
        <v>1962</v>
      </c>
      <c r="C1973" s="5">
        <v>45436</v>
      </c>
      <c r="D1973" s="12">
        <f t="shared" si="521"/>
        <v>77.207582534534168</v>
      </c>
      <c r="E1973" s="12">
        <f t="shared" si="522"/>
        <v>91.198624451212979</v>
      </c>
      <c r="F1973" s="12">
        <f t="shared" si="523"/>
        <v>0.71238179864864892</v>
      </c>
      <c r="G1973" s="1">
        <v>1</v>
      </c>
      <c r="H1973" s="7" t="s">
        <v>39</v>
      </c>
      <c r="I1973" s="7"/>
      <c r="J1973" s="79"/>
      <c r="K1973" s="79"/>
      <c r="L1973" s="7"/>
    </row>
    <row r="1974" spans="1:12" x14ac:dyDescent="0.25">
      <c r="A1974">
        <f t="shared" si="520"/>
        <v>6</v>
      </c>
      <c r="B1974" s="74">
        <v>1963</v>
      </c>
      <c r="C1974" s="5">
        <v>45437</v>
      </c>
      <c r="D1974" s="12">
        <f t="shared" si="521"/>
        <v>77.209901056877328</v>
      </c>
      <c r="E1974" s="12">
        <f t="shared" si="522"/>
        <v>91.201995457655357</v>
      </c>
      <c r="F1974" s="12">
        <f t="shared" si="523"/>
        <v>0.71240070310765669</v>
      </c>
      <c r="G1974" s="1">
        <v>1</v>
      </c>
      <c r="H1974" s="7" t="s">
        <v>39</v>
      </c>
      <c r="I1974" s="7"/>
      <c r="J1974" s="79"/>
      <c r="K1974" s="79"/>
      <c r="L1974" s="7"/>
    </row>
    <row r="1975" spans="1:12" x14ac:dyDescent="0.25">
      <c r="A1975">
        <f t="shared" si="520"/>
        <v>7</v>
      </c>
      <c r="B1975" s="74">
        <v>1964</v>
      </c>
      <c r="C1975" s="5">
        <v>45438</v>
      </c>
      <c r="D1975" s="12">
        <f t="shared" si="521"/>
        <v>77.212218398409462</v>
      </c>
      <c r="E1975" s="12">
        <f t="shared" si="522"/>
        <v>91.205364747262166</v>
      </c>
      <c r="F1975" s="12">
        <f t="shared" si="523"/>
        <v>0.71241959793872467</v>
      </c>
      <c r="G1975" s="1">
        <v>1</v>
      </c>
      <c r="H1975" s="7" t="s">
        <v>39</v>
      </c>
      <c r="I1975" s="7"/>
      <c r="J1975" s="79"/>
      <c r="K1975" s="79"/>
      <c r="L1975" s="7"/>
    </row>
    <row r="1976" spans="1:12" x14ac:dyDescent="0.25">
      <c r="A1976">
        <f t="shared" si="520"/>
        <v>1</v>
      </c>
      <c r="B1976" s="74">
        <v>1965</v>
      </c>
      <c r="C1976" s="5">
        <v>45439</v>
      </c>
      <c r="D1976" s="12">
        <f t="shared" si="521"/>
        <v>77.214534560332723</v>
      </c>
      <c r="E1976" s="12">
        <f t="shared" si="522"/>
        <v>91.208732321781312</v>
      </c>
      <c r="F1976" s="12">
        <f t="shared" si="523"/>
        <v>0.7124384831516547</v>
      </c>
      <c r="G1976" s="1">
        <v>1</v>
      </c>
      <c r="H1976" s="7" t="s">
        <v>39</v>
      </c>
      <c r="I1976" s="7"/>
      <c r="J1976" s="79"/>
      <c r="K1976" s="79"/>
      <c r="L1976" s="7"/>
    </row>
    <row r="1977" spans="1:12" x14ac:dyDescent="0.25">
      <c r="A1977">
        <f t="shared" si="520"/>
        <v>2</v>
      </c>
      <c r="B1977" s="74">
        <v>1966</v>
      </c>
      <c r="C1977" s="5">
        <v>45440</v>
      </c>
      <c r="D1977" s="12">
        <f t="shared" si="521"/>
        <v>77.216849543847417</v>
      </c>
      <c r="E1977" s="12">
        <f t="shared" si="522"/>
        <v>91.212098182957959</v>
      </c>
      <c r="F1977" s="12">
        <f t="shared" si="523"/>
        <v>0.71245735875623384</v>
      </c>
      <c r="G1977" s="1">
        <v>1</v>
      </c>
      <c r="H1977" s="7" t="s">
        <v>39</v>
      </c>
      <c r="I1977" s="7"/>
      <c r="J1977" s="79"/>
      <c r="K1977" s="79"/>
      <c r="L1977" s="7"/>
    </row>
    <row r="1978" spans="1:12" x14ac:dyDescent="0.25">
      <c r="A1978">
        <f t="shared" si="520"/>
        <v>3</v>
      </c>
      <c r="B1978" s="74">
        <v>1967</v>
      </c>
      <c r="C1978" s="5">
        <v>45441</v>
      </c>
      <c r="D1978" s="12">
        <f t="shared" si="521"/>
        <v>77.219163350152058</v>
      </c>
      <c r="E1978" s="12">
        <f t="shared" si="522"/>
        <v>91.215462332534656</v>
      </c>
      <c r="F1978" s="12">
        <f t="shared" si="523"/>
        <v>0.71247622476223404</v>
      </c>
      <c r="G1978" s="1">
        <v>1</v>
      </c>
      <c r="H1978" s="7" t="s">
        <v>39</v>
      </c>
      <c r="I1978" s="7"/>
      <c r="J1978" s="79"/>
      <c r="K1978" s="79"/>
      <c r="L1978" s="7"/>
    </row>
    <row r="1979" spans="1:12" x14ac:dyDescent="0.25">
      <c r="A1979">
        <f t="shared" si="520"/>
        <v>4</v>
      </c>
      <c r="B1979" s="74">
        <v>1968</v>
      </c>
      <c r="C1979" s="5">
        <v>45442</v>
      </c>
      <c r="D1979" s="12">
        <f t="shared" si="521"/>
        <v>77.221475980443273</v>
      </c>
      <c r="E1979" s="12">
        <f t="shared" si="522"/>
        <v>91.218824772251253</v>
      </c>
      <c r="F1979" s="12">
        <f t="shared" si="523"/>
        <v>0.71249508117941263</v>
      </c>
      <c r="G1979" s="1">
        <v>1</v>
      </c>
      <c r="H1979" s="7" t="s">
        <v>39</v>
      </c>
      <c r="I1979" s="7"/>
      <c r="J1979" s="79"/>
      <c r="K1979" s="79"/>
      <c r="L1979" s="7"/>
    </row>
    <row r="1980" spans="1:12" x14ac:dyDescent="0.25">
      <c r="A1980">
        <f t="shared" si="520"/>
        <v>5</v>
      </c>
      <c r="B1980" s="74">
        <v>1969</v>
      </c>
      <c r="C1980" s="5">
        <v>45443</v>
      </c>
      <c r="D1980" s="12">
        <f t="shared" si="521"/>
        <v>77.223787435915881</v>
      </c>
      <c r="E1980" s="12">
        <f t="shared" si="522"/>
        <v>91.222185503844997</v>
      </c>
      <c r="F1980" s="12">
        <f t="shared" si="523"/>
        <v>0.71251392801751157</v>
      </c>
      <c r="G1980" s="1">
        <v>1</v>
      </c>
      <c r="H1980" s="7" t="s">
        <v>39</v>
      </c>
      <c r="I1980" s="7"/>
      <c r="J1980" s="79"/>
      <c r="K1980" s="79"/>
      <c r="L1980" s="7"/>
    </row>
    <row r="1981" spans="1:12" x14ac:dyDescent="0.25">
      <c r="A1981">
        <f t="shared" si="520"/>
        <v>6</v>
      </c>
      <c r="B1981" s="74">
        <v>1970</v>
      </c>
      <c r="C1981" s="5">
        <v>45444</v>
      </c>
      <c r="D1981" s="12">
        <f t="shared" si="521"/>
        <v>77.226097717762926</v>
      </c>
      <c r="E1981" s="12">
        <f t="shared" si="522"/>
        <v>91.225544529050438</v>
      </c>
      <c r="F1981" s="12">
        <f t="shared" si="523"/>
        <v>0.71253276528625853</v>
      </c>
      <c r="G1981" s="1">
        <v>1</v>
      </c>
      <c r="H1981" s="7" t="s">
        <v>39</v>
      </c>
      <c r="I1981" s="7"/>
      <c r="J1981" s="79"/>
      <c r="K1981" s="79"/>
      <c r="L1981" s="7"/>
    </row>
    <row r="1982" spans="1:12" x14ac:dyDescent="0.25">
      <c r="A1982">
        <f t="shared" si="520"/>
        <v>7</v>
      </c>
      <c r="B1982" s="74">
        <v>1971</v>
      </c>
      <c r="C1982" s="5">
        <v>45445</v>
      </c>
      <c r="D1982" s="12">
        <f t="shared" si="521"/>
        <v>77.22840682717559</v>
      </c>
      <c r="E1982" s="12">
        <f t="shared" si="522"/>
        <v>91.228901849599538</v>
      </c>
      <c r="F1982" s="12">
        <f t="shared" si="523"/>
        <v>0.71255159299536586</v>
      </c>
      <c r="G1982" s="1">
        <v>1</v>
      </c>
      <c r="H1982" s="7" t="s">
        <v>39</v>
      </c>
      <c r="I1982" s="7"/>
      <c r="J1982" s="79"/>
      <c r="K1982" s="79"/>
      <c r="L1982" s="7"/>
    </row>
    <row r="1983" spans="1:12" x14ac:dyDescent="0.25">
      <c r="A1983">
        <f t="shared" si="520"/>
        <v>1</v>
      </c>
      <c r="B1983" s="74">
        <v>1972</v>
      </c>
      <c r="C1983" s="5">
        <v>45446</v>
      </c>
      <c r="D1983" s="12">
        <f t="shared" si="521"/>
        <v>77.230714765343265</v>
      </c>
      <c r="E1983" s="12">
        <f t="shared" si="522"/>
        <v>91.232257467221558</v>
      </c>
      <c r="F1983" s="12">
        <f t="shared" si="523"/>
        <v>0.71257041115453168</v>
      </c>
      <c r="G1983" s="1">
        <v>1</v>
      </c>
      <c r="H1983" s="7" t="s">
        <v>39</v>
      </c>
      <c r="I1983" s="7"/>
      <c r="J1983" s="79"/>
      <c r="K1983" s="79"/>
      <c r="L1983" s="7"/>
    </row>
    <row r="1984" spans="1:12" x14ac:dyDescent="0.25">
      <c r="A1984">
        <f t="shared" si="520"/>
        <v>2</v>
      </c>
      <c r="B1984" s="74">
        <v>1973</v>
      </c>
      <c r="C1984" s="5">
        <v>45447</v>
      </c>
      <c r="D1984" s="12">
        <f t="shared" si="521"/>
        <v>77.233021533453496</v>
      </c>
      <c r="E1984" s="12">
        <f t="shared" si="522"/>
        <v>91.235611383643203</v>
      </c>
      <c r="F1984" s="12">
        <f t="shared" si="523"/>
        <v>0.71258921977343903</v>
      </c>
      <c r="G1984" s="1">
        <v>1</v>
      </c>
      <c r="H1984" s="7" t="s">
        <v>39</v>
      </c>
      <c r="I1984" s="7"/>
      <c r="J1984" s="79"/>
      <c r="K1984" s="79"/>
      <c r="L1984" s="7"/>
    </row>
    <row r="1985" spans="1:12" x14ac:dyDescent="0.25">
      <c r="A1985">
        <f t="shared" si="520"/>
        <v>3</v>
      </c>
      <c r="B1985" s="74">
        <v>1974</v>
      </c>
      <c r="C1985" s="5">
        <v>45448</v>
      </c>
      <c r="D1985" s="12">
        <f t="shared" si="521"/>
        <v>77.235327132692092</v>
      </c>
      <c r="E1985" s="12">
        <f t="shared" si="522"/>
        <v>91.238963600588505</v>
      </c>
      <c r="F1985" s="12">
        <f t="shared" si="523"/>
        <v>0.71260801886175607</v>
      </c>
      <c r="G1985" s="1">
        <v>1</v>
      </c>
      <c r="H1985" s="7" t="s">
        <v>39</v>
      </c>
      <c r="I1985" s="7"/>
      <c r="J1985" s="79"/>
      <c r="K1985" s="79"/>
      <c r="L1985" s="7"/>
    </row>
  </sheetData>
  <autoFilter ref="A5:H1985" xr:uid="{CCB5938F-1766-4236-B782-A698E2BEBB2D}">
    <sortState xmlns:xlrd2="http://schemas.microsoft.com/office/spreadsheetml/2017/richdata2" ref="A6:H1985">
      <sortCondition ref="C5:C1985"/>
    </sortState>
  </autoFilter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Oblig</vt:lpstr>
      <vt:lpstr>Код</vt:lpstr>
      <vt:lpstr>ER</vt:lpstr>
      <vt:lpstr>ER-2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ukusik</cp:lastModifiedBy>
  <dcterms:created xsi:type="dcterms:W3CDTF">2021-09-21T19:24:07Z</dcterms:created>
  <dcterms:modified xsi:type="dcterms:W3CDTF">2021-10-26T17:34:26Z</dcterms:modified>
</cp:coreProperties>
</file>